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omments3.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xml"/>
  <Override PartName="/xl/comments4.xml" ContentType="application/vnd.openxmlformats-officedocument.spreadsheetml.comment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6.xml" ContentType="application/vnd.openxmlformats-officedocument.drawing+xml"/>
  <Override PartName="/xl/comments5.xml" ContentType="application/vnd.openxmlformats-officedocument.spreadsheetml.comment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7.xml" ContentType="application/vnd.openxmlformats-officedocument.drawing+xml"/>
  <Override PartName="/xl/comments6.xml" ContentType="application/vnd.openxmlformats-officedocument.spreadsheetml.comment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8.xml" ContentType="application/vnd.openxmlformats-officedocument.drawing+xml"/>
  <Override PartName="/xl/comments7.xml" ContentType="application/vnd.openxmlformats-officedocument.spreadsheetml.comments+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filterPrivacy="1"/>
  <xr:revisionPtr revIDLastSave="0" documentId="13_ncr:1_{C38915EE-A13C-4548-9795-71888603BE90}" xr6:coauthVersionLast="47" xr6:coauthVersionMax="47" xr10:uidLastSave="{00000000-0000-0000-0000-000000000000}"/>
  <workbookProtection lockStructure="1"/>
  <bookViews>
    <workbookView xWindow="-108" yWindow="-108" windowWidth="23256" windowHeight="12456" firstSheet="1" activeTab="8" xr2:uid="{00000000-000D-0000-FFFF-FFFF00000000}"/>
  </bookViews>
  <sheets>
    <sheet name="Prepayment Checklist" sheetId="10" state="hidden" r:id="rId1"/>
    <sheet name="Home Page" sheetId="11" r:id="rId2"/>
    <sheet name="Loan Input" sheetId="16" r:id="rId3"/>
    <sheet name="Loan 1" sheetId="3" state="hidden" r:id="rId4"/>
    <sheet name="Loan 2" sheetId="12" state="hidden" r:id="rId5"/>
    <sheet name="Loan 3" sheetId="13" state="hidden" r:id="rId6"/>
    <sheet name="Loan 4" sheetId="14" state="hidden" r:id="rId7"/>
    <sheet name="Loan 5" sheetId="15" state="hidden" r:id="rId8"/>
    <sheet name="Amortization Schedule" sheetId="17" r:id="rId9"/>
    <sheet name="@" sheetId="6" state="hidden" r:id="rId10"/>
    <sheet name="Named Ranges" sheetId="4" state="hidden" r:id="rId11"/>
  </sheets>
  <definedNames>
    <definedName name="apr_1">'Loan 1'!$E$8</definedName>
    <definedName name="apr_2" localSheetId="4">'Loan 2'!$E$8</definedName>
    <definedName name="apr_3" localSheetId="5">'Loan 3'!$E$8</definedName>
    <definedName name="apr_4" localSheetId="6">'Loan 4'!$E$8</definedName>
    <definedName name="apr_5" localSheetId="7">'Loan 5'!$E$8</definedName>
    <definedName name="array_1">'Loan 1'!$B$24:$B$1650</definedName>
    <definedName name="array_2" localSheetId="4">'Loan 2'!$B$24:$B$1650</definedName>
    <definedName name="array_3" localSheetId="5">'Loan 3'!$B$24:$B$1650</definedName>
    <definedName name="array_4" localSheetId="6">'Loan 4'!$B$24:$B$1650</definedName>
    <definedName name="array_5" localSheetId="7">'Loan 5'!$B$24:$B$1650</definedName>
    <definedName name="Bi_monthly_ep">'Named Ranges'!$P$2:$P$4</definedName>
    <definedName name="Bi_monthly_table">'Named Ranges'!$T$11:$U$13</definedName>
    <definedName name="Bi_weekly_ep">'Named Ranges'!$M$2</definedName>
    <definedName name="Bi_weekly_table">'Named Ranges'!$N$11:$O$11</definedName>
    <definedName name="dates_1">'Loan 1'!$C$24:$C$1650</definedName>
    <definedName name="dates_2" localSheetId="4">'Loan 2'!$C$24:$C$1650</definedName>
    <definedName name="dates_3" localSheetId="5">'Loan 3'!$C$24:$C$1650</definedName>
    <definedName name="dates_4" localSheetId="6">'Loan 4'!$C$24:$C$1650</definedName>
    <definedName name="dates_5" localSheetId="7">'Loan 5'!$C$24:$C$1650</definedName>
    <definedName name="first_payment_date_1">'Loan 1'!$E$9</definedName>
    <definedName name="first_payment_date_2" localSheetId="4">'Loan 2'!$E$9</definedName>
    <definedName name="first_payment_date_3" localSheetId="5">'Loan 3'!$E$9</definedName>
    <definedName name="first_payment_date_4" localSheetId="6">'Loan 4'!$E$9</definedName>
    <definedName name="first_payment_date_5" localSheetId="7">'Loan 5'!$E$9</definedName>
    <definedName name="interest_compounded_1">'Loan 1'!$E$12</definedName>
    <definedName name="interest_compounded_2" localSheetId="4">'Loan 2'!$E$12</definedName>
    <definedName name="interest_compounded_3" localSheetId="5">'Loan 3'!$E$12</definedName>
    <definedName name="interest_compounded_4" localSheetId="6">'Loan 4'!$E$12</definedName>
    <definedName name="interest_compounded_5" localSheetId="7">'Loan 5'!$E$12</definedName>
    <definedName name="interest_paid_1">'Loan 1'!$G$24:$G$1650</definedName>
    <definedName name="interest_paid_2" localSheetId="4">'Loan 2'!$G$24:$G$1650</definedName>
    <definedName name="interest_paid_3" localSheetId="5">'Loan 3'!$G$24:$G$1650</definedName>
    <definedName name="interest_paid_4" localSheetId="6">'Loan 4'!$G$24:$G$1650</definedName>
    <definedName name="interest_paid_5" localSheetId="7">'Loan 5'!$G$24:$G$1650</definedName>
    <definedName name="loan_1">'Loan 1'!$E$7</definedName>
    <definedName name="loan_2" localSheetId="4">'Loan 2'!$E$7</definedName>
    <definedName name="loan_3" localSheetId="5">'Loan 3'!$E$7</definedName>
    <definedName name="loan_4" localSheetId="6">'Loan 4'!$E$7</definedName>
    <definedName name="loan_5" localSheetId="7">'Loan 5'!$E$7</definedName>
    <definedName name="loan1_payment">'Loan 1'!$D$24:$D$1650</definedName>
    <definedName name="loan2_payment">'Loan 2'!$D$24:$D$1650</definedName>
    <definedName name="loan3_payment">'Loan 3'!$D$24:$D$1650</definedName>
    <definedName name="loan4_payment">'Loan 4'!$D$24:$D$1650</definedName>
    <definedName name="loan5_payment">'Loan 5'!$D$24:$D$1650</definedName>
    <definedName name="Monthly">'Named Ranges'!$J$1:$J$9</definedName>
    <definedName name="Monthly_ep">'Named Ranges'!$O$2:$O$6</definedName>
    <definedName name="Monthly_table">'Named Ranges'!$R$11:$S$15</definedName>
    <definedName name="nper_1">'Loan 1'!$E$17</definedName>
    <definedName name="nper_2" localSheetId="4">'Loan 2'!$E$17</definedName>
    <definedName name="nper_3" localSheetId="5">'Loan 3'!$E$17</definedName>
    <definedName name="nper_4" localSheetId="6">'Loan 4'!$E$17</definedName>
    <definedName name="nper_5" localSheetId="7">'Loan 5'!$E$17</definedName>
    <definedName name="payment_1">'Loan 1'!$D$20</definedName>
    <definedName name="payment_2" localSheetId="4">'Loan 2'!$D$20</definedName>
    <definedName name="payment_3" localSheetId="5">'Loan 3'!$D$20</definedName>
    <definedName name="payment_4" localSheetId="6">'Loan 4'!$D$20</definedName>
    <definedName name="payment_5" localSheetId="7">'Loan 5'!$D$20</definedName>
    <definedName name="payment_due">'Named Ranges'!$A$2:$A$9</definedName>
    <definedName name="payment_frequency_1">'Loan 1'!$E$11</definedName>
    <definedName name="payment_frequency_2" localSheetId="4">'Loan 2'!$E$11</definedName>
    <definedName name="payment_frequency_3" localSheetId="5">'Loan 3'!$E$11</definedName>
    <definedName name="payment_frequency_4" localSheetId="6">'Loan 4'!$E$11</definedName>
    <definedName name="payment_frequency_5" localSheetId="8">'Loan 5'!$E$11</definedName>
    <definedName name="payment_frequency_5" localSheetId="7">'Loan 5'!$E$11</definedName>
    <definedName name="payment_type_1">'Loan 1'!$E$16</definedName>
    <definedName name="payment_type_2" localSheetId="4">'Loan 2'!$E$16</definedName>
    <definedName name="payment_type_3" localSheetId="5">'Loan 3'!$E$16</definedName>
    <definedName name="payment_type_4" localSheetId="6">'Loan 4'!$E$16</definedName>
    <definedName name="payment_type_5" localSheetId="7">'Loan 5'!$E$16</definedName>
    <definedName name="payment_types">'Named Ranges'!$G$1:$G$2</definedName>
    <definedName name="periodic_table">'Named Ranges'!$A$1:$E$9</definedName>
    <definedName name="principal_paid_1">'Loan 1'!$H$24:$H$1650</definedName>
    <definedName name="principal_paid_2" localSheetId="4">'Loan 2'!$H$24:$H$1650</definedName>
    <definedName name="principal_paid_3" localSheetId="5">'Loan 3'!$H$24:$H$1650</definedName>
    <definedName name="principal_paid_4" localSheetId="6">'Loan 4'!$H$24:$H$1650</definedName>
    <definedName name="principal_paid_5" localSheetId="7">'Loan 5'!$H$24:$H$1650</definedName>
    <definedName name="Quarterly_ep">'Named Ranges'!$Q$2:$Q$4</definedName>
    <definedName name="Quarterly_table">'Named Ranges'!$V$11:$W$13</definedName>
    <definedName name="rate_1">'Loan 1'!$I$5</definedName>
    <definedName name="rate_2" localSheetId="4">'Loan 2'!$I$5</definedName>
    <definedName name="rate_3" localSheetId="5">'Loan 3'!$I$5</definedName>
    <definedName name="rate_4" localSheetId="6">'Loan 4'!$I$5</definedName>
    <definedName name="rate_5" localSheetId="7">'Loan 5'!$I$5</definedName>
    <definedName name="recurring_payment_frequency_1">'Loan 1'!$E$14</definedName>
    <definedName name="recurring_payment_frequency_2" localSheetId="4">'Loan 2'!$E$14</definedName>
    <definedName name="recurring_payment_frequency_3" localSheetId="5">'Loan 3'!$E$14</definedName>
    <definedName name="recurring_payment_frequency_4" localSheetId="6">'Loan 4'!$E$14</definedName>
    <definedName name="recurring_payment_frequency_5" localSheetId="7">'Loan 5'!$E$14</definedName>
    <definedName name="Semi_annually_ep">'Named Ranges'!$R$2:$R$3</definedName>
    <definedName name="Semi_annually_table">'Named Ranges'!$X$11:$Y$12</definedName>
    <definedName name="Semi_monthly_ep">'Named Ranges'!$N$2:$N$7</definedName>
    <definedName name="Semi_monthly_table">'Named Ranges'!$P$11:$Q$16</definedName>
    <definedName name="solver_eng" localSheetId="8" hidden="1">1</definedName>
    <definedName name="solver_neg" localSheetId="8" hidden="1">1</definedName>
    <definedName name="solver_num" localSheetId="8" hidden="1">0</definedName>
    <definedName name="solver_opt" localSheetId="8" hidden="1">'Amortization Schedule'!$M$15</definedName>
    <definedName name="solver_typ" localSheetId="8" hidden="1">1</definedName>
    <definedName name="solver_val" localSheetId="8" hidden="1">0</definedName>
    <definedName name="solver_ver" localSheetId="8" hidden="1">3</definedName>
    <definedName name="term_1">'Loan 1'!$E$5</definedName>
    <definedName name="term_2" localSheetId="4">'Loan 2'!$E$5</definedName>
    <definedName name="term_3" localSheetId="5">'Loan 3'!$E$5</definedName>
    <definedName name="term_4" localSheetId="6">'Loan 4'!$E$5</definedName>
    <definedName name="term_5" localSheetId="7">'Loan 5'!$E$5</definedName>
    <definedName name="weekly">'Named Ranges'!$I$1:$I$9</definedName>
    <definedName name="Weekly_ep">'Named Ranges'!$L$2:$L$3</definedName>
    <definedName name="Weekly_table">'Named Ranges'!$L$11:$M$12</definedName>
    <definedName name="Yearly_ep">'Named Ranges'!$S$2</definedName>
    <definedName name="Yearly_table">'Named Ranges'!$Z$11:$AA$11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1" i="17" l="1"/>
  <c r="D7" i="17"/>
  <c r="E7" i="17"/>
  <c r="F7" i="17"/>
  <c r="G7" i="17"/>
  <c r="C7" i="17"/>
  <c r="G8" i="17"/>
  <c r="F8" i="17"/>
  <c r="E8" i="17"/>
  <c r="D8" i="17"/>
  <c r="C8" i="17"/>
  <c r="I7" i="17" s="1"/>
  <c r="E13" i="15"/>
  <c r="E13" i="14"/>
  <c r="E13" i="13"/>
  <c r="E13" i="3"/>
  <c r="J15" i="17" l="1"/>
  <c r="O15" i="17" s="1"/>
  <c r="I11" i="17"/>
  <c r="N15" i="17"/>
  <c r="Y20" i="15" a="1"/>
  <c r="Y20" i="15" s="1"/>
  <c r="Y11" i="15"/>
  <c r="Y12" i="15"/>
  <c r="Y13" i="15"/>
  <c r="Y14" i="15"/>
  <c r="Y15" i="15"/>
  <c r="Y16" i="15"/>
  <c r="Y10" i="15"/>
  <c r="W17" i="15"/>
  <c r="V20" i="15"/>
  <c r="T16" i="15"/>
  <c r="R25" i="15"/>
  <c r="E14" i="15" l="1"/>
  <c r="E12" i="15"/>
  <c r="E11" i="15"/>
  <c r="B20" i="15" s="1"/>
  <c r="E10" i="15"/>
  <c r="E16" i="15" s="1"/>
  <c r="E9" i="15"/>
  <c r="E8" i="15"/>
  <c r="E7" i="15"/>
  <c r="I23" i="15" s="1" a="1"/>
  <c r="I23" i="15" s="1"/>
  <c r="E6" i="15"/>
  <c r="E5" i="15"/>
  <c r="E14" i="14"/>
  <c r="E12" i="14"/>
  <c r="E11" i="14"/>
  <c r="E10" i="14"/>
  <c r="E16" i="14" s="1"/>
  <c r="E9" i="14"/>
  <c r="E8" i="14"/>
  <c r="E7" i="14"/>
  <c r="I23" i="14" s="1" a="1"/>
  <c r="I23" i="14" s="1"/>
  <c r="B24" i="14" s="1"/>
  <c r="E6" i="14"/>
  <c r="E5" i="14"/>
  <c r="E14" i="13"/>
  <c r="E12" i="13"/>
  <c r="E11" i="13"/>
  <c r="E10" i="13"/>
  <c r="E16" i="13" s="1"/>
  <c r="E9" i="13"/>
  <c r="E8" i="13"/>
  <c r="E7" i="13"/>
  <c r="I23" i="13" s="1" a="1"/>
  <c r="I23" i="13" s="1"/>
  <c r="B24" i="13" s="1"/>
  <c r="E6" i="13"/>
  <c r="E5" i="13"/>
  <c r="E14" i="12"/>
  <c r="E13" i="12"/>
  <c r="E12" i="12"/>
  <c r="E11" i="12"/>
  <c r="B20" i="12" s="1"/>
  <c r="E10" i="12"/>
  <c r="E16" i="12" s="1"/>
  <c r="E9" i="12"/>
  <c r="E8" i="12"/>
  <c r="E7" i="12"/>
  <c r="E6" i="12"/>
  <c r="E5" i="12"/>
  <c r="E14" i="3"/>
  <c r="E12" i="3"/>
  <c r="E11" i="3"/>
  <c r="E10" i="3"/>
  <c r="E9" i="3"/>
  <c r="E8" i="3"/>
  <c r="E7" i="3"/>
  <c r="E6" i="3"/>
  <c r="E5" i="3"/>
  <c r="I23" i="12" a="1"/>
  <c r="I23" i="12" s="1"/>
  <c r="I23" i="3" a="1"/>
  <c r="I23" i="3" s="1"/>
  <c r="E18" i="12"/>
  <c r="E18" i="3"/>
  <c r="E18" i="13"/>
  <c r="E18" i="14"/>
  <c r="E18" i="15"/>
  <c r="F12" i="14" l="1"/>
  <c r="I5" i="12"/>
  <c r="I5" i="15"/>
  <c r="I16" i="15"/>
  <c r="F12" i="15"/>
  <c r="E17" i="15"/>
  <c r="I17" i="15"/>
  <c r="I16" i="14"/>
  <c r="B20" i="14"/>
  <c r="E17" i="14"/>
  <c r="I5" i="14"/>
  <c r="I17" i="14"/>
  <c r="I16" i="13"/>
  <c r="I5" i="13"/>
  <c r="G24" i="13" s="1"/>
  <c r="B20" i="13"/>
  <c r="F12" i="13"/>
  <c r="I17" i="13"/>
  <c r="E17" i="13"/>
  <c r="F12" i="12"/>
  <c r="I16" i="12"/>
  <c r="E17" i="12"/>
  <c r="I17" i="12"/>
  <c r="F12" i="3"/>
  <c r="I5" i="3"/>
  <c r="I18" i="15"/>
  <c r="F14" i="15" s="1"/>
  <c r="B24" i="15"/>
  <c r="I18" i="14"/>
  <c r="F14" i="14" s="1"/>
  <c r="C24" i="14"/>
  <c r="I18" i="13"/>
  <c r="F14" i="13" s="1"/>
  <c r="C24" i="13"/>
  <c r="I18" i="12"/>
  <c r="F14" i="12" s="1"/>
  <c r="B24" i="12"/>
  <c r="I18" i="3"/>
  <c r="F14" i="3" s="1"/>
  <c r="D20" i="14" l="1"/>
  <c r="D24" i="14" s="1"/>
  <c r="F9" i="17" s="1"/>
  <c r="L4" i="17" s="1"/>
  <c r="D20" i="12"/>
  <c r="D24" i="12" s="1"/>
  <c r="D20" i="15"/>
  <c r="D24" i="15" s="1"/>
  <c r="G24" i="14"/>
  <c r="D20" i="13"/>
  <c r="D24" i="13" s="1"/>
  <c r="C24" i="15"/>
  <c r="G24" i="15"/>
  <c r="G24" i="12"/>
  <c r="C24" i="12"/>
  <c r="I17" i="3"/>
  <c r="E24" i="15" l="1"/>
  <c r="G9" i="17"/>
  <c r="M4" i="17" s="1"/>
  <c r="E24" i="13"/>
  <c r="E9" i="17"/>
  <c r="K4" i="17" s="1"/>
  <c r="E24" i="12"/>
  <c r="H24" i="12" s="1"/>
  <c r="I24" i="12" s="1"/>
  <c r="D9" i="17"/>
  <c r="J4" i="17" s="1"/>
  <c r="H24" i="13"/>
  <c r="I24" i="13" s="1"/>
  <c r="B25" i="13" s="1"/>
  <c r="H24" i="15"/>
  <c r="I24" i="15" s="1"/>
  <c r="B25" i="15" s="1"/>
  <c r="E24" i="14"/>
  <c r="H24" i="14" s="1"/>
  <c r="I24" i="14" s="1"/>
  <c r="I16" i="3"/>
  <c r="D25" i="15" l="1"/>
  <c r="C25" i="15"/>
  <c r="G25" i="15"/>
  <c r="B25" i="14"/>
  <c r="G25" i="13"/>
  <c r="C25" i="13"/>
  <c r="D25" i="13"/>
  <c r="B25" i="12"/>
  <c r="B20" i="3"/>
  <c r="E25" i="13" l="1"/>
  <c r="H25" i="13" s="1"/>
  <c r="I25" i="13" s="1"/>
  <c r="E10" i="17"/>
  <c r="E25" i="15"/>
  <c r="H25" i="15" s="1"/>
  <c r="I25" i="15" s="1"/>
  <c r="G10" i="17"/>
  <c r="G25" i="14"/>
  <c r="D25" i="14"/>
  <c r="C25" i="14"/>
  <c r="G25" i="12"/>
  <c r="D25" i="12"/>
  <c r="C25" i="12"/>
  <c r="E17" i="3"/>
  <c r="E16" i="3"/>
  <c r="E25" i="12" l="1"/>
  <c r="H25" i="12" s="1"/>
  <c r="I25" i="12" s="1"/>
  <c r="D10" i="17"/>
  <c r="E25" i="14"/>
  <c r="H25" i="14" s="1"/>
  <c r="I25" i="14" s="1"/>
  <c r="F10" i="17"/>
  <c r="B26" i="15"/>
  <c r="B26" i="13"/>
  <c r="D20" i="3"/>
  <c r="B24" i="3"/>
  <c r="G26" i="15" l="1"/>
  <c r="D26" i="15"/>
  <c r="C26" i="15"/>
  <c r="B26" i="14"/>
  <c r="C26" i="13"/>
  <c r="G26" i="13"/>
  <c r="D26" i="13"/>
  <c r="B26" i="12"/>
  <c r="C24" i="3"/>
  <c r="E26" i="15" l="1"/>
  <c r="H26" i="15" s="1"/>
  <c r="I26" i="15" s="1"/>
  <c r="G11" i="17"/>
  <c r="E26" i="13"/>
  <c r="H26" i="13" s="1"/>
  <c r="I26" i="13" s="1"/>
  <c r="E11" i="17"/>
  <c r="D26" i="14"/>
  <c r="C26" i="14"/>
  <c r="G26" i="14"/>
  <c r="D26" i="12"/>
  <c r="C26" i="12"/>
  <c r="G26" i="12"/>
  <c r="G24" i="3"/>
  <c r="D24" i="3"/>
  <c r="E24" i="3" l="1"/>
  <c r="H24" i="3" s="1"/>
  <c r="I24" i="3" s="1"/>
  <c r="C9" i="17"/>
  <c r="I4" i="17" s="1"/>
  <c r="E26" i="14"/>
  <c r="H26" i="14" s="1"/>
  <c r="I26" i="14" s="1"/>
  <c r="F11" i="17"/>
  <c r="E26" i="12"/>
  <c r="H26" i="12" s="1"/>
  <c r="I26" i="12" s="1"/>
  <c r="B27" i="12" s="1"/>
  <c r="D11" i="17"/>
  <c r="B27" i="15"/>
  <c r="B27" i="13"/>
  <c r="J11" i="17" l="1"/>
  <c r="J7" i="17"/>
  <c r="D27" i="15"/>
  <c r="C27" i="15"/>
  <c r="G27" i="15"/>
  <c r="B27" i="14"/>
  <c r="G27" i="13"/>
  <c r="D27" i="13"/>
  <c r="C27" i="13"/>
  <c r="D27" i="12"/>
  <c r="C27" i="12"/>
  <c r="G27" i="12"/>
  <c r="B25" i="3"/>
  <c r="L11" i="17" l="1"/>
  <c r="M11" i="17"/>
  <c r="E27" i="15"/>
  <c r="H27" i="15" s="1"/>
  <c r="I27" i="15" s="1"/>
  <c r="G12" i="17"/>
  <c r="E27" i="13"/>
  <c r="H27" i="13" s="1"/>
  <c r="I27" i="13" s="1"/>
  <c r="E12" i="17"/>
  <c r="E27" i="12"/>
  <c r="H27" i="12" s="1"/>
  <c r="I27" i="12" s="1"/>
  <c r="D12" i="17"/>
  <c r="C27" i="14"/>
  <c r="G27" i="14"/>
  <c r="D27" i="14"/>
  <c r="G25" i="3"/>
  <c r="C25" i="3"/>
  <c r="D25" i="3"/>
  <c r="E25" i="3" l="1"/>
  <c r="H25" i="3" s="1"/>
  <c r="I25" i="3" s="1"/>
  <c r="C10" i="17"/>
  <c r="B10" i="17" s="1"/>
  <c r="E27" i="14"/>
  <c r="H27" i="14" s="1"/>
  <c r="I27" i="14" s="1"/>
  <c r="F12" i="17"/>
  <c r="B28" i="15"/>
  <c r="B28" i="13"/>
  <c r="B28" i="12"/>
  <c r="G28" i="15" l="1"/>
  <c r="D28" i="15"/>
  <c r="C28" i="15"/>
  <c r="B28" i="14"/>
  <c r="G28" i="13"/>
  <c r="D28" i="13"/>
  <c r="C28" i="13"/>
  <c r="D28" i="12"/>
  <c r="C28" i="12"/>
  <c r="G28" i="12"/>
  <c r="B26" i="3"/>
  <c r="E28" i="15" l="1"/>
  <c r="H28" i="15" s="1"/>
  <c r="I28" i="15" s="1"/>
  <c r="G13" i="17"/>
  <c r="E28" i="13"/>
  <c r="H28" i="13" s="1"/>
  <c r="I28" i="13" s="1"/>
  <c r="E13" i="17"/>
  <c r="E28" i="12"/>
  <c r="H28" i="12" s="1"/>
  <c r="I28" i="12" s="1"/>
  <c r="B29" i="12" s="1"/>
  <c r="D13" i="17"/>
  <c r="D28" i="14"/>
  <c r="C28" i="14"/>
  <c r="G28" i="14"/>
  <c r="C26" i="3"/>
  <c r="G26" i="3"/>
  <c r="D26" i="3"/>
  <c r="E28" i="14" l="1"/>
  <c r="H28" i="14" s="1"/>
  <c r="I28" i="14" s="1"/>
  <c r="B29" i="14" s="1"/>
  <c r="F13" i="17"/>
  <c r="E26" i="3"/>
  <c r="H26" i="3" s="1"/>
  <c r="I26" i="3" s="1"/>
  <c r="C11" i="17"/>
  <c r="B11" i="17" s="1"/>
  <c r="B29" i="15"/>
  <c r="B29" i="13"/>
  <c r="G29" i="12"/>
  <c r="D29" i="12"/>
  <c r="C29" i="12"/>
  <c r="E29" i="12" l="1"/>
  <c r="H29" i="12" s="1"/>
  <c r="I29" i="12" s="1"/>
  <c r="D14" i="17"/>
  <c r="D29" i="15"/>
  <c r="C29" i="15"/>
  <c r="G29" i="15"/>
  <c r="D29" i="14"/>
  <c r="C29" i="14"/>
  <c r="G29" i="14"/>
  <c r="C29" i="13"/>
  <c r="D29" i="13"/>
  <c r="G29" i="13"/>
  <c r="B27" i="3"/>
  <c r="E29" i="14" l="1"/>
  <c r="H29" i="14" s="1"/>
  <c r="I29" i="14" s="1"/>
  <c r="F14" i="17"/>
  <c r="E29" i="15"/>
  <c r="H29" i="15" s="1"/>
  <c r="I29" i="15" s="1"/>
  <c r="B30" i="15" s="1"/>
  <c r="G14" i="17"/>
  <c r="E29" i="13"/>
  <c r="H29" i="13" s="1"/>
  <c r="I29" i="13" s="1"/>
  <c r="B30" i="13" s="1"/>
  <c r="E14" i="17"/>
  <c r="B30" i="12"/>
  <c r="C27" i="3"/>
  <c r="G27" i="3"/>
  <c r="D27" i="3"/>
  <c r="E27" i="3" l="1"/>
  <c r="H27" i="3" s="1"/>
  <c r="I27" i="3" s="1"/>
  <c r="C12" i="17"/>
  <c r="B12" i="17" s="1"/>
  <c r="C30" i="15"/>
  <c r="G30" i="15"/>
  <c r="D30" i="15"/>
  <c r="B30" i="14"/>
  <c r="D30" i="13"/>
  <c r="C30" i="13"/>
  <c r="G30" i="13"/>
  <c r="D30" i="12"/>
  <c r="G30" i="12"/>
  <c r="C30" i="12"/>
  <c r="E30" i="15" l="1"/>
  <c r="H30" i="15" s="1"/>
  <c r="I30" i="15" s="1"/>
  <c r="B31" i="15" s="1"/>
  <c r="G15" i="17"/>
  <c r="E30" i="13"/>
  <c r="H30" i="13" s="1"/>
  <c r="I30" i="13" s="1"/>
  <c r="E15" i="17"/>
  <c r="E30" i="12"/>
  <c r="H30" i="12" s="1"/>
  <c r="I30" i="12" s="1"/>
  <c r="B31" i="12" s="1"/>
  <c r="D15" i="17"/>
  <c r="D30" i="14"/>
  <c r="C30" i="14"/>
  <c r="G30" i="14"/>
  <c r="B28" i="3"/>
  <c r="E30" i="14" l="1"/>
  <c r="H30" i="14" s="1"/>
  <c r="I30" i="14" s="1"/>
  <c r="B31" i="14" s="1"/>
  <c r="F15" i="17"/>
  <c r="D31" i="15"/>
  <c r="C31" i="15"/>
  <c r="G31" i="15"/>
  <c r="B31" i="13"/>
  <c r="D31" i="12"/>
  <c r="C31" i="12"/>
  <c r="G31" i="12"/>
  <c r="G28" i="3"/>
  <c r="C28" i="3"/>
  <c r="D28" i="3"/>
  <c r="E31" i="15" l="1"/>
  <c r="H31" i="15" s="1"/>
  <c r="I31" i="15" s="1"/>
  <c r="G16" i="17"/>
  <c r="E31" i="12"/>
  <c r="H31" i="12" s="1"/>
  <c r="I31" i="12" s="1"/>
  <c r="D16" i="17"/>
  <c r="E28" i="3"/>
  <c r="H28" i="3" s="1"/>
  <c r="I28" i="3" s="1"/>
  <c r="C13" i="17"/>
  <c r="B13" i="17" s="1"/>
  <c r="D31" i="14"/>
  <c r="C31" i="14"/>
  <c r="G31" i="14"/>
  <c r="C31" i="13"/>
  <c r="D31" i="13"/>
  <c r="G31" i="13"/>
  <c r="E31" i="14" l="1"/>
  <c r="H31" i="14" s="1"/>
  <c r="I31" i="14" s="1"/>
  <c r="F16" i="17"/>
  <c r="E31" i="13"/>
  <c r="H31" i="13" s="1"/>
  <c r="I31" i="13" s="1"/>
  <c r="E16" i="17"/>
  <c r="B32" i="15"/>
  <c r="B32" i="12"/>
  <c r="B29" i="3"/>
  <c r="G29" i="3" s="1"/>
  <c r="D32" i="15" l="1"/>
  <c r="C32" i="15"/>
  <c r="G32" i="15"/>
  <c r="B32" i="14"/>
  <c r="B32" i="13"/>
  <c r="D32" i="12"/>
  <c r="C32" i="12"/>
  <c r="G32" i="12"/>
  <c r="C29" i="3"/>
  <c r="D29" i="3"/>
  <c r="E32" i="15" l="1"/>
  <c r="H32" i="15" s="1"/>
  <c r="I32" i="15" s="1"/>
  <c r="G17" i="17"/>
  <c r="E32" i="12"/>
  <c r="H32" i="12" s="1"/>
  <c r="I32" i="12" s="1"/>
  <c r="D17" i="17"/>
  <c r="E29" i="3"/>
  <c r="H29" i="3" s="1"/>
  <c r="I29" i="3" s="1"/>
  <c r="C14" i="17"/>
  <c r="B14" i="17" s="1"/>
  <c r="D32" i="14"/>
  <c r="C32" i="14"/>
  <c r="G32" i="14"/>
  <c r="G32" i="13"/>
  <c r="D32" i="13"/>
  <c r="C32" i="13"/>
  <c r="E32" i="14" l="1"/>
  <c r="H32" i="14" s="1"/>
  <c r="I32" i="14" s="1"/>
  <c r="B33" i="14" s="1"/>
  <c r="F17" i="17"/>
  <c r="E32" i="13"/>
  <c r="H32" i="13" s="1"/>
  <c r="I32" i="13" s="1"/>
  <c r="E17" i="17"/>
  <c r="B33" i="15"/>
  <c r="B33" i="12"/>
  <c r="B30" i="3"/>
  <c r="G30" i="3" s="1"/>
  <c r="D33" i="15" l="1"/>
  <c r="C33" i="15"/>
  <c r="G33" i="15"/>
  <c r="C33" i="14"/>
  <c r="D33" i="14"/>
  <c r="G33" i="14"/>
  <c r="B33" i="13"/>
  <c r="G33" i="12"/>
  <c r="D33" i="12"/>
  <c r="C33" i="12"/>
  <c r="C30" i="3"/>
  <c r="D30" i="3"/>
  <c r="E33" i="14" l="1"/>
  <c r="H33" i="14" s="1"/>
  <c r="I33" i="14" s="1"/>
  <c r="F18" i="17"/>
  <c r="E33" i="15"/>
  <c r="H33" i="15" s="1"/>
  <c r="I33" i="15" s="1"/>
  <c r="G18" i="17"/>
  <c r="E33" i="12"/>
  <c r="H33" i="12" s="1"/>
  <c r="I33" i="12" s="1"/>
  <c r="D18" i="17"/>
  <c r="E30" i="3"/>
  <c r="H30" i="3" s="1"/>
  <c r="I30" i="3" s="1"/>
  <c r="C15" i="17"/>
  <c r="B15" i="17" s="1"/>
  <c r="G33" i="13"/>
  <c r="D33" i="13"/>
  <c r="C33" i="13"/>
  <c r="E33" i="13" l="1"/>
  <c r="H33" i="13" s="1"/>
  <c r="I33" i="13" s="1"/>
  <c r="E18" i="17"/>
  <c r="B34" i="15"/>
  <c r="B34" i="14"/>
  <c r="B34" i="12"/>
  <c r="B31" i="3"/>
  <c r="G31" i="3" s="1"/>
  <c r="D34" i="15" l="1"/>
  <c r="G34" i="15"/>
  <c r="C34" i="15"/>
  <c r="G34" i="14"/>
  <c r="D34" i="14"/>
  <c r="C34" i="14"/>
  <c r="B34" i="13"/>
  <c r="C34" i="12"/>
  <c r="D34" i="12"/>
  <c r="G34" i="12"/>
  <c r="C31" i="3"/>
  <c r="D31" i="3"/>
  <c r="E34" i="15" l="1"/>
  <c r="H34" i="15" s="1"/>
  <c r="I34" i="15" s="1"/>
  <c r="B35" i="15" s="1"/>
  <c r="G19" i="17"/>
  <c r="E34" i="14"/>
  <c r="H34" i="14" s="1"/>
  <c r="I34" i="14" s="1"/>
  <c r="F19" i="17"/>
  <c r="E34" i="12"/>
  <c r="H34" i="12" s="1"/>
  <c r="I34" i="12" s="1"/>
  <c r="D19" i="17"/>
  <c r="E31" i="3"/>
  <c r="H31" i="3" s="1"/>
  <c r="I31" i="3" s="1"/>
  <c r="B32" i="3" s="1"/>
  <c r="G32" i="3" s="1"/>
  <c r="C16" i="17"/>
  <c r="B16" i="17" s="1"/>
  <c r="D34" i="13"/>
  <c r="C34" i="13"/>
  <c r="G34" i="13"/>
  <c r="E34" i="13" l="1"/>
  <c r="H34" i="13" s="1"/>
  <c r="I34" i="13" s="1"/>
  <c r="B35" i="13" s="1"/>
  <c r="E19" i="17"/>
  <c r="D35" i="15"/>
  <c r="G35" i="15"/>
  <c r="C35" i="15"/>
  <c r="B35" i="14"/>
  <c r="B35" i="12"/>
  <c r="C32" i="3"/>
  <c r="D32" i="3"/>
  <c r="E35" i="15" l="1"/>
  <c r="H35" i="15" s="1"/>
  <c r="I35" i="15" s="1"/>
  <c r="G20" i="17"/>
  <c r="E32" i="3"/>
  <c r="H32" i="3" s="1"/>
  <c r="I32" i="3" s="1"/>
  <c r="C17" i="17"/>
  <c r="B17" i="17" s="1"/>
  <c r="C35" i="14"/>
  <c r="D35" i="14"/>
  <c r="G35" i="14"/>
  <c r="D35" i="13"/>
  <c r="C35" i="13"/>
  <c r="G35" i="13"/>
  <c r="C35" i="12"/>
  <c r="D35" i="12"/>
  <c r="G35" i="12"/>
  <c r="E35" i="14" l="1"/>
  <c r="H35" i="14" s="1"/>
  <c r="I35" i="14" s="1"/>
  <c r="F20" i="17"/>
  <c r="E35" i="13"/>
  <c r="H35" i="13" s="1"/>
  <c r="I35" i="13" s="1"/>
  <c r="E20" i="17"/>
  <c r="E35" i="12"/>
  <c r="H35" i="12" s="1"/>
  <c r="I35" i="12" s="1"/>
  <c r="D20" i="17"/>
  <c r="B36" i="15"/>
  <c r="B33" i="3"/>
  <c r="G33" i="3" s="1"/>
  <c r="C36" i="15" l="1"/>
  <c r="G36" i="15"/>
  <c r="D36" i="15"/>
  <c r="B36" i="14"/>
  <c r="B36" i="13"/>
  <c r="B36" i="12"/>
  <c r="C33" i="3"/>
  <c r="D33" i="3"/>
  <c r="E36" i="15" l="1"/>
  <c r="H36" i="15" s="1"/>
  <c r="I36" i="15" s="1"/>
  <c r="G21" i="17"/>
  <c r="E33" i="3"/>
  <c r="H33" i="3" s="1"/>
  <c r="I33" i="3" s="1"/>
  <c r="C18" i="17"/>
  <c r="B18" i="17" s="1"/>
  <c r="D36" i="14"/>
  <c r="C36" i="14"/>
  <c r="G36" i="14"/>
  <c r="D36" i="13"/>
  <c r="C36" i="13"/>
  <c r="G36" i="13"/>
  <c r="G36" i="12"/>
  <c r="D36" i="12"/>
  <c r="C36" i="12"/>
  <c r="E36" i="14" l="1"/>
  <c r="H36" i="14" s="1"/>
  <c r="I36" i="14" s="1"/>
  <c r="F21" i="17"/>
  <c r="E36" i="13"/>
  <c r="H36" i="13" s="1"/>
  <c r="I36" i="13" s="1"/>
  <c r="B37" i="13" s="1"/>
  <c r="E21" i="17"/>
  <c r="E36" i="12"/>
  <c r="H36" i="12" s="1"/>
  <c r="I36" i="12" s="1"/>
  <c r="D21" i="17"/>
  <c r="B37" i="15"/>
  <c r="B34" i="3"/>
  <c r="G34" i="3" s="1"/>
  <c r="G37" i="15" l="1"/>
  <c r="D37" i="15"/>
  <c r="C37" i="15"/>
  <c r="B37" i="14"/>
  <c r="G37" i="13"/>
  <c r="D37" i="13"/>
  <c r="C37" i="13"/>
  <c r="B37" i="12"/>
  <c r="C34" i="3"/>
  <c r="D34" i="3"/>
  <c r="E37" i="15" l="1"/>
  <c r="H37" i="15" s="1"/>
  <c r="I37" i="15" s="1"/>
  <c r="G22" i="17"/>
  <c r="E37" i="13"/>
  <c r="H37" i="13" s="1"/>
  <c r="I37" i="13" s="1"/>
  <c r="E22" i="17"/>
  <c r="E34" i="3"/>
  <c r="H34" i="3" s="1"/>
  <c r="I34" i="3" s="1"/>
  <c r="C19" i="17"/>
  <c r="B19" i="17" s="1"/>
  <c r="D37" i="14"/>
  <c r="C37" i="14"/>
  <c r="G37" i="14"/>
  <c r="G37" i="12"/>
  <c r="D37" i="12"/>
  <c r="C37" i="12"/>
  <c r="E37" i="14" l="1"/>
  <c r="H37" i="14" s="1"/>
  <c r="I37" i="14" s="1"/>
  <c r="B38" i="14" s="1"/>
  <c r="F22" i="17"/>
  <c r="E37" i="12"/>
  <c r="H37" i="12" s="1"/>
  <c r="I37" i="12" s="1"/>
  <c r="D22" i="17"/>
  <c r="B38" i="15"/>
  <c r="B38" i="13"/>
  <c r="B35" i="3"/>
  <c r="G35" i="3" s="1"/>
  <c r="G38" i="15" l="1"/>
  <c r="D38" i="15"/>
  <c r="C38" i="15"/>
  <c r="D38" i="14"/>
  <c r="C38" i="14"/>
  <c r="G38" i="14"/>
  <c r="C38" i="13"/>
  <c r="G38" i="13"/>
  <c r="D38" i="13"/>
  <c r="B38" i="12"/>
  <c r="C35" i="3"/>
  <c r="D35" i="3"/>
  <c r="E38" i="15" l="1"/>
  <c r="H38" i="15" s="1"/>
  <c r="I38" i="15" s="1"/>
  <c r="G23" i="17"/>
  <c r="E38" i="14"/>
  <c r="H38" i="14" s="1"/>
  <c r="I38" i="14" s="1"/>
  <c r="B39" i="14" s="1"/>
  <c r="F23" i="17"/>
  <c r="E38" i="13"/>
  <c r="H38" i="13" s="1"/>
  <c r="I38" i="13" s="1"/>
  <c r="E23" i="17"/>
  <c r="E35" i="3"/>
  <c r="H35" i="3" s="1"/>
  <c r="I35" i="3" s="1"/>
  <c r="C20" i="17"/>
  <c r="B20" i="17" s="1"/>
  <c r="D38" i="12"/>
  <c r="C38" i="12"/>
  <c r="G38" i="12"/>
  <c r="E38" i="12" l="1"/>
  <c r="H38" i="12" s="1"/>
  <c r="I38" i="12" s="1"/>
  <c r="B39" i="12" s="1"/>
  <c r="D23" i="17"/>
  <c r="B39" i="15"/>
  <c r="C39" i="14"/>
  <c r="G39" i="14"/>
  <c r="D39" i="14"/>
  <c r="B39" i="13"/>
  <c r="B36" i="3"/>
  <c r="G36" i="3" s="1"/>
  <c r="E39" i="14" l="1"/>
  <c r="H39" i="14" s="1"/>
  <c r="I39" i="14" s="1"/>
  <c r="F24" i="17"/>
  <c r="C39" i="15"/>
  <c r="D39" i="15"/>
  <c r="G39" i="15"/>
  <c r="G39" i="13"/>
  <c r="D39" i="13"/>
  <c r="C39" i="13"/>
  <c r="D39" i="12"/>
  <c r="C39" i="12"/>
  <c r="G39" i="12"/>
  <c r="C36" i="3"/>
  <c r="D36" i="3"/>
  <c r="E39" i="15" l="1"/>
  <c r="H39" i="15" s="1"/>
  <c r="I39" i="15" s="1"/>
  <c r="G24" i="17"/>
  <c r="E39" i="13"/>
  <c r="H39" i="13" s="1"/>
  <c r="I39" i="13" s="1"/>
  <c r="E24" i="17"/>
  <c r="E39" i="12"/>
  <c r="H39" i="12" s="1"/>
  <c r="I39" i="12" s="1"/>
  <c r="D24" i="17"/>
  <c r="E36" i="3"/>
  <c r="H36" i="3" s="1"/>
  <c r="I36" i="3" s="1"/>
  <c r="C21" i="17"/>
  <c r="B21" i="17" s="1"/>
  <c r="B40" i="14"/>
  <c r="B40" i="15" l="1"/>
  <c r="D40" i="14"/>
  <c r="C40" i="14"/>
  <c r="G40" i="14"/>
  <c r="B40" i="13"/>
  <c r="B40" i="12"/>
  <c r="B37" i="3"/>
  <c r="G37" i="3" s="1"/>
  <c r="E40" i="14" l="1"/>
  <c r="H40" i="14" s="1"/>
  <c r="I40" i="14" s="1"/>
  <c r="B41" i="14" s="1"/>
  <c r="F25" i="17"/>
  <c r="D40" i="15"/>
  <c r="G40" i="15"/>
  <c r="C40" i="15"/>
  <c r="D40" i="13"/>
  <c r="C40" i="13"/>
  <c r="G40" i="13"/>
  <c r="D40" i="12"/>
  <c r="C40" i="12"/>
  <c r="G40" i="12"/>
  <c r="C37" i="3"/>
  <c r="D37" i="3"/>
  <c r="E40" i="15" l="1"/>
  <c r="H40" i="15" s="1"/>
  <c r="I40" i="15" s="1"/>
  <c r="G25" i="17"/>
  <c r="E40" i="13"/>
  <c r="H40" i="13" s="1"/>
  <c r="I40" i="13" s="1"/>
  <c r="E25" i="17"/>
  <c r="E40" i="12"/>
  <c r="H40" i="12" s="1"/>
  <c r="I40" i="12" s="1"/>
  <c r="B41" i="12" s="1"/>
  <c r="D25" i="17"/>
  <c r="E37" i="3"/>
  <c r="H37" i="3" s="1"/>
  <c r="I37" i="3" s="1"/>
  <c r="B38" i="3" s="1"/>
  <c r="G38" i="3" s="1"/>
  <c r="C22" i="17"/>
  <c r="B22" i="17" s="1"/>
  <c r="D41" i="14"/>
  <c r="C41" i="14"/>
  <c r="G41" i="14"/>
  <c r="E41" i="14" l="1"/>
  <c r="H41" i="14" s="1"/>
  <c r="I41" i="14" s="1"/>
  <c r="F26" i="17"/>
  <c r="B41" i="15"/>
  <c r="B41" i="13"/>
  <c r="G41" i="12"/>
  <c r="D41" i="12"/>
  <c r="C41" i="12"/>
  <c r="C38" i="3"/>
  <c r="D38" i="3"/>
  <c r="E41" i="12" l="1"/>
  <c r="H41" i="12" s="1"/>
  <c r="I41" i="12" s="1"/>
  <c r="D26" i="17"/>
  <c r="E38" i="3"/>
  <c r="H38" i="3" s="1"/>
  <c r="I38" i="3" s="1"/>
  <c r="C23" i="17"/>
  <c r="B23" i="17" s="1"/>
  <c r="D41" i="15"/>
  <c r="C41" i="15"/>
  <c r="G41" i="15"/>
  <c r="B42" i="14"/>
  <c r="D41" i="13"/>
  <c r="C41" i="13"/>
  <c r="G41" i="13"/>
  <c r="E41" i="15" l="1"/>
  <c r="H41" i="15" s="1"/>
  <c r="I41" i="15" s="1"/>
  <c r="B42" i="15" s="1"/>
  <c r="G26" i="17"/>
  <c r="E41" i="13"/>
  <c r="H41" i="13" s="1"/>
  <c r="I41" i="13" s="1"/>
  <c r="B42" i="13" s="1"/>
  <c r="E26" i="17"/>
  <c r="D42" i="14"/>
  <c r="C42" i="14"/>
  <c r="G42" i="14"/>
  <c r="B42" i="12"/>
  <c r="B39" i="3"/>
  <c r="G39" i="3" s="1"/>
  <c r="E42" i="14" l="1"/>
  <c r="H42" i="14" s="1"/>
  <c r="I42" i="14" s="1"/>
  <c r="F27" i="17"/>
  <c r="C42" i="15"/>
  <c r="G42" i="15"/>
  <c r="D42" i="15"/>
  <c r="D42" i="13"/>
  <c r="C42" i="13"/>
  <c r="G42" i="13"/>
  <c r="G42" i="12"/>
  <c r="D42" i="12"/>
  <c r="C42" i="12"/>
  <c r="C39" i="3"/>
  <c r="D39" i="3"/>
  <c r="E42" i="15" l="1"/>
  <c r="H42" i="15" s="1"/>
  <c r="I42" i="15" s="1"/>
  <c r="G27" i="17"/>
  <c r="E42" i="13"/>
  <c r="H42" i="13" s="1"/>
  <c r="I42" i="13" s="1"/>
  <c r="E27" i="17"/>
  <c r="E42" i="12"/>
  <c r="H42" i="12" s="1"/>
  <c r="I42" i="12" s="1"/>
  <c r="D27" i="17"/>
  <c r="E39" i="3"/>
  <c r="H39" i="3" s="1"/>
  <c r="C24" i="17"/>
  <c r="B24" i="17" s="1"/>
  <c r="B43" i="14"/>
  <c r="B43" i="15" l="1"/>
  <c r="D43" i="14"/>
  <c r="C43" i="14"/>
  <c r="G43" i="14"/>
  <c r="B43" i="13"/>
  <c r="B43" i="12"/>
  <c r="I39" i="3"/>
  <c r="E43" i="14" l="1"/>
  <c r="H43" i="14" s="1"/>
  <c r="I43" i="14" s="1"/>
  <c r="B44" i="14" s="1"/>
  <c r="F28" i="17"/>
  <c r="G43" i="15"/>
  <c r="D43" i="15"/>
  <c r="C43" i="15"/>
  <c r="C43" i="13"/>
  <c r="D43" i="13"/>
  <c r="G43" i="13"/>
  <c r="D43" i="12"/>
  <c r="C43" i="12"/>
  <c r="G43" i="12"/>
  <c r="B40" i="3"/>
  <c r="G40" i="3" s="1"/>
  <c r="E43" i="15" l="1"/>
  <c r="H43" i="15" s="1"/>
  <c r="I43" i="15" s="1"/>
  <c r="G28" i="17"/>
  <c r="E43" i="13"/>
  <c r="H43" i="13" s="1"/>
  <c r="I43" i="13" s="1"/>
  <c r="B44" i="13" s="1"/>
  <c r="E28" i="17"/>
  <c r="E43" i="12"/>
  <c r="H43" i="12" s="1"/>
  <c r="I43" i="12" s="1"/>
  <c r="D28" i="17"/>
  <c r="D44" i="14"/>
  <c r="C44" i="14"/>
  <c r="G44" i="14"/>
  <c r="C40" i="3"/>
  <c r="D40" i="3"/>
  <c r="E44" i="14" l="1"/>
  <c r="H44" i="14" s="1"/>
  <c r="I44" i="14" s="1"/>
  <c r="B45" i="14" s="1"/>
  <c r="F29" i="17"/>
  <c r="E40" i="3"/>
  <c r="H40" i="3" s="1"/>
  <c r="I40" i="3" s="1"/>
  <c r="C25" i="17"/>
  <c r="B25" i="17" s="1"/>
  <c r="B44" i="15"/>
  <c r="G44" i="13"/>
  <c r="D44" i="13"/>
  <c r="C44" i="13"/>
  <c r="B44" i="12"/>
  <c r="E44" i="13" l="1"/>
  <c r="H44" i="13" s="1"/>
  <c r="I44" i="13" s="1"/>
  <c r="E29" i="17"/>
  <c r="D44" i="15"/>
  <c r="C44" i="15"/>
  <c r="G44" i="15"/>
  <c r="C45" i="14"/>
  <c r="D45" i="14"/>
  <c r="G45" i="14"/>
  <c r="D44" i="12"/>
  <c r="C44" i="12"/>
  <c r="G44" i="12"/>
  <c r="B41" i="3"/>
  <c r="G41" i="3" s="1"/>
  <c r="E44" i="15" l="1"/>
  <c r="H44" i="15" s="1"/>
  <c r="I44" i="15" s="1"/>
  <c r="G29" i="17"/>
  <c r="E45" i="14"/>
  <c r="H45" i="14" s="1"/>
  <c r="I45" i="14" s="1"/>
  <c r="F30" i="17"/>
  <c r="E44" i="12"/>
  <c r="H44" i="12" s="1"/>
  <c r="I44" i="12" s="1"/>
  <c r="D29" i="17"/>
  <c r="B45" i="13"/>
  <c r="D41" i="3"/>
  <c r="C41" i="3"/>
  <c r="E41" i="3" l="1"/>
  <c r="H41" i="3" s="1"/>
  <c r="I41" i="3" s="1"/>
  <c r="C26" i="17"/>
  <c r="B26" i="17" s="1"/>
  <c r="B45" i="15"/>
  <c r="B46" i="14"/>
  <c r="G45" i="13"/>
  <c r="D45" i="13"/>
  <c r="C45" i="13"/>
  <c r="B45" i="12"/>
  <c r="E45" i="13" l="1"/>
  <c r="H45" i="13" s="1"/>
  <c r="I45" i="13" s="1"/>
  <c r="E30" i="17"/>
  <c r="D45" i="15"/>
  <c r="C45" i="15"/>
  <c r="G45" i="15"/>
  <c r="D46" i="14"/>
  <c r="C46" i="14"/>
  <c r="G46" i="14"/>
  <c r="D45" i="12"/>
  <c r="C45" i="12"/>
  <c r="G45" i="12"/>
  <c r="B42" i="3"/>
  <c r="G42" i="3" s="1"/>
  <c r="E45" i="15" l="1"/>
  <c r="H45" i="15" s="1"/>
  <c r="I45" i="15" s="1"/>
  <c r="G30" i="17"/>
  <c r="E46" i="14"/>
  <c r="H46" i="14" s="1"/>
  <c r="I46" i="14" s="1"/>
  <c r="F31" i="17"/>
  <c r="E45" i="12"/>
  <c r="H45" i="12" s="1"/>
  <c r="I45" i="12" s="1"/>
  <c r="B46" i="12" s="1"/>
  <c r="D30" i="17"/>
  <c r="B46" i="13"/>
  <c r="C42" i="3"/>
  <c r="D42" i="3"/>
  <c r="E42" i="3" l="1"/>
  <c r="H42" i="3" s="1"/>
  <c r="I42" i="3" s="1"/>
  <c r="B43" i="3" s="1"/>
  <c r="G43" i="3" s="1"/>
  <c r="C27" i="17"/>
  <c r="B27" i="17" s="1"/>
  <c r="B46" i="15"/>
  <c r="B47" i="14"/>
  <c r="D46" i="13"/>
  <c r="C46" i="13"/>
  <c r="G46" i="13"/>
  <c r="D46" i="12"/>
  <c r="C46" i="12"/>
  <c r="G46" i="12"/>
  <c r="E46" i="13" l="1"/>
  <c r="H46" i="13" s="1"/>
  <c r="I46" i="13" s="1"/>
  <c r="B47" i="13" s="1"/>
  <c r="E31" i="17"/>
  <c r="E46" i="12"/>
  <c r="H46" i="12" s="1"/>
  <c r="I46" i="12" s="1"/>
  <c r="D31" i="17"/>
  <c r="D46" i="15"/>
  <c r="C46" i="15"/>
  <c r="G46" i="15"/>
  <c r="G47" i="14"/>
  <c r="C47" i="14"/>
  <c r="D47" i="14"/>
  <c r="C43" i="3"/>
  <c r="D43" i="3"/>
  <c r="E46" i="15" l="1"/>
  <c r="H46" i="15" s="1"/>
  <c r="I46" i="15" s="1"/>
  <c r="B47" i="15" s="1"/>
  <c r="G31" i="17"/>
  <c r="E47" i="14"/>
  <c r="H47" i="14" s="1"/>
  <c r="I47" i="14" s="1"/>
  <c r="F32" i="17"/>
  <c r="E43" i="3"/>
  <c r="H43" i="3" s="1"/>
  <c r="I43" i="3" s="1"/>
  <c r="B44" i="3" s="1"/>
  <c r="G44" i="3" s="1"/>
  <c r="C28" i="17"/>
  <c r="B28" i="17" s="1"/>
  <c r="D47" i="13"/>
  <c r="C47" i="13"/>
  <c r="G47" i="13"/>
  <c r="B47" i="12"/>
  <c r="E47" i="13" l="1"/>
  <c r="H47" i="13" s="1"/>
  <c r="I47" i="13" s="1"/>
  <c r="E32" i="17"/>
  <c r="D47" i="15"/>
  <c r="C47" i="15"/>
  <c r="G47" i="15"/>
  <c r="B48" i="14"/>
  <c r="C47" i="12"/>
  <c r="D47" i="12"/>
  <c r="G47" i="12"/>
  <c r="C44" i="3"/>
  <c r="D44" i="3"/>
  <c r="E47" i="15" l="1"/>
  <c r="H47" i="15" s="1"/>
  <c r="I47" i="15" s="1"/>
  <c r="G32" i="17"/>
  <c r="E47" i="12"/>
  <c r="H47" i="12" s="1"/>
  <c r="I47" i="12" s="1"/>
  <c r="B48" i="12" s="1"/>
  <c r="D32" i="17"/>
  <c r="E44" i="3"/>
  <c r="H44" i="3" s="1"/>
  <c r="I44" i="3" s="1"/>
  <c r="C29" i="17"/>
  <c r="B29" i="17" s="1"/>
  <c r="D48" i="14"/>
  <c r="C48" i="14"/>
  <c r="G48" i="14"/>
  <c r="B48" i="13"/>
  <c r="E48" i="14" l="1"/>
  <c r="H48" i="14" s="1"/>
  <c r="I48" i="14" s="1"/>
  <c r="F33" i="17"/>
  <c r="B48" i="15"/>
  <c r="D48" i="13"/>
  <c r="C48" i="13"/>
  <c r="G48" i="13"/>
  <c r="G48" i="12"/>
  <c r="D48" i="12"/>
  <c r="C48" i="12"/>
  <c r="B45" i="3"/>
  <c r="G45" i="3" s="1"/>
  <c r="E48" i="13" l="1"/>
  <c r="H48" i="13" s="1"/>
  <c r="I48" i="13" s="1"/>
  <c r="B49" i="13" s="1"/>
  <c r="E33" i="17"/>
  <c r="E48" i="12"/>
  <c r="H48" i="12" s="1"/>
  <c r="I48" i="12" s="1"/>
  <c r="D33" i="17"/>
  <c r="C48" i="15"/>
  <c r="D48" i="15"/>
  <c r="G48" i="15"/>
  <c r="B49" i="14"/>
  <c r="C45" i="3"/>
  <c r="D45" i="3"/>
  <c r="E48" i="15" l="1"/>
  <c r="H48" i="15" s="1"/>
  <c r="I48" i="15" s="1"/>
  <c r="B49" i="15" s="1"/>
  <c r="G33" i="17"/>
  <c r="E45" i="3"/>
  <c r="H45" i="3" s="1"/>
  <c r="I45" i="3" s="1"/>
  <c r="B46" i="3" s="1"/>
  <c r="G46" i="3" s="1"/>
  <c r="C30" i="17"/>
  <c r="B30" i="17" s="1"/>
  <c r="D49" i="14"/>
  <c r="C49" i="14"/>
  <c r="G49" i="14"/>
  <c r="G49" i="13"/>
  <c r="D49" i="13"/>
  <c r="C49" i="13"/>
  <c r="B49" i="12"/>
  <c r="E49" i="14" l="1"/>
  <c r="H49" i="14" s="1"/>
  <c r="I49" i="14" s="1"/>
  <c r="F34" i="17"/>
  <c r="E49" i="13"/>
  <c r="H49" i="13" s="1"/>
  <c r="I49" i="13" s="1"/>
  <c r="E34" i="17"/>
  <c r="G49" i="15"/>
  <c r="D49" i="15"/>
  <c r="C49" i="15"/>
  <c r="C49" i="12"/>
  <c r="G49" i="12"/>
  <c r="D49" i="12"/>
  <c r="C46" i="3"/>
  <c r="D46" i="3"/>
  <c r="E49" i="15" l="1"/>
  <c r="H49" i="15" s="1"/>
  <c r="I49" i="15" s="1"/>
  <c r="G34" i="17"/>
  <c r="E49" i="12"/>
  <c r="H49" i="12" s="1"/>
  <c r="I49" i="12" s="1"/>
  <c r="D34" i="17"/>
  <c r="E46" i="3"/>
  <c r="H46" i="3" s="1"/>
  <c r="I46" i="3" s="1"/>
  <c r="C31" i="17"/>
  <c r="B31" i="17" s="1"/>
  <c r="B50" i="14"/>
  <c r="B50" i="13"/>
  <c r="B50" i="15" l="1"/>
  <c r="D50" i="14"/>
  <c r="C50" i="14"/>
  <c r="G50" i="14"/>
  <c r="C50" i="13"/>
  <c r="G50" i="13"/>
  <c r="D50" i="13"/>
  <c r="B50" i="12"/>
  <c r="B47" i="3"/>
  <c r="G47" i="3" s="1"/>
  <c r="E50" i="14" l="1"/>
  <c r="H50" i="14" s="1"/>
  <c r="I50" i="14" s="1"/>
  <c r="B51" i="14" s="1"/>
  <c r="F35" i="17"/>
  <c r="E50" i="13"/>
  <c r="H50" i="13" s="1"/>
  <c r="I50" i="13" s="1"/>
  <c r="E35" i="17"/>
  <c r="G50" i="15"/>
  <c r="D50" i="15"/>
  <c r="C50" i="15"/>
  <c r="D50" i="12"/>
  <c r="C50" i="12"/>
  <c r="G50" i="12"/>
  <c r="C47" i="3"/>
  <c r="D47" i="3"/>
  <c r="E50" i="15" l="1"/>
  <c r="H50" i="15" s="1"/>
  <c r="I50" i="15" s="1"/>
  <c r="G35" i="17"/>
  <c r="E50" i="12"/>
  <c r="H50" i="12" s="1"/>
  <c r="I50" i="12" s="1"/>
  <c r="B51" i="12" s="1"/>
  <c r="D35" i="17"/>
  <c r="E47" i="3"/>
  <c r="H47" i="3" s="1"/>
  <c r="I47" i="3" s="1"/>
  <c r="C32" i="17"/>
  <c r="B32" i="17" s="1"/>
  <c r="C51" i="14"/>
  <c r="G51" i="14"/>
  <c r="D51" i="14"/>
  <c r="B51" i="13"/>
  <c r="E51" i="14" l="1"/>
  <c r="H51" i="14" s="1"/>
  <c r="I51" i="14" s="1"/>
  <c r="F36" i="17"/>
  <c r="B51" i="15"/>
  <c r="G51" i="13"/>
  <c r="D51" i="13"/>
  <c r="C51" i="13"/>
  <c r="D51" i="12"/>
  <c r="C51" i="12"/>
  <c r="G51" i="12"/>
  <c r="B48" i="3"/>
  <c r="G48" i="3" s="1"/>
  <c r="E51" i="13" l="1"/>
  <c r="H51" i="13" s="1"/>
  <c r="I51" i="13" s="1"/>
  <c r="E36" i="17"/>
  <c r="E51" i="12"/>
  <c r="H51" i="12" s="1"/>
  <c r="I51" i="12" s="1"/>
  <c r="D36" i="17"/>
  <c r="D51" i="15"/>
  <c r="C51" i="15"/>
  <c r="G51" i="15"/>
  <c r="B52" i="14"/>
  <c r="C48" i="3"/>
  <c r="D48" i="3"/>
  <c r="E51" i="15" l="1"/>
  <c r="H51" i="15" s="1"/>
  <c r="I51" i="15" s="1"/>
  <c r="G36" i="17"/>
  <c r="E48" i="3"/>
  <c r="H48" i="3" s="1"/>
  <c r="I48" i="3" s="1"/>
  <c r="C33" i="17"/>
  <c r="B33" i="17" s="1"/>
  <c r="D52" i="14"/>
  <c r="C52" i="14"/>
  <c r="G52" i="14"/>
  <c r="B52" i="13"/>
  <c r="B52" i="12"/>
  <c r="E52" i="14" l="1"/>
  <c r="H52" i="14" s="1"/>
  <c r="I52" i="14" s="1"/>
  <c r="F37" i="17"/>
  <c r="B52" i="15"/>
  <c r="D52" i="13"/>
  <c r="C52" i="13"/>
  <c r="G52" i="13"/>
  <c r="D52" i="12"/>
  <c r="C52" i="12"/>
  <c r="G52" i="12"/>
  <c r="B49" i="3"/>
  <c r="G49" i="3" s="1"/>
  <c r="E52" i="13" l="1"/>
  <c r="H52" i="13" s="1"/>
  <c r="I52" i="13" s="1"/>
  <c r="E37" i="17"/>
  <c r="E52" i="12"/>
  <c r="H52" i="12" s="1"/>
  <c r="I52" i="12" s="1"/>
  <c r="B53" i="12" s="1"/>
  <c r="D37" i="17"/>
  <c r="G52" i="15"/>
  <c r="D52" i="15"/>
  <c r="C52" i="15"/>
  <c r="B53" i="14"/>
  <c r="C49" i="3"/>
  <c r="D49" i="3"/>
  <c r="E52" i="15" l="1"/>
  <c r="H52" i="15" s="1"/>
  <c r="I52" i="15" s="1"/>
  <c r="G37" i="17"/>
  <c r="E49" i="3"/>
  <c r="H49" i="3" s="1"/>
  <c r="C34" i="17"/>
  <c r="B34" i="17" s="1"/>
  <c r="D53" i="14"/>
  <c r="C53" i="14"/>
  <c r="G53" i="14"/>
  <c r="B53" i="13"/>
  <c r="G53" i="12"/>
  <c r="D53" i="12"/>
  <c r="C53" i="12"/>
  <c r="E53" i="14" l="1"/>
  <c r="H53" i="14" s="1"/>
  <c r="I53" i="14" s="1"/>
  <c r="F38" i="17"/>
  <c r="E53" i="12"/>
  <c r="H53" i="12" s="1"/>
  <c r="I53" i="12" s="1"/>
  <c r="D38" i="17"/>
  <c r="B53" i="15"/>
  <c r="D53" i="13"/>
  <c r="C53" i="13"/>
  <c r="G53" i="13"/>
  <c r="I49" i="3"/>
  <c r="E53" i="13" l="1"/>
  <c r="H53" i="13" s="1"/>
  <c r="I53" i="13" s="1"/>
  <c r="B54" i="13" s="1"/>
  <c r="E38" i="17"/>
  <c r="D53" i="15"/>
  <c r="C53" i="15"/>
  <c r="G53" i="15"/>
  <c r="B54" i="14"/>
  <c r="B54" i="12"/>
  <c r="B50" i="3"/>
  <c r="G50" i="3" s="1"/>
  <c r="E53" i="15" l="1"/>
  <c r="H53" i="15" s="1"/>
  <c r="I53" i="15" s="1"/>
  <c r="B54" i="15" s="1"/>
  <c r="G38" i="17"/>
  <c r="D54" i="14"/>
  <c r="C54" i="14"/>
  <c r="G54" i="14"/>
  <c r="D54" i="13"/>
  <c r="C54" i="13"/>
  <c r="G54" i="13"/>
  <c r="C54" i="12"/>
  <c r="G54" i="12"/>
  <c r="D54" i="12"/>
  <c r="D50" i="3"/>
  <c r="C50" i="3"/>
  <c r="E54" i="14" l="1"/>
  <c r="H54" i="14" s="1"/>
  <c r="I54" i="14" s="1"/>
  <c r="F39" i="17"/>
  <c r="E54" i="13"/>
  <c r="H54" i="13" s="1"/>
  <c r="I54" i="13" s="1"/>
  <c r="E39" i="17"/>
  <c r="E54" i="12"/>
  <c r="H54" i="12" s="1"/>
  <c r="I54" i="12" s="1"/>
  <c r="D39" i="17"/>
  <c r="E50" i="3"/>
  <c r="H50" i="3" s="1"/>
  <c r="I50" i="3" s="1"/>
  <c r="C35" i="17"/>
  <c r="B35" i="17" s="1"/>
  <c r="C54" i="15"/>
  <c r="G54" i="15"/>
  <c r="D54" i="15"/>
  <c r="E54" i="15" l="1"/>
  <c r="H54" i="15" s="1"/>
  <c r="I54" i="15" s="1"/>
  <c r="G39" i="17"/>
  <c r="B55" i="14"/>
  <c r="B55" i="13"/>
  <c r="B55" i="12"/>
  <c r="B51" i="3"/>
  <c r="G51" i="3" s="1"/>
  <c r="B55" i="15" l="1"/>
  <c r="D55" i="14"/>
  <c r="C55" i="14"/>
  <c r="G55" i="14"/>
  <c r="C55" i="13"/>
  <c r="D55" i="13"/>
  <c r="G55" i="13"/>
  <c r="D55" i="12"/>
  <c r="C55" i="12"/>
  <c r="G55" i="12"/>
  <c r="D51" i="3"/>
  <c r="C51" i="3"/>
  <c r="E55" i="14" l="1"/>
  <c r="H55" i="14" s="1"/>
  <c r="I55" i="14" s="1"/>
  <c r="B56" i="14" s="1"/>
  <c r="F40" i="17"/>
  <c r="E55" i="13"/>
  <c r="H55" i="13" s="1"/>
  <c r="I55" i="13" s="1"/>
  <c r="B56" i="13" s="1"/>
  <c r="E40" i="17"/>
  <c r="E55" i="12"/>
  <c r="H55" i="12" s="1"/>
  <c r="I55" i="12" s="1"/>
  <c r="D40" i="17"/>
  <c r="E51" i="3"/>
  <c r="H51" i="3" s="1"/>
  <c r="I51" i="3" s="1"/>
  <c r="B52" i="3" s="1"/>
  <c r="G52" i="3" s="1"/>
  <c r="C36" i="17"/>
  <c r="B36" i="17" s="1"/>
  <c r="D55" i="15"/>
  <c r="C55" i="15"/>
  <c r="G55" i="15"/>
  <c r="E55" i="15" l="1"/>
  <c r="H55" i="15" s="1"/>
  <c r="I55" i="15" s="1"/>
  <c r="B56" i="15" s="1"/>
  <c r="G40" i="17"/>
  <c r="D56" i="14"/>
  <c r="C56" i="14"/>
  <c r="G56" i="14"/>
  <c r="G56" i="13"/>
  <c r="D56" i="13"/>
  <c r="C56" i="13"/>
  <c r="B56" i="12"/>
  <c r="D52" i="3"/>
  <c r="C52" i="3"/>
  <c r="E56" i="14" l="1"/>
  <c r="H56" i="14" s="1"/>
  <c r="I56" i="14" s="1"/>
  <c r="F41" i="17"/>
  <c r="E56" i="13"/>
  <c r="H56" i="13" s="1"/>
  <c r="I56" i="13" s="1"/>
  <c r="E41" i="17"/>
  <c r="E52" i="3"/>
  <c r="H52" i="3" s="1"/>
  <c r="I52" i="3" s="1"/>
  <c r="C37" i="17"/>
  <c r="B37" i="17" s="1"/>
  <c r="D56" i="15"/>
  <c r="C56" i="15"/>
  <c r="G56" i="15"/>
  <c r="D56" i="12"/>
  <c r="C56" i="12"/>
  <c r="G56" i="12"/>
  <c r="E56" i="15" l="1"/>
  <c r="H56" i="15" s="1"/>
  <c r="I56" i="15" s="1"/>
  <c r="G41" i="17"/>
  <c r="E56" i="12"/>
  <c r="H56" i="12" s="1"/>
  <c r="I56" i="12" s="1"/>
  <c r="D41" i="17"/>
  <c r="B57" i="14"/>
  <c r="B57" i="13"/>
  <c r="B53" i="3"/>
  <c r="G53" i="3" s="1"/>
  <c r="B57" i="15" l="1"/>
  <c r="C57" i="14"/>
  <c r="G57" i="14"/>
  <c r="D57" i="14"/>
  <c r="G57" i="13"/>
  <c r="D57" i="13"/>
  <c r="C57" i="13"/>
  <c r="B57" i="12"/>
  <c r="C53" i="3"/>
  <c r="D53" i="3"/>
  <c r="E57" i="14" l="1"/>
  <c r="H57" i="14" s="1"/>
  <c r="I57" i="14" s="1"/>
  <c r="F42" i="17"/>
  <c r="E57" i="13"/>
  <c r="H57" i="13" s="1"/>
  <c r="I57" i="13" s="1"/>
  <c r="E42" i="17"/>
  <c r="E53" i="3"/>
  <c r="H53" i="3" s="1"/>
  <c r="I53" i="3" s="1"/>
  <c r="B54" i="3" s="1"/>
  <c r="G54" i="3" s="1"/>
  <c r="C38" i="17"/>
  <c r="B38" i="17" s="1"/>
  <c r="D57" i="15"/>
  <c r="C57" i="15"/>
  <c r="G57" i="15"/>
  <c r="D57" i="12"/>
  <c r="C57" i="12"/>
  <c r="G57" i="12"/>
  <c r="E57" i="15" l="1"/>
  <c r="H57" i="15" s="1"/>
  <c r="I57" i="15" s="1"/>
  <c r="G42" i="17"/>
  <c r="E57" i="12"/>
  <c r="H57" i="12" s="1"/>
  <c r="I57" i="12" s="1"/>
  <c r="B58" i="12" s="1"/>
  <c r="D42" i="17"/>
  <c r="B58" i="14"/>
  <c r="B58" i="13"/>
  <c r="C54" i="3"/>
  <c r="D54" i="3"/>
  <c r="E54" i="3" l="1"/>
  <c r="H54" i="3" s="1"/>
  <c r="I54" i="3" s="1"/>
  <c r="C39" i="17"/>
  <c r="B39" i="17" s="1"/>
  <c r="B58" i="15"/>
  <c r="D58" i="14"/>
  <c r="C58" i="14"/>
  <c r="G58" i="14"/>
  <c r="D58" i="13"/>
  <c r="C58" i="13"/>
  <c r="G58" i="13"/>
  <c r="D58" i="12"/>
  <c r="C58" i="12"/>
  <c r="G58" i="12"/>
  <c r="E58" i="14" l="1"/>
  <c r="H58" i="14" s="1"/>
  <c r="I58" i="14" s="1"/>
  <c r="F43" i="17"/>
  <c r="E58" i="13"/>
  <c r="H58" i="13" s="1"/>
  <c r="I58" i="13" s="1"/>
  <c r="B59" i="13" s="1"/>
  <c r="E43" i="17"/>
  <c r="E58" i="12"/>
  <c r="H58" i="12" s="1"/>
  <c r="I58" i="12" s="1"/>
  <c r="D43" i="17"/>
  <c r="D58" i="15"/>
  <c r="G58" i="15"/>
  <c r="C58" i="15"/>
  <c r="B55" i="3"/>
  <c r="G55" i="3" s="1"/>
  <c r="E58" i="15" l="1"/>
  <c r="H58" i="15" s="1"/>
  <c r="I58" i="15" s="1"/>
  <c r="G43" i="17"/>
  <c r="B59" i="14"/>
  <c r="D59" i="13"/>
  <c r="C59" i="13"/>
  <c r="G59" i="13"/>
  <c r="B59" i="12"/>
  <c r="C55" i="3"/>
  <c r="D55" i="3"/>
  <c r="E59" i="13" l="1"/>
  <c r="H59" i="13" s="1"/>
  <c r="I59" i="13" s="1"/>
  <c r="E44" i="17"/>
  <c r="E55" i="3"/>
  <c r="H55" i="3" s="1"/>
  <c r="I55" i="3" s="1"/>
  <c r="C40" i="17"/>
  <c r="B40" i="17" s="1"/>
  <c r="B59" i="15"/>
  <c r="G59" i="14"/>
  <c r="D59" i="14"/>
  <c r="C59" i="14"/>
  <c r="C59" i="12"/>
  <c r="D59" i="12"/>
  <c r="G59" i="12"/>
  <c r="E59" i="14" l="1"/>
  <c r="H59" i="14" s="1"/>
  <c r="I59" i="14" s="1"/>
  <c r="F44" i="17"/>
  <c r="E59" i="12"/>
  <c r="H59" i="12" s="1"/>
  <c r="I59" i="12" s="1"/>
  <c r="D44" i="17"/>
  <c r="D59" i="15"/>
  <c r="G59" i="15"/>
  <c r="C59" i="15"/>
  <c r="B60" i="13"/>
  <c r="B56" i="3"/>
  <c r="G56" i="3" s="1"/>
  <c r="E59" i="15" l="1"/>
  <c r="H59" i="15" s="1"/>
  <c r="I59" i="15" s="1"/>
  <c r="G44" i="17"/>
  <c r="B60" i="14"/>
  <c r="D60" i="13"/>
  <c r="C60" i="13"/>
  <c r="G60" i="13"/>
  <c r="B60" i="12"/>
  <c r="C56" i="3"/>
  <c r="D56" i="3"/>
  <c r="E60" i="13" l="1"/>
  <c r="H60" i="13" s="1"/>
  <c r="I60" i="13" s="1"/>
  <c r="B61" i="13" s="1"/>
  <c r="E45" i="17"/>
  <c r="E56" i="3"/>
  <c r="H56" i="3" s="1"/>
  <c r="I56" i="3" s="1"/>
  <c r="C41" i="17"/>
  <c r="B41" i="17" s="1"/>
  <c r="B60" i="15"/>
  <c r="D60" i="14"/>
  <c r="C60" i="14"/>
  <c r="G60" i="14"/>
  <c r="D60" i="12"/>
  <c r="C60" i="12"/>
  <c r="G60" i="12"/>
  <c r="E60" i="14" l="1"/>
  <c r="H60" i="14" s="1"/>
  <c r="I60" i="14" s="1"/>
  <c r="F45" i="17"/>
  <c r="E60" i="12"/>
  <c r="H60" i="12" s="1"/>
  <c r="I60" i="12" s="1"/>
  <c r="D45" i="17"/>
  <c r="C60" i="15"/>
  <c r="D60" i="15"/>
  <c r="G60" i="15"/>
  <c r="G61" i="13"/>
  <c r="D61" i="13"/>
  <c r="C61" i="13"/>
  <c r="B57" i="3"/>
  <c r="G57" i="3" s="1"/>
  <c r="E60" i="15" l="1"/>
  <c r="H60" i="15" s="1"/>
  <c r="I60" i="15" s="1"/>
  <c r="G45" i="17"/>
  <c r="E61" i="13"/>
  <c r="H61" i="13" s="1"/>
  <c r="I61" i="13" s="1"/>
  <c r="E46" i="17"/>
  <c r="B61" i="14"/>
  <c r="B61" i="12"/>
  <c r="D57" i="3"/>
  <c r="C57" i="3"/>
  <c r="E57" i="3" l="1"/>
  <c r="H57" i="3" s="1"/>
  <c r="I57" i="3" s="1"/>
  <c r="B58" i="3" s="1"/>
  <c r="G58" i="3" s="1"/>
  <c r="C42" i="17"/>
  <c r="B42" i="17" s="1"/>
  <c r="B61" i="15"/>
  <c r="C61" i="14"/>
  <c r="G61" i="14"/>
  <c r="D61" i="14"/>
  <c r="B62" i="13"/>
  <c r="C61" i="12"/>
  <c r="G61" i="12"/>
  <c r="D61" i="12"/>
  <c r="E61" i="14" l="1"/>
  <c r="H61" i="14" s="1"/>
  <c r="I61" i="14" s="1"/>
  <c r="F46" i="17"/>
  <c r="E61" i="12"/>
  <c r="H61" i="12" s="1"/>
  <c r="I61" i="12" s="1"/>
  <c r="D46" i="17"/>
  <c r="G61" i="15"/>
  <c r="D61" i="15"/>
  <c r="C61" i="15"/>
  <c r="C62" i="13"/>
  <c r="G62" i="13"/>
  <c r="D62" i="13"/>
  <c r="D58" i="3"/>
  <c r="C58" i="3"/>
  <c r="E61" i="15" l="1"/>
  <c r="H61" i="15" s="1"/>
  <c r="I61" i="15" s="1"/>
  <c r="G46" i="17"/>
  <c r="E62" i="13"/>
  <c r="H62" i="13" s="1"/>
  <c r="I62" i="13" s="1"/>
  <c r="E47" i="17"/>
  <c r="E58" i="3"/>
  <c r="H58" i="3" s="1"/>
  <c r="I58" i="3" s="1"/>
  <c r="C43" i="17"/>
  <c r="B43" i="17" s="1"/>
  <c r="B62" i="14"/>
  <c r="B62" i="12"/>
  <c r="B62" i="15" l="1"/>
  <c r="D62" i="14"/>
  <c r="C62" i="14"/>
  <c r="G62" i="14"/>
  <c r="B63" i="13"/>
  <c r="D62" i="12"/>
  <c r="C62" i="12"/>
  <c r="G62" i="12"/>
  <c r="B59" i="3"/>
  <c r="G59" i="3" s="1"/>
  <c r="E62" i="14" l="1"/>
  <c r="H62" i="14" s="1"/>
  <c r="I62" i="14" s="1"/>
  <c r="B63" i="14" s="1"/>
  <c r="F47" i="17"/>
  <c r="E62" i="12"/>
  <c r="H62" i="12" s="1"/>
  <c r="I62" i="12" s="1"/>
  <c r="D47" i="17"/>
  <c r="G62" i="15"/>
  <c r="D62" i="15"/>
  <c r="C62" i="15"/>
  <c r="G63" i="13"/>
  <c r="D63" i="13"/>
  <c r="C63" i="13"/>
  <c r="C59" i="3"/>
  <c r="D59" i="3"/>
  <c r="E62" i="15" l="1"/>
  <c r="H62" i="15" s="1"/>
  <c r="I62" i="15" s="1"/>
  <c r="G47" i="17"/>
  <c r="E63" i="13"/>
  <c r="H63" i="13" s="1"/>
  <c r="I63" i="13" s="1"/>
  <c r="E48" i="17"/>
  <c r="E59" i="3"/>
  <c r="H59" i="3" s="1"/>
  <c r="I59" i="3" s="1"/>
  <c r="B60" i="3" s="1"/>
  <c r="G60" i="3" s="1"/>
  <c r="C44" i="17"/>
  <c r="B44" i="17" s="1"/>
  <c r="C63" i="14"/>
  <c r="G63" i="14"/>
  <c r="D63" i="14"/>
  <c r="B63" i="12"/>
  <c r="E63" i="14" l="1"/>
  <c r="H63" i="14" s="1"/>
  <c r="I63" i="14" s="1"/>
  <c r="F48" i="17"/>
  <c r="B63" i="15"/>
  <c r="B64" i="13"/>
  <c r="D63" i="12"/>
  <c r="C63" i="12"/>
  <c r="G63" i="12"/>
  <c r="C60" i="3"/>
  <c r="D60" i="3"/>
  <c r="E63" i="12" l="1"/>
  <c r="H63" i="12" s="1"/>
  <c r="I63" i="12" s="1"/>
  <c r="D48" i="17"/>
  <c r="E60" i="3"/>
  <c r="H60" i="3" s="1"/>
  <c r="I60" i="3" s="1"/>
  <c r="B61" i="3" s="1"/>
  <c r="G61" i="3" s="1"/>
  <c r="C45" i="17"/>
  <c r="B45" i="17" s="1"/>
  <c r="D63" i="15"/>
  <c r="C63" i="15"/>
  <c r="G63" i="15"/>
  <c r="B64" i="14"/>
  <c r="D64" i="13"/>
  <c r="C64" i="13"/>
  <c r="G64" i="13"/>
  <c r="E63" i="15" l="1"/>
  <c r="H63" i="15" s="1"/>
  <c r="I63" i="15" s="1"/>
  <c r="G48" i="17"/>
  <c r="E64" i="13"/>
  <c r="H64" i="13" s="1"/>
  <c r="I64" i="13" s="1"/>
  <c r="E49" i="17"/>
  <c r="C64" i="14"/>
  <c r="D64" i="14"/>
  <c r="G64" i="14"/>
  <c r="B64" i="12"/>
  <c r="C61" i="3"/>
  <c r="D61" i="3"/>
  <c r="E64" i="14" l="1"/>
  <c r="H64" i="14" s="1"/>
  <c r="I64" i="14" s="1"/>
  <c r="F49" i="17"/>
  <c r="E61" i="3"/>
  <c r="H61" i="3" s="1"/>
  <c r="I61" i="3" s="1"/>
  <c r="C46" i="17"/>
  <c r="B46" i="17" s="1"/>
  <c r="B64" i="15"/>
  <c r="B65" i="13"/>
  <c r="D64" i="12"/>
  <c r="C64" i="12"/>
  <c r="G64" i="12"/>
  <c r="E64" i="12" l="1"/>
  <c r="H64" i="12" s="1"/>
  <c r="I64" i="12" s="1"/>
  <c r="B65" i="12" s="1"/>
  <c r="D49" i="17"/>
  <c r="C64" i="15"/>
  <c r="D64" i="15"/>
  <c r="G64" i="15"/>
  <c r="B65" i="14"/>
  <c r="D65" i="13"/>
  <c r="C65" i="13"/>
  <c r="G65" i="13"/>
  <c r="B62" i="3"/>
  <c r="G62" i="3" s="1"/>
  <c r="E64" i="15" l="1"/>
  <c r="H64" i="15" s="1"/>
  <c r="I64" i="15" s="1"/>
  <c r="G49" i="17"/>
  <c r="E65" i="13"/>
  <c r="H65" i="13" s="1"/>
  <c r="I65" i="13" s="1"/>
  <c r="B66" i="13" s="1"/>
  <c r="E50" i="17"/>
  <c r="D65" i="14"/>
  <c r="C65" i="14"/>
  <c r="G65" i="14"/>
  <c r="G65" i="12"/>
  <c r="D65" i="12"/>
  <c r="C65" i="12"/>
  <c r="D62" i="3"/>
  <c r="C62" i="3"/>
  <c r="E65" i="14" l="1"/>
  <c r="H65" i="14" s="1"/>
  <c r="I65" i="14" s="1"/>
  <c r="F50" i="17"/>
  <c r="E65" i="12"/>
  <c r="H65" i="12" s="1"/>
  <c r="I65" i="12" s="1"/>
  <c r="D50" i="17"/>
  <c r="E62" i="3"/>
  <c r="H62" i="3" s="1"/>
  <c r="I62" i="3" s="1"/>
  <c r="C47" i="17"/>
  <c r="B47" i="17" s="1"/>
  <c r="B65" i="15"/>
  <c r="D66" i="13"/>
  <c r="C66" i="13"/>
  <c r="G66" i="13"/>
  <c r="E66" i="13" l="1"/>
  <c r="H66" i="13" s="1"/>
  <c r="I66" i="13" s="1"/>
  <c r="E51" i="17"/>
  <c r="D65" i="15"/>
  <c r="C65" i="15"/>
  <c r="G65" i="15"/>
  <c r="B66" i="14"/>
  <c r="B66" i="12"/>
  <c r="B63" i="3"/>
  <c r="G63" i="3" s="1"/>
  <c r="E65" i="15" l="1"/>
  <c r="H65" i="15" s="1"/>
  <c r="I65" i="15" s="1"/>
  <c r="B66" i="15" s="1"/>
  <c r="G50" i="17"/>
  <c r="D66" i="14"/>
  <c r="C66" i="14"/>
  <c r="G66" i="14"/>
  <c r="B67" i="13"/>
  <c r="D66" i="12"/>
  <c r="C66" i="12"/>
  <c r="G66" i="12"/>
  <c r="C63" i="3"/>
  <c r="D63" i="3"/>
  <c r="E66" i="14" l="1"/>
  <c r="H66" i="14" s="1"/>
  <c r="I66" i="14" s="1"/>
  <c r="F51" i="17"/>
  <c r="E66" i="12"/>
  <c r="H66" i="12" s="1"/>
  <c r="I66" i="12" s="1"/>
  <c r="B67" i="12" s="1"/>
  <c r="D51" i="17"/>
  <c r="E63" i="3"/>
  <c r="H63" i="3" s="1"/>
  <c r="I63" i="3" s="1"/>
  <c r="B64" i="3" s="1"/>
  <c r="G64" i="3" s="1"/>
  <c r="C48" i="17"/>
  <c r="B48" i="17" s="1"/>
  <c r="C66" i="15"/>
  <c r="G66" i="15"/>
  <c r="D66" i="15"/>
  <c r="C67" i="13"/>
  <c r="G67" i="13"/>
  <c r="D67" i="13"/>
  <c r="E66" i="15" l="1"/>
  <c r="H66" i="15" s="1"/>
  <c r="I66" i="15" s="1"/>
  <c r="G51" i="17"/>
  <c r="E67" i="13"/>
  <c r="H67" i="13" s="1"/>
  <c r="I67" i="13" s="1"/>
  <c r="E52" i="17"/>
  <c r="B67" i="14"/>
  <c r="D67" i="12"/>
  <c r="C67" i="12"/>
  <c r="G67" i="12"/>
  <c r="C64" i="3"/>
  <c r="D64" i="3"/>
  <c r="E67" i="12" l="1"/>
  <c r="H67" i="12" s="1"/>
  <c r="I67" i="12" s="1"/>
  <c r="D52" i="17"/>
  <c r="E64" i="3"/>
  <c r="H64" i="3" s="1"/>
  <c r="I64" i="3" s="1"/>
  <c r="C49" i="17"/>
  <c r="B49" i="17" s="1"/>
  <c r="B67" i="15"/>
  <c r="D67" i="14"/>
  <c r="C67" i="14"/>
  <c r="G67" i="14"/>
  <c r="B68" i="13"/>
  <c r="E67" i="14" l="1"/>
  <c r="H67" i="14" s="1"/>
  <c r="I67" i="14" s="1"/>
  <c r="B68" i="14" s="1"/>
  <c r="F52" i="17"/>
  <c r="D67" i="15"/>
  <c r="C67" i="15"/>
  <c r="G67" i="15"/>
  <c r="G68" i="13"/>
  <c r="D68" i="13"/>
  <c r="C68" i="13"/>
  <c r="B68" i="12"/>
  <c r="B65" i="3"/>
  <c r="G65" i="3" s="1"/>
  <c r="E67" i="15" l="1"/>
  <c r="H67" i="15" s="1"/>
  <c r="I67" i="15" s="1"/>
  <c r="G52" i="17"/>
  <c r="E68" i="13"/>
  <c r="H68" i="13" s="1"/>
  <c r="I68" i="13" s="1"/>
  <c r="E53" i="17"/>
  <c r="D68" i="14"/>
  <c r="C68" i="14"/>
  <c r="G68" i="14"/>
  <c r="D68" i="12"/>
  <c r="C68" i="12"/>
  <c r="G68" i="12"/>
  <c r="C65" i="3"/>
  <c r="D65" i="3"/>
  <c r="E68" i="14" l="1"/>
  <c r="H68" i="14" s="1"/>
  <c r="I68" i="14" s="1"/>
  <c r="F53" i="17"/>
  <c r="E68" i="12"/>
  <c r="H68" i="12" s="1"/>
  <c r="I68" i="12" s="1"/>
  <c r="D53" i="17"/>
  <c r="E65" i="3"/>
  <c r="H65" i="3" s="1"/>
  <c r="I65" i="3" s="1"/>
  <c r="C50" i="17"/>
  <c r="B50" i="17" s="1"/>
  <c r="B68" i="15"/>
  <c r="B69" i="13"/>
  <c r="D68" i="15" l="1"/>
  <c r="C68" i="15"/>
  <c r="G68" i="15"/>
  <c r="B69" i="14"/>
  <c r="G69" i="13"/>
  <c r="D69" i="13"/>
  <c r="C69" i="13"/>
  <c r="B69" i="12"/>
  <c r="B66" i="3"/>
  <c r="G66" i="3" s="1"/>
  <c r="E68" i="15" l="1"/>
  <c r="H68" i="15" s="1"/>
  <c r="I68" i="15" s="1"/>
  <c r="G53" i="17"/>
  <c r="E69" i="13"/>
  <c r="H69" i="13" s="1"/>
  <c r="I69" i="13" s="1"/>
  <c r="E54" i="17"/>
  <c r="C69" i="14"/>
  <c r="G69" i="14"/>
  <c r="D69" i="14"/>
  <c r="D69" i="12"/>
  <c r="C69" i="12"/>
  <c r="G69" i="12"/>
  <c r="C66" i="3"/>
  <c r="D66" i="3"/>
  <c r="E69" i="14" l="1"/>
  <c r="H69" i="14" s="1"/>
  <c r="I69" i="14" s="1"/>
  <c r="F54" i="17"/>
  <c r="E69" i="12"/>
  <c r="H69" i="12" s="1"/>
  <c r="I69" i="12" s="1"/>
  <c r="B70" i="12" s="1"/>
  <c r="D54" i="17"/>
  <c r="E66" i="3"/>
  <c r="H66" i="3" s="1"/>
  <c r="I66" i="3" s="1"/>
  <c r="C51" i="17"/>
  <c r="B51" i="17" s="1"/>
  <c r="B69" i="15"/>
  <c r="B70" i="13"/>
  <c r="D69" i="15" l="1"/>
  <c r="C69" i="15"/>
  <c r="G69" i="15"/>
  <c r="B70" i="14"/>
  <c r="D70" i="13"/>
  <c r="C70" i="13"/>
  <c r="G70" i="13"/>
  <c r="D70" i="12"/>
  <c r="C70" i="12"/>
  <c r="G70" i="12"/>
  <c r="B67" i="3"/>
  <c r="G67" i="3" s="1"/>
  <c r="E69" i="15" l="1"/>
  <c r="H69" i="15" s="1"/>
  <c r="I69" i="15" s="1"/>
  <c r="B70" i="15" s="1"/>
  <c r="G54" i="17"/>
  <c r="E70" i="13"/>
  <c r="H70" i="13" s="1"/>
  <c r="I70" i="13" s="1"/>
  <c r="B71" i="13" s="1"/>
  <c r="E55" i="17"/>
  <c r="E70" i="12"/>
  <c r="H70" i="12" s="1"/>
  <c r="I70" i="12" s="1"/>
  <c r="D55" i="17"/>
  <c r="D70" i="14"/>
  <c r="C70" i="14"/>
  <c r="G70" i="14"/>
  <c r="D67" i="3"/>
  <c r="C67" i="3"/>
  <c r="E70" i="14" l="1"/>
  <c r="H70" i="14" s="1"/>
  <c r="I70" i="14" s="1"/>
  <c r="F55" i="17"/>
  <c r="E67" i="3"/>
  <c r="H67" i="3" s="1"/>
  <c r="I67" i="3" s="1"/>
  <c r="C52" i="17"/>
  <c r="B52" i="17" s="1"/>
  <c r="D70" i="15"/>
  <c r="G70" i="15"/>
  <c r="C70" i="15"/>
  <c r="D71" i="13"/>
  <c r="C71" i="13"/>
  <c r="G71" i="13"/>
  <c r="B71" i="12"/>
  <c r="E70" i="15" l="1"/>
  <c r="H70" i="15" s="1"/>
  <c r="I70" i="15" s="1"/>
  <c r="B71" i="15" s="1"/>
  <c r="G55" i="17"/>
  <c r="E71" i="13"/>
  <c r="H71" i="13" s="1"/>
  <c r="I71" i="13" s="1"/>
  <c r="E56" i="17"/>
  <c r="B71" i="14"/>
  <c r="C71" i="12"/>
  <c r="D71" i="12"/>
  <c r="G71" i="12"/>
  <c r="B68" i="3"/>
  <c r="G68" i="3" s="1"/>
  <c r="E71" i="12" l="1"/>
  <c r="H71" i="12" s="1"/>
  <c r="I71" i="12" s="1"/>
  <c r="D56" i="17"/>
  <c r="D71" i="15"/>
  <c r="G71" i="15"/>
  <c r="C71" i="15"/>
  <c r="D71" i="14"/>
  <c r="C71" i="14"/>
  <c r="G71" i="14"/>
  <c r="B72" i="13"/>
  <c r="C68" i="3"/>
  <c r="D68" i="3"/>
  <c r="E71" i="15" l="1"/>
  <c r="H71" i="15" s="1"/>
  <c r="I71" i="15" s="1"/>
  <c r="B72" i="15" s="1"/>
  <c r="G56" i="17"/>
  <c r="E71" i="14"/>
  <c r="H71" i="14" s="1"/>
  <c r="I71" i="14" s="1"/>
  <c r="B72" i="14" s="1"/>
  <c r="F56" i="17"/>
  <c r="E68" i="3"/>
  <c r="H68" i="3" s="1"/>
  <c r="I68" i="3" s="1"/>
  <c r="B69" i="3" s="1"/>
  <c r="G69" i="3" s="1"/>
  <c r="C53" i="17"/>
  <c r="B53" i="17" s="1"/>
  <c r="D72" i="13"/>
  <c r="C72" i="13"/>
  <c r="G72" i="13"/>
  <c r="B72" i="12"/>
  <c r="E72" i="13" l="1"/>
  <c r="H72" i="13" s="1"/>
  <c r="I72" i="13" s="1"/>
  <c r="B73" i="13" s="1"/>
  <c r="E57" i="17"/>
  <c r="C72" i="15"/>
  <c r="G72" i="15"/>
  <c r="D72" i="15"/>
  <c r="D72" i="14"/>
  <c r="C72" i="14"/>
  <c r="G72" i="14"/>
  <c r="D72" i="12"/>
  <c r="C72" i="12"/>
  <c r="G72" i="12"/>
  <c r="C69" i="3"/>
  <c r="D69" i="3"/>
  <c r="E72" i="15" l="1"/>
  <c r="H72" i="15" s="1"/>
  <c r="I72" i="15" s="1"/>
  <c r="G57" i="17"/>
  <c r="E72" i="14"/>
  <c r="H72" i="14" s="1"/>
  <c r="I72" i="14" s="1"/>
  <c r="B73" i="14" s="1"/>
  <c r="F57" i="17"/>
  <c r="E72" i="12"/>
  <c r="H72" i="12" s="1"/>
  <c r="I72" i="12" s="1"/>
  <c r="D57" i="17"/>
  <c r="E69" i="3"/>
  <c r="H69" i="3" s="1"/>
  <c r="I69" i="3" s="1"/>
  <c r="C54" i="17"/>
  <c r="B54" i="17" s="1"/>
  <c r="G73" i="13"/>
  <c r="D73" i="13"/>
  <c r="C73" i="13"/>
  <c r="E73" i="13" l="1"/>
  <c r="H73" i="13" s="1"/>
  <c r="I73" i="13" s="1"/>
  <c r="E58" i="17"/>
  <c r="B73" i="15"/>
  <c r="C73" i="14"/>
  <c r="D73" i="14"/>
  <c r="G73" i="14"/>
  <c r="B73" i="12"/>
  <c r="B70" i="3"/>
  <c r="G70" i="3" s="1"/>
  <c r="E73" i="14" l="1"/>
  <c r="H73" i="14" s="1"/>
  <c r="I73" i="14" s="1"/>
  <c r="F58" i="17"/>
  <c r="C73" i="15"/>
  <c r="G73" i="15"/>
  <c r="D73" i="15"/>
  <c r="B74" i="13"/>
  <c r="C73" i="12"/>
  <c r="G73" i="12"/>
  <c r="D73" i="12"/>
  <c r="C70" i="3"/>
  <c r="D70" i="3"/>
  <c r="E73" i="15" l="1"/>
  <c r="H73" i="15" s="1"/>
  <c r="I73" i="15" s="1"/>
  <c r="G58" i="17"/>
  <c r="E73" i="12"/>
  <c r="H73" i="12" s="1"/>
  <c r="I73" i="12" s="1"/>
  <c r="D58" i="17"/>
  <c r="E70" i="3"/>
  <c r="H70" i="3" s="1"/>
  <c r="I70" i="3" s="1"/>
  <c r="C55" i="17"/>
  <c r="B55" i="17" s="1"/>
  <c r="B74" i="14"/>
  <c r="C74" i="13"/>
  <c r="G74" i="13"/>
  <c r="D74" i="13"/>
  <c r="E74" i="13" l="1"/>
  <c r="H74" i="13" s="1"/>
  <c r="I74" i="13" s="1"/>
  <c r="E59" i="17"/>
  <c r="B74" i="15"/>
  <c r="D74" i="14"/>
  <c r="C74" i="14"/>
  <c r="G74" i="14"/>
  <c r="B74" i="12"/>
  <c r="B71" i="3"/>
  <c r="G71" i="3" s="1"/>
  <c r="E74" i="14" l="1"/>
  <c r="H74" i="14" s="1"/>
  <c r="I74" i="14" s="1"/>
  <c r="B75" i="14" s="1"/>
  <c r="F59" i="17"/>
  <c r="G74" i="15"/>
  <c r="D74" i="15"/>
  <c r="C74" i="15"/>
  <c r="B75" i="13"/>
  <c r="D74" i="12"/>
  <c r="C74" i="12"/>
  <c r="G74" i="12"/>
  <c r="C71" i="3"/>
  <c r="D71" i="3"/>
  <c r="E74" i="15" l="1"/>
  <c r="H74" i="15" s="1"/>
  <c r="I74" i="15" s="1"/>
  <c r="G59" i="17"/>
  <c r="E74" i="12"/>
  <c r="H74" i="12" s="1"/>
  <c r="I74" i="12" s="1"/>
  <c r="B75" i="12" s="1"/>
  <c r="D59" i="17"/>
  <c r="E71" i="3"/>
  <c r="H71" i="3" s="1"/>
  <c r="I71" i="3" s="1"/>
  <c r="C56" i="17"/>
  <c r="B56" i="17" s="1"/>
  <c r="C75" i="14"/>
  <c r="D75" i="14"/>
  <c r="G75" i="14"/>
  <c r="G75" i="13"/>
  <c r="D75" i="13"/>
  <c r="C75" i="13"/>
  <c r="E75" i="14" l="1"/>
  <c r="H75" i="14" s="1"/>
  <c r="I75" i="14" s="1"/>
  <c r="F60" i="17"/>
  <c r="E75" i="13"/>
  <c r="H75" i="13" s="1"/>
  <c r="I75" i="13" s="1"/>
  <c r="E60" i="17"/>
  <c r="B75" i="15"/>
  <c r="D75" i="12"/>
  <c r="C75" i="12"/>
  <c r="G75" i="12"/>
  <c r="B72" i="3"/>
  <c r="G72" i="3" s="1"/>
  <c r="E75" i="12" l="1"/>
  <c r="H75" i="12" s="1"/>
  <c r="I75" i="12" s="1"/>
  <c r="D60" i="17"/>
  <c r="D75" i="15"/>
  <c r="C75" i="15"/>
  <c r="G75" i="15"/>
  <c r="B76" i="14"/>
  <c r="B76" i="13"/>
  <c r="C72" i="3"/>
  <c r="D72" i="3"/>
  <c r="E75" i="15" l="1"/>
  <c r="H75" i="15" s="1"/>
  <c r="I75" i="15" s="1"/>
  <c r="G60" i="17"/>
  <c r="E72" i="3"/>
  <c r="H72" i="3" s="1"/>
  <c r="I72" i="3" s="1"/>
  <c r="C57" i="17"/>
  <c r="B57" i="17" s="1"/>
  <c r="D76" i="14"/>
  <c r="C76" i="14"/>
  <c r="G76" i="14"/>
  <c r="D76" i="13"/>
  <c r="C76" i="13"/>
  <c r="G76" i="13"/>
  <c r="B76" i="12"/>
  <c r="E76" i="14" l="1"/>
  <c r="H76" i="14" s="1"/>
  <c r="I76" i="14" s="1"/>
  <c r="B77" i="14" s="1"/>
  <c r="F61" i="17"/>
  <c r="E76" i="13"/>
  <c r="H76" i="13" s="1"/>
  <c r="I76" i="13" s="1"/>
  <c r="E61" i="17"/>
  <c r="B76" i="15"/>
  <c r="D76" i="12"/>
  <c r="C76" i="12"/>
  <c r="G76" i="12"/>
  <c r="B73" i="3"/>
  <c r="G73" i="3" s="1"/>
  <c r="E76" i="12" l="1"/>
  <c r="H76" i="12" s="1"/>
  <c r="I76" i="12" s="1"/>
  <c r="B77" i="12" s="1"/>
  <c r="D61" i="17"/>
  <c r="C76" i="15"/>
  <c r="G76" i="15"/>
  <c r="D76" i="15"/>
  <c r="D77" i="14"/>
  <c r="C77" i="14"/>
  <c r="G77" i="14"/>
  <c r="B77" i="13"/>
  <c r="C73" i="3"/>
  <c r="D73" i="3"/>
  <c r="E76" i="15" l="1"/>
  <c r="H76" i="15" s="1"/>
  <c r="I76" i="15" s="1"/>
  <c r="G61" i="17"/>
  <c r="E77" i="14"/>
  <c r="H77" i="14" s="1"/>
  <c r="I77" i="14" s="1"/>
  <c r="F62" i="17"/>
  <c r="E73" i="3"/>
  <c r="H73" i="3" s="1"/>
  <c r="I73" i="3" s="1"/>
  <c r="C58" i="17"/>
  <c r="B58" i="17" s="1"/>
  <c r="D77" i="13"/>
  <c r="C77" i="13"/>
  <c r="G77" i="13"/>
  <c r="D77" i="12"/>
  <c r="C77" i="12"/>
  <c r="G77" i="12"/>
  <c r="E77" i="13" l="1"/>
  <c r="H77" i="13" s="1"/>
  <c r="I77" i="13" s="1"/>
  <c r="B78" i="13" s="1"/>
  <c r="E62" i="17"/>
  <c r="E77" i="12"/>
  <c r="H77" i="12" s="1"/>
  <c r="I77" i="12" s="1"/>
  <c r="D62" i="17"/>
  <c r="B77" i="15"/>
  <c r="B78" i="14"/>
  <c r="B74" i="3"/>
  <c r="G74" i="3" s="1"/>
  <c r="D77" i="15" l="1"/>
  <c r="C77" i="15"/>
  <c r="G77" i="15"/>
  <c r="D78" i="14"/>
  <c r="C78" i="14"/>
  <c r="G78" i="14"/>
  <c r="D78" i="13"/>
  <c r="C78" i="13"/>
  <c r="G78" i="13"/>
  <c r="B78" i="12"/>
  <c r="C74" i="3"/>
  <c r="D74" i="3"/>
  <c r="E77" i="15" l="1"/>
  <c r="H77" i="15" s="1"/>
  <c r="I77" i="15" s="1"/>
  <c r="B78" i="15" s="1"/>
  <c r="G62" i="17"/>
  <c r="E78" i="14"/>
  <c r="H78" i="14" s="1"/>
  <c r="I78" i="14" s="1"/>
  <c r="B79" i="14" s="1"/>
  <c r="F63" i="17"/>
  <c r="E78" i="13"/>
  <c r="H78" i="13" s="1"/>
  <c r="I78" i="13" s="1"/>
  <c r="E63" i="17"/>
  <c r="E74" i="3"/>
  <c r="H74" i="3" s="1"/>
  <c r="I74" i="3" s="1"/>
  <c r="C59" i="17"/>
  <c r="B59" i="17" s="1"/>
  <c r="D78" i="12"/>
  <c r="C78" i="12"/>
  <c r="G78" i="12"/>
  <c r="E78" i="12" l="1"/>
  <c r="H78" i="12" s="1"/>
  <c r="I78" i="12" s="1"/>
  <c r="B79" i="12" s="1"/>
  <c r="D63" i="17"/>
  <c r="C78" i="15"/>
  <c r="D78" i="15"/>
  <c r="G78" i="15"/>
  <c r="D79" i="14"/>
  <c r="C79" i="14"/>
  <c r="G79" i="14"/>
  <c r="B79" i="13"/>
  <c r="B75" i="3"/>
  <c r="G75" i="3" s="1"/>
  <c r="E78" i="15" l="1"/>
  <c r="H78" i="15" s="1"/>
  <c r="I78" i="15" s="1"/>
  <c r="G63" i="17"/>
  <c r="E79" i="14"/>
  <c r="H79" i="14" s="1"/>
  <c r="I79" i="14" s="1"/>
  <c r="B80" i="14" s="1"/>
  <c r="F64" i="17"/>
  <c r="C79" i="13"/>
  <c r="G79" i="13"/>
  <c r="D79" i="13"/>
  <c r="D79" i="12"/>
  <c r="C79" i="12"/>
  <c r="G79" i="12"/>
  <c r="C75" i="3"/>
  <c r="D75" i="3"/>
  <c r="E79" i="13" l="1"/>
  <c r="H79" i="13" s="1"/>
  <c r="I79" i="13" s="1"/>
  <c r="E64" i="17"/>
  <c r="E79" i="12"/>
  <c r="H79" i="12" s="1"/>
  <c r="I79" i="12" s="1"/>
  <c r="D64" i="17"/>
  <c r="E75" i="3"/>
  <c r="H75" i="3" s="1"/>
  <c r="I75" i="3" s="1"/>
  <c r="C60" i="17"/>
  <c r="B60" i="17" s="1"/>
  <c r="B79" i="15"/>
  <c r="D80" i="14"/>
  <c r="G80" i="14"/>
  <c r="C80" i="14"/>
  <c r="E80" i="14" l="1"/>
  <c r="H80" i="14" s="1"/>
  <c r="I80" i="14" s="1"/>
  <c r="F65" i="17"/>
  <c r="D79" i="15"/>
  <c r="C79" i="15"/>
  <c r="G79" i="15"/>
  <c r="B80" i="13"/>
  <c r="B80" i="12"/>
  <c r="B76" i="3"/>
  <c r="G76" i="3" s="1"/>
  <c r="E79" i="15" l="1"/>
  <c r="H79" i="15" s="1"/>
  <c r="I79" i="15" s="1"/>
  <c r="G64" i="17"/>
  <c r="B81" i="14"/>
  <c r="G80" i="13"/>
  <c r="D80" i="13"/>
  <c r="C80" i="13"/>
  <c r="D80" i="12"/>
  <c r="C80" i="12"/>
  <c r="G80" i="12"/>
  <c r="C76" i="3"/>
  <c r="D76" i="3"/>
  <c r="E80" i="13" l="1"/>
  <c r="H80" i="13" s="1"/>
  <c r="I80" i="13" s="1"/>
  <c r="E65" i="17"/>
  <c r="E80" i="12"/>
  <c r="H80" i="12" s="1"/>
  <c r="I80" i="12" s="1"/>
  <c r="D65" i="17"/>
  <c r="E76" i="3"/>
  <c r="H76" i="3" s="1"/>
  <c r="I76" i="3" s="1"/>
  <c r="C61" i="17"/>
  <c r="B61" i="17" s="1"/>
  <c r="B80" i="15"/>
  <c r="C81" i="14"/>
  <c r="D81" i="14"/>
  <c r="G81" i="14"/>
  <c r="E81" i="14" l="1"/>
  <c r="H81" i="14" s="1"/>
  <c r="I81" i="14" s="1"/>
  <c r="F66" i="17"/>
  <c r="D80" i="15"/>
  <c r="C80" i="15"/>
  <c r="G80" i="15"/>
  <c r="B81" i="13"/>
  <c r="B81" i="12"/>
  <c r="B77" i="3"/>
  <c r="G77" i="3" s="1"/>
  <c r="E80" i="15" l="1"/>
  <c r="H80" i="15" s="1"/>
  <c r="I80" i="15" s="1"/>
  <c r="G65" i="17"/>
  <c r="B82" i="14"/>
  <c r="G81" i="13"/>
  <c r="D81" i="13"/>
  <c r="C81" i="13"/>
  <c r="D81" i="12"/>
  <c r="C81" i="12"/>
  <c r="G81" i="12"/>
  <c r="C77" i="3"/>
  <c r="D77" i="3"/>
  <c r="E81" i="13" l="1"/>
  <c r="H81" i="13" s="1"/>
  <c r="I81" i="13" s="1"/>
  <c r="E66" i="17"/>
  <c r="E81" i="12"/>
  <c r="H81" i="12" s="1"/>
  <c r="I81" i="12" s="1"/>
  <c r="B82" i="12" s="1"/>
  <c r="D66" i="17"/>
  <c r="E77" i="3"/>
  <c r="H77" i="3" s="1"/>
  <c r="I77" i="3" s="1"/>
  <c r="C62" i="17"/>
  <c r="B62" i="17" s="1"/>
  <c r="B81" i="15"/>
  <c r="C82" i="14"/>
  <c r="D82" i="14"/>
  <c r="G82" i="14"/>
  <c r="E82" i="14" l="1"/>
  <c r="H82" i="14" s="1"/>
  <c r="I82" i="14" s="1"/>
  <c r="F67" i="17"/>
  <c r="D81" i="15"/>
  <c r="C81" i="15"/>
  <c r="G81" i="15"/>
  <c r="B82" i="13"/>
  <c r="D82" i="12"/>
  <c r="C82" i="12"/>
  <c r="G82" i="12"/>
  <c r="B78" i="3"/>
  <c r="G78" i="3" s="1"/>
  <c r="E81" i="15" l="1"/>
  <c r="H81" i="15" s="1"/>
  <c r="I81" i="15" s="1"/>
  <c r="G66" i="17"/>
  <c r="E82" i="12"/>
  <c r="H82" i="12" s="1"/>
  <c r="I82" i="12" s="1"/>
  <c r="D67" i="17"/>
  <c r="B83" i="14"/>
  <c r="D82" i="13"/>
  <c r="C82" i="13"/>
  <c r="G82" i="13"/>
  <c r="C78" i="3"/>
  <c r="D78" i="3"/>
  <c r="E82" i="13" l="1"/>
  <c r="H82" i="13" s="1"/>
  <c r="I82" i="13" s="1"/>
  <c r="B83" i="13" s="1"/>
  <c r="E67" i="17"/>
  <c r="E78" i="3"/>
  <c r="H78" i="3" s="1"/>
  <c r="I78" i="3" s="1"/>
  <c r="C63" i="17"/>
  <c r="B63" i="17" s="1"/>
  <c r="B82" i="15"/>
  <c r="G83" i="14"/>
  <c r="D83" i="14"/>
  <c r="C83" i="14"/>
  <c r="B83" i="12"/>
  <c r="E83" i="14" l="1"/>
  <c r="H83" i="14" s="1"/>
  <c r="I83" i="14" s="1"/>
  <c r="F68" i="17"/>
  <c r="D82" i="15"/>
  <c r="C82" i="15"/>
  <c r="G82" i="15"/>
  <c r="D83" i="13"/>
  <c r="C83" i="13"/>
  <c r="G83" i="13"/>
  <c r="C83" i="12"/>
  <c r="D83" i="12"/>
  <c r="G83" i="12"/>
  <c r="B79" i="3"/>
  <c r="G79" i="3" s="1"/>
  <c r="E82" i="15" l="1"/>
  <c r="H82" i="15" s="1"/>
  <c r="I82" i="15" s="1"/>
  <c r="B83" i="15" s="1"/>
  <c r="G67" i="17"/>
  <c r="E83" i="13"/>
  <c r="H83" i="13" s="1"/>
  <c r="I83" i="13" s="1"/>
  <c r="E68" i="17"/>
  <c r="E83" i="12"/>
  <c r="H83" i="12" s="1"/>
  <c r="I83" i="12" s="1"/>
  <c r="D68" i="17"/>
  <c r="B84" i="14"/>
  <c r="C79" i="3"/>
  <c r="D79" i="3"/>
  <c r="E79" i="3" l="1"/>
  <c r="H79" i="3" s="1"/>
  <c r="I79" i="3" s="1"/>
  <c r="C64" i="17"/>
  <c r="B64" i="17" s="1"/>
  <c r="D83" i="15"/>
  <c r="C83" i="15"/>
  <c r="G83" i="15"/>
  <c r="D84" i="14"/>
  <c r="C84" i="14"/>
  <c r="G84" i="14"/>
  <c r="B84" i="13"/>
  <c r="B84" i="12"/>
  <c r="E83" i="15" l="1"/>
  <c r="H83" i="15" s="1"/>
  <c r="I83" i="15" s="1"/>
  <c r="B84" i="15" s="1"/>
  <c r="G68" i="17"/>
  <c r="E84" i="14"/>
  <c r="H84" i="14" s="1"/>
  <c r="I84" i="14" s="1"/>
  <c r="B85" i="14" s="1"/>
  <c r="F69" i="17"/>
  <c r="D84" i="13"/>
  <c r="C84" i="13"/>
  <c r="G84" i="13"/>
  <c r="D84" i="12"/>
  <c r="C84" i="12"/>
  <c r="G84" i="12"/>
  <c r="B80" i="3"/>
  <c r="G80" i="3" s="1"/>
  <c r="E84" i="13" l="1"/>
  <c r="H84" i="13" s="1"/>
  <c r="I84" i="13" s="1"/>
  <c r="B85" i="13" s="1"/>
  <c r="E69" i="17"/>
  <c r="E84" i="12"/>
  <c r="H84" i="12" s="1"/>
  <c r="I84" i="12" s="1"/>
  <c r="D69" i="17"/>
  <c r="C84" i="15"/>
  <c r="G84" i="15"/>
  <c r="D84" i="15"/>
  <c r="C85" i="14"/>
  <c r="D85" i="14"/>
  <c r="G85" i="14"/>
  <c r="C80" i="3"/>
  <c r="D80" i="3"/>
  <c r="E84" i="15" l="1"/>
  <c r="H84" i="15" s="1"/>
  <c r="I84" i="15" s="1"/>
  <c r="G69" i="17"/>
  <c r="E85" i="14"/>
  <c r="H85" i="14" s="1"/>
  <c r="I85" i="14" s="1"/>
  <c r="F70" i="17"/>
  <c r="E80" i="3"/>
  <c r="H80" i="3" s="1"/>
  <c r="I80" i="3" s="1"/>
  <c r="C65" i="17"/>
  <c r="B65" i="17" s="1"/>
  <c r="G85" i="13"/>
  <c r="D85" i="13"/>
  <c r="C85" i="13"/>
  <c r="B85" i="12"/>
  <c r="E85" i="13" l="1"/>
  <c r="H85" i="13" s="1"/>
  <c r="I85" i="13" s="1"/>
  <c r="E70" i="17"/>
  <c r="B85" i="15"/>
  <c r="B86" i="14"/>
  <c r="C85" i="12"/>
  <c r="D85" i="12"/>
  <c r="G85" i="12"/>
  <c r="B81" i="3"/>
  <c r="G81" i="3" s="1"/>
  <c r="E85" i="12" l="1"/>
  <c r="H85" i="12" s="1"/>
  <c r="I85" i="12" s="1"/>
  <c r="D70" i="17"/>
  <c r="G85" i="15"/>
  <c r="D85" i="15"/>
  <c r="C85" i="15"/>
  <c r="D86" i="14"/>
  <c r="C86" i="14"/>
  <c r="G86" i="14"/>
  <c r="B86" i="13"/>
  <c r="C81" i="3"/>
  <c r="D81" i="3"/>
  <c r="E85" i="15" l="1"/>
  <c r="H85" i="15" s="1"/>
  <c r="I85" i="15" s="1"/>
  <c r="G70" i="17"/>
  <c r="E86" i="14"/>
  <c r="H86" i="14" s="1"/>
  <c r="I86" i="14" s="1"/>
  <c r="B87" i="14" s="1"/>
  <c r="F71" i="17"/>
  <c r="E81" i="3"/>
  <c r="H81" i="3" s="1"/>
  <c r="C66" i="17"/>
  <c r="B66" i="17" s="1"/>
  <c r="G86" i="13"/>
  <c r="D86" i="13"/>
  <c r="C86" i="13"/>
  <c r="B86" i="12"/>
  <c r="E86" i="13" l="1"/>
  <c r="H86" i="13" s="1"/>
  <c r="I86" i="13" s="1"/>
  <c r="E71" i="17"/>
  <c r="B86" i="15"/>
  <c r="C87" i="14"/>
  <c r="D87" i="14"/>
  <c r="G87" i="14"/>
  <c r="D86" i="12"/>
  <c r="C86" i="12"/>
  <c r="G86" i="12"/>
  <c r="I81" i="3"/>
  <c r="E87" i="14" l="1"/>
  <c r="H87" i="14" s="1"/>
  <c r="I87" i="14" s="1"/>
  <c r="F72" i="17"/>
  <c r="E86" i="12"/>
  <c r="H86" i="12" s="1"/>
  <c r="I86" i="12" s="1"/>
  <c r="B87" i="12" s="1"/>
  <c r="D71" i="17"/>
  <c r="G86" i="15"/>
  <c r="D86" i="15"/>
  <c r="C86" i="15"/>
  <c r="B87" i="13"/>
  <c r="B82" i="3"/>
  <c r="G82" i="3" s="1"/>
  <c r="E86" i="15" l="1"/>
  <c r="H86" i="15" s="1"/>
  <c r="I86" i="15" s="1"/>
  <c r="G71" i="17"/>
  <c r="B88" i="14"/>
  <c r="G87" i="13"/>
  <c r="D87" i="13"/>
  <c r="C87" i="13"/>
  <c r="D87" i="12"/>
  <c r="C87" i="12"/>
  <c r="G87" i="12"/>
  <c r="C82" i="3"/>
  <c r="D82" i="3"/>
  <c r="E87" i="13" l="1"/>
  <c r="H87" i="13" s="1"/>
  <c r="I87" i="13" s="1"/>
  <c r="E72" i="17"/>
  <c r="E87" i="12"/>
  <c r="H87" i="12" s="1"/>
  <c r="I87" i="12" s="1"/>
  <c r="D72" i="17"/>
  <c r="E82" i="3"/>
  <c r="H82" i="3" s="1"/>
  <c r="I82" i="3" s="1"/>
  <c r="C67" i="17"/>
  <c r="B67" i="17" s="1"/>
  <c r="B87" i="15"/>
  <c r="D88" i="14"/>
  <c r="C88" i="14"/>
  <c r="G88" i="14"/>
  <c r="E88" i="14" l="1"/>
  <c r="H88" i="14" s="1"/>
  <c r="I88" i="14" s="1"/>
  <c r="F73" i="17"/>
  <c r="C87" i="15"/>
  <c r="D87" i="15"/>
  <c r="G87" i="15"/>
  <c r="B88" i="13"/>
  <c r="B88" i="12"/>
  <c r="B83" i="3"/>
  <c r="G83" i="3" s="1"/>
  <c r="E87" i="15" l="1"/>
  <c r="H87" i="15" s="1"/>
  <c r="I87" i="15" s="1"/>
  <c r="G72" i="17"/>
  <c r="B89" i="14"/>
  <c r="D88" i="13"/>
  <c r="C88" i="13"/>
  <c r="G88" i="13"/>
  <c r="D88" i="12"/>
  <c r="G88" i="12"/>
  <c r="C88" i="12"/>
  <c r="C83" i="3"/>
  <c r="D83" i="3"/>
  <c r="E88" i="13" l="1"/>
  <c r="H88" i="13" s="1"/>
  <c r="I88" i="13" s="1"/>
  <c r="E73" i="17"/>
  <c r="E88" i="12"/>
  <c r="H88" i="12" s="1"/>
  <c r="I88" i="12" s="1"/>
  <c r="B89" i="12" s="1"/>
  <c r="D73" i="17"/>
  <c r="E83" i="3"/>
  <c r="H83" i="3" s="1"/>
  <c r="I83" i="3" s="1"/>
  <c r="C68" i="17"/>
  <c r="B68" i="17" s="1"/>
  <c r="B88" i="15"/>
  <c r="D89" i="14"/>
  <c r="C89" i="14"/>
  <c r="G89" i="14"/>
  <c r="E89" i="14" l="1"/>
  <c r="H89" i="14" s="1"/>
  <c r="I89" i="14" s="1"/>
  <c r="F74" i="17"/>
  <c r="C88" i="15"/>
  <c r="G88" i="15"/>
  <c r="D88" i="15"/>
  <c r="B89" i="13"/>
  <c r="D89" i="12"/>
  <c r="C89" i="12"/>
  <c r="G89" i="12"/>
  <c r="B84" i="3"/>
  <c r="G84" i="3" s="1"/>
  <c r="E88" i="15" l="1"/>
  <c r="H88" i="15" s="1"/>
  <c r="I88" i="15" s="1"/>
  <c r="G73" i="17"/>
  <c r="E89" i="12"/>
  <c r="H89" i="12" s="1"/>
  <c r="I89" i="12" s="1"/>
  <c r="D74" i="17"/>
  <c r="B90" i="14"/>
  <c r="D89" i="13"/>
  <c r="C89" i="13"/>
  <c r="G89" i="13"/>
  <c r="C84" i="3"/>
  <c r="D84" i="3"/>
  <c r="E89" i="13" l="1"/>
  <c r="H89" i="13" s="1"/>
  <c r="I89" i="13" s="1"/>
  <c r="B90" i="13" s="1"/>
  <c r="E74" i="17"/>
  <c r="E84" i="3"/>
  <c r="H84" i="3" s="1"/>
  <c r="I84" i="3" s="1"/>
  <c r="B85" i="3" s="1"/>
  <c r="G85" i="3" s="1"/>
  <c r="C69" i="17"/>
  <c r="B69" i="17" s="1"/>
  <c r="B89" i="15"/>
  <c r="D90" i="14"/>
  <c r="C90" i="14"/>
  <c r="G90" i="14"/>
  <c r="B90" i="12"/>
  <c r="E90" i="14" l="1"/>
  <c r="H90" i="14" s="1"/>
  <c r="I90" i="14" s="1"/>
  <c r="F75" i="17"/>
  <c r="D89" i="15"/>
  <c r="C89" i="15"/>
  <c r="G89" i="15"/>
  <c r="D90" i="13"/>
  <c r="C90" i="13"/>
  <c r="G90" i="13"/>
  <c r="C90" i="12"/>
  <c r="D90" i="12"/>
  <c r="G90" i="12"/>
  <c r="D85" i="3"/>
  <c r="C85" i="3"/>
  <c r="E89" i="15" l="1"/>
  <c r="H89" i="15" s="1"/>
  <c r="I89" i="15" s="1"/>
  <c r="B90" i="15" s="1"/>
  <c r="G74" i="17"/>
  <c r="E90" i="13"/>
  <c r="H90" i="13" s="1"/>
  <c r="I90" i="13" s="1"/>
  <c r="E75" i="17"/>
  <c r="E90" i="12"/>
  <c r="H90" i="12" s="1"/>
  <c r="I90" i="12" s="1"/>
  <c r="D75" i="17"/>
  <c r="E85" i="3"/>
  <c r="H85" i="3" s="1"/>
  <c r="I85" i="3" s="1"/>
  <c r="B86" i="3" s="1"/>
  <c r="G86" i="3" s="1"/>
  <c r="C70" i="17"/>
  <c r="B70" i="17" s="1"/>
  <c r="B91" i="14"/>
  <c r="C90" i="15" l="1"/>
  <c r="G90" i="15"/>
  <c r="D90" i="15"/>
  <c r="D91" i="14"/>
  <c r="C91" i="14"/>
  <c r="G91" i="14"/>
  <c r="B91" i="13"/>
  <c r="B91" i="12"/>
  <c r="C86" i="3"/>
  <c r="D86" i="3"/>
  <c r="E90" i="15" l="1"/>
  <c r="H90" i="15" s="1"/>
  <c r="I90" i="15" s="1"/>
  <c r="G75" i="17"/>
  <c r="E91" i="14"/>
  <c r="H91" i="14" s="1"/>
  <c r="I91" i="14" s="1"/>
  <c r="B92" i="14" s="1"/>
  <c r="F76" i="17"/>
  <c r="E86" i="3"/>
  <c r="H86" i="3" s="1"/>
  <c r="I86" i="3" s="1"/>
  <c r="B87" i="3" s="1"/>
  <c r="G87" i="3" s="1"/>
  <c r="C71" i="17"/>
  <c r="B71" i="17" s="1"/>
  <c r="C91" i="13"/>
  <c r="G91" i="13"/>
  <c r="D91" i="13"/>
  <c r="D91" i="12"/>
  <c r="C91" i="12"/>
  <c r="G91" i="12"/>
  <c r="E91" i="13" l="1"/>
  <c r="H91" i="13" s="1"/>
  <c r="I91" i="13" s="1"/>
  <c r="E76" i="17"/>
  <c r="E91" i="12"/>
  <c r="H91" i="12" s="1"/>
  <c r="I91" i="12" s="1"/>
  <c r="D76" i="17"/>
  <c r="B91" i="15"/>
  <c r="D92" i="14"/>
  <c r="G92" i="14"/>
  <c r="C92" i="14"/>
  <c r="C87" i="3"/>
  <c r="D87" i="3"/>
  <c r="E92" i="14" l="1"/>
  <c r="H92" i="14" s="1"/>
  <c r="I92" i="14" s="1"/>
  <c r="B93" i="14" s="1"/>
  <c r="F77" i="17"/>
  <c r="E87" i="3"/>
  <c r="H87" i="3" s="1"/>
  <c r="I87" i="3" s="1"/>
  <c r="C72" i="17"/>
  <c r="B72" i="17" s="1"/>
  <c r="C91" i="15"/>
  <c r="D91" i="15"/>
  <c r="G91" i="15"/>
  <c r="B92" i="13"/>
  <c r="B92" i="12"/>
  <c r="E91" i="15" l="1"/>
  <c r="H91" i="15" s="1"/>
  <c r="I91" i="15" s="1"/>
  <c r="G76" i="17"/>
  <c r="C93" i="14"/>
  <c r="D93" i="14"/>
  <c r="G93" i="14"/>
  <c r="G92" i="13"/>
  <c r="D92" i="13"/>
  <c r="C92" i="13"/>
  <c r="D92" i="12"/>
  <c r="C92" i="12"/>
  <c r="G92" i="12"/>
  <c r="B88" i="3"/>
  <c r="G88" i="3" s="1"/>
  <c r="E93" i="14" l="1"/>
  <c r="H93" i="14" s="1"/>
  <c r="I93" i="14" s="1"/>
  <c r="F78" i="17"/>
  <c r="E92" i="13"/>
  <c r="H92" i="13" s="1"/>
  <c r="I92" i="13" s="1"/>
  <c r="E77" i="17"/>
  <c r="E92" i="12"/>
  <c r="H92" i="12" s="1"/>
  <c r="I92" i="12" s="1"/>
  <c r="D77" i="17"/>
  <c r="B92" i="15"/>
  <c r="C88" i="3"/>
  <c r="D88" i="3"/>
  <c r="E88" i="3" l="1"/>
  <c r="H88" i="3" s="1"/>
  <c r="I88" i="3" s="1"/>
  <c r="C73" i="17"/>
  <c r="B73" i="17" s="1"/>
  <c r="D92" i="15"/>
  <c r="C92" i="15"/>
  <c r="G92" i="15"/>
  <c r="B94" i="14"/>
  <c r="B93" i="13"/>
  <c r="B93" i="12"/>
  <c r="E92" i="15" l="1"/>
  <c r="H92" i="15" s="1"/>
  <c r="I92" i="15" s="1"/>
  <c r="G77" i="17"/>
  <c r="D94" i="14"/>
  <c r="C94" i="14"/>
  <c r="G94" i="14"/>
  <c r="G93" i="13"/>
  <c r="D93" i="13"/>
  <c r="C93" i="13"/>
  <c r="D93" i="12"/>
  <c r="G93" i="12"/>
  <c r="C93" i="12"/>
  <c r="B89" i="3"/>
  <c r="G89" i="3" s="1"/>
  <c r="E94" i="14" l="1"/>
  <c r="H94" i="14" s="1"/>
  <c r="I94" i="14" s="1"/>
  <c r="B95" i="14" s="1"/>
  <c r="F79" i="17"/>
  <c r="E93" i="13"/>
  <c r="H93" i="13" s="1"/>
  <c r="I93" i="13" s="1"/>
  <c r="E78" i="17"/>
  <c r="E93" i="12"/>
  <c r="H93" i="12" s="1"/>
  <c r="I93" i="12" s="1"/>
  <c r="B94" i="12" s="1"/>
  <c r="D78" i="17"/>
  <c r="B93" i="15"/>
  <c r="C89" i="3"/>
  <c r="D89" i="3"/>
  <c r="E89" i="3" l="1"/>
  <c r="H89" i="3" s="1"/>
  <c r="C74" i="17"/>
  <c r="B74" i="17" s="1"/>
  <c r="D93" i="15"/>
  <c r="C93" i="15"/>
  <c r="G93" i="15"/>
  <c r="G95" i="14"/>
  <c r="D95" i="14"/>
  <c r="C95" i="14"/>
  <c r="B94" i="13"/>
  <c r="D94" i="12"/>
  <c r="C94" i="12"/>
  <c r="G94" i="12"/>
  <c r="E93" i="15" l="1"/>
  <c r="H93" i="15" s="1"/>
  <c r="I93" i="15" s="1"/>
  <c r="G78" i="17"/>
  <c r="E95" i="14"/>
  <c r="H95" i="14" s="1"/>
  <c r="I95" i="14" s="1"/>
  <c r="F80" i="17"/>
  <c r="E94" i="12"/>
  <c r="H94" i="12" s="1"/>
  <c r="I94" i="12" s="1"/>
  <c r="D79" i="17"/>
  <c r="D94" i="13"/>
  <c r="C94" i="13"/>
  <c r="G94" i="13"/>
  <c r="I89" i="3"/>
  <c r="E94" i="13" l="1"/>
  <c r="H94" i="13" s="1"/>
  <c r="I94" i="13" s="1"/>
  <c r="B95" i="13" s="1"/>
  <c r="E79" i="17"/>
  <c r="B94" i="15"/>
  <c r="B96" i="14"/>
  <c r="B95" i="12"/>
  <c r="B90" i="3"/>
  <c r="G90" i="3" s="1"/>
  <c r="D94" i="15" l="1"/>
  <c r="G94" i="15"/>
  <c r="C94" i="15"/>
  <c r="D96" i="14"/>
  <c r="C96" i="14"/>
  <c r="G96" i="14"/>
  <c r="D95" i="13"/>
  <c r="C95" i="13"/>
  <c r="G95" i="13"/>
  <c r="C95" i="12"/>
  <c r="D95" i="12"/>
  <c r="G95" i="12"/>
  <c r="C90" i="3"/>
  <c r="D90" i="3"/>
  <c r="E94" i="15" l="1"/>
  <c r="H94" i="15" s="1"/>
  <c r="I94" i="15" s="1"/>
  <c r="B95" i="15" s="1"/>
  <c r="G79" i="17"/>
  <c r="E96" i="14"/>
  <c r="H96" i="14" s="1"/>
  <c r="I96" i="14" s="1"/>
  <c r="F81" i="17"/>
  <c r="E95" i="13"/>
  <c r="H95" i="13" s="1"/>
  <c r="I95" i="13" s="1"/>
  <c r="E80" i="17"/>
  <c r="E95" i="12"/>
  <c r="H95" i="12" s="1"/>
  <c r="I95" i="12" s="1"/>
  <c r="D80" i="17"/>
  <c r="E90" i="3"/>
  <c r="H90" i="3" s="1"/>
  <c r="I90" i="3" s="1"/>
  <c r="C75" i="17"/>
  <c r="B75" i="17" s="1"/>
  <c r="D95" i="15" l="1"/>
  <c r="G95" i="15"/>
  <c r="C95" i="15"/>
  <c r="B97" i="14"/>
  <c r="B96" i="13"/>
  <c r="B96" i="12"/>
  <c r="B91" i="3"/>
  <c r="G91" i="3" s="1"/>
  <c r="E95" i="15" l="1"/>
  <c r="H95" i="15" s="1"/>
  <c r="I95" i="15" s="1"/>
  <c r="B96" i="15" s="1"/>
  <c r="G80" i="17"/>
  <c r="C97" i="14"/>
  <c r="G97" i="14"/>
  <c r="D97" i="14"/>
  <c r="D96" i="13"/>
  <c r="C96" i="13"/>
  <c r="G96" i="13"/>
  <c r="D96" i="12"/>
  <c r="C96" i="12"/>
  <c r="G96" i="12"/>
  <c r="C91" i="3"/>
  <c r="D91" i="3"/>
  <c r="E97" i="14" l="1"/>
  <c r="H97" i="14" s="1"/>
  <c r="I97" i="14" s="1"/>
  <c r="F82" i="17"/>
  <c r="E96" i="13"/>
  <c r="H96" i="13" s="1"/>
  <c r="I96" i="13" s="1"/>
  <c r="E81" i="17"/>
  <c r="E96" i="12"/>
  <c r="H96" i="12" s="1"/>
  <c r="I96" i="12" s="1"/>
  <c r="D81" i="17"/>
  <c r="E91" i="3"/>
  <c r="H91" i="3" s="1"/>
  <c r="I91" i="3" s="1"/>
  <c r="C76" i="17"/>
  <c r="B76" i="17" s="1"/>
  <c r="C96" i="15"/>
  <c r="D96" i="15"/>
  <c r="G96" i="15"/>
  <c r="E96" i="15" l="1"/>
  <c r="H96" i="15" s="1"/>
  <c r="I96" i="15" s="1"/>
  <c r="G81" i="17"/>
  <c r="B98" i="14"/>
  <c r="B97" i="13"/>
  <c r="B97" i="12"/>
  <c r="B92" i="3"/>
  <c r="G92" i="3" s="1"/>
  <c r="B97" i="15" l="1"/>
  <c r="D98" i="14"/>
  <c r="C98" i="14"/>
  <c r="G98" i="14"/>
  <c r="C97" i="13"/>
  <c r="D97" i="13"/>
  <c r="G97" i="13"/>
  <c r="C97" i="12"/>
  <c r="D97" i="12"/>
  <c r="G97" i="12"/>
  <c r="C92" i="3"/>
  <c r="D92" i="3"/>
  <c r="E98" i="14" l="1"/>
  <c r="H98" i="14" s="1"/>
  <c r="I98" i="14" s="1"/>
  <c r="B99" i="14" s="1"/>
  <c r="F83" i="17"/>
  <c r="E97" i="13"/>
  <c r="H97" i="13" s="1"/>
  <c r="I97" i="13" s="1"/>
  <c r="E82" i="17"/>
  <c r="E97" i="12"/>
  <c r="H97" i="12" s="1"/>
  <c r="I97" i="12" s="1"/>
  <c r="D82" i="17"/>
  <c r="E92" i="3"/>
  <c r="H92" i="3" s="1"/>
  <c r="I92" i="3" s="1"/>
  <c r="C77" i="17"/>
  <c r="B77" i="17" s="1"/>
  <c r="D97" i="15"/>
  <c r="C97" i="15"/>
  <c r="G97" i="15"/>
  <c r="E97" i="15" l="1"/>
  <c r="H97" i="15" s="1"/>
  <c r="I97" i="15" s="1"/>
  <c r="G82" i="17"/>
  <c r="C99" i="14"/>
  <c r="G99" i="14"/>
  <c r="D99" i="14"/>
  <c r="B98" i="13"/>
  <c r="B98" i="12"/>
  <c r="B93" i="3"/>
  <c r="G93" i="3" s="1"/>
  <c r="E99" i="14" l="1"/>
  <c r="H99" i="14" s="1"/>
  <c r="I99" i="14" s="1"/>
  <c r="F84" i="17"/>
  <c r="B98" i="15"/>
  <c r="D98" i="13"/>
  <c r="C98" i="13"/>
  <c r="G98" i="13"/>
  <c r="D98" i="12"/>
  <c r="C98" i="12"/>
  <c r="G98" i="12"/>
  <c r="C93" i="3"/>
  <c r="D93" i="3"/>
  <c r="E98" i="13" l="1"/>
  <c r="H98" i="13" s="1"/>
  <c r="I98" i="13" s="1"/>
  <c r="E83" i="17"/>
  <c r="E98" i="12"/>
  <c r="H98" i="12" s="1"/>
  <c r="I98" i="12" s="1"/>
  <c r="B99" i="12" s="1"/>
  <c r="D83" i="17"/>
  <c r="E93" i="3"/>
  <c r="H93" i="3" s="1"/>
  <c r="I93" i="3" s="1"/>
  <c r="C78" i="17"/>
  <c r="B78" i="17" s="1"/>
  <c r="G98" i="15"/>
  <c r="D98" i="15"/>
  <c r="C98" i="15"/>
  <c r="B100" i="14"/>
  <c r="E98" i="15" l="1"/>
  <c r="H98" i="15" s="1"/>
  <c r="I98" i="15" s="1"/>
  <c r="G83" i="17"/>
  <c r="D100" i="14"/>
  <c r="C100" i="14"/>
  <c r="G100" i="14"/>
  <c r="B99" i="13"/>
  <c r="D99" i="12"/>
  <c r="C99" i="12"/>
  <c r="G99" i="12"/>
  <c r="B94" i="3"/>
  <c r="G94" i="3" s="1"/>
  <c r="E100" i="14" l="1"/>
  <c r="H100" i="14" s="1"/>
  <c r="I100" i="14" s="1"/>
  <c r="F85" i="17"/>
  <c r="E99" i="12"/>
  <c r="H99" i="12" s="1"/>
  <c r="I99" i="12" s="1"/>
  <c r="D84" i="17"/>
  <c r="B99" i="15"/>
  <c r="D99" i="13"/>
  <c r="C99" i="13"/>
  <c r="G99" i="13"/>
  <c r="C94" i="3"/>
  <c r="D94" i="3"/>
  <c r="E99" i="13" l="1"/>
  <c r="H99" i="13" s="1"/>
  <c r="I99" i="13" s="1"/>
  <c r="E84" i="17"/>
  <c r="E94" i="3"/>
  <c r="H94" i="3" s="1"/>
  <c r="I94" i="3" s="1"/>
  <c r="C79" i="17"/>
  <c r="B79" i="17" s="1"/>
  <c r="D99" i="15"/>
  <c r="C99" i="15"/>
  <c r="G99" i="15"/>
  <c r="B101" i="14"/>
  <c r="B100" i="12"/>
  <c r="E99" i="15" l="1"/>
  <c r="H99" i="15" s="1"/>
  <c r="I99" i="15" s="1"/>
  <c r="G84" i="17"/>
  <c r="D101" i="14"/>
  <c r="C101" i="14"/>
  <c r="G101" i="14"/>
  <c r="B100" i="13"/>
  <c r="D100" i="12"/>
  <c r="C100" i="12"/>
  <c r="G100" i="12"/>
  <c r="B95" i="3"/>
  <c r="G95" i="3" s="1"/>
  <c r="E101" i="14" l="1"/>
  <c r="H101" i="14" s="1"/>
  <c r="I101" i="14" s="1"/>
  <c r="F86" i="17"/>
  <c r="E100" i="12"/>
  <c r="H100" i="12" s="1"/>
  <c r="I100" i="12" s="1"/>
  <c r="B101" i="12" s="1"/>
  <c r="D85" i="17"/>
  <c r="B100" i="15"/>
  <c r="D100" i="13"/>
  <c r="C100" i="13"/>
  <c r="G100" i="13"/>
  <c r="C95" i="3"/>
  <c r="D95" i="3"/>
  <c r="E100" i="13" l="1"/>
  <c r="H100" i="13" s="1"/>
  <c r="I100" i="13" s="1"/>
  <c r="E85" i="17"/>
  <c r="E95" i="3"/>
  <c r="H95" i="3" s="1"/>
  <c r="I95" i="3" s="1"/>
  <c r="C80" i="17"/>
  <c r="B80" i="17" s="1"/>
  <c r="C100" i="15"/>
  <c r="D100" i="15"/>
  <c r="G100" i="15"/>
  <c r="B102" i="14"/>
  <c r="D101" i="12"/>
  <c r="C101" i="12"/>
  <c r="G101" i="12"/>
  <c r="E100" i="15" l="1"/>
  <c r="H100" i="15" s="1"/>
  <c r="I100" i="15" s="1"/>
  <c r="G85" i="17"/>
  <c r="E101" i="12"/>
  <c r="H101" i="12" s="1"/>
  <c r="I101" i="12" s="1"/>
  <c r="D86" i="17"/>
  <c r="D102" i="14"/>
  <c r="C102" i="14"/>
  <c r="G102" i="14"/>
  <c r="B101" i="13"/>
  <c r="B96" i="3"/>
  <c r="G96" i="3" s="1"/>
  <c r="E102" i="14" l="1"/>
  <c r="H102" i="14" s="1"/>
  <c r="I102" i="14" s="1"/>
  <c r="B103" i="14" s="1"/>
  <c r="F87" i="17"/>
  <c r="B101" i="15"/>
  <c r="D101" i="13"/>
  <c r="C101" i="13"/>
  <c r="G101" i="13"/>
  <c r="B102" i="12"/>
  <c r="C96" i="3"/>
  <c r="D96" i="3"/>
  <c r="E101" i="13" l="1"/>
  <c r="H101" i="13" s="1"/>
  <c r="I101" i="13" s="1"/>
  <c r="E86" i="17"/>
  <c r="E96" i="3"/>
  <c r="H96" i="3" s="1"/>
  <c r="I96" i="3" s="1"/>
  <c r="C81" i="17"/>
  <c r="B81" i="17" s="1"/>
  <c r="D101" i="15"/>
  <c r="C101" i="15"/>
  <c r="G101" i="15"/>
  <c r="D103" i="14"/>
  <c r="C103" i="14"/>
  <c r="G103" i="14"/>
  <c r="D102" i="12"/>
  <c r="C102" i="12"/>
  <c r="G102" i="12"/>
  <c r="E101" i="15" l="1"/>
  <c r="H101" i="15" s="1"/>
  <c r="I101" i="15" s="1"/>
  <c r="B102" i="15" s="1"/>
  <c r="G86" i="17"/>
  <c r="E103" i="14"/>
  <c r="H103" i="14" s="1"/>
  <c r="I103" i="14" s="1"/>
  <c r="F88" i="17"/>
  <c r="E102" i="12"/>
  <c r="H102" i="12" s="1"/>
  <c r="I102" i="12" s="1"/>
  <c r="D87" i="17"/>
  <c r="B102" i="13"/>
  <c r="B97" i="3"/>
  <c r="G97" i="3" s="1"/>
  <c r="C102" i="15" l="1"/>
  <c r="G102" i="15"/>
  <c r="D102" i="15"/>
  <c r="B104" i="14"/>
  <c r="D102" i="13"/>
  <c r="C102" i="13"/>
  <c r="G102" i="13"/>
  <c r="B103" i="12"/>
  <c r="D97" i="3"/>
  <c r="C97" i="3"/>
  <c r="E102" i="15" l="1"/>
  <c r="H102" i="15" s="1"/>
  <c r="I102" i="15" s="1"/>
  <c r="G87" i="17"/>
  <c r="E102" i="13"/>
  <c r="H102" i="13" s="1"/>
  <c r="I102" i="13" s="1"/>
  <c r="B103" i="13" s="1"/>
  <c r="E87" i="17"/>
  <c r="E97" i="3"/>
  <c r="H97" i="3" s="1"/>
  <c r="I97" i="3" s="1"/>
  <c r="C82" i="17"/>
  <c r="B82" i="17" s="1"/>
  <c r="D104" i="14"/>
  <c r="C104" i="14"/>
  <c r="G104" i="14"/>
  <c r="D103" i="12"/>
  <c r="C103" i="12"/>
  <c r="G103" i="12"/>
  <c r="E104" i="14" l="1"/>
  <c r="H104" i="14" s="1"/>
  <c r="I104" i="14" s="1"/>
  <c r="B105" i="14" s="1"/>
  <c r="F89" i="17"/>
  <c r="E103" i="12"/>
  <c r="H103" i="12" s="1"/>
  <c r="I103" i="12" s="1"/>
  <c r="D88" i="17"/>
  <c r="B103" i="15"/>
  <c r="D103" i="13"/>
  <c r="C103" i="13"/>
  <c r="G103" i="13"/>
  <c r="B98" i="3"/>
  <c r="G98" i="3" s="1"/>
  <c r="E103" i="13" l="1"/>
  <c r="H103" i="13" s="1"/>
  <c r="I103" i="13" s="1"/>
  <c r="E88" i="17"/>
  <c r="D103" i="15"/>
  <c r="C103" i="15"/>
  <c r="G103" i="15"/>
  <c r="C105" i="14"/>
  <c r="G105" i="14"/>
  <c r="D105" i="14"/>
  <c r="B104" i="12"/>
  <c r="C98" i="3"/>
  <c r="D98" i="3"/>
  <c r="E103" i="15" l="1"/>
  <c r="H103" i="15" s="1"/>
  <c r="I103" i="15" s="1"/>
  <c r="G88" i="17"/>
  <c r="E105" i="14"/>
  <c r="H105" i="14" s="1"/>
  <c r="I105" i="14" s="1"/>
  <c r="F90" i="17"/>
  <c r="E98" i="3"/>
  <c r="H98" i="3" s="1"/>
  <c r="I98" i="3" s="1"/>
  <c r="B99" i="3" s="1"/>
  <c r="G99" i="3" s="1"/>
  <c r="C83" i="17"/>
  <c r="B83" i="17" s="1"/>
  <c r="B104" i="13"/>
  <c r="D104" i="12"/>
  <c r="C104" i="12"/>
  <c r="G104" i="12"/>
  <c r="E104" i="12" l="1"/>
  <c r="H104" i="12" s="1"/>
  <c r="I104" i="12" s="1"/>
  <c r="D89" i="17"/>
  <c r="B104" i="15"/>
  <c r="B106" i="14"/>
  <c r="D104" i="13"/>
  <c r="C104" i="13"/>
  <c r="G104" i="13"/>
  <c r="C99" i="3"/>
  <c r="D99" i="3"/>
  <c r="E104" i="13" l="1"/>
  <c r="H104" i="13" s="1"/>
  <c r="I104" i="13" s="1"/>
  <c r="E89" i="17"/>
  <c r="E99" i="3"/>
  <c r="H99" i="3" s="1"/>
  <c r="I99" i="3" s="1"/>
  <c r="B100" i="3" s="1"/>
  <c r="G100" i="3" s="1"/>
  <c r="C84" i="17"/>
  <c r="B84" i="17" s="1"/>
  <c r="D104" i="15"/>
  <c r="C104" i="15"/>
  <c r="G104" i="15"/>
  <c r="D106" i="14"/>
  <c r="C106" i="14"/>
  <c r="G106" i="14"/>
  <c r="B105" i="12"/>
  <c r="E104" i="15" l="1"/>
  <c r="H104" i="15" s="1"/>
  <c r="I104" i="15" s="1"/>
  <c r="G89" i="17"/>
  <c r="E106" i="14"/>
  <c r="H106" i="14" s="1"/>
  <c r="I106" i="14" s="1"/>
  <c r="F91" i="17"/>
  <c r="B105" i="13"/>
  <c r="D105" i="12"/>
  <c r="C105" i="12"/>
  <c r="G105" i="12"/>
  <c r="C100" i="3"/>
  <c r="D100" i="3"/>
  <c r="E105" i="12" l="1"/>
  <c r="H105" i="12" s="1"/>
  <c r="I105" i="12" s="1"/>
  <c r="B106" i="12" s="1"/>
  <c r="D90" i="17"/>
  <c r="E100" i="3"/>
  <c r="H100" i="3" s="1"/>
  <c r="I100" i="3" s="1"/>
  <c r="B101" i="3" s="1"/>
  <c r="G101" i="3" s="1"/>
  <c r="C85" i="17"/>
  <c r="B85" i="17" s="1"/>
  <c r="B105" i="15"/>
  <c r="B107" i="14"/>
  <c r="D105" i="13"/>
  <c r="C105" i="13"/>
  <c r="G105" i="13"/>
  <c r="E105" i="13" l="1"/>
  <c r="H105" i="13" s="1"/>
  <c r="I105" i="13" s="1"/>
  <c r="E90" i="17"/>
  <c r="D105" i="15"/>
  <c r="C105" i="15"/>
  <c r="G105" i="15"/>
  <c r="D107" i="14"/>
  <c r="C107" i="14"/>
  <c r="G107" i="14"/>
  <c r="D106" i="12"/>
  <c r="C106" i="12"/>
  <c r="G106" i="12"/>
  <c r="C101" i="3"/>
  <c r="D101" i="3"/>
  <c r="E105" i="15" l="1"/>
  <c r="H105" i="15" s="1"/>
  <c r="I105" i="15" s="1"/>
  <c r="B106" i="15" s="1"/>
  <c r="G90" i="17"/>
  <c r="E107" i="14"/>
  <c r="H107" i="14" s="1"/>
  <c r="I107" i="14" s="1"/>
  <c r="F92" i="17"/>
  <c r="E106" i="12"/>
  <c r="H106" i="12" s="1"/>
  <c r="I106" i="12" s="1"/>
  <c r="D91" i="17"/>
  <c r="E101" i="3"/>
  <c r="H101" i="3" s="1"/>
  <c r="I101" i="3" s="1"/>
  <c r="B102" i="3" s="1"/>
  <c r="G102" i="3" s="1"/>
  <c r="C86" i="17"/>
  <c r="B86" i="17" s="1"/>
  <c r="B106" i="13"/>
  <c r="D106" i="15" l="1"/>
  <c r="G106" i="15"/>
  <c r="C106" i="15"/>
  <c r="B108" i="14"/>
  <c r="D106" i="13"/>
  <c r="C106" i="13"/>
  <c r="G106" i="13"/>
  <c r="B107" i="12"/>
  <c r="C102" i="3"/>
  <c r="D102" i="3"/>
  <c r="E106" i="15" l="1"/>
  <c r="H106" i="15" s="1"/>
  <c r="I106" i="15" s="1"/>
  <c r="B107" i="15" s="1"/>
  <c r="G91" i="17"/>
  <c r="E106" i="13"/>
  <c r="H106" i="13" s="1"/>
  <c r="I106" i="13" s="1"/>
  <c r="E91" i="17"/>
  <c r="E102" i="3"/>
  <c r="H102" i="3" s="1"/>
  <c r="I102" i="3" s="1"/>
  <c r="C87" i="17"/>
  <c r="B87" i="17" s="1"/>
  <c r="D108" i="14"/>
  <c r="C108" i="14"/>
  <c r="G108" i="14"/>
  <c r="C107" i="12"/>
  <c r="D107" i="12"/>
  <c r="G107" i="12"/>
  <c r="E108" i="14" l="1"/>
  <c r="H108" i="14" s="1"/>
  <c r="I108" i="14" s="1"/>
  <c r="B109" i="14" s="1"/>
  <c r="F93" i="17"/>
  <c r="E107" i="12"/>
  <c r="H107" i="12" s="1"/>
  <c r="I107" i="12" s="1"/>
  <c r="B108" i="12" s="1"/>
  <c r="D92" i="17"/>
  <c r="D107" i="15"/>
  <c r="G107" i="15"/>
  <c r="C107" i="15"/>
  <c r="B107" i="13"/>
  <c r="B103" i="3"/>
  <c r="G103" i="3" s="1"/>
  <c r="E107" i="15" l="1"/>
  <c r="H107" i="15" s="1"/>
  <c r="I107" i="15" s="1"/>
  <c r="B108" i="15" s="1"/>
  <c r="G92" i="17"/>
  <c r="C109" i="14"/>
  <c r="D109" i="14"/>
  <c r="G109" i="14"/>
  <c r="D107" i="13"/>
  <c r="C107" i="13"/>
  <c r="G107" i="13"/>
  <c r="D108" i="12"/>
  <c r="C108" i="12"/>
  <c r="G108" i="12"/>
  <c r="C103" i="3"/>
  <c r="D103" i="3"/>
  <c r="E109" i="14" l="1"/>
  <c r="H109" i="14" s="1"/>
  <c r="I109" i="14" s="1"/>
  <c r="F94" i="17"/>
  <c r="E107" i="13"/>
  <c r="H107" i="13" s="1"/>
  <c r="I107" i="13" s="1"/>
  <c r="B108" i="13" s="1"/>
  <c r="E92" i="17"/>
  <c r="E108" i="12"/>
  <c r="H108" i="12" s="1"/>
  <c r="I108" i="12" s="1"/>
  <c r="D93" i="17"/>
  <c r="E103" i="3"/>
  <c r="H103" i="3" s="1"/>
  <c r="I103" i="3" s="1"/>
  <c r="B104" i="3" s="1"/>
  <c r="G104" i="3" s="1"/>
  <c r="C88" i="17"/>
  <c r="B88" i="17" s="1"/>
  <c r="C108" i="15"/>
  <c r="G108" i="15"/>
  <c r="D108" i="15"/>
  <c r="E108" i="15" l="1"/>
  <c r="H108" i="15" s="1"/>
  <c r="I108" i="15" s="1"/>
  <c r="G93" i="17"/>
  <c r="B110" i="14"/>
  <c r="D108" i="13"/>
  <c r="C108" i="13"/>
  <c r="G108" i="13"/>
  <c r="B109" i="12"/>
  <c r="C104" i="3"/>
  <c r="D104" i="3"/>
  <c r="E108" i="13" l="1"/>
  <c r="H108" i="13" s="1"/>
  <c r="I108" i="13" s="1"/>
  <c r="E93" i="17"/>
  <c r="E104" i="3"/>
  <c r="H104" i="3" s="1"/>
  <c r="I104" i="3" s="1"/>
  <c r="C89" i="17"/>
  <c r="B89" i="17" s="1"/>
  <c r="B109" i="15"/>
  <c r="D110" i="14"/>
  <c r="C110" i="14"/>
  <c r="G110" i="14"/>
  <c r="C109" i="12"/>
  <c r="D109" i="12"/>
  <c r="G109" i="12"/>
  <c r="E110" i="14" l="1"/>
  <c r="H110" i="14" s="1"/>
  <c r="I110" i="14" s="1"/>
  <c r="B111" i="14" s="1"/>
  <c r="F95" i="17"/>
  <c r="E109" i="12"/>
  <c r="H109" i="12" s="1"/>
  <c r="I109" i="12" s="1"/>
  <c r="D94" i="17"/>
  <c r="C109" i="15"/>
  <c r="G109" i="15"/>
  <c r="D109" i="15"/>
  <c r="B109" i="13"/>
  <c r="B105" i="3"/>
  <c r="G105" i="3" s="1"/>
  <c r="E109" i="15" l="1"/>
  <c r="H109" i="15" s="1"/>
  <c r="I109" i="15" s="1"/>
  <c r="G94" i="17"/>
  <c r="C111" i="14"/>
  <c r="D111" i="14"/>
  <c r="G111" i="14"/>
  <c r="C109" i="13"/>
  <c r="D109" i="13"/>
  <c r="G109" i="13"/>
  <c r="B110" i="12"/>
  <c r="C105" i="3"/>
  <c r="D105" i="3"/>
  <c r="E111" i="14" l="1"/>
  <c r="H111" i="14" s="1"/>
  <c r="I111" i="14" s="1"/>
  <c r="F96" i="17"/>
  <c r="E109" i="13"/>
  <c r="H109" i="13" s="1"/>
  <c r="I109" i="13" s="1"/>
  <c r="E94" i="17"/>
  <c r="E105" i="3"/>
  <c r="H105" i="3" s="1"/>
  <c r="I105" i="3" s="1"/>
  <c r="C90" i="17"/>
  <c r="B90" i="17" s="1"/>
  <c r="B110" i="15"/>
  <c r="D110" i="12"/>
  <c r="C110" i="12"/>
  <c r="G110" i="12"/>
  <c r="E110" i="12" l="1"/>
  <c r="H110" i="12" s="1"/>
  <c r="I110" i="12" s="1"/>
  <c r="B111" i="12" s="1"/>
  <c r="D95" i="17"/>
  <c r="D110" i="15"/>
  <c r="C110" i="15"/>
  <c r="G110" i="15"/>
  <c r="B112" i="14"/>
  <c r="B110" i="13"/>
  <c r="B106" i="3"/>
  <c r="G106" i="3" s="1"/>
  <c r="E110" i="15" l="1"/>
  <c r="H110" i="15" s="1"/>
  <c r="I110" i="15" s="1"/>
  <c r="G95" i="17"/>
  <c r="D112" i="14"/>
  <c r="C112" i="14"/>
  <c r="G112" i="14"/>
  <c r="D110" i="13"/>
  <c r="C110" i="13"/>
  <c r="G110" i="13"/>
  <c r="D111" i="12"/>
  <c r="C111" i="12"/>
  <c r="G111" i="12"/>
  <c r="D106" i="3"/>
  <c r="C106" i="3"/>
  <c r="E112" i="14" l="1"/>
  <c r="H112" i="14" s="1"/>
  <c r="I112" i="14" s="1"/>
  <c r="F97" i="17"/>
  <c r="E110" i="13"/>
  <c r="H110" i="13" s="1"/>
  <c r="I110" i="13" s="1"/>
  <c r="E95" i="17"/>
  <c r="E111" i="12"/>
  <c r="H111" i="12" s="1"/>
  <c r="I111" i="12" s="1"/>
  <c r="D96" i="17"/>
  <c r="E106" i="3"/>
  <c r="H106" i="3" s="1"/>
  <c r="I106" i="3" s="1"/>
  <c r="C91" i="17"/>
  <c r="B91" i="17" s="1"/>
  <c r="B111" i="15"/>
  <c r="D111" i="15" l="1"/>
  <c r="C111" i="15"/>
  <c r="G111" i="15"/>
  <c r="B113" i="14"/>
  <c r="B111" i="13"/>
  <c r="B112" i="12"/>
  <c r="B107" i="3"/>
  <c r="G107" i="3" s="1"/>
  <c r="E111" i="15" l="1"/>
  <c r="H111" i="15" s="1"/>
  <c r="I111" i="15" s="1"/>
  <c r="G96" i="17"/>
  <c r="D113" i="14"/>
  <c r="C113" i="14"/>
  <c r="G113" i="14"/>
  <c r="D111" i="13"/>
  <c r="C111" i="13"/>
  <c r="G111" i="13"/>
  <c r="D112" i="12"/>
  <c r="C112" i="12"/>
  <c r="G112" i="12"/>
  <c r="C107" i="3"/>
  <c r="D107" i="3"/>
  <c r="E113" i="14" l="1"/>
  <c r="H113" i="14" s="1"/>
  <c r="I113" i="14" s="1"/>
  <c r="F98" i="17"/>
  <c r="E111" i="13"/>
  <c r="H111" i="13" s="1"/>
  <c r="I111" i="13" s="1"/>
  <c r="E96" i="17"/>
  <c r="E112" i="12"/>
  <c r="H112" i="12" s="1"/>
  <c r="I112" i="12" s="1"/>
  <c r="B113" i="12" s="1"/>
  <c r="D97" i="17"/>
  <c r="E107" i="3"/>
  <c r="H107" i="3" s="1"/>
  <c r="I107" i="3" s="1"/>
  <c r="B108" i="3" s="1"/>
  <c r="G108" i="3" s="1"/>
  <c r="C92" i="17"/>
  <c r="B92" i="17" s="1"/>
  <c r="B112" i="15"/>
  <c r="C112" i="15" l="1"/>
  <c r="G112" i="15"/>
  <c r="D112" i="15"/>
  <c r="B114" i="14"/>
  <c r="B112" i="13"/>
  <c r="D113" i="12"/>
  <c r="C113" i="12"/>
  <c r="G113" i="12"/>
  <c r="D108" i="3"/>
  <c r="C108" i="3"/>
  <c r="E112" i="15" l="1"/>
  <c r="H112" i="15" s="1"/>
  <c r="I112" i="15" s="1"/>
  <c r="G97" i="17"/>
  <c r="E113" i="12"/>
  <c r="H113" i="12" s="1"/>
  <c r="I113" i="12" s="1"/>
  <c r="D98" i="17"/>
  <c r="E108" i="3"/>
  <c r="H108" i="3" s="1"/>
  <c r="I108" i="3" s="1"/>
  <c r="B109" i="3" s="1"/>
  <c r="G109" i="3" s="1"/>
  <c r="C93" i="17"/>
  <c r="B93" i="17" s="1"/>
  <c r="D114" i="14"/>
  <c r="C114" i="14"/>
  <c r="G114" i="14"/>
  <c r="D112" i="13"/>
  <c r="C112" i="13"/>
  <c r="G112" i="13"/>
  <c r="E114" i="14" l="1"/>
  <c r="H114" i="14" s="1"/>
  <c r="I114" i="14" s="1"/>
  <c r="F99" i="17"/>
  <c r="E112" i="13"/>
  <c r="H112" i="13" s="1"/>
  <c r="I112" i="13" s="1"/>
  <c r="B113" i="13" s="1"/>
  <c r="E97" i="17"/>
  <c r="B113" i="15"/>
  <c r="B114" i="12"/>
  <c r="C109" i="3"/>
  <c r="D109" i="3"/>
  <c r="E109" i="3" l="1"/>
  <c r="H109" i="3" s="1"/>
  <c r="I109" i="3" s="1"/>
  <c r="B110" i="3" s="1"/>
  <c r="G110" i="3" s="1"/>
  <c r="C94" i="17"/>
  <c r="B94" i="17" s="1"/>
  <c r="D113" i="15"/>
  <c r="C113" i="15"/>
  <c r="G113" i="15"/>
  <c r="B115" i="14"/>
  <c r="D113" i="13"/>
  <c r="C113" i="13"/>
  <c r="G113" i="13"/>
  <c r="D114" i="12"/>
  <c r="C114" i="12"/>
  <c r="G114" i="12"/>
  <c r="E113" i="15" l="1"/>
  <c r="H113" i="15" s="1"/>
  <c r="I113" i="15" s="1"/>
  <c r="G98" i="17"/>
  <c r="E113" i="13"/>
  <c r="H113" i="13" s="1"/>
  <c r="I113" i="13" s="1"/>
  <c r="E98" i="17"/>
  <c r="E114" i="12"/>
  <c r="H114" i="12" s="1"/>
  <c r="I114" i="12" s="1"/>
  <c r="D99" i="17"/>
  <c r="D115" i="14"/>
  <c r="C115" i="14"/>
  <c r="G115" i="14"/>
  <c r="C110" i="3"/>
  <c r="D110" i="3"/>
  <c r="E115" i="14" l="1"/>
  <c r="H115" i="14" s="1"/>
  <c r="I115" i="14" s="1"/>
  <c r="B116" i="14" s="1"/>
  <c r="F100" i="17"/>
  <c r="E110" i="3"/>
  <c r="H110" i="3" s="1"/>
  <c r="I110" i="3" s="1"/>
  <c r="B111" i="3" s="1"/>
  <c r="G111" i="3" s="1"/>
  <c r="C95" i="17"/>
  <c r="B95" i="17" s="1"/>
  <c r="B114" i="15"/>
  <c r="B114" i="13"/>
  <c r="B115" i="12"/>
  <c r="C114" i="15" l="1"/>
  <c r="D114" i="15"/>
  <c r="G114" i="15"/>
  <c r="D116" i="14"/>
  <c r="G116" i="14"/>
  <c r="C116" i="14"/>
  <c r="D114" i="13"/>
  <c r="C114" i="13"/>
  <c r="G114" i="13"/>
  <c r="D115" i="12"/>
  <c r="C115" i="12"/>
  <c r="G115" i="12"/>
  <c r="C111" i="3"/>
  <c r="D111" i="3"/>
  <c r="E114" i="15" l="1"/>
  <c r="H114" i="15" s="1"/>
  <c r="I114" i="15" s="1"/>
  <c r="B115" i="15" s="1"/>
  <c r="G99" i="17"/>
  <c r="E116" i="14"/>
  <c r="H116" i="14" s="1"/>
  <c r="I116" i="14" s="1"/>
  <c r="B117" i="14" s="1"/>
  <c r="F101" i="17"/>
  <c r="E114" i="13"/>
  <c r="H114" i="13" s="1"/>
  <c r="I114" i="13" s="1"/>
  <c r="B115" i="13" s="1"/>
  <c r="E99" i="17"/>
  <c r="E115" i="12"/>
  <c r="H115" i="12" s="1"/>
  <c r="I115" i="12" s="1"/>
  <c r="D100" i="17"/>
  <c r="E111" i="3"/>
  <c r="H111" i="3" s="1"/>
  <c r="I111" i="3" s="1"/>
  <c r="C96" i="17"/>
  <c r="B96" i="17" s="1"/>
  <c r="D115" i="15" l="1"/>
  <c r="C115" i="15"/>
  <c r="G115" i="15"/>
  <c r="C117" i="14"/>
  <c r="D117" i="14"/>
  <c r="G117" i="14"/>
  <c r="D115" i="13"/>
  <c r="C115" i="13"/>
  <c r="G115" i="13"/>
  <c r="B116" i="12"/>
  <c r="B112" i="3"/>
  <c r="G112" i="3" s="1"/>
  <c r="E115" i="15" l="1"/>
  <c r="H115" i="15" s="1"/>
  <c r="I115" i="15" s="1"/>
  <c r="G100" i="17"/>
  <c r="E117" i="14"/>
  <c r="H117" i="14" s="1"/>
  <c r="I117" i="14" s="1"/>
  <c r="F102" i="17"/>
  <c r="E115" i="13"/>
  <c r="H115" i="13" s="1"/>
  <c r="I115" i="13" s="1"/>
  <c r="E100" i="17"/>
  <c r="D116" i="12"/>
  <c r="C116" i="12"/>
  <c r="G116" i="12"/>
  <c r="C112" i="3"/>
  <c r="D112" i="3"/>
  <c r="E116" i="12" l="1"/>
  <c r="H116" i="12" s="1"/>
  <c r="I116" i="12" s="1"/>
  <c r="D101" i="17"/>
  <c r="E112" i="3"/>
  <c r="H112" i="3" s="1"/>
  <c r="I112" i="3" s="1"/>
  <c r="C97" i="17"/>
  <c r="B97" i="17" s="1"/>
  <c r="B116" i="15"/>
  <c r="B118" i="14"/>
  <c r="B116" i="13"/>
  <c r="D116" i="15" l="1"/>
  <c r="C116" i="15"/>
  <c r="G116" i="15"/>
  <c r="D118" i="14"/>
  <c r="C118" i="14"/>
  <c r="G118" i="14"/>
  <c r="D116" i="13"/>
  <c r="C116" i="13"/>
  <c r="G116" i="13"/>
  <c r="B117" i="12"/>
  <c r="B113" i="3"/>
  <c r="G113" i="3" s="1"/>
  <c r="E116" i="15" l="1"/>
  <c r="H116" i="15" s="1"/>
  <c r="I116" i="15" s="1"/>
  <c r="G101" i="17"/>
  <c r="E118" i="14"/>
  <c r="H118" i="14" s="1"/>
  <c r="I118" i="14" s="1"/>
  <c r="F103" i="17"/>
  <c r="E116" i="13"/>
  <c r="H116" i="13" s="1"/>
  <c r="I116" i="13" s="1"/>
  <c r="E101" i="17"/>
  <c r="D117" i="12"/>
  <c r="C117" i="12"/>
  <c r="G117" i="12"/>
  <c r="C113" i="3"/>
  <c r="D113" i="3"/>
  <c r="E117" i="12" l="1"/>
  <c r="H117" i="12" s="1"/>
  <c r="I117" i="12" s="1"/>
  <c r="B118" i="12" s="1"/>
  <c r="D102" i="17"/>
  <c r="E113" i="3"/>
  <c r="H113" i="3" s="1"/>
  <c r="I113" i="3" s="1"/>
  <c r="C98" i="17"/>
  <c r="B98" i="17" s="1"/>
  <c r="B117" i="15"/>
  <c r="B119" i="14"/>
  <c r="B117" i="13"/>
  <c r="D117" i="15" l="1"/>
  <c r="C117" i="15"/>
  <c r="G117" i="15"/>
  <c r="G119" i="14"/>
  <c r="D119" i="14"/>
  <c r="C119" i="14"/>
  <c r="D117" i="13"/>
  <c r="C117" i="13"/>
  <c r="G117" i="13"/>
  <c r="D118" i="12"/>
  <c r="C118" i="12"/>
  <c r="G118" i="12"/>
  <c r="B114" i="3"/>
  <c r="G114" i="3" s="1"/>
  <c r="E117" i="15" l="1"/>
  <c r="H117" i="15" s="1"/>
  <c r="I117" i="15" s="1"/>
  <c r="B118" i="15" s="1"/>
  <c r="G102" i="17"/>
  <c r="E119" i="14"/>
  <c r="H119" i="14" s="1"/>
  <c r="I119" i="14" s="1"/>
  <c r="F104" i="17"/>
  <c r="E117" i="13"/>
  <c r="H117" i="13" s="1"/>
  <c r="I117" i="13" s="1"/>
  <c r="E102" i="17"/>
  <c r="E118" i="12"/>
  <c r="H118" i="12" s="1"/>
  <c r="I118" i="12" s="1"/>
  <c r="D103" i="17"/>
  <c r="C114" i="3"/>
  <c r="D114" i="3"/>
  <c r="E114" i="3" l="1"/>
  <c r="H114" i="3" s="1"/>
  <c r="I114" i="3" s="1"/>
  <c r="C99" i="17"/>
  <c r="B99" i="17" s="1"/>
  <c r="D118" i="15"/>
  <c r="G118" i="15"/>
  <c r="C118" i="15"/>
  <c r="B120" i="14"/>
  <c r="B118" i="13"/>
  <c r="B119" i="12"/>
  <c r="E118" i="15" l="1"/>
  <c r="H118" i="15" s="1"/>
  <c r="I118" i="15" s="1"/>
  <c r="B119" i="15" s="1"/>
  <c r="G103" i="17"/>
  <c r="D120" i="14"/>
  <c r="C120" i="14"/>
  <c r="G120" i="14"/>
  <c r="D118" i="13"/>
  <c r="C118" i="13"/>
  <c r="G118" i="13"/>
  <c r="C119" i="12"/>
  <c r="D119" i="12"/>
  <c r="G119" i="12"/>
  <c r="B115" i="3"/>
  <c r="G115" i="3" s="1"/>
  <c r="E120" i="14" l="1"/>
  <c r="H120" i="14" s="1"/>
  <c r="I120" i="14" s="1"/>
  <c r="F105" i="17"/>
  <c r="E118" i="13"/>
  <c r="H118" i="13" s="1"/>
  <c r="I118" i="13" s="1"/>
  <c r="E103" i="17"/>
  <c r="E119" i="12"/>
  <c r="H119" i="12" s="1"/>
  <c r="I119" i="12" s="1"/>
  <c r="B120" i="12" s="1"/>
  <c r="D104" i="17"/>
  <c r="D119" i="15"/>
  <c r="G119" i="15"/>
  <c r="C119" i="15"/>
  <c r="C115" i="3"/>
  <c r="D115" i="3"/>
  <c r="E119" i="15" l="1"/>
  <c r="H119" i="15" s="1"/>
  <c r="I119" i="15" s="1"/>
  <c r="B120" i="15" s="1"/>
  <c r="G104" i="17"/>
  <c r="E115" i="3"/>
  <c r="H115" i="3" s="1"/>
  <c r="I115" i="3" s="1"/>
  <c r="B116" i="3" s="1"/>
  <c r="G116" i="3" s="1"/>
  <c r="C100" i="17"/>
  <c r="B100" i="17" s="1"/>
  <c r="B121" i="14"/>
  <c r="B119" i="13"/>
  <c r="D120" i="12"/>
  <c r="C120" i="12"/>
  <c r="G120" i="12"/>
  <c r="E120" i="12" l="1"/>
  <c r="H120" i="12" s="1"/>
  <c r="I120" i="12" s="1"/>
  <c r="D105" i="17"/>
  <c r="C120" i="15"/>
  <c r="D120" i="15"/>
  <c r="G120" i="15"/>
  <c r="C121" i="14"/>
  <c r="D121" i="14"/>
  <c r="G121" i="14"/>
  <c r="D119" i="13"/>
  <c r="C119" i="13"/>
  <c r="G119" i="13"/>
  <c r="C116" i="3"/>
  <c r="D116" i="3"/>
  <c r="E120" i="15" l="1"/>
  <c r="H120" i="15" s="1"/>
  <c r="I120" i="15" s="1"/>
  <c r="G105" i="17"/>
  <c r="E121" i="14"/>
  <c r="H121" i="14" s="1"/>
  <c r="I121" i="14" s="1"/>
  <c r="F106" i="17"/>
  <c r="E119" i="13"/>
  <c r="H119" i="13" s="1"/>
  <c r="I119" i="13" s="1"/>
  <c r="B120" i="13" s="1"/>
  <c r="E104" i="17"/>
  <c r="E116" i="3"/>
  <c r="H116" i="3" s="1"/>
  <c r="I116" i="3" s="1"/>
  <c r="C101" i="17"/>
  <c r="B101" i="17" s="1"/>
  <c r="B121" i="12"/>
  <c r="B121" i="15" l="1"/>
  <c r="B122" i="14"/>
  <c r="D120" i="13"/>
  <c r="C120" i="13"/>
  <c r="G120" i="13"/>
  <c r="D121" i="12"/>
  <c r="C121" i="12"/>
  <c r="G121" i="12"/>
  <c r="B117" i="3"/>
  <c r="G117" i="3" s="1"/>
  <c r="E120" i="13" l="1"/>
  <c r="H120" i="13" s="1"/>
  <c r="I120" i="13" s="1"/>
  <c r="E105" i="17"/>
  <c r="E121" i="12"/>
  <c r="H121" i="12" s="1"/>
  <c r="I121" i="12" s="1"/>
  <c r="D106" i="17"/>
  <c r="G121" i="15"/>
  <c r="D121" i="15"/>
  <c r="C121" i="15"/>
  <c r="D122" i="14"/>
  <c r="C122" i="14"/>
  <c r="G122" i="14"/>
  <c r="C117" i="3"/>
  <c r="D117" i="3"/>
  <c r="E121" i="15" l="1"/>
  <c r="H121" i="15" s="1"/>
  <c r="I121" i="15" s="1"/>
  <c r="G106" i="17"/>
  <c r="E122" i="14"/>
  <c r="H122" i="14" s="1"/>
  <c r="I122" i="14" s="1"/>
  <c r="B123" i="14" s="1"/>
  <c r="F107" i="17"/>
  <c r="E117" i="3"/>
  <c r="H117" i="3" s="1"/>
  <c r="I117" i="3" s="1"/>
  <c r="C102" i="17"/>
  <c r="B102" i="17" s="1"/>
  <c r="B121" i="13"/>
  <c r="B122" i="12"/>
  <c r="B122" i="15" l="1"/>
  <c r="C123" i="14"/>
  <c r="D123" i="14"/>
  <c r="G123" i="14"/>
  <c r="C121" i="13"/>
  <c r="D121" i="13"/>
  <c r="G121" i="13"/>
  <c r="D122" i="12"/>
  <c r="C122" i="12"/>
  <c r="G122" i="12"/>
  <c r="B118" i="3"/>
  <c r="G118" i="3" s="1"/>
  <c r="E123" i="14" l="1"/>
  <c r="H123" i="14" s="1"/>
  <c r="I123" i="14" s="1"/>
  <c r="F108" i="17"/>
  <c r="E121" i="13"/>
  <c r="H121" i="13" s="1"/>
  <c r="I121" i="13" s="1"/>
  <c r="E106" i="17"/>
  <c r="E122" i="12"/>
  <c r="H122" i="12" s="1"/>
  <c r="I122" i="12" s="1"/>
  <c r="B123" i="12" s="1"/>
  <c r="D107" i="17"/>
  <c r="D122" i="15"/>
  <c r="G122" i="15"/>
  <c r="C122" i="15"/>
  <c r="C118" i="3"/>
  <c r="D118" i="3"/>
  <c r="E122" i="15" l="1"/>
  <c r="H122" i="15" s="1"/>
  <c r="I122" i="15" s="1"/>
  <c r="B123" i="15" s="1"/>
  <c r="G107" i="17"/>
  <c r="E118" i="3"/>
  <c r="H118" i="3" s="1"/>
  <c r="I118" i="3" s="1"/>
  <c r="C103" i="17"/>
  <c r="B103" i="17" s="1"/>
  <c r="B124" i="14"/>
  <c r="B122" i="13"/>
  <c r="D123" i="12"/>
  <c r="C123" i="12"/>
  <c r="G123" i="12"/>
  <c r="E123" i="12" l="1"/>
  <c r="H123" i="12" s="1"/>
  <c r="I123" i="12" s="1"/>
  <c r="D108" i="17"/>
  <c r="C123" i="15"/>
  <c r="D123" i="15"/>
  <c r="G123" i="15"/>
  <c r="D124" i="14"/>
  <c r="C124" i="14"/>
  <c r="G124" i="14"/>
  <c r="D122" i="13"/>
  <c r="C122" i="13"/>
  <c r="G122" i="13"/>
  <c r="B119" i="3"/>
  <c r="G119" i="3" s="1"/>
  <c r="E123" i="15" l="1"/>
  <c r="H123" i="15" s="1"/>
  <c r="I123" i="15" s="1"/>
  <c r="G108" i="17"/>
  <c r="E124" i="14"/>
  <c r="H124" i="14" s="1"/>
  <c r="I124" i="14" s="1"/>
  <c r="F109" i="17"/>
  <c r="E122" i="13"/>
  <c r="H122" i="13" s="1"/>
  <c r="I122" i="13" s="1"/>
  <c r="E107" i="17"/>
  <c r="B124" i="12"/>
  <c r="C119" i="3"/>
  <c r="D119" i="3"/>
  <c r="E119" i="3" l="1"/>
  <c r="H119" i="3" s="1"/>
  <c r="I119" i="3" s="1"/>
  <c r="C104" i="17"/>
  <c r="B104" i="17" s="1"/>
  <c r="B124" i="15"/>
  <c r="B125" i="14"/>
  <c r="B123" i="13"/>
  <c r="D124" i="12"/>
  <c r="C124" i="12"/>
  <c r="G124" i="12"/>
  <c r="E124" i="12" l="1"/>
  <c r="H124" i="12" s="1"/>
  <c r="I124" i="12" s="1"/>
  <c r="B125" i="12" s="1"/>
  <c r="D109" i="17"/>
  <c r="C124" i="15"/>
  <c r="G124" i="15"/>
  <c r="D124" i="15"/>
  <c r="D125" i="14"/>
  <c r="C125" i="14"/>
  <c r="G125" i="14"/>
  <c r="D123" i="13"/>
  <c r="C123" i="13"/>
  <c r="G123" i="13"/>
  <c r="B120" i="3"/>
  <c r="G120" i="3" s="1"/>
  <c r="E124" i="15" l="1"/>
  <c r="H124" i="15" s="1"/>
  <c r="I124" i="15" s="1"/>
  <c r="G109" i="17"/>
  <c r="E125" i="14"/>
  <c r="H125" i="14" s="1"/>
  <c r="I125" i="14" s="1"/>
  <c r="F110" i="17"/>
  <c r="E123" i="13"/>
  <c r="H123" i="13" s="1"/>
  <c r="I123" i="13" s="1"/>
  <c r="E108" i="17"/>
  <c r="D125" i="12"/>
  <c r="C125" i="12"/>
  <c r="G125" i="12"/>
  <c r="C120" i="3"/>
  <c r="D120" i="3"/>
  <c r="E125" i="12" l="1"/>
  <c r="H125" i="12" s="1"/>
  <c r="I125" i="12" s="1"/>
  <c r="D110" i="17"/>
  <c r="E120" i="3"/>
  <c r="H120" i="3" s="1"/>
  <c r="I120" i="3" s="1"/>
  <c r="C105" i="17"/>
  <c r="B105" i="17" s="1"/>
  <c r="B125" i="15"/>
  <c r="B126" i="14"/>
  <c r="B124" i="13"/>
  <c r="D125" i="15" l="1"/>
  <c r="C125" i="15"/>
  <c r="G125" i="15"/>
  <c r="D126" i="14"/>
  <c r="C126" i="14"/>
  <c r="G126" i="14"/>
  <c r="D124" i="13"/>
  <c r="C124" i="13"/>
  <c r="G124" i="13"/>
  <c r="B126" i="12"/>
  <c r="B121" i="3"/>
  <c r="G121" i="3" s="1"/>
  <c r="E125" i="15" l="1"/>
  <c r="H125" i="15" s="1"/>
  <c r="I125" i="15" s="1"/>
  <c r="G110" i="17"/>
  <c r="E126" i="14"/>
  <c r="H126" i="14" s="1"/>
  <c r="I126" i="14" s="1"/>
  <c r="B127" i="14" s="1"/>
  <c r="F111" i="17"/>
  <c r="E124" i="13"/>
  <c r="H124" i="13" s="1"/>
  <c r="I124" i="13" s="1"/>
  <c r="B125" i="13" s="1"/>
  <c r="E109" i="17"/>
  <c r="C126" i="12"/>
  <c r="D126" i="12"/>
  <c r="G126" i="12"/>
  <c r="C121" i="3"/>
  <c r="D121" i="3"/>
  <c r="E126" i="12" l="1"/>
  <c r="H126" i="12" s="1"/>
  <c r="I126" i="12" s="1"/>
  <c r="D111" i="17"/>
  <c r="E121" i="3"/>
  <c r="H121" i="3" s="1"/>
  <c r="I121" i="3" s="1"/>
  <c r="C106" i="17"/>
  <c r="B106" i="17" s="1"/>
  <c r="B126" i="15"/>
  <c r="D127" i="14"/>
  <c r="C127" i="14"/>
  <c r="G127" i="14"/>
  <c r="D125" i="13"/>
  <c r="C125" i="13"/>
  <c r="G125" i="13"/>
  <c r="E127" i="14" l="1"/>
  <c r="H127" i="14" s="1"/>
  <c r="I127" i="14" s="1"/>
  <c r="B128" i="14" s="1"/>
  <c r="F112" i="17"/>
  <c r="E125" i="13"/>
  <c r="H125" i="13" s="1"/>
  <c r="I125" i="13" s="1"/>
  <c r="E110" i="17"/>
  <c r="C126" i="15"/>
  <c r="D126" i="15"/>
  <c r="G126" i="15"/>
  <c r="B127" i="12"/>
  <c r="B122" i="3"/>
  <c r="G122" i="3" s="1"/>
  <c r="E126" i="15" l="1"/>
  <c r="H126" i="15" s="1"/>
  <c r="I126" i="15" s="1"/>
  <c r="B127" i="15" s="1"/>
  <c r="G111" i="17"/>
  <c r="D128" i="14"/>
  <c r="C128" i="14"/>
  <c r="G128" i="14"/>
  <c r="B126" i="13"/>
  <c r="D127" i="12"/>
  <c r="C127" i="12"/>
  <c r="G127" i="12"/>
  <c r="C122" i="3"/>
  <c r="D122" i="3"/>
  <c r="E128" i="14" l="1"/>
  <c r="H128" i="14" s="1"/>
  <c r="I128" i="14" s="1"/>
  <c r="B129" i="14" s="1"/>
  <c r="F113" i="17"/>
  <c r="E127" i="12"/>
  <c r="H127" i="12" s="1"/>
  <c r="I127" i="12" s="1"/>
  <c r="D112" i="17"/>
  <c r="E122" i="3"/>
  <c r="H122" i="3" s="1"/>
  <c r="I122" i="3" s="1"/>
  <c r="C107" i="17"/>
  <c r="B107" i="17" s="1"/>
  <c r="D127" i="15"/>
  <c r="C127" i="15"/>
  <c r="G127" i="15"/>
  <c r="D126" i="13"/>
  <c r="C126" i="13"/>
  <c r="G126" i="13"/>
  <c r="E127" i="15" l="1"/>
  <c r="H127" i="15" s="1"/>
  <c r="I127" i="15" s="1"/>
  <c r="G112" i="17"/>
  <c r="E126" i="13"/>
  <c r="H126" i="13" s="1"/>
  <c r="I126" i="13" s="1"/>
  <c r="B127" i="13" s="1"/>
  <c r="E111" i="17"/>
  <c r="C129" i="14"/>
  <c r="D129" i="14"/>
  <c r="G129" i="14"/>
  <c r="B128" i="12"/>
  <c r="B123" i="3"/>
  <c r="G123" i="3" s="1"/>
  <c r="E129" i="14" l="1"/>
  <c r="H129" i="14" s="1"/>
  <c r="I129" i="14" s="1"/>
  <c r="F114" i="17"/>
  <c r="B128" i="15"/>
  <c r="D127" i="13"/>
  <c r="C127" i="13"/>
  <c r="G127" i="13"/>
  <c r="D128" i="12"/>
  <c r="C128" i="12"/>
  <c r="G128" i="12"/>
  <c r="C123" i="3"/>
  <c r="D123" i="3"/>
  <c r="E127" i="13" l="1"/>
  <c r="H127" i="13" s="1"/>
  <c r="I127" i="13" s="1"/>
  <c r="E112" i="17"/>
  <c r="E128" i="12"/>
  <c r="H128" i="12" s="1"/>
  <c r="I128" i="12" s="1"/>
  <c r="D113" i="17"/>
  <c r="E123" i="3"/>
  <c r="H123" i="3" s="1"/>
  <c r="I123" i="3" s="1"/>
  <c r="C108" i="17"/>
  <c r="B108" i="17" s="1"/>
  <c r="D128" i="15"/>
  <c r="C128" i="15"/>
  <c r="G128" i="15"/>
  <c r="B130" i="14"/>
  <c r="E128" i="15" l="1"/>
  <c r="H128" i="15" s="1"/>
  <c r="I128" i="15" s="1"/>
  <c r="G113" i="17"/>
  <c r="D130" i="14"/>
  <c r="C130" i="14"/>
  <c r="G130" i="14"/>
  <c r="B128" i="13"/>
  <c r="B129" i="12"/>
  <c r="B124" i="3"/>
  <c r="G124" i="3" s="1"/>
  <c r="E130" i="14" l="1"/>
  <c r="H130" i="14" s="1"/>
  <c r="I130" i="14" s="1"/>
  <c r="F115" i="17"/>
  <c r="B129" i="15"/>
  <c r="D128" i="13"/>
  <c r="C128" i="13"/>
  <c r="G128" i="13"/>
  <c r="D129" i="12"/>
  <c r="C129" i="12"/>
  <c r="G129" i="12"/>
  <c r="C124" i="3"/>
  <c r="D124" i="3"/>
  <c r="E128" i="13" l="1"/>
  <c r="H128" i="13" s="1"/>
  <c r="I128" i="13" s="1"/>
  <c r="E113" i="17"/>
  <c r="E129" i="12"/>
  <c r="H129" i="12" s="1"/>
  <c r="I129" i="12" s="1"/>
  <c r="D114" i="17"/>
  <c r="E124" i="3"/>
  <c r="H124" i="3" s="1"/>
  <c r="I124" i="3" s="1"/>
  <c r="C109" i="17"/>
  <c r="B109" i="17" s="1"/>
  <c r="D129" i="15"/>
  <c r="C129" i="15"/>
  <c r="G129" i="15"/>
  <c r="B131" i="14"/>
  <c r="E129" i="15" l="1"/>
  <c r="H129" i="15" s="1"/>
  <c r="I129" i="15" s="1"/>
  <c r="B130" i="15" s="1"/>
  <c r="G114" i="17"/>
  <c r="D131" i="14"/>
  <c r="C131" i="14"/>
  <c r="G131" i="14"/>
  <c r="B129" i="13"/>
  <c r="B130" i="12"/>
  <c r="B125" i="3"/>
  <c r="G125" i="3" s="1"/>
  <c r="E131" i="14" l="1"/>
  <c r="H131" i="14" s="1"/>
  <c r="I131" i="14" s="1"/>
  <c r="F116" i="17"/>
  <c r="D130" i="15"/>
  <c r="G130" i="15"/>
  <c r="C130" i="15"/>
  <c r="D129" i="13"/>
  <c r="C129" i="13"/>
  <c r="G129" i="13"/>
  <c r="D130" i="12"/>
  <c r="C130" i="12"/>
  <c r="G130" i="12"/>
  <c r="C125" i="3"/>
  <c r="D125" i="3"/>
  <c r="E130" i="15" l="1"/>
  <c r="H130" i="15" s="1"/>
  <c r="I130" i="15" s="1"/>
  <c r="G115" i="17"/>
  <c r="E129" i="13"/>
  <c r="H129" i="13" s="1"/>
  <c r="I129" i="13" s="1"/>
  <c r="E114" i="17"/>
  <c r="E130" i="12"/>
  <c r="H130" i="12" s="1"/>
  <c r="I130" i="12" s="1"/>
  <c r="D115" i="17"/>
  <c r="E125" i="3"/>
  <c r="H125" i="3" s="1"/>
  <c r="I125" i="3" s="1"/>
  <c r="C110" i="17"/>
  <c r="B110" i="17" s="1"/>
  <c r="B132" i="14"/>
  <c r="B131" i="15" l="1"/>
  <c r="D132" i="14"/>
  <c r="C132" i="14"/>
  <c r="G132" i="14"/>
  <c r="B130" i="13"/>
  <c r="B131" i="12"/>
  <c r="B126" i="3"/>
  <c r="G126" i="3" s="1"/>
  <c r="E132" i="14" l="1"/>
  <c r="H132" i="14" s="1"/>
  <c r="I132" i="14" s="1"/>
  <c r="F117" i="17"/>
  <c r="D131" i="15"/>
  <c r="G131" i="15"/>
  <c r="C131" i="15"/>
  <c r="D130" i="13"/>
  <c r="C130" i="13"/>
  <c r="G130" i="13"/>
  <c r="C131" i="12"/>
  <c r="D131" i="12"/>
  <c r="G131" i="12"/>
  <c r="C126" i="3"/>
  <c r="D126" i="3"/>
  <c r="E131" i="15" l="1"/>
  <c r="H131" i="15" s="1"/>
  <c r="I131" i="15" s="1"/>
  <c r="B132" i="15" s="1"/>
  <c r="G116" i="17"/>
  <c r="E130" i="13"/>
  <c r="H130" i="13" s="1"/>
  <c r="I130" i="13" s="1"/>
  <c r="E115" i="17"/>
  <c r="E131" i="12"/>
  <c r="H131" i="12" s="1"/>
  <c r="I131" i="12" s="1"/>
  <c r="D116" i="17"/>
  <c r="E126" i="3"/>
  <c r="H126" i="3" s="1"/>
  <c r="I126" i="3" s="1"/>
  <c r="B127" i="3" s="1"/>
  <c r="G127" i="3" s="1"/>
  <c r="C111" i="17"/>
  <c r="B111" i="17" s="1"/>
  <c r="B133" i="14"/>
  <c r="C132" i="15" l="1"/>
  <c r="D132" i="15"/>
  <c r="G132" i="15"/>
  <c r="C133" i="14"/>
  <c r="G133" i="14"/>
  <c r="D133" i="14"/>
  <c r="B131" i="13"/>
  <c r="B132" i="12"/>
  <c r="C127" i="3"/>
  <c r="D127" i="3"/>
  <c r="E132" i="15" l="1"/>
  <c r="H132" i="15" s="1"/>
  <c r="I132" i="15" s="1"/>
  <c r="G117" i="17"/>
  <c r="E133" i="14"/>
  <c r="H133" i="14" s="1"/>
  <c r="I133" i="14" s="1"/>
  <c r="F118" i="17"/>
  <c r="E127" i="3"/>
  <c r="H127" i="3" s="1"/>
  <c r="C112" i="17"/>
  <c r="B112" i="17" s="1"/>
  <c r="D131" i="13"/>
  <c r="C131" i="13"/>
  <c r="G131" i="13"/>
  <c r="D132" i="12"/>
  <c r="C132" i="12"/>
  <c r="G132" i="12"/>
  <c r="E131" i="13" l="1"/>
  <c r="H131" i="13" s="1"/>
  <c r="I131" i="13" s="1"/>
  <c r="B132" i="13" s="1"/>
  <c r="E116" i="17"/>
  <c r="E132" i="12"/>
  <c r="H132" i="12" s="1"/>
  <c r="I132" i="12" s="1"/>
  <c r="D117" i="17"/>
  <c r="B133" i="15"/>
  <c r="B134" i="14"/>
  <c r="I127" i="3"/>
  <c r="D133" i="15" l="1"/>
  <c r="C133" i="15"/>
  <c r="G133" i="15"/>
  <c r="D134" i="14"/>
  <c r="C134" i="14"/>
  <c r="G134" i="14"/>
  <c r="D132" i="13"/>
  <c r="C132" i="13"/>
  <c r="G132" i="13"/>
  <c r="B133" i="12"/>
  <c r="B128" i="3"/>
  <c r="G128" i="3" s="1"/>
  <c r="E133" i="15" l="1"/>
  <c r="H133" i="15" s="1"/>
  <c r="I133" i="15" s="1"/>
  <c r="G118" i="17"/>
  <c r="E134" i="14"/>
  <c r="H134" i="14" s="1"/>
  <c r="I134" i="14" s="1"/>
  <c r="B135" i="14" s="1"/>
  <c r="F119" i="17"/>
  <c r="E132" i="13"/>
  <c r="H132" i="13" s="1"/>
  <c r="I132" i="13" s="1"/>
  <c r="E117" i="17"/>
  <c r="C133" i="12"/>
  <c r="D133" i="12"/>
  <c r="G133" i="12"/>
  <c r="C128" i="3"/>
  <c r="D128" i="3"/>
  <c r="E133" i="12" l="1"/>
  <c r="H133" i="12" s="1"/>
  <c r="I133" i="12" s="1"/>
  <c r="D118" i="17"/>
  <c r="E128" i="3"/>
  <c r="H128" i="3" s="1"/>
  <c r="I128" i="3" s="1"/>
  <c r="C113" i="17"/>
  <c r="B113" i="17" s="1"/>
  <c r="B134" i="15"/>
  <c r="C135" i="14"/>
  <c r="D135" i="14"/>
  <c r="G135" i="14"/>
  <c r="B133" i="13"/>
  <c r="E135" i="14" l="1"/>
  <c r="H135" i="14" s="1"/>
  <c r="I135" i="14" s="1"/>
  <c r="F120" i="17"/>
  <c r="D134" i="15"/>
  <c r="G134" i="15"/>
  <c r="C134" i="15"/>
  <c r="C133" i="13"/>
  <c r="D133" i="13"/>
  <c r="G133" i="13"/>
  <c r="B134" i="12"/>
  <c r="B129" i="3"/>
  <c r="G129" i="3" s="1"/>
  <c r="E134" i="15" l="1"/>
  <c r="H134" i="15" s="1"/>
  <c r="I134" i="15" s="1"/>
  <c r="B135" i="15" s="1"/>
  <c r="G119" i="17"/>
  <c r="E133" i="13"/>
  <c r="H133" i="13" s="1"/>
  <c r="I133" i="13" s="1"/>
  <c r="E118" i="17"/>
  <c r="B136" i="14"/>
  <c r="D134" i="12"/>
  <c r="C134" i="12"/>
  <c r="G134" i="12"/>
  <c r="C129" i="3"/>
  <c r="D129" i="3"/>
  <c r="E134" i="12" l="1"/>
  <c r="H134" i="12" s="1"/>
  <c r="I134" i="12" s="1"/>
  <c r="B135" i="12" s="1"/>
  <c r="D119" i="17"/>
  <c r="E129" i="3"/>
  <c r="H129" i="3" s="1"/>
  <c r="I129" i="3" s="1"/>
  <c r="C114" i="17"/>
  <c r="B114" i="17" s="1"/>
  <c r="D135" i="15"/>
  <c r="C135" i="15"/>
  <c r="G135" i="15"/>
  <c r="D136" i="14"/>
  <c r="C136" i="14"/>
  <c r="G136" i="14"/>
  <c r="B134" i="13"/>
  <c r="E135" i="15" l="1"/>
  <c r="H135" i="15" s="1"/>
  <c r="I135" i="15" s="1"/>
  <c r="G120" i="17"/>
  <c r="E136" i="14"/>
  <c r="H136" i="14" s="1"/>
  <c r="I136" i="14" s="1"/>
  <c r="F121" i="17"/>
  <c r="D134" i="13"/>
  <c r="C134" i="13"/>
  <c r="G134" i="13"/>
  <c r="D135" i="12"/>
  <c r="C135" i="12"/>
  <c r="G135" i="12"/>
  <c r="B130" i="3"/>
  <c r="G130" i="3" s="1"/>
  <c r="E134" i="13" l="1"/>
  <c r="H134" i="13" s="1"/>
  <c r="I134" i="13" s="1"/>
  <c r="E119" i="17"/>
  <c r="E135" i="12"/>
  <c r="H135" i="12" s="1"/>
  <c r="I135" i="12" s="1"/>
  <c r="D120" i="17"/>
  <c r="B136" i="15"/>
  <c r="B137" i="14"/>
  <c r="C130" i="3"/>
  <c r="D130" i="3"/>
  <c r="E130" i="3" l="1"/>
  <c r="H130" i="3" s="1"/>
  <c r="I130" i="3" s="1"/>
  <c r="C115" i="17"/>
  <c r="B115" i="17" s="1"/>
  <c r="C136" i="15"/>
  <c r="G136" i="15"/>
  <c r="D136" i="15"/>
  <c r="C137" i="14"/>
  <c r="D137" i="14"/>
  <c r="G137" i="14"/>
  <c r="B135" i="13"/>
  <c r="B136" i="12"/>
  <c r="E136" i="15" l="1"/>
  <c r="H136" i="15" s="1"/>
  <c r="I136" i="15" s="1"/>
  <c r="B137" i="15" s="1"/>
  <c r="G121" i="17"/>
  <c r="E137" i="14"/>
  <c r="H137" i="14" s="1"/>
  <c r="I137" i="14" s="1"/>
  <c r="F122" i="17"/>
  <c r="D135" i="13"/>
  <c r="C135" i="13"/>
  <c r="G135" i="13"/>
  <c r="D136" i="12"/>
  <c r="C136" i="12"/>
  <c r="G136" i="12"/>
  <c r="B131" i="3"/>
  <c r="G131" i="3" s="1"/>
  <c r="E135" i="13" l="1"/>
  <c r="H135" i="13" s="1"/>
  <c r="I135" i="13" s="1"/>
  <c r="E120" i="17"/>
  <c r="E136" i="12"/>
  <c r="H136" i="12" s="1"/>
  <c r="I136" i="12" s="1"/>
  <c r="B137" i="12" s="1"/>
  <c r="D121" i="17"/>
  <c r="D137" i="15"/>
  <c r="C137" i="15"/>
  <c r="G137" i="15"/>
  <c r="B138" i="14"/>
  <c r="D131" i="3"/>
  <c r="C131" i="3"/>
  <c r="E137" i="15" l="1"/>
  <c r="H137" i="15" s="1"/>
  <c r="I137" i="15" s="1"/>
  <c r="B138" i="15" s="1"/>
  <c r="G122" i="17"/>
  <c r="E131" i="3"/>
  <c r="H131" i="3" s="1"/>
  <c r="I131" i="3" s="1"/>
  <c r="B132" i="3" s="1"/>
  <c r="G132" i="3" s="1"/>
  <c r="C116" i="17"/>
  <c r="B116" i="17" s="1"/>
  <c r="D138" i="14"/>
  <c r="C138" i="14"/>
  <c r="G138" i="14"/>
  <c r="B136" i="13"/>
  <c r="D137" i="12"/>
  <c r="C137" i="12"/>
  <c r="G137" i="12"/>
  <c r="E138" i="14" l="1"/>
  <c r="H138" i="14" s="1"/>
  <c r="I138" i="14" s="1"/>
  <c r="F123" i="17"/>
  <c r="E137" i="12"/>
  <c r="H137" i="12" s="1"/>
  <c r="I137" i="12" s="1"/>
  <c r="D122" i="17"/>
  <c r="C138" i="15"/>
  <c r="G138" i="15"/>
  <c r="D138" i="15"/>
  <c r="D136" i="13"/>
  <c r="C136" i="13"/>
  <c r="G136" i="13"/>
  <c r="C132" i="3"/>
  <c r="D132" i="3"/>
  <c r="E138" i="15" l="1"/>
  <c r="H138" i="15" s="1"/>
  <c r="I138" i="15" s="1"/>
  <c r="G123" i="17"/>
  <c r="E136" i="13"/>
  <c r="H136" i="13" s="1"/>
  <c r="I136" i="13" s="1"/>
  <c r="B137" i="13" s="1"/>
  <c r="E121" i="17"/>
  <c r="E132" i="3"/>
  <c r="H132" i="3" s="1"/>
  <c r="I132" i="3" s="1"/>
  <c r="B133" i="3" s="1"/>
  <c r="G133" i="3" s="1"/>
  <c r="C117" i="17"/>
  <c r="B117" i="17" s="1"/>
  <c r="B139" i="14"/>
  <c r="B138" i="12"/>
  <c r="B139" i="15" l="1"/>
  <c r="D139" i="14"/>
  <c r="C139" i="14"/>
  <c r="G139" i="14"/>
  <c r="D137" i="13"/>
  <c r="C137" i="13"/>
  <c r="G137" i="13"/>
  <c r="D138" i="12"/>
  <c r="C138" i="12"/>
  <c r="G138" i="12"/>
  <c r="C133" i="3"/>
  <c r="D133" i="3"/>
  <c r="E139" i="14" l="1"/>
  <c r="H139" i="14" s="1"/>
  <c r="I139" i="14" s="1"/>
  <c r="B140" i="14" s="1"/>
  <c r="F124" i="17"/>
  <c r="E137" i="13"/>
  <c r="H137" i="13" s="1"/>
  <c r="I137" i="13" s="1"/>
  <c r="E122" i="17"/>
  <c r="E138" i="12"/>
  <c r="H138" i="12" s="1"/>
  <c r="I138" i="12" s="1"/>
  <c r="B139" i="12" s="1"/>
  <c r="D123" i="17"/>
  <c r="E133" i="3"/>
  <c r="H133" i="3" s="1"/>
  <c r="I133" i="3" s="1"/>
  <c r="C118" i="17"/>
  <c r="B118" i="17" s="1"/>
  <c r="D139" i="15"/>
  <c r="C139" i="15"/>
  <c r="G139" i="15"/>
  <c r="E139" i="15" l="1"/>
  <c r="H139" i="15" s="1"/>
  <c r="I139" i="15" s="1"/>
  <c r="G124" i="17"/>
  <c r="D140" i="14"/>
  <c r="C140" i="14"/>
  <c r="G140" i="14"/>
  <c r="B138" i="13"/>
  <c r="D139" i="12"/>
  <c r="C139" i="12"/>
  <c r="G139" i="12"/>
  <c r="B134" i="3"/>
  <c r="G134" i="3" s="1"/>
  <c r="E140" i="14" l="1"/>
  <c r="H140" i="14" s="1"/>
  <c r="I140" i="14" s="1"/>
  <c r="B141" i="14" s="1"/>
  <c r="F125" i="17"/>
  <c r="E139" i="12"/>
  <c r="H139" i="12" s="1"/>
  <c r="I139" i="12" s="1"/>
  <c r="D124" i="17"/>
  <c r="B140" i="15"/>
  <c r="D138" i="13"/>
  <c r="C138" i="13"/>
  <c r="G138" i="13"/>
  <c r="C134" i="3"/>
  <c r="D134" i="3"/>
  <c r="E138" i="13" l="1"/>
  <c r="H138" i="13" s="1"/>
  <c r="I138" i="13" s="1"/>
  <c r="B139" i="13" s="1"/>
  <c r="E123" i="17"/>
  <c r="E134" i="3"/>
  <c r="H134" i="3" s="1"/>
  <c r="I134" i="3" s="1"/>
  <c r="C119" i="17"/>
  <c r="B119" i="17" s="1"/>
  <c r="D140" i="15"/>
  <c r="C140" i="15"/>
  <c r="G140" i="15"/>
  <c r="C141" i="14"/>
  <c r="D141" i="14"/>
  <c r="G141" i="14"/>
  <c r="B140" i="12"/>
  <c r="E140" i="15" l="1"/>
  <c r="H140" i="15" s="1"/>
  <c r="I140" i="15" s="1"/>
  <c r="G125" i="17"/>
  <c r="E141" i="14"/>
  <c r="H141" i="14" s="1"/>
  <c r="I141" i="14" s="1"/>
  <c r="F126" i="17"/>
  <c r="D139" i="13"/>
  <c r="C139" i="13"/>
  <c r="G139" i="13"/>
  <c r="D140" i="12"/>
  <c r="C140" i="12"/>
  <c r="G140" i="12"/>
  <c r="B135" i="3"/>
  <c r="G135" i="3" s="1"/>
  <c r="E139" i="13" l="1"/>
  <c r="H139" i="13" s="1"/>
  <c r="I139" i="13" s="1"/>
  <c r="E124" i="17"/>
  <c r="E140" i="12"/>
  <c r="H140" i="12" s="1"/>
  <c r="I140" i="12" s="1"/>
  <c r="D125" i="17"/>
  <c r="B141" i="15"/>
  <c r="B142" i="14"/>
  <c r="C135" i="3"/>
  <c r="D135" i="3"/>
  <c r="E135" i="3" l="1"/>
  <c r="H135" i="3" s="1"/>
  <c r="I135" i="3" s="1"/>
  <c r="C120" i="17"/>
  <c r="B120" i="17" s="1"/>
  <c r="D141" i="15"/>
  <c r="C141" i="15"/>
  <c r="G141" i="15"/>
  <c r="D142" i="14"/>
  <c r="C142" i="14"/>
  <c r="G142" i="14"/>
  <c r="B140" i="13"/>
  <c r="B141" i="12"/>
  <c r="E141" i="15" l="1"/>
  <c r="H141" i="15" s="1"/>
  <c r="I141" i="15" s="1"/>
  <c r="B142" i="15" s="1"/>
  <c r="G126" i="17"/>
  <c r="E142" i="14"/>
  <c r="H142" i="14" s="1"/>
  <c r="I142" i="14" s="1"/>
  <c r="F127" i="17"/>
  <c r="D140" i="13"/>
  <c r="C140" i="13"/>
  <c r="G140" i="13"/>
  <c r="D141" i="12"/>
  <c r="C141" i="12"/>
  <c r="G141" i="12"/>
  <c r="B136" i="3"/>
  <c r="G136" i="3" s="1"/>
  <c r="E140" i="13" l="1"/>
  <c r="H140" i="13" s="1"/>
  <c r="I140" i="13" s="1"/>
  <c r="E125" i="17"/>
  <c r="E141" i="12"/>
  <c r="H141" i="12" s="1"/>
  <c r="I141" i="12" s="1"/>
  <c r="D126" i="17"/>
  <c r="D142" i="15"/>
  <c r="C142" i="15"/>
  <c r="G142" i="15"/>
  <c r="B143" i="14"/>
  <c r="C136" i="3"/>
  <c r="D136" i="3"/>
  <c r="E142" i="15" l="1"/>
  <c r="H142" i="15" s="1"/>
  <c r="I142" i="15" s="1"/>
  <c r="B143" i="15" s="1"/>
  <c r="G127" i="17"/>
  <c r="E136" i="3"/>
  <c r="H136" i="3" s="1"/>
  <c r="I136" i="3" s="1"/>
  <c r="C121" i="17"/>
  <c r="B121" i="17" s="1"/>
  <c r="C143" i="14"/>
  <c r="D143" i="14"/>
  <c r="G143" i="14"/>
  <c r="B141" i="13"/>
  <c r="B142" i="12"/>
  <c r="E143" i="14" l="1"/>
  <c r="H143" i="14" s="1"/>
  <c r="I143" i="14" s="1"/>
  <c r="F128" i="17"/>
  <c r="D143" i="15"/>
  <c r="G143" i="15"/>
  <c r="C143" i="15"/>
  <c r="D141" i="13"/>
  <c r="C141" i="13"/>
  <c r="G141" i="13"/>
  <c r="D142" i="12"/>
  <c r="C142" i="12"/>
  <c r="G142" i="12"/>
  <c r="B137" i="3"/>
  <c r="G137" i="3" s="1"/>
  <c r="E143" i="15" l="1"/>
  <c r="H143" i="15" s="1"/>
  <c r="I143" i="15" s="1"/>
  <c r="B144" i="15" s="1"/>
  <c r="G128" i="17"/>
  <c r="E141" i="13"/>
  <c r="H141" i="13" s="1"/>
  <c r="I141" i="13" s="1"/>
  <c r="E126" i="17"/>
  <c r="E142" i="12"/>
  <c r="H142" i="12" s="1"/>
  <c r="I142" i="12" s="1"/>
  <c r="B143" i="12" s="1"/>
  <c r="D127" i="17"/>
  <c r="B144" i="14"/>
  <c r="C137" i="3"/>
  <c r="D137" i="3"/>
  <c r="E137" i="3" l="1"/>
  <c r="H137" i="3" s="1"/>
  <c r="I137" i="3" s="1"/>
  <c r="C122" i="17"/>
  <c r="B122" i="17" s="1"/>
  <c r="C144" i="15"/>
  <c r="D144" i="15"/>
  <c r="G144" i="15"/>
  <c r="D144" i="14"/>
  <c r="C144" i="14"/>
  <c r="G144" i="14"/>
  <c r="B142" i="13"/>
  <c r="C143" i="12"/>
  <c r="D143" i="12"/>
  <c r="G143" i="12"/>
  <c r="E144" i="15" l="1"/>
  <c r="H144" i="15" s="1"/>
  <c r="I144" i="15" s="1"/>
  <c r="G129" i="17"/>
  <c r="E144" i="14"/>
  <c r="H144" i="14" s="1"/>
  <c r="I144" i="14" s="1"/>
  <c r="F129" i="17"/>
  <c r="E143" i="12"/>
  <c r="H143" i="12" s="1"/>
  <c r="I143" i="12" s="1"/>
  <c r="B144" i="12" s="1"/>
  <c r="D128" i="17"/>
  <c r="D142" i="13"/>
  <c r="C142" i="13"/>
  <c r="G142" i="13"/>
  <c r="B138" i="3"/>
  <c r="G138" i="3" s="1"/>
  <c r="E142" i="13" l="1"/>
  <c r="H142" i="13" s="1"/>
  <c r="I142" i="13" s="1"/>
  <c r="E127" i="17"/>
  <c r="B145" i="15"/>
  <c r="B145" i="14"/>
  <c r="D144" i="12"/>
  <c r="C144" i="12"/>
  <c r="G144" i="12"/>
  <c r="C138" i="3"/>
  <c r="D138" i="3"/>
  <c r="E144" i="12" l="1"/>
  <c r="D129" i="17"/>
  <c r="E138" i="3"/>
  <c r="H138" i="3" s="1"/>
  <c r="I138" i="3" s="1"/>
  <c r="C123" i="17"/>
  <c r="B123" i="17" s="1"/>
  <c r="D145" i="15"/>
  <c r="C145" i="15"/>
  <c r="G145" i="15"/>
  <c r="C145" i="14"/>
  <c r="G145" i="14"/>
  <c r="D145" i="14"/>
  <c r="B143" i="13"/>
  <c r="H144" i="12"/>
  <c r="I144" i="12" s="1"/>
  <c r="E145" i="15" l="1"/>
  <c r="H145" i="15" s="1"/>
  <c r="I145" i="15" s="1"/>
  <c r="G130" i="17"/>
  <c r="E145" i="14"/>
  <c r="H145" i="14" s="1"/>
  <c r="I145" i="14" s="1"/>
  <c r="F130" i="17"/>
  <c r="D143" i="13"/>
  <c r="C143" i="13"/>
  <c r="G143" i="13"/>
  <c r="B145" i="12"/>
  <c r="B139" i="3"/>
  <c r="G139" i="3" s="1"/>
  <c r="E143" i="13" l="1"/>
  <c r="H143" i="13" s="1"/>
  <c r="I143" i="13" s="1"/>
  <c r="B144" i="13" s="1"/>
  <c r="E128" i="17"/>
  <c r="B146" i="15"/>
  <c r="B146" i="14"/>
  <c r="D145" i="12"/>
  <c r="C145" i="12"/>
  <c r="G145" i="12"/>
  <c r="C139" i="3"/>
  <c r="D139" i="3"/>
  <c r="E145" i="12" l="1"/>
  <c r="H145" i="12" s="1"/>
  <c r="I145" i="12" s="1"/>
  <c r="D130" i="17"/>
  <c r="E139" i="3"/>
  <c r="H139" i="3" s="1"/>
  <c r="I139" i="3" s="1"/>
  <c r="C124" i="17"/>
  <c r="B124" i="17" s="1"/>
  <c r="D146" i="15"/>
  <c r="G146" i="15"/>
  <c r="C146" i="15"/>
  <c r="D146" i="14"/>
  <c r="C146" i="14"/>
  <c r="G146" i="14"/>
  <c r="D144" i="13"/>
  <c r="C144" i="13"/>
  <c r="G144" i="13"/>
  <c r="E146" i="15" l="1"/>
  <c r="H146" i="15" s="1"/>
  <c r="I146" i="15" s="1"/>
  <c r="B147" i="15" s="1"/>
  <c r="G131" i="17"/>
  <c r="E146" i="14"/>
  <c r="H146" i="14" s="1"/>
  <c r="I146" i="14" s="1"/>
  <c r="B147" i="14" s="1"/>
  <c r="F131" i="17"/>
  <c r="E144" i="13"/>
  <c r="H144" i="13" s="1"/>
  <c r="I144" i="13" s="1"/>
  <c r="B145" i="13" s="1"/>
  <c r="E129" i="17"/>
  <c r="B146" i="12"/>
  <c r="B140" i="3"/>
  <c r="G140" i="3" s="1"/>
  <c r="D147" i="15" l="1"/>
  <c r="C147" i="15"/>
  <c r="G147" i="15"/>
  <c r="C147" i="14"/>
  <c r="D147" i="14"/>
  <c r="G147" i="14"/>
  <c r="C145" i="13"/>
  <c r="D145" i="13"/>
  <c r="G145" i="13"/>
  <c r="D146" i="12"/>
  <c r="C146" i="12"/>
  <c r="G146" i="12"/>
  <c r="C140" i="3"/>
  <c r="D140" i="3"/>
  <c r="E147" i="15" l="1"/>
  <c r="H147" i="15" s="1"/>
  <c r="I147" i="15" s="1"/>
  <c r="G132" i="17"/>
  <c r="E147" i="14"/>
  <c r="H147" i="14" s="1"/>
  <c r="I147" i="14" s="1"/>
  <c r="F132" i="17"/>
  <c r="E145" i="13"/>
  <c r="H145" i="13" s="1"/>
  <c r="I145" i="13" s="1"/>
  <c r="E130" i="17"/>
  <c r="E146" i="12"/>
  <c r="H146" i="12" s="1"/>
  <c r="I146" i="12" s="1"/>
  <c r="B147" i="12" s="1"/>
  <c r="D131" i="17"/>
  <c r="E140" i="3"/>
  <c r="H140" i="3" s="1"/>
  <c r="I140" i="3" s="1"/>
  <c r="C125" i="17"/>
  <c r="B125" i="17" s="1"/>
  <c r="B148" i="15" l="1"/>
  <c r="B148" i="14"/>
  <c r="B146" i="13"/>
  <c r="D147" i="12"/>
  <c r="C147" i="12"/>
  <c r="G147" i="12"/>
  <c r="B141" i="3"/>
  <c r="G141" i="3" s="1"/>
  <c r="E147" i="12" l="1"/>
  <c r="H147" i="12" s="1"/>
  <c r="I147" i="12" s="1"/>
  <c r="B148" i="12" s="1"/>
  <c r="D132" i="17"/>
  <c r="C148" i="15"/>
  <c r="D148" i="15"/>
  <c r="G148" i="15"/>
  <c r="D148" i="14"/>
  <c r="C148" i="14"/>
  <c r="G148" i="14"/>
  <c r="D146" i="13"/>
  <c r="C146" i="13"/>
  <c r="G146" i="13"/>
  <c r="C141" i="3"/>
  <c r="D141" i="3"/>
  <c r="E148" i="15" l="1"/>
  <c r="H148" i="15" s="1"/>
  <c r="I148" i="15" s="1"/>
  <c r="G133" i="17"/>
  <c r="E148" i="14"/>
  <c r="H148" i="14" s="1"/>
  <c r="I148" i="14" s="1"/>
  <c r="F133" i="17"/>
  <c r="E146" i="13"/>
  <c r="H146" i="13" s="1"/>
  <c r="I146" i="13" s="1"/>
  <c r="E131" i="17"/>
  <c r="E141" i="3"/>
  <c r="H141" i="3" s="1"/>
  <c r="I141" i="3" s="1"/>
  <c r="C126" i="17"/>
  <c r="B126" i="17" s="1"/>
  <c r="D148" i="12"/>
  <c r="C148" i="12"/>
  <c r="G148" i="12"/>
  <c r="E148" i="12" l="1"/>
  <c r="H148" i="12" s="1"/>
  <c r="I148" i="12" s="1"/>
  <c r="B149" i="12" s="1"/>
  <c r="D133" i="17"/>
  <c r="B149" i="15"/>
  <c r="B149" i="14"/>
  <c r="B147" i="13"/>
  <c r="B142" i="3"/>
  <c r="G142" i="3" s="1"/>
  <c r="D149" i="15" l="1"/>
  <c r="C149" i="15"/>
  <c r="G149" i="15"/>
  <c r="C149" i="14"/>
  <c r="D149" i="14"/>
  <c r="G149" i="14"/>
  <c r="D147" i="13"/>
  <c r="C147" i="13"/>
  <c r="G147" i="13"/>
  <c r="D149" i="12"/>
  <c r="C149" i="12"/>
  <c r="G149" i="12"/>
  <c r="C142" i="3"/>
  <c r="D142" i="3"/>
  <c r="E149" i="15" l="1"/>
  <c r="H149" i="15" s="1"/>
  <c r="I149" i="15" s="1"/>
  <c r="G134" i="17"/>
  <c r="E149" i="14"/>
  <c r="H149" i="14" s="1"/>
  <c r="I149" i="14" s="1"/>
  <c r="F134" i="17"/>
  <c r="E147" i="13"/>
  <c r="H147" i="13" s="1"/>
  <c r="I147" i="13" s="1"/>
  <c r="B148" i="13" s="1"/>
  <c r="E132" i="17"/>
  <c r="E149" i="12"/>
  <c r="H149" i="12" s="1"/>
  <c r="I149" i="12" s="1"/>
  <c r="D134" i="17"/>
  <c r="E142" i="3"/>
  <c r="H142" i="3" s="1"/>
  <c r="I142" i="3" s="1"/>
  <c r="C127" i="17"/>
  <c r="B127" i="17" s="1"/>
  <c r="B150" i="15" l="1"/>
  <c r="B150" i="14"/>
  <c r="D148" i="13"/>
  <c r="C148" i="13"/>
  <c r="G148" i="13"/>
  <c r="B150" i="12"/>
  <c r="B143" i="3"/>
  <c r="G143" i="3" s="1"/>
  <c r="E148" i="13" l="1"/>
  <c r="H148" i="13" s="1"/>
  <c r="I148" i="13" s="1"/>
  <c r="B149" i="13" s="1"/>
  <c r="E133" i="17"/>
  <c r="D150" i="15"/>
  <c r="C150" i="15"/>
  <c r="G150" i="15"/>
  <c r="D150" i="14"/>
  <c r="C150" i="14"/>
  <c r="G150" i="14"/>
  <c r="C150" i="12"/>
  <c r="D150" i="12"/>
  <c r="G150" i="12"/>
  <c r="C143" i="3"/>
  <c r="D143" i="3"/>
  <c r="E150" i="15" l="1"/>
  <c r="H150" i="15" s="1"/>
  <c r="I150" i="15" s="1"/>
  <c r="B151" i="15" s="1"/>
  <c r="G135" i="17"/>
  <c r="E150" i="14"/>
  <c r="H150" i="14" s="1"/>
  <c r="I150" i="14" s="1"/>
  <c r="B151" i="14" s="1"/>
  <c r="F135" i="17"/>
  <c r="E150" i="12"/>
  <c r="H150" i="12" s="1"/>
  <c r="I150" i="12" s="1"/>
  <c r="D135" i="17"/>
  <c r="E143" i="3"/>
  <c r="H143" i="3" s="1"/>
  <c r="I143" i="3" s="1"/>
  <c r="C128" i="17"/>
  <c r="B128" i="17" s="1"/>
  <c r="D149" i="13"/>
  <c r="C149" i="13"/>
  <c r="G149" i="13"/>
  <c r="E149" i="13" l="1"/>
  <c r="H149" i="13" s="1"/>
  <c r="I149" i="13" s="1"/>
  <c r="E134" i="17"/>
  <c r="D151" i="15"/>
  <c r="C151" i="15"/>
  <c r="G151" i="15"/>
  <c r="D151" i="14"/>
  <c r="C151" i="14"/>
  <c r="G151" i="14"/>
  <c r="B151" i="12"/>
  <c r="B144" i="3"/>
  <c r="G144" i="3" s="1"/>
  <c r="E151" i="15" l="1"/>
  <c r="H151" i="15" s="1"/>
  <c r="I151" i="15" s="1"/>
  <c r="G136" i="17"/>
  <c r="E151" i="14"/>
  <c r="H151" i="14" s="1"/>
  <c r="I151" i="14" s="1"/>
  <c r="B152" i="14" s="1"/>
  <c r="F136" i="17"/>
  <c r="B150" i="13"/>
  <c r="D151" i="12"/>
  <c r="C151" i="12"/>
  <c r="G151" i="12"/>
  <c r="C144" i="3"/>
  <c r="D144" i="3"/>
  <c r="E151" i="12" l="1"/>
  <c r="H151" i="12" s="1"/>
  <c r="I151" i="12" s="1"/>
  <c r="D136" i="17"/>
  <c r="E144" i="3"/>
  <c r="H144" i="3" s="1"/>
  <c r="I144" i="3" s="1"/>
  <c r="C129" i="17"/>
  <c r="B129" i="17" s="1"/>
  <c r="B152" i="15"/>
  <c r="D152" i="14"/>
  <c r="C152" i="14"/>
  <c r="G152" i="14"/>
  <c r="D150" i="13"/>
  <c r="C150" i="13"/>
  <c r="G150" i="13"/>
  <c r="E152" i="14" l="1"/>
  <c r="H152" i="14" s="1"/>
  <c r="I152" i="14" s="1"/>
  <c r="B153" i="14" s="1"/>
  <c r="F137" i="17"/>
  <c r="E150" i="13"/>
  <c r="H150" i="13" s="1"/>
  <c r="I150" i="13" s="1"/>
  <c r="B151" i="13" s="1"/>
  <c r="E135" i="17"/>
  <c r="D152" i="15"/>
  <c r="C152" i="15"/>
  <c r="G152" i="15"/>
  <c r="B152" i="12"/>
  <c r="B145" i="3"/>
  <c r="G145" i="3" s="1"/>
  <c r="E152" i="15" l="1"/>
  <c r="H152" i="15" s="1"/>
  <c r="I152" i="15" s="1"/>
  <c r="G137" i="17"/>
  <c r="C153" i="14"/>
  <c r="G153" i="14"/>
  <c r="D153" i="14"/>
  <c r="D151" i="13"/>
  <c r="C151" i="13"/>
  <c r="G151" i="13"/>
  <c r="D152" i="12"/>
  <c r="C152" i="12"/>
  <c r="G152" i="12"/>
  <c r="D145" i="3"/>
  <c r="C145" i="3"/>
  <c r="E153" i="14" l="1"/>
  <c r="H153" i="14" s="1"/>
  <c r="I153" i="14" s="1"/>
  <c r="F138" i="17"/>
  <c r="E151" i="13"/>
  <c r="H151" i="13" s="1"/>
  <c r="I151" i="13" s="1"/>
  <c r="E136" i="17"/>
  <c r="E152" i="12"/>
  <c r="H152" i="12" s="1"/>
  <c r="I152" i="12" s="1"/>
  <c r="D137" i="17"/>
  <c r="E145" i="3"/>
  <c r="H145" i="3" s="1"/>
  <c r="I145" i="3" s="1"/>
  <c r="C130" i="17"/>
  <c r="B130" i="17" s="1"/>
  <c r="B153" i="15"/>
  <c r="D153" i="15" l="1"/>
  <c r="C153" i="15"/>
  <c r="G153" i="15"/>
  <c r="B154" i="14"/>
  <c r="B152" i="13"/>
  <c r="B153" i="12"/>
  <c r="B146" i="3"/>
  <c r="G146" i="3" s="1"/>
  <c r="E153" i="15" l="1"/>
  <c r="H153" i="15" s="1"/>
  <c r="I153" i="15" s="1"/>
  <c r="B154" i="15" s="1"/>
  <c r="G138" i="17"/>
  <c r="D154" i="14"/>
  <c r="C154" i="14"/>
  <c r="G154" i="14"/>
  <c r="D152" i="13"/>
  <c r="C152" i="13"/>
  <c r="G152" i="13"/>
  <c r="G153" i="12"/>
  <c r="D153" i="12"/>
  <c r="C153" i="12"/>
  <c r="C146" i="3"/>
  <c r="D146" i="3"/>
  <c r="E154" i="14" l="1"/>
  <c r="H154" i="14" s="1"/>
  <c r="I154" i="14" s="1"/>
  <c r="F139" i="17"/>
  <c r="E152" i="13"/>
  <c r="H152" i="13" s="1"/>
  <c r="I152" i="13" s="1"/>
  <c r="E137" i="17"/>
  <c r="E153" i="12"/>
  <c r="H153" i="12" s="1"/>
  <c r="I153" i="12" s="1"/>
  <c r="D138" i="17"/>
  <c r="E146" i="3"/>
  <c r="H146" i="3" s="1"/>
  <c r="I146" i="3" s="1"/>
  <c r="B147" i="3" s="1"/>
  <c r="G147" i="3" s="1"/>
  <c r="C131" i="17"/>
  <c r="B131" i="17" s="1"/>
  <c r="D154" i="15"/>
  <c r="G154" i="15"/>
  <c r="C154" i="15"/>
  <c r="E154" i="15" l="1"/>
  <c r="H154" i="15" s="1"/>
  <c r="I154" i="15" s="1"/>
  <c r="G139" i="17"/>
  <c r="B155" i="14"/>
  <c r="B153" i="13"/>
  <c r="B154" i="12"/>
  <c r="C147" i="3"/>
  <c r="D147" i="3"/>
  <c r="E147" i="3" l="1"/>
  <c r="H147" i="3" s="1"/>
  <c r="I147" i="3" s="1"/>
  <c r="B148" i="3" s="1"/>
  <c r="G148" i="3" s="1"/>
  <c r="C132" i="17"/>
  <c r="B132" i="17" s="1"/>
  <c r="B155" i="15"/>
  <c r="D155" i="14"/>
  <c r="C155" i="14"/>
  <c r="G155" i="14"/>
  <c r="D153" i="13"/>
  <c r="C153" i="13"/>
  <c r="G153" i="13"/>
  <c r="D154" i="12"/>
  <c r="C154" i="12"/>
  <c r="G154" i="12"/>
  <c r="E155" i="14" l="1"/>
  <c r="H155" i="14" s="1"/>
  <c r="I155" i="14" s="1"/>
  <c r="B156" i="14" s="1"/>
  <c r="F140" i="17"/>
  <c r="E153" i="13"/>
  <c r="H153" i="13" s="1"/>
  <c r="I153" i="13" s="1"/>
  <c r="E138" i="17"/>
  <c r="E154" i="12"/>
  <c r="H154" i="12" s="1"/>
  <c r="I154" i="12" s="1"/>
  <c r="D139" i="17"/>
  <c r="D155" i="15"/>
  <c r="G155" i="15"/>
  <c r="C155" i="15"/>
  <c r="C148" i="3"/>
  <c r="D148" i="3"/>
  <c r="E155" i="15" l="1"/>
  <c r="H155" i="15" s="1"/>
  <c r="I155" i="15" s="1"/>
  <c r="B156" i="15" s="1"/>
  <c r="G140" i="17"/>
  <c r="E148" i="3"/>
  <c r="H148" i="3" s="1"/>
  <c r="I148" i="3" s="1"/>
  <c r="B149" i="3" s="1"/>
  <c r="G149" i="3" s="1"/>
  <c r="C133" i="17"/>
  <c r="B133" i="17" s="1"/>
  <c r="D156" i="14"/>
  <c r="C156" i="14"/>
  <c r="G156" i="14"/>
  <c r="B154" i="13"/>
  <c r="B155" i="12"/>
  <c r="E156" i="14" l="1"/>
  <c r="H156" i="14" s="1"/>
  <c r="I156" i="14" s="1"/>
  <c r="F141" i="17"/>
  <c r="C156" i="15"/>
  <c r="D156" i="15"/>
  <c r="G156" i="15"/>
  <c r="D154" i="13"/>
  <c r="C154" i="13"/>
  <c r="G154" i="13"/>
  <c r="C155" i="12"/>
  <c r="D155" i="12"/>
  <c r="G155" i="12"/>
  <c r="D149" i="3"/>
  <c r="C149" i="3"/>
  <c r="E156" i="15" l="1"/>
  <c r="H156" i="15" s="1"/>
  <c r="I156" i="15" s="1"/>
  <c r="G141" i="17"/>
  <c r="E154" i="13"/>
  <c r="H154" i="13" s="1"/>
  <c r="I154" i="13" s="1"/>
  <c r="E139" i="17"/>
  <c r="E155" i="12"/>
  <c r="H155" i="12" s="1"/>
  <c r="I155" i="12" s="1"/>
  <c r="B156" i="12" s="1"/>
  <c r="D140" i="17"/>
  <c r="E149" i="3"/>
  <c r="H149" i="3" s="1"/>
  <c r="I149" i="3" s="1"/>
  <c r="C134" i="17"/>
  <c r="B134" i="17" s="1"/>
  <c r="B157" i="14"/>
  <c r="B157" i="15" l="1"/>
  <c r="C157" i="14"/>
  <c r="D157" i="14"/>
  <c r="G157" i="14"/>
  <c r="B155" i="13"/>
  <c r="D156" i="12"/>
  <c r="C156" i="12"/>
  <c r="G156" i="12"/>
  <c r="B150" i="3"/>
  <c r="G150" i="3" s="1"/>
  <c r="E157" i="14" l="1"/>
  <c r="H157" i="14" s="1"/>
  <c r="I157" i="14" s="1"/>
  <c r="F142" i="17"/>
  <c r="E156" i="12"/>
  <c r="H156" i="12" s="1"/>
  <c r="I156" i="12" s="1"/>
  <c r="D141" i="17"/>
  <c r="C157" i="15"/>
  <c r="D157" i="15"/>
  <c r="G157" i="15"/>
  <c r="D155" i="13"/>
  <c r="C155" i="13"/>
  <c r="G155" i="13"/>
  <c r="C150" i="3"/>
  <c r="D150" i="3"/>
  <c r="E157" i="15" l="1"/>
  <c r="H157" i="15" s="1"/>
  <c r="I157" i="15" s="1"/>
  <c r="G142" i="17"/>
  <c r="E155" i="13"/>
  <c r="H155" i="13" s="1"/>
  <c r="I155" i="13" s="1"/>
  <c r="B156" i="13" s="1"/>
  <c r="E140" i="17"/>
  <c r="E150" i="3"/>
  <c r="H150" i="3" s="1"/>
  <c r="I150" i="3" s="1"/>
  <c r="B151" i="3" s="1"/>
  <c r="G151" i="3" s="1"/>
  <c r="C135" i="17"/>
  <c r="B135" i="17" s="1"/>
  <c r="B158" i="14"/>
  <c r="B157" i="12"/>
  <c r="B158" i="15" l="1"/>
  <c r="D158" i="14"/>
  <c r="C158" i="14"/>
  <c r="G158" i="14"/>
  <c r="D156" i="13"/>
  <c r="C156" i="13"/>
  <c r="G156" i="13"/>
  <c r="C157" i="12"/>
  <c r="D157" i="12"/>
  <c r="G157" i="12"/>
  <c r="C151" i="3"/>
  <c r="D151" i="3"/>
  <c r="E158" i="14" l="1"/>
  <c r="H158" i="14" s="1"/>
  <c r="I158" i="14" s="1"/>
  <c r="F143" i="17"/>
  <c r="E156" i="13"/>
  <c r="H156" i="13" s="1"/>
  <c r="I156" i="13" s="1"/>
  <c r="B157" i="13" s="1"/>
  <c r="E141" i="17"/>
  <c r="E157" i="12"/>
  <c r="H157" i="12" s="1"/>
  <c r="I157" i="12" s="1"/>
  <c r="D142" i="17"/>
  <c r="E151" i="3"/>
  <c r="H151" i="3" s="1"/>
  <c r="I151" i="3" s="1"/>
  <c r="B152" i="3" s="1"/>
  <c r="G152" i="3" s="1"/>
  <c r="C136" i="17"/>
  <c r="B136" i="17" s="1"/>
  <c r="D158" i="15"/>
  <c r="C158" i="15"/>
  <c r="G158" i="15"/>
  <c r="E158" i="15" l="1"/>
  <c r="H158" i="15" s="1"/>
  <c r="I158" i="15" s="1"/>
  <c r="B159" i="15" s="1"/>
  <c r="G143" i="17"/>
  <c r="B159" i="14"/>
  <c r="C157" i="13"/>
  <c r="D157" i="13"/>
  <c r="G157" i="13"/>
  <c r="B158" i="12"/>
  <c r="C152" i="3"/>
  <c r="D152" i="3"/>
  <c r="E157" i="13" l="1"/>
  <c r="H157" i="13" s="1"/>
  <c r="I157" i="13" s="1"/>
  <c r="E142" i="17"/>
  <c r="E152" i="3"/>
  <c r="H152" i="3" s="1"/>
  <c r="I152" i="3" s="1"/>
  <c r="B153" i="3" s="1"/>
  <c r="G153" i="3" s="1"/>
  <c r="C137" i="17"/>
  <c r="B137" i="17" s="1"/>
  <c r="C159" i="15"/>
  <c r="D159" i="15"/>
  <c r="G159" i="15"/>
  <c r="D159" i="14"/>
  <c r="C159" i="14"/>
  <c r="G159" i="14"/>
  <c r="D158" i="12"/>
  <c r="C158" i="12"/>
  <c r="G158" i="12"/>
  <c r="E159" i="15" l="1"/>
  <c r="H159" i="15" s="1"/>
  <c r="I159" i="15" s="1"/>
  <c r="G144" i="17"/>
  <c r="E159" i="14"/>
  <c r="H159" i="14" s="1"/>
  <c r="I159" i="14" s="1"/>
  <c r="F144" i="17"/>
  <c r="E158" i="12"/>
  <c r="H158" i="12" s="1"/>
  <c r="I158" i="12" s="1"/>
  <c r="D143" i="17"/>
  <c r="B158" i="13"/>
  <c r="C153" i="3"/>
  <c r="D153" i="3"/>
  <c r="E153" i="3" l="1"/>
  <c r="H153" i="3" s="1"/>
  <c r="I153" i="3" s="1"/>
  <c r="B154" i="3" s="1"/>
  <c r="G154" i="3" s="1"/>
  <c r="C138" i="17"/>
  <c r="B138" i="17" s="1"/>
  <c r="B160" i="15"/>
  <c r="B160" i="14"/>
  <c r="D158" i="13"/>
  <c r="C158" i="13"/>
  <c r="G158" i="13"/>
  <c r="B159" i="12"/>
  <c r="E158" i="13" l="1"/>
  <c r="H158" i="13" s="1"/>
  <c r="I158" i="13" s="1"/>
  <c r="E143" i="17"/>
  <c r="C160" i="15"/>
  <c r="D160" i="15"/>
  <c r="G160" i="15"/>
  <c r="D160" i="14"/>
  <c r="C160" i="14"/>
  <c r="G160" i="14"/>
  <c r="D159" i="12"/>
  <c r="C159" i="12"/>
  <c r="G159" i="12"/>
  <c r="D154" i="3"/>
  <c r="C154" i="3"/>
  <c r="E160" i="15" l="1"/>
  <c r="H160" i="15" s="1"/>
  <c r="I160" i="15" s="1"/>
  <c r="G145" i="17"/>
  <c r="E160" i="14"/>
  <c r="H160" i="14" s="1"/>
  <c r="I160" i="14" s="1"/>
  <c r="B161" i="14" s="1"/>
  <c r="F145" i="17"/>
  <c r="E159" i="12"/>
  <c r="H159" i="12" s="1"/>
  <c r="I159" i="12" s="1"/>
  <c r="D144" i="17"/>
  <c r="E154" i="3"/>
  <c r="H154" i="3" s="1"/>
  <c r="I154" i="3" s="1"/>
  <c r="C139" i="17"/>
  <c r="B139" i="17" s="1"/>
  <c r="B159" i="13"/>
  <c r="B161" i="15" l="1"/>
  <c r="D161" i="14"/>
  <c r="C161" i="14"/>
  <c r="G161" i="14"/>
  <c r="D159" i="13"/>
  <c r="C159" i="13"/>
  <c r="G159" i="13"/>
  <c r="B160" i="12"/>
  <c r="B155" i="3"/>
  <c r="G155" i="3" s="1"/>
  <c r="E161" i="14" l="1"/>
  <c r="H161" i="14" s="1"/>
  <c r="I161" i="14" s="1"/>
  <c r="F146" i="17"/>
  <c r="E159" i="13"/>
  <c r="H159" i="13" s="1"/>
  <c r="I159" i="13" s="1"/>
  <c r="E144" i="17"/>
  <c r="D161" i="15"/>
  <c r="C161" i="15"/>
  <c r="G161" i="15"/>
  <c r="D160" i="12"/>
  <c r="C160" i="12"/>
  <c r="G160" i="12"/>
  <c r="C155" i="3"/>
  <c r="D155" i="3"/>
  <c r="C140" i="17" s="1"/>
  <c r="B140" i="17" s="1"/>
  <c r="E161" i="15" l="1"/>
  <c r="H161" i="15" s="1"/>
  <c r="I161" i="15" s="1"/>
  <c r="G146" i="17"/>
  <c r="E160" i="12"/>
  <c r="H160" i="12" s="1"/>
  <c r="I160" i="12" s="1"/>
  <c r="B161" i="12" s="1"/>
  <c r="D145" i="17"/>
  <c r="B162" i="14"/>
  <c r="B160" i="13"/>
  <c r="E155" i="3"/>
  <c r="H155" i="3" s="1"/>
  <c r="I155" i="3" s="1"/>
  <c r="B162" i="15" l="1"/>
  <c r="D162" i="14"/>
  <c r="C162" i="14"/>
  <c r="G162" i="14"/>
  <c r="D160" i="13"/>
  <c r="C160" i="13"/>
  <c r="G160" i="13"/>
  <c r="D161" i="12"/>
  <c r="C161" i="12"/>
  <c r="G161" i="12"/>
  <c r="B156" i="3"/>
  <c r="G156" i="3" s="1"/>
  <c r="E162" i="14" l="1"/>
  <c r="H162" i="14" s="1"/>
  <c r="I162" i="14" s="1"/>
  <c r="B163" i="14" s="1"/>
  <c r="F147" i="17"/>
  <c r="E160" i="13"/>
  <c r="H160" i="13" s="1"/>
  <c r="I160" i="13" s="1"/>
  <c r="B161" i="13" s="1"/>
  <c r="E145" i="17"/>
  <c r="E161" i="12"/>
  <c r="H161" i="12" s="1"/>
  <c r="I161" i="12" s="1"/>
  <c r="D146" i="17"/>
  <c r="D162" i="15"/>
  <c r="C162" i="15"/>
  <c r="G162" i="15"/>
  <c r="C156" i="3"/>
  <c r="D156" i="3"/>
  <c r="E162" i="15" l="1"/>
  <c r="H162" i="15" s="1"/>
  <c r="I162" i="15" s="1"/>
  <c r="B163" i="15" s="1"/>
  <c r="G147" i="17"/>
  <c r="E156" i="3"/>
  <c r="H156" i="3" s="1"/>
  <c r="I156" i="3" s="1"/>
  <c r="B157" i="3" s="1"/>
  <c r="G157" i="3" s="1"/>
  <c r="C141" i="17"/>
  <c r="B141" i="17" s="1"/>
  <c r="D163" i="14"/>
  <c r="C163" i="14"/>
  <c r="G163" i="14"/>
  <c r="D161" i="13"/>
  <c r="C161" i="13"/>
  <c r="G161" i="13"/>
  <c r="B162" i="12"/>
  <c r="E163" i="14" l="1"/>
  <c r="H163" i="14" s="1"/>
  <c r="I163" i="14" s="1"/>
  <c r="F148" i="17"/>
  <c r="E161" i="13"/>
  <c r="H161" i="13" s="1"/>
  <c r="I161" i="13" s="1"/>
  <c r="E146" i="17"/>
  <c r="D163" i="15"/>
  <c r="C163" i="15"/>
  <c r="G163" i="15"/>
  <c r="C162" i="12"/>
  <c r="D162" i="12"/>
  <c r="G162" i="12"/>
  <c r="D157" i="3"/>
  <c r="C157" i="3"/>
  <c r="E163" i="15" l="1"/>
  <c r="H163" i="15" s="1"/>
  <c r="I163" i="15" s="1"/>
  <c r="B164" i="15" s="1"/>
  <c r="G148" i="17"/>
  <c r="E162" i="12"/>
  <c r="H162" i="12" s="1"/>
  <c r="I162" i="12" s="1"/>
  <c r="B163" i="12" s="1"/>
  <c r="D147" i="17"/>
  <c r="E157" i="3"/>
  <c r="H157" i="3" s="1"/>
  <c r="I157" i="3" s="1"/>
  <c r="C142" i="17"/>
  <c r="B142" i="17" s="1"/>
  <c r="B164" i="14"/>
  <c r="B162" i="13"/>
  <c r="D164" i="15" l="1"/>
  <c r="C164" i="15"/>
  <c r="G164" i="15"/>
  <c r="D164" i="14"/>
  <c r="C164" i="14"/>
  <c r="G164" i="14"/>
  <c r="D162" i="13"/>
  <c r="C162" i="13"/>
  <c r="G162" i="13"/>
  <c r="D163" i="12"/>
  <c r="C163" i="12"/>
  <c r="G163" i="12"/>
  <c r="B158" i="3"/>
  <c r="G158" i="3" s="1"/>
  <c r="E164" i="15" l="1"/>
  <c r="H164" i="15" s="1"/>
  <c r="I164" i="15" s="1"/>
  <c r="G149" i="17"/>
  <c r="E164" i="14"/>
  <c r="H164" i="14" s="1"/>
  <c r="I164" i="14" s="1"/>
  <c r="F149" i="17"/>
  <c r="E162" i="13"/>
  <c r="H162" i="13" s="1"/>
  <c r="I162" i="13" s="1"/>
  <c r="B163" i="13" s="1"/>
  <c r="E147" i="17"/>
  <c r="E163" i="12"/>
  <c r="H163" i="12" s="1"/>
  <c r="I163" i="12" s="1"/>
  <c r="D148" i="17"/>
  <c r="D158" i="3"/>
  <c r="C158" i="3"/>
  <c r="E158" i="3" l="1"/>
  <c r="H158" i="3" s="1"/>
  <c r="I158" i="3" s="1"/>
  <c r="B159" i="3" s="1"/>
  <c r="G159" i="3" s="1"/>
  <c r="C143" i="17"/>
  <c r="B143" i="17" s="1"/>
  <c r="B165" i="15"/>
  <c r="B165" i="14"/>
  <c r="D163" i="13"/>
  <c r="C163" i="13"/>
  <c r="G163" i="13"/>
  <c r="B164" i="12"/>
  <c r="E163" i="13" l="1"/>
  <c r="H163" i="13" s="1"/>
  <c r="I163" i="13" s="1"/>
  <c r="E148" i="17"/>
  <c r="D165" i="15"/>
  <c r="C165" i="15"/>
  <c r="G165" i="15"/>
  <c r="D165" i="14"/>
  <c r="C165" i="14"/>
  <c r="G165" i="14"/>
  <c r="D164" i="12"/>
  <c r="C164" i="12"/>
  <c r="G164" i="12"/>
  <c r="D159" i="3"/>
  <c r="C159" i="3"/>
  <c r="E165" i="15" l="1"/>
  <c r="H165" i="15" s="1"/>
  <c r="I165" i="15" s="1"/>
  <c r="B166" i="15" s="1"/>
  <c r="G150" i="17"/>
  <c r="E165" i="14"/>
  <c r="H165" i="14" s="1"/>
  <c r="I165" i="14" s="1"/>
  <c r="F150" i="17"/>
  <c r="E164" i="12"/>
  <c r="H164" i="12" s="1"/>
  <c r="I164" i="12" s="1"/>
  <c r="D149" i="17"/>
  <c r="E159" i="3"/>
  <c r="H159" i="3" s="1"/>
  <c r="I159" i="3" s="1"/>
  <c r="B160" i="3" s="1"/>
  <c r="G160" i="3" s="1"/>
  <c r="C144" i="17"/>
  <c r="B144" i="17" s="1"/>
  <c r="B164" i="13"/>
  <c r="D166" i="15" l="1"/>
  <c r="C166" i="15"/>
  <c r="G166" i="15"/>
  <c r="B166" i="14"/>
  <c r="D164" i="13"/>
  <c r="C164" i="13"/>
  <c r="G164" i="13"/>
  <c r="B165" i="12"/>
  <c r="D160" i="3"/>
  <c r="C160" i="3"/>
  <c r="E166" i="15" l="1"/>
  <c r="H166" i="15" s="1"/>
  <c r="I166" i="15" s="1"/>
  <c r="G151" i="17"/>
  <c r="E164" i="13"/>
  <c r="E149" i="17"/>
  <c r="E160" i="3"/>
  <c r="H160" i="3" s="1"/>
  <c r="I160" i="3" s="1"/>
  <c r="C145" i="17"/>
  <c r="B145" i="17" s="1"/>
  <c r="D166" i="14"/>
  <c r="C166" i="14"/>
  <c r="G166" i="14"/>
  <c r="H164" i="13"/>
  <c r="I164" i="13" s="1"/>
  <c r="D165" i="12"/>
  <c r="C165" i="12"/>
  <c r="G165" i="12"/>
  <c r="E166" i="14" l="1"/>
  <c r="H166" i="14" s="1"/>
  <c r="I166" i="14" s="1"/>
  <c r="F151" i="17"/>
  <c r="E165" i="12"/>
  <c r="H165" i="12" s="1"/>
  <c r="I165" i="12" s="1"/>
  <c r="B166" i="12" s="1"/>
  <c r="D150" i="17"/>
  <c r="B167" i="15"/>
  <c r="B165" i="13"/>
  <c r="B161" i="3"/>
  <c r="G161" i="3" s="1"/>
  <c r="D167" i="15" l="1"/>
  <c r="C167" i="15"/>
  <c r="G167" i="15"/>
  <c r="B167" i="14"/>
  <c r="D165" i="13"/>
  <c r="C165" i="13"/>
  <c r="G165" i="13"/>
  <c r="D166" i="12"/>
  <c r="C166" i="12"/>
  <c r="G166" i="12"/>
  <c r="C161" i="3"/>
  <c r="D161" i="3"/>
  <c r="E167" i="15" l="1"/>
  <c r="H167" i="15" s="1"/>
  <c r="I167" i="15" s="1"/>
  <c r="G152" i="17"/>
  <c r="E165" i="13"/>
  <c r="H165" i="13" s="1"/>
  <c r="I165" i="13" s="1"/>
  <c r="E150" i="17"/>
  <c r="E166" i="12"/>
  <c r="H166" i="12" s="1"/>
  <c r="I166" i="12" s="1"/>
  <c r="D151" i="17"/>
  <c r="E161" i="3"/>
  <c r="H161" i="3" s="1"/>
  <c r="I161" i="3" s="1"/>
  <c r="B162" i="3" s="1"/>
  <c r="G162" i="3" s="1"/>
  <c r="C146" i="17"/>
  <c r="B146" i="17" s="1"/>
  <c r="D167" i="14"/>
  <c r="C167" i="14"/>
  <c r="G167" i="14"/>
  <c r="E167" i="14" l="1"/>
  <c r="H167" i="14" s="1"/>
  <c r="I167" i="14" s="1"/>
  <c r="B168" i="14" s="1"/>
  <c r="F152" i="17"/>
  <c r="B168" i="15"/>
  <c r="B166" i="13"/>
  <c r="B167" i="12"/>
  <c r="C162" i="3"/>
  <c r="D162" i="3"/>
  <c r="E162" i="3" l="1"/>
  <c r="H162" i="3" s="1"/>
  <c r="I162" i="3" s="1"/>
  <c r="B163" i="3" s="1"/>
  <c r="G163" i="3" s="1"/>
  <c r="C147" i="17"/>
  <c r="B147" i="17" s="1"/>
  <c r="D168" i="15"/>
  <c r="C168" i="15"/>
  <c r="G168" i="15"/>
  <c r="D168" i="14"/>
  <c r="C168" i="14"/>
  <c r="G168" i="14"/>
  <c r="D166" i="13"/>
  <c r="C166" i="13"/>
  <c r="G166" i="13"/>
  <c r="C167" i="12"/>
  <c r="D167" i="12"/>
  <c r="G167" i="12"/>
  <c r="E168" i="15" l="1"/>
  <c r="H168" i="15" s="1"/>
  <c r="I168" i="15" s="1"/>
  <c r="G153" i="17"/>
  <c r="E168" i="14"/>
  <c r="H168" i="14" s="1"/>
  <c r="I168" i="14" s="1"/>
  <c r="F153" i="17"/>
  <c r="E166" i="13"/>
  <c r="H166" i="13" s="1"/>
  <c r="I166" i="13" s="1"/>
  <c r="E151" i="17"/>
  <c r="E167" i="12"/>
  <c r="H167" i="12" s="1"/>
  <c r="I167" i="12" s="1"/>
  <c r="D152" i="17"/>
  <c r="C163" i="3"/>
  <c r="D163" i="3"/>
  <c r="E163" i="3" l="1"/>
  <c r="H163" i="3" s="1"/>
  <c r="I163" i="3" s="1"/>
  <c r="B164" i="3" s="1"/>
  <c r="G164" i="3" s="1"/>
  <c r="C148" i="17"/>
  <c r="B148" i="17" s="1"/>
  <c r="B169" i="15"/>
  <c r="B169" i="14"/>
  <c r="B167" i="13"/>
  <c r="B168" i="12"/>
  <c r="D169" i="15" l="1"/>
  <c r="C169" i="15"/>
  <c r="G169" i="15"/>
  <c r="C169" i="14"/>
  <c r="D169" i="14"/>
  <c r="G169" i="14"/>
  <c r="D167" i="13"/>
  <c r="C167" i="13"/>
  <c r="G167" i="13"/>
  <c r="D168" i="12"/>
  <c r="C168" i="12"/>
  <c r="G168" i="12"/>
  <c r="C164" i="3"/>
  <c r="D164" i="3"/>
  <c r="E169" i="15" l="1"/>
  <c r="H169" i="15" s="1"/>
  <c r="I169" i="15" s="1"/>
  <c r="G154" i="17"/>
  <c r="E169" i="14"/>
  <c r="H169" i="14" s="1"/>
  <c r="I169" i="14" s="1"/>
  <c r="F154" i="17"/>
  <c r="E167" i="13"/>
  <c r="H167" i="13" s="1"/>
  <c r="I167" i="13" s="1"/>
  <c r="E152" i="17"/>
  <c r="E168" i="12"/>
  <c r="H168" i="12" s="1"/>
  <c r="I168" i="12" s="1"/>
  <c r="D153" i="17"/>
  <c r="E164" i="3"/>
  <c r="H164" i="3" s="1"/>
  <c r="I164" i="3" s="1"/>
  <c r="C149" i="17"/>
  <c r="B149" i="17" s="1"/>
  <c r="B170" i="15" l="1"/>
  <c r="B170" i="14"/>
  <c r="B168" i="13"/>
  <c r="B169" i="12"/>
  <c r="B165" i="3"/>
  <c r="G165" i="3" s="1"/>
  <c r="D170" i="15" l="1"/>
  <c r="C170" i="15"/>
  <c r="G170" i="15"/>
  <c r="D170" i="14"/>
  <c r="C170" i="14"/>
  <c r="G170" i="14"/>
  <c r="D168" i="13"/>
  <c r="C168" i="13"/>
  <c r="G168" i="13"/>
  <c r="D169" i="12"/>
  <c r="C169" i="12"/>
  <c r="G169" i="12"/>
  <c r="D165" i="3"/>
  <c r="C165" i="3"/>
  <c r="E170" i="15" l="1"/>
  <c r="H170" i="15" s="1"/>
  <c r="I170" i="15" s="1"/>
  <c r="B171" i="15" s="1"/>
  <c r="G155" i="17"/>
  <c r="E170" i="14"/>
  <c r="H170" i="14" s="1"/>
  <c r="I170" i="14" s="1"/>
  <c r="B171" i="14" s="1"/>
  <c r="F155" i="17"/>
  <c r="E168" i="13"/>
  <c r="H168" i="13" s="1"/>
  <c r="I168" i="13" s="1"/>
  <c r="E153" i="17"/>
  <c r="E169" i="12"/>
  <c r="H169" i="12" s="1"/>
  <c r="I169" i="12" s="1"/>
  <c r="D154" i="17"/>
  <c r="E165" i="3"/>
  <c r="H165" i="3" s="1"/>
  <c r="I165" i="3" s="1"/>
  <c r="B166" i="3" s="1"/>
  <c r="G166" i="3" s="1"/>
  <c r="C150" i="17"/>
  <c r="B150" i="17" s="1"/>
  <c r="C171" i="15" l="1"/>
  <c r="D171" i="15"/>
  <c r="G171" i="15"/>
  <c r="D171" i="14"/>
  <c r="C171" i="14"/>
  <c r="G171" i="14"/>
  <c r="B169" i="13"/>
  <c r="B170" i="12"/>
  <c r="C166" i="3"/>
  <c r="D166" i="3"/>
  <c r="E171" i="15" l="1"/>
  <c r="H171" i="15" s="1"/>
  <c r="I171" i="15" s="1"/>
  <c r="B172" i="15" s="1"/>
  <c r="G156" i="17"/>
  <c r="E171" i="14"/>
  <c r="H171" i="14" s="1"/>
  <c r="I171" i="14" s="1"/>
  <c r="B172" i="14" s="1"/>
  <c r="F156" i="17"/>
  <c r="E166" i="3"/>
  <c r="H166" i="3" s="1"/>
  <c r="I166" i="3" s="1"/>
  <c r="C151" i="17"/>
  <c r="B151" i="17" s="1"/>
  <c r="C169" i="13"/>
  <c r="D169" i="13"/>
  <c r="G169" i="13"/>
  <c r="D170" i="12"/>
  <c r="C170" i="12"/>
  <c r="G170" i="12"/>
  <c r="E169" i="13" l="1"/>
  <c r="H169" i="13" s="1"/>
  <c r="I169" i="13" s="1"/>
  <c r="E154" i="17"/>
  <c r="E170" i="12"/>
  <c r="H170" i="12" s="1"/>
  <c r="I170" i="12" s="1"/>
  <c r="B171" i="12" s="1"/>
  <c r="D155" i="17"/>
  <c r="C172" i="15"/>
  <c r="D172" i="15"/>
  <c r="G172" i="15"/>
  <c r="D172" i="14"/>
  <c r="C172" i="14"/>
  <c r="G172" i="14"/>
  <c r="B167" i="3"/>
  <c r="G167" i="3" s="1"/>
  <c r="E172" i="15" l="1"/>
  <c r="H172" i="15" s="1"/>
  <c r="I172" i="15" s="1"/>
  <c r="B173" i="15" s="1"/>
  <c r="G157" i="17"/>
  <c r="E172" i="14"/>
  <c r="H172" i="14" s="1"/>
  <c r="I172" i="14" s="1"/>
  <c r="B173" i="14" s="1"/>
  <c r="F157" i="17"/>
  <c r="B170" i="13"/>
  <c r="D171" i="12"/>
  <c r="C171" i="12"/>
  <c r="G171" i="12"/>
  <c r="D167" i="3"/>
  <c r="C167" i="3"/>
  <c r="E171" i="12" l="1"/>
  <c r="H171" i="12" s="1"/>
  <c r="I171" i="12" s="1"/>
  <c r="B172" i="12" s="1"/>
  <c r="D156" i="17"/>
  <c r="E167" i="3"/>
  <c r="H167" i="3" s="1"/>
  <c r="I167" i="3" s="1"/>
  <c r="C152" i="17"/>
  <c r="B152" i="17" s="1"/>
  <c r="D173" i="15"/>
  <c r="C173" i="15"/>
  <c r="G173" i="15"/>
  <c r="D173" i="14"/>
  <c r="C173" i="14"/>
  <c r="G173" i="14"/>
  <c r="D170" i="13"/>
  <c r="C170" i="13"/>
  <c r="G170" i="13"/>
  <c r="E173" i="15" l="1"/>
  <c r="H173" i="15" s="1"/>
  <c r="I173" i="15" s="1"/>
  <c r="B174" i="15" s="1"/>
  <c r="G158" i="17"/>
  <c r="E173" i="14"/>
  <c r="H173" i="14" s="1"/>
  <c r="I173" i="14" s="1"/>
  <c r="B174" i="14" s="1"/>
  <c r="F158" i="17"/>
  <c r="E170" i="13"/>
  <c r="H170" i="13" s="1"/>
  <c r="I170" i="13" s="1"/>
  <c r="B171" i="13" s="1"/>
  <c r="E155" i="17"/>
  <c r="D172" i="12"/>
  <c r="C172" i="12"/>
  <c r="G172" i="12"/>
  <c r="B168" i="3"/>
  <c r="G168" i="3" s="1"/>
  <c r="E172" i="12" l="1"/>
  <c r="H172" i="12" s="1"/>
  <c r="I172" i="12" s="1"/>
  <c r="B173" i="12" s="1"/>
  <c r="D157" i="17"/>
  <c r="D174" i="15"/>
  <c r="C174" i="15"/>
  <c r="G174" i="15"/>
  <c r="D174" i="14"/>
  <c r="C174" i="14"/>
  <c r="G174" i="14"/>
  <c r="D171" i="13"/>
  <c r="C171" i="13"/>
  <c r="G171" i="13"/>
  <c r="C168" i="3"/>
  <c r="D168" i="3"/>
  <c r="C153" i="17" s="1"/>
  <c r="B153" i="17" s="1"/>
  <c r="E174" i="15" l="1"/>
  <c r="H174" i="15" s="1"/>
  <c r="I174" i="15" s="1"/>
  <c r="B175" i="15" s="1"/>
  <c r="G159" i="17"/>
  <c r="E174" i="14"/>
  <c r="H174" i="14" s="1"/>
  <c r="I174" i="14" s="1"/>
  <c r="B175" i="14" s="1"/>
  <c r="F159" i="17"/>
  <c r="E171" i="13"/>
  <c r="H171" i="13" s="1"/>
  <c r="I171" i="13" s="1"/>
  <c r="B172" i="13" s="1"/>
  <c r="E156" i="17"/>
  <c r="D173" i="12"/>
  <c r="C173" i="12"/>
  <c r="G173" i="12"/>
  <c r="E168" i="3"/>
  <c r="H168" i="3" s="1"/>
  <c r="I168" i="3" s="1"/>
  <c r="E173" i="12" l="1"/>
  <c r="H173" i="12" s="1"/>
  <c r="I173" i="12" s="1"/>
  <c r="B174" i="12" s="1"/>
  <c r="D158" i="17"/>
  <c r="D175" i="15"/>
  <c r="C175" i="15"/>
  <c r="G175" i="15"/>
  <c r="D175" i="14"/>
  <c r="C175" i="14"/>
  <c r="G175" i="14"/>
  <c r="D172" i="13"/>
  <c r="C172" i="13"/>
  <c r="G172" i="13"/>
  <c r="B169" i="3"/>
  <c r="G169" i="3" s="1"/>
  <c r="E175" i="15" l="1"/>
  <c r="H175" i="15" s="1"/>
  <c r="I175" i="15" s="1"/>
  <c r="B176" i="15" s="1"/>
  <c r="G160" i="17"/>
  <c r="E175" i="14"/>
  <c r="H175" i="14" s="1"/>
  <c r="I175" i="14" s="1"/>
  <c r="B176" i="14" s="1"/>
  <c r="F160" i="17"/>
  <c r="E172" i="13"/>
  <c r="H172" i="13" s="1"/>
  <c r="I172" i="13" s="1"/>
  <c r="B173" i="13" s="1"/>
  <c r="E157" i="17"/>
  <c r="D174" i="12"/>
  <c r="C174" i="12"/>
  <c r="G174" i="12"/>
  <c r="D169" i="3"/>
  <c r="C169" i="3"/>
  <c r="E174" i="12" l="1"/>
  <c r="H174" i="12" s="1"/>
  <c r="I174" i="12" s="1"/>
  <c r="B175" i="12" s="1"/>
  <c r="D159" i="17"/>
  <c r="E169" i="3"/>
  <c r="H169" i="3" s="1"/>
  <c r="I169" i="3" s="1"/>
  <c r="B170" i="3" s="1"/>
  <c r="G170" i="3" s="1"/>
  <c r="C154" i="17"/>
  <c r="B154" i="17" s="1"/>
  <c r="D176" i="15"/>
  <c r="C176" i="15"/>
  <c r="G176" i="15"/>
  <c r="D176" i="14"/>
  <c r="C176" i="14"/>
  <c r="G176" i="14"/>
  <c r="D173" i="13"/>
  <c r="C173" i="13"/>
  <c r="G173" i="13"/>
  <c r="C170" i="3" l="1"/>
  <c r="E176" i="15"/>
  <c r="H176" i="15" s="1"/>
  <c r="I176" i="15" s="1"/>
  <c r="B177" i="15" s="1"/>
  <c r="G161" i="17"/>
  <c r="E176" i="14"/>
  <c r="H176" i="14" s="1"/>
  <c r="I176" i="14" s="1"/>
  <c r="B177" i="14" s="1"/>
  <c r="F161" i="17"/>
  <c r="D170" i="3"/>
  <c r="E170" i="3" s="1"/>
  <c r="E173" i="13"/>
  <c r="H173" i="13" s="1"/>
  <c r="I173" i="13" s="1"/>
  <c r="B174" i="13" s="1"/>
  <c r="E158" i="17"/>
  <c r="D175" i="12"/>
  <c r="C175" i="12"/>
  <c r="G175" i="12"/>
  <c r="C155" i="17" l="1"/>
  <c r="B155" i="17" s="1"/>
  <c r="H170" i="3"/>
  <c r="I170" i="3" s="1"/>
  <c r="B171" i="3" s="1"/>
  <c r="G171" i="3" s="1"/>
  <c r="E175" i="12"/>
  <c r="H175" i="12" s="1"/>
  <c r="I175" i="12" s="1"/>
  <c r="B176" i="12" s="1"/>
  <c r="D160" i="17"/>
  <c r="D177" i="15"/>
  <c r="C177" i="15"/>
  <c r="G177" i="15"/>
  <c r="D177" i="14"/>
  <c r="C177" i="14"/>
  <c r="G177" i="14"/>
  <c r="D174" i="13"/>
  <c r="C174" i="13"/>
  <c r="G174" i="13"/>
  <c r="D171" i="3" l="1"/>
  <c r="C156" i="17" s="1"/>
  <c r="B156" i="17" s="1"/>
  <c r="C171" i="3"/>
  <c r="E177" i="15"/>
  <c r="H177" i="15" s="1"/>
  <c r="I177" i="15" s="1"/>
  <c r="B178" i="15" s="1"/>
  <c r="G162" i="17"/>
  <c r="E177" i="14"/>
  <c r="H177" i="14" s="1"/>
  <c r="I177" i="14" s="1"/>
  <c r="B178" i="14" s="1"/>
  <c r="F162" i="17"/>
  <c r="E174" i="13"/>
  <c r="H174" i="13" s="1"/>
  <c r="I174" i="13" s="1"/>
  <c r="B175" i="13" s="1"/>
  <c r="E159" i="17"/>
  <c r="D176" i="12"/>
  <c r="C176" i="12"/>
  <c r="G176" i="12"/>
  <c r="E171" i="3" l="1"/>
  <c r="H171" i="3" s="1"/>
  <c r="I171" i="3" s="1"/>
  <c r="B172" i="3" s="1"/>
  <c r="G172" i="3" s="1"/>
  <c r="E176" i="12"/>
  <c r="H176" i="12" s="1"/>
  <c r="I176" i="12" s="1"/>
  <c r="B177" i="12" s="1"/>
  <c r="D161" i="17"/>
  <c r="D178" i="15"/>
  <c r="C178" i="15"/>
  <c r="G178" i="15"/>
  <c r="D178" i="14"/>
  <c r="C178" i="14"/>
  <c r="G178" i="14"/>
  <c r="D175" i="13"/>
  <c r="C175" i="13"/>
  <c r="G175" i="13"/>
  <c r="E178" i="15" l="1"/>
  <c r="H178" i="15" s="1"/>
  <c r="I178" i="15" s="1"/>
  <c r="B179" i="15" s="1"/>
  <c r="G163" i="17"/>
  <c r="E178" i="14"/>
  <c r="H178" i="14" s="1"/>
  <c r="I178" i="14" s="1"/>
  <c r="B179" i="14" s="1"/>
  <c r="F163" i="17"/>
  <c r="E175" i="13"/>
  <c r="H175" i="13" s="1"/>
  <c r="I175" i="13" s="1"/>
  <c r="B176" i="13" s="1"/>
  <c r="E160" i="17"/>
  <c r="D177" i="12"/>
  <c r="C177" i="12"/>
  <c r="G177" i="12"/>
  <c r="C172" i="3"/>
  <c r="D172" i="3"/>
  <c r="E177" i="12" l="1"/>
  <c r="H177" i="12" s="1"/>
  <c r="I177" i="12" s="1"/>
  <c r="B178" i="12" s="1"/>
  <c r="D162" i="17"/>
  <c r="E172" i="3"/>
  <c r="H172" i="3" s="1"/>
  <c r="I172" i="3" s="1"/>
  <c r="C157" i="17"/>
  <c r="B157" i="17" s="1"/>
  <c r="D179" i="15"/>
  <c r="C179" i="15"/>
  <c r="G179" i="15"/>
  <c r="D179" i="14"/>
  <c r="C179" i="14"/>
  <c r="G179" i="14"/>
  <c r="D176" i="13"/>
  <c r="C176" i="13"/>
  <c r="G176" i="13"/>
  <c r="E179" i="15" l="1"/>
  <c r="H179" i="15" s="1"/>
  <c r="I179" i="15" s="1"/>
  <c r="B180" i="15" s="1"/>
  <c r="G164" i="17"/>
  <c r="E179" i="14"/>
  <c r="H179" i="14" s="1"/>
  <c r="I179" i="14" s="1"/>
  <c r="B180" i="14" s="1"/>
  <c r="F164" i="17"/>
  <c r="E176" i="13"/>
  <c r="H176" i="13" s="1"/>
  <c r="I176" i="13" s="1"/>
  <c r="B177" i="13" s="1"/>
  <c r="E161" i="17"/>
  <c r="D178" i="12"/>
  <c r="C178" i="12"/>
  <c r="G178" i="12"/>
  <c r="B173" i="3"/>
  <c r="G173" i="3" s="1"/>
  <c r="E178" i="12" l="1"/>
  <c r="H178" i="12" s="1"/>
  <c r="I178" i="12" s="1"/>
  <c r="B179" i="12" s="1"/>
  <c r="D163" i="17"/>
  <c r="D180" i="15"/>
  <c r="C180" i="15"/>
  <c r="G180" i="15"/>
  <c r="D180" i="14"/>
  <c r="C180" i="14"/>
  <c r="G180" i="14"/>
  <c r="D177" i="13"/>
  <c r="C177" i="13"/>
  <c r="G177" i="13"/>
  <c r="C173" i="3"/>
  <c r="D173" i="3"/>
  <c r="E180" i="15" l="1"/>
  <c r="H180" i="15" s="1"/>
  <c r="I180" i="15" s="1"/>
  <c r="B181" i="15" s="1"/>
  <c r="G165" i="17"/>
  <c r="E180" i="14"/>
  <c r="H180" i="14" s="1"/>
  <c r="I180" i="14" s="1"/>
  <c r="B181" i="14" s="1"/>
  <c r="F165" i="17"/>
  <c r="E177" i="13"/>
  <c r="H177" i="13" s="1"/>
  <c r="I177" i="13" s="1"/>
  <c r="B178" i="13" s="1"/>
  <c r="E162" i="17"/>
  <c r="E173" i="3"/>
  <c r="H173" i="3" s="1"/>
  <c r="I173" i="3" s="1"/>
  <c r="B174" i="3" s="1"/>
  <c r="G174" i="3" s="1"/>
  <c r="C158" i="17"/>
  <c r="B158" i="17" s="1"/>
  <c r="C179" i="12"/>
  <c r="D179" i="12"/>
  <c r="G179" i="12"/>
  <c r="E179" i="12" l="1"/>
  <c r="H179" i="12" s="1"/>
  <c r="I179" i="12" s="1"/>
  <c r="B180" i="12" s="1"/>
  <c r="D164" i="17"/>
  <c r="D181" i="15"/>
  <c r="C181" i="15"/>
  <c r="G181" i="15"/>
  <c r="C181" i="14"/>
  <c r="D181" i="14"/>
  <c r="G181" i="14"/>
  <c r="D178" i="13"/>
  <c r="C178" i="13"/>
  <c r="G178" i="13"/>
  <c r="D174" i="3"/>
  <c r="C174" i="3"/>
  <c r="E181" i="15" l="1"/>
  <c r="H181" i="15" s="1"/>
  <c r="I181" i="15" s="1"/>
  <c r="B182" i="15" s="1"/>
  <c r="G166" i="17"/>
  <c r="E181" i="14"/>
  <c r="H181" i="14" s="1"/>
  <c r="I181" i="14" s="1"/>
  <c r="B182" i="14" s="1"/>
  <c r="F166" i="17"/>
  <c r="E178" i="13"/>
  <c r="H178" i="13" s="1"/>
  <c r="I178" i="13" s="1"/>
  <c r="B179" i="13" s="1"/>
  <c r="E163" i="17"/>
  <c r="E174" i="3"/>
  <c r="H174" i="3" s="1"/>
  <c r="I174" i="3" s="1"/>
  <c r="B175" i="3" s="1"/>
  <c r="G175" i="3" s="1"/>
  <c r="C159" i="17"/>
  <c r="B159" i="17" s="1"/>
  <c r="D180" i="12"/>
  <c r="C180" i="12"/>
  <c r="G180" i="12"/>
  <c r="E180" i="12" l="1"/>
  <c r="H180" i="12" s="1"/>
  <c r="I180" i="12" s="1"/>
  <c r="B181" i="12" s="1"/>
  <c r="D165" i="17"/>
  <c r="D182" i="15"/>
  <c r="C182" i="15"/>
  <c r="G182" i="15"/>
  <c r="D182" i="14"/>
  <c r="C182" i="14"/>
  <c r="G182" i="14"/>
  <c r="D179" i="13"/>
  <c r="C179" i="13"/>
  <c r="G179" i="13"/>
  <c r="C175" i="3"/>
  <c r="D175" i="3"/>
  <c r="E182" i="15" l="1"/>
  <c r="H182" i="15" s="1"/>
  <c r="I182" i="15" s="1"/>
  <c r="B183" i="15" s="1"/>
  <c r="G167" i="17"/>
  <c r="E182" i="14"/>
  <c r="H182" i="14" s="1"/>
  <c r="I182" i="14" s="1"/>
  <c r="B183" i="14" s="1"/>
  <c r="F167" i="17"/>
  <c r="E179" i="13"/>
  <c r="H179" i="13" s="1"/>
  <c r="I179" i="13" s="1"/>
  <c r="B180" i="13" s="1"/>
  <c r="E164" i="17"/>
  <c r="E175" i="3"/>
  <c r="H175" i="3" s="1"/>
  <c r="I175" i="3" s="1"/>
  <c r="B176" i="3" s="1"/>
  <c r="G176" i="3" s="1"/>
  <c r="C160" i="17"/>
  <c r="B160" i="17" s="1"/>
  <c r="D181" i="12"/>
  <c r="C181" i="12"/>
  <c r="G181" i="12"/>
  <c r="E181" i="12" l="1"/>
  <c r="H181" i="12" s="1"/>
  <c r="I181" i="12" s="1"/>
  <c r="B182" i="12" s="1"/>
  <c r="D166" i="17"/>
  <c r="C183" i="15"/>
  <c r="D183" i="15"/>
  <c r="G183" i="15"/>
  <c r="D183" i="14"/>
  <c r="C183" i="14"/>
  <c r="G183" i="14"/>
  <c r="D180" i="13"/>
  <c r="C180" i="13"/>
  <c r="G180" i="13"/>
  <c r="D176" i="3"/>
  <c r="C176" i="3"/>
  <c r="E183" i="15" l="1"/>
  <c r="H183" i="15" s="1"/>
  <c r="I183" i="15" s="1"/>
  <c r="B184" i="15" s="1"/>
  <c r="G168" i="17"/>
  <c r="E183" i="14"/>
  <c r="H183" i="14" s="1"/>
  <c r="I183" i="14" s="1"/>
  <c r="B184" i="14" s="1"/>
  <c r="F168" i="17"/>
  <c r="E180" i="13"/>
  <c r="H180" i="13" s="1"/>
  <c r="I180" i="13" s="1"/>
  <c r="B181" i="13" s="1"/>
  <c r="E165" i="17"/>
  <c r="E176" i="3"/>
  <c r="H176" i="3" s="1"/>
  <c r="I176" i="3" s="1"/>
  <c r="C161" i="17"/>
  <c r="B161" i="17" s="1"/>
  <c r="D182" i="12"/>
  <c r="C182" i="12"/>
  <c r="G182" i="12"/>
  <c r="E182" i="12" l="1"/>
  <c r="H182" i="12" s="1"/>
  <c r="I182" i="12" s="1"/>
  <c r="B183" i="12" s="1"/>
  <c r="D167" i="17"/>
  <c r="C184" i="15"/>
  <c r="D184" i="15"/>
  <c r="G184" i="15"/>
  <c r="D184" i="14"/>
  <c r="C184" i="14"/>
  <c r="G184" i="14"/>
  <c r="C181" i="13"/>
  <c r="D181" i="13"/>
  <c r="G181" i="13"/>
  <c r="B177" i="3"/>
  <c r="G177" i="3" s="1"/>
  <c r="E184" i="15" l="1"/>
  <c r="H184" i="15" s="1"/>
  <c r="I184" i="15" s="1"/>
  <c r="B185" i="15" s="1"/>
  <c r="G169" i="17"/>
  <c r="E184" i="14"/>
  <c r="H184" i="14" s="1"/>
  <c r="I184" i="14" s="1"/>
  <c r="B185" i="14" s="1"/>
  <c r="F169" i="17"/>
  <c r="E181" i="13"/>
  <c r="H181" i="13" s="1"/>
  <c r="I181" i="13" s="1"/>
  <c r="B182" i="13" s="1"/>
  <c r="E166" i="17"/>
  <c r="D183" i="12"/>
  <c r="C183" i="12"/>
  <c r="G183" i="12"/>
  <c r="D177" i="3"/>
  <c r="C177" i="3"/>
  <c r="E183" i="12" l="1"/>
  <c r="H183" i="12" s="1"/>
  <c r="I183" i="12" s="1"/>
  <c r="B184" i="12" s="1"/>
  <c r="D168" i="17"/>
  <c r="E177" i="3"/>
  <c r="H177" i="3" s="1"/>
  <c r="I177" i="3" s="1"/>
  <c r="C162" i="17"/>
  <c r="B162" i="17" s="1"/>
  <c r="D185" i="15"/>
  <c r="C185" i="15"/>
  <c r="G185" i="15"/>
  <c r="D185" i="14"/>
  <c r="C185" i="14"/>
  <c r="G185" i="14"/>
  <c r="D182" i="13"/>
  <c r="C182" i="13"/>
  <c r="G182" i="13"/>
  <c r="E185" i="15" l="1"/>
  <c r="H185" i="15" s="1"/>
  <c r="I185" i="15" s="1"/>
  <c r="B186" i="15" s="1"/>
  <c r="G170" i="17"/>
  <c r="E185" i="14"/>
  <c r="H185" i="14" s="1"/>
  <c r="I185" i="14" s="1"/>
  <c r="B186" i="14" s="1"/>
  <c r="F170" i="17"/>
  <c r="E182" i="13"/>
  <c r="H182" i="13" s="1"/>
  <c r="I182" i="13" s="1"/>
  <c r="B183" i="13" s="1"/>
  <c r="E167" i="17"/>
  <c r="D184" i="12"/>
  <c r="C184" i="12"/>
  <c r="G184" i="12"/>
  <c r="B178" i="3"/>
  <c r="G178" i="3" s="1"/>
  <c r="E184" i="12" l="1"/>
  <c r="H184" i="12" s="1"/>
  <c r="I184" i="12" s="1"/>
  <c r="B185" i="12" s="1"/>
  <c r="D169" i="17"/>
  <c r="D186" i="15"/>
  <c r="C186" i="15"/>
  <c r="G186" i="15"/>
  <c r="D186" i="14"/>
  <c r="C186" i="14"/>
  <c r="G186" i="14"/>
  <c r="D183" i="13"/>
  <c r="C183" i="13"/>
  <c r="G183" i="13"/>
  <c r="D178" i="3"/>
  <c r="C163" i="17" s="1"/>
  <c r="B163" i="17" s="1"/>
  <c r="C178" i="3"/>
  <c r="E186" i="15" l="1"/>
  <c r="H186" i="15" s="1"/>
  <c r="I186" i="15" s="1"/>
  <c r="B187" i="15" s="1"/>
  <c r="G171" i="17"/>
  <c r="E186" i="14"/>
  <c r="H186" i="14" s="1"/>
  <c r="I186" i="14" s="1"/>
  <c r="B187" i="14" s="1"/>
  <c r="F171" i="17"/>
  <c r="E183" i="13"/>
  <c r="H183" i="13" s="1"/>
  <c r="I183" i="13" s="1"/>
  <c r="B184" i="13" s="1"/>
  <c r="E168" i="17"/>
  <c r="D185" i="12"/>
  <c r="C185" i="12"/>
  <c r="G185" i="12"/>
  <c r="E178" i="3"/>
  <c r="H178" i="3" s="1"/>
  <c r="I178" i="3" s="1"/>
  <c r="E185" i="12" l="1"/>
  <c r="H185" i="12" s="1"/>
  <c r="I185" i="12" s="1"/>
  <c r="B186" i="12" s="1"/>
  <c r="D170" i="17"/>
  <c r="D187" i="15"/>
  <c r="C187" i="15"/>
  <c r="G187" i="15"/>
  <c r="D187" i="14"/>
  <c r="C187" i="14"/>
  <c r="G187" i="14"/>
  <c r="D184" i="13"/>
  <c r="C184" i="13"/>
  <c r="G184" i="13"/>
  <c r="B179" i="3"/>
  <c r="G179" i="3" s="1"/>
  <c r="E187" i="15" l="1"/>
  <c r="H187" i="15" s="1"/>
  <c r="I187" i="15" s="1"/>
  <c r="B188" i="15" s="1"/>
  <c r="G172" i="17"/>
  <c r="E187" i="14"/>
  <c r="H187" i="14" s="1"/>
  <c r="I187" i="14" s="1"/>
  <c r="B188" i="14" s="1"/>
  <c r="F172" i="17"/>
  <c r="E184" i="13"/>
  <c r="H184" i="13" s="1"/>
  <c r="I184" i="13" s="1"/>
  <c r="B185" i="13" s="1"/>
  <c r="E169" i="17"/>
  <c r="D186" i="12"/>
  <c r="C186" i="12"/>
  <c r="G186" i="12"/>
  <c r="D179" i="3"/>
  <c r="C179" i="3"/>
  <c r="E186" i="12" l="1"/>
  <c r="H186" i="12" s="1"/>
  <c r="I186" i="12" s="1"/>
  <c r="B187" i="12" s="1"/>
  <c r="D171" i="17"/>
  <c r="E179" i="3"/>
  <c r="H179" i="3" s="1"/>
  <c r="I179" i="3" s="1"/>
  <c r="B180" i="3" s="1"/>
  <c r="G180" i="3" s="1"/>
  <c r="C164" i="17"/>
  <c r="B164" i="17" s="1"/>
  <c r="D188" i="15"/>
  <c r="C188" i="15"/>
  <c r="G188" i="15"/>
  <c r="D188" i="14"/>
  <c r="C188" i="14"/>
  <c r="G188" i="14"/>
  <c r="D185" i="13"/>
  <c r="C185" i="13"/>
  <c r="G185" i="13"/>
  <c r="E188" i="15" l="1"/>
  <c r="H188" i="15" s="1"/>
  <c r="I188" i="15" s="1"/>
  <c r="B189" i="15" s="1"/>
  <c r="G173" i="17"/>
  <c r="E188" i="14"/>
  <c r="H188" i="14" s="1"/>
  <c r="I188" i="14" s="1"/>
  <c r="B189" i="14" s="1"/>
  <c r="F173" i="17"/>
  <c r="E185" i="13"/>
  <c r="H185" i="13" s="1"/>
  <c r="I185" i="13" s="1"/>
  <c r="B186" i="13" s="1"/>
  <c r="E170" i="17"/>
  <c r="D187" i="12"/>
  <c r="C187" i="12"/>
  <c r="G187" i="12"/>
  <c r="C180" i="3"/>
  <c r="D180" i="3"/>
  <c r="E187" i="12" l="1"/>
  <c r="H187" i="12" s="1"/>
  <c r="I187" i="12" s="1"/>
  <c r="B188" i="12" s="1"/>
  <c r="D172" i="17"/>
  <c r="E180" i="3"/>
  <c r="H180" i="3" s="1"/>
  <c r="I180" i="3" s="1"/>
  <c r="B181" i="3" s="1"/>
  <c r="G181" i="3" s="1"/>
  <c r="C165" i="17"/>
  <c r="B165" i="17" s="1"/>
  <c r="D189" i="15"/>
  <c r="C189" i="15"/>
  <c r="G189" i="15"/>
  <c r="D189" i="14"/>
  <c r="C189" i="14"/>
  <c r="G189" i="14"/>
  <c r="D186" i="13"/>
  <c r="C186" i="13"/>
  <c r="G186" i="13"/>
  <c r="E189" i="15" l="1"/>
  <c r="H189" i="15" s="1"/>
  <c r="I189" i="15" s="1"/>
  <c r="B190" i="15" s="1"/>
  <c r="G174" i="17"/>
  <c r="E189" i="14"/>
  <c r="H189" i="14" s="1"/>
  <c r="I189" i="14" s="1"/>
  <c r="B190" i="14" s="1"/>
  <c r="F174" i="17"/>
  <c r="E186" i="13"/>
  <c r="H186" i="13" s="1"/>
  <c r="I186" i="13" s="1"/>
  <c r="B187" i="13" s="1"/>
  <c r="E171" i="17"/>
  <c r="D188" i="12"/>
  <c r="C188" i="12"/>
  <c r="G188" i="12"/>
  <c r="D181" i="3"/>
  <c r="C181" i="3"/>
  <c r="E188" i="12" l="1"/>
  <c r="H188" i="12" s="1"/>
  <c r="I188" i="12" s="1"/>
  <c r="B189" i="12" s="1"/>
  <c r="D173" i="17"/>
  <c r="E181" i="3"/>
  <c r="H181" i="3" s="1"/>
  <c r="I181" i="3" s="1"/>
  <c r="B182" i="3" s="1"/>
  <c r="G182" i="3" s="1"/>
  <c r="C166" i="17"/>
  <c r="B166" i="17" s="1"/>
  <c r="D190" i="15"/>
  <c r="C190" i="15"/>
  <c r="G190" i="15"/>
  <c r="D190" i="14"/>
  <c r="C190" i="14"/>
  <c r="G190" i="14"/>
  <c r="D187" i="13"/>
  <c r="C187" i="13"/>
  <c r="G187" i="13"/>
  <c r="E190" i="15" l="1"/>
  <c r="H190" i="15" s="1"/>
  <c r="I190" i="15" s="1"/>
  <c r="B191" i="15" s="1"/>
  <c r="G175" i="17"/>
  <c r="E190" i="14"/>
  <c r="H190" i="14" s="1"/>
  <c r="I190" i="14" s="1"/>
  <c r="B191" i="14" s="1"/>
  <c r="F175" i="17"/>
  <c r="E187" i="13"/>
  <c r="H187" i="13" s="1"/>
  <c r="I187" i="13" s="1"/>
  <c r="B188" i="13" s="1"/>
  <c r="E172" i="17"/>
  <c r="D189" i="12"/>
  <c r="C189" i="12"/>
  <c r="G189" i="12"/>
  <c r="C182" i="3"/>
  <c r="D182" i="3"/>
  <c r="C167" i="17" s="1"/>
  <c r="B167" i="17" s="1"/>
  <c r="E189" i="12" l="1"/>
  <c r="H189" i="12" s="1"/>
  <c r="I189" i="12" s="1"/>
  <c r="B190" i="12" s="1"/>
  <c r="D174" i="17"/>
  <c r="D191" i="15"/>
  <c r="C191" i="15"/>
  <c r="G191" i="15"/>
  <c r="D191" i="14"/>
  <c r="C191" i="14"/>
  <c r="G191" i="14"/>
  <c r="D188" i="13"/>
  <c r="C188" i="13"/>
  <c r="G188" i="13"/>
  <c r="E182" i="3"/>
  <c r="H182" i="3" s="1"/>
  <c r="I182" i="3" s="1"/>
  <c r="E191" i="15" l="1"/>
  <c r="H191" i="15" s="1"/>
  <c r="I191" i="15" s="1"/>
  <c r="B192" i="15" s="1"/>
  <c r="G176" i="17"/>
  <c r="E191" i="14"/>
  <c r="H191" i="14" s="1"/>
  <c r="I191" i="14" s="1"/>
  <c r="B192" i="14" s="1"/>
  <c r="F176" i="17"/>
  <c r="E188" i="13"/>
  <c r="H188" i="13" s="1"/>
  <c r="I188" i="13" s="1"/>
  <c r="B189" i="13" s="1"/>
  <c r="E173" i="17"/>
  <c r="D190" i="12"/>
  <c r="C190" i="12"/>
  <c r="G190" i="12"/>
  <c r="B183" i="3"/>
  <c r="G183" i="3" s="1"/>
  <c r="E190" i="12" l="1"/>
  <c r="H190" i="12" s="1"/>
  <c r="I190" i="12" s="1"/>
  <c r="B191" i="12" s="1"/>
  <c r="D175" i="17"/>
  <c r="D192" i="15"/>
  <c r="C192" i="15"/>
  <c r="G192" i="15"/>
  <c r="D192" i="14"/>
  <c r="C192" i="14"/>
  <c r="G192" i="14"/>
  <c r="D189" i="13"/>
  <c r="C189" i="13"/>
  <c r="G189" i="13"/>
  <c r="D183" i="3"/>
  <c r="C183" i="3"/>
  <c r="E192" i="15" l="1"/>
  <c r="H192" i="15" s="1"/>
  <c r="I192" i="15" s="1"/>
  <c r="B193" i="15" s="1"/>
  <c r="G177" i="17"/>
  <c r="E192" i="14"/>
  <c r="H192" i="14" s="1"/>
  <c r="I192" i="14" s="1"/>
  <c r="B193" i="14" s="1"/>
  <c r="F177" i="17"/>
  <c r="E189" i="13"/>
  <c r="H189" i="13" s="1"/>
  <c r="I189" i="13" s="1"/>
  <c r="B190" i="13" s="1"/>
  <c r="E174" i="17"/>
  <c r="E183" i="3"/>
  <c r="H183" i="3" s="1"/>
  <c r="I183" i="3" s="1"/>
  <c r="B184" i="3" s="1"/>
  <c r="G184" i="3" s="1"/>
  <c r="C168" i="17"/>
  <c r="B168" i="17" s="1"/>
  <c r="C191" i="12"/>
  <c r="D191" i="12"/>
  <c r="G191" i="12"/>
  <c r="D184" i="3" l="1"/>
  <c r="E184" i="3" s="1"/>
  <c r="H184" i="3" s="1"/>
  <c r="I184" i="3" s="1"/>
  <c r="B185" i="3" s="1"/>
  <c r="G185" i="3" s="1"/>
  <c r="C184" i="3"/>
  <c r="E191" i="12"/>
  <c r="H191" i="12" s="1"/>
  <c r="I191" i="12" s="1"/>
  <c r="B192" i="12" s="1"/>
  <c r="D176" i="17"/>
  <c r="D193" i="15"/>
  <c r="C193" i="15"/>
  <c r="G193" i="15"/>
  <c r="C193" i="14"/>
  <c r="D193" i="14"/>
  <c r="G193" i="14"/>
  <c r="D190" i="13"/>
  <c r="C190" i="13"/>
  <c r="G190" i="13"/>
  <c r="C169" i="17" l="1"/>
  <c r="B169" i="17" s="1"/>
  <c r="E193" i="15"/>
  <c r="H193" i="15" s="1"/>
  <c r="I193" i="15" s="1"/>
  <c r="B194" i="15" s="1"/>
  <c r="G178" i="17"/>
  <c r="E193" i="14"/>
  <c r="H193" i="14" s="1"/>
  <c r="I193" i="14" s="1"/>
  <c r="B194" i="14" s="1"/>
  <c r="F178" i="17"/>
  <c r="E190" i="13"/>
  <c r="H190" i="13" s="1"/>
  <c r="I190" i="13" s="1"/>
  <c r="B191" i="13" s="1"/>
  <c r="E175" i="17"/>
  <c r="D192" i="12"/>
  <c r="C192" i="12"/>
  <c r="G192" i="12"/>
  <c r="C185" i="3"/>
  <c r="D185" i="3"/>
  <c r="C170" i="17" s="1"/>
  <c r="B170" i="17" l="1"/>
  <c r="E192" i="12"/>
  <c r="H192" i="12" s="1"/>
  <c r="I192" i="12" s="1"/>
  <c r="B193" i="12" s="1"/>
  <c r="D177" i="17"/>
  <c r="D194" i="15"/>
  <c r="C194" i="15"/>
  <c r="G194" i="15"/>
  <c r="D194" i="14"/>
  <c r="C194" i="14"/>
  <c r="G194" i="14"/>
  <c r="D191" i="13"/>
  <c r="C191" i="13"/>
  <c r="G191" i="13"/>
  <c r="E185" i="3"/>
  <c r="H185" i="3" s="1"/>
  <c r="I185" i="3" s="1"/>
  <c r="E194" i="15" l="1"/>
  <c r="H194" i="15" s="1"/>
  <c r="I194" i="15" s="1"/>
  <c r="B195" i="15" s="1"/>
  <c r="G179" i="17"/>
  <c r="E194" i="14"/>
  <c r="H194" i="14" s="1"/>
  <c r="I194" i="14" s="1"/>
  <c r="B195" i="14" s="1"/>
  <c r="F179" i="17"/>
  <c r="E191" i="13"/>
  <c r="H191" i="13" s="1"/>
  <c r="I191" i="13" s="1"/>
  <c r="B192" i="13" s="1"/>
  <c r="E176" i="17"/>
  <c r="C193" i="12"/>
  <c r="D193" i="12"/>
  <c r="G193" i="12"/>
  <c r="B186" i="3"/>
  <c r="G186" i="3" s="1"/>
  <c r="E193" i="12" l="1"/>
  <c r="H193" i="12" s="1"/>
  <c r="I193" i="12" s="1"/>
  <c r="B194" i="12" s="1"/>
  <c r="D178" i="17"/>
  <c r="C195" i="15"/>
  <c r="D195" i="15"/>
  <c r="G195" i="15"/>
  <c r="D195" i="14"/>
  <c r="C195" i="14"/>
  <c r="G195" i="14"/>
  <c r="D192" i="13"/>
  <c r="C192" i="13"/>
  <c r="G192" i="13"/>
  <c r="D186" i="3"/>
  <c r="C186" i="3"/>
  <c r="E195" i="15" l="1"/>
  <c r="H195" i="15" s="1"/>
  <c r="I195" i="15" s="1"/>
  <c r="B196" i="15" s="1"/>
  <c r="G180" i="17"/>
  <c r="E195" i="14"/>
  <c r="H195" i="14" s="1"/>
  <c r="I195" i="14" s="1"/>
  <c r="B196" i="14" s="1"/>
  <c r="F180" i="17"/>
  <c r="E192" i="13"/>
  <c r="H192" i="13" s="1"/>
  <c r="I192" i="13" s="1"/>
  <c r="B193" i="13" s="1"/>
  <c r="E177" i="17"/>
  <c r="E186" i="3"/>
  <c r="H186" i="3" s="1"/>
  <c r="I186" i="3" s="1"/>
  <c r="B187" i="3" s="1"/>
  <c r="G187" i="3" s="1"/>
  <c r="C171" i="17"/>
  <c r="B171" i="17" s="1"/>
  <c r="D194" i="12"/>
  <c r="C194" i="12"/>
  <c r="G194" i="12"/>
  <c r="E194" i="12" l="1"/>
  <c r="H194" i="12" s="1"/>
  <c r="I194" i="12" s="1"/>
  <c r="B195" i="12" s="1"/>
  <c r="D179" i="17"/>
  <c r="C196" i="15"/>
  <c r="D196" i="15"/>
  <c r="G196" i="15"/>
  <c r="D196" i="14"/>
  <c r="C196" i="14"/>
  <c r="G196" i="14"/>
  <c r="C193" i="13"/>
  <c r="D193" i="13"/>
  <c r="G193" i="13"/>
  <c r="C187" i="3"/>
  <c r="D187" i="3"/>
  <c r="E196" i="15" l="1"/>
  <c r="H196" i="15" s="1"/>
  <c r="I196" i="15" s="1"/>
  <c r="B197" i="15" s="1"/>
  <c r="G181" i="17"/>
  <c r="E196" i="14"/>
  <c r="H196" i="14" s="1"/>
  <c r="I196" i="14" s="1"/>
  <c r="B197" i="14" s="1"/>
  <c r="F181" i="17"/>
  <c r="E193" i="13"/>
  <c r="H193" i="13" s="1"/>
  <c r="I193" i="13" s="1"/>
  <c r="B194" i="13" s="1"/>
  <c r="E178" i="17"/>
  <c r="E187" i="3"/>
  <c r="H187" i="3" s="1"/>
  <c r="I187" i="3" s="1"/>
  <c r="C172" i="17"/>
  <c r="B172" i="17" s="1"/>
  <c r="D195" i="12"/>
  <c r="C195" i="12"/>
  <c r="G195" i="12"/>
  <c r="E195" i="12" l="1"/>
  <c r="H195" i="12" s="1"/>
  <c r="I195" i="12" s="1"/>
  <c r="B196" i="12" s="1"/>
  <c r="D180" i="17"/>
  <c r="D197" i="15"/>
  <c r="C197" i="15"/>
  <c r="G197" i="15"/>
  <c r="D197" i="14"/>
  <c r="C197" i="14"/>
  <c r="G197" i="14"/>
  <c r="D194" i="13"/>
  <c r="C194" i="13"/>
  <c r="G194" i="13"/>
  <c r="B188" i="3"/>
  <c r="G188" i="3" s="1"/>
  <c r="E197" i="15" l="1"/>
  <c r="H197" i="15" s="1"/>
  <c r="I197" i="15" s="1"/>
  <c r="B198" i="15" s="1"/>
  <c r="G182" i="17"/>
  <c r="E197" i="14"/>
  <c r="H197" i="14" s="1"/>
  <c r="I197" i="14" s="1"/>
  <c r="B198" i="14" s="1"/>
  <c r="F182" i="17"/>
  <c r="E194" i="13"/>
  <c r="H194" i="13" s="1"/>
  <c r="I194" i="13" s="1"/>
  <c r="B195" i="13" s="1"/>
  <c r="E179" i="17"/>
  <c r="D196" i="12"/>
  <c r="C196" i="12"/>
  <c r="G196" i="12"/>
  <c r="C188" i="3"/>
  <c r="D188" i="3"/>
  <c r="E196" i="12" l="1"/>
  <c r="H196" i="12" s="1"/>
  <c r="I196" i="12" s="1"/>
  <c r="B197" i="12" s="1"/>
  <c r="D181" i="17"/>
  <c r="E188" i="3"/>
  <c r="H188" i="3" s="1"/>
  <c r="I188" i="3" s="1"/>
  <c r="C173" i="17"/>
  <c r="B173" i="17" s="1"/>
  <c r="D198" i="15"/>
  <c r="C198" i="15"/>
  <c r="G198" i="15"/>
  <c r="D198" i="14"/>
  <c r="C198" i="14"/>
  <c r="G198" i="14"/>
  <c r="D195" i="13"/>
  <c r="C195" i="13"/>
  <c r="G195" i="13"/>
  <c r="E198" i="15" l="1"/>
  <c r="H198" i="15" s="1"/>
  <c r="I198" i="15" s="1"/>
  <c r="B199" i="15" s="1"/>
  <c r="G183" i="17"/>
  <c r="E198" i="14"/>
  <c r="H198" i="14" s="1"/>
  <c r="I198" i="14" s="1"/>
  <c r="B199" i="14" s="1"/>
  <c r="F183" i="17"/>
  <c r="E195" i="13"/>
  <c r="H195" i="13" s="1"/>
  <c r="I195" i="13" s="1"/>
  <c r="B196" i="13" s="1"/>
  <c r="E180" i="17"/>
  <c r="D197" i="12"/>
  <c r="C197" i="12"/>
  <c r="G197" i="12"/>
  <c r="B189" i="3"/>
  <c r="G189" i="3" s="1"/>
  <c r="E197" i="12" l="1"/>
  <c r="H197" i="12" s="1"/>
  <c r="I197" i="12" s="1"/>
  <c r="B198" i="12" s="1"/>
  <c r="D182" i="17"/>
  <c r="D199" i="15"/>
  <c r="C199" i="15"/>
  <c r="G199" i="15"/>
  <c r="D199" i="14"/>
  <c r="C199" i="14"/>
  <c r="G199" i="14"/>
  <c r="D196" i="13"/>
  <c r="C196" i="13"/>
  <c r="G196" i="13"/>
  <c r="C189" i="3"/>
  <c r="D189" i="3"/>
  <c r="E199" i="15" l="1"/>
  <c r="H199" i="15" s="1"/>
  <c r="I199" i="15" s="1"/>
  <c r="B200" i="15" s="1"/>
  <c r="G184" i="17"/>
  <c r="E199" i="14"/>
  <c r="H199" i="14" s="1"/>
  <c r="I199" i="14" s="1"/>
  <c r="B200" i="14" s="1"/>
  <c r="F184" i="17"/>
  <c r="E196" i="13"/>
  <c r="H196" i="13" s="1"/>
  <c r="I196" i="13" s="1"/>
  <c r="B197" i="13" s="1"/>
  <c r="E181" i="17"/>
  <c r="E189" i="3"/>
  <c r="H189" i="3" s="1"/>
  <c r="I189" i="3" s="1"/>
  <c r="B190" i="3" s="1"/>
  <c r="G190" i="3" s="1"/>
  <c r="C174" i="17"/>
  <c r="B174" i="17" s="1"/>
  <c r="C198" i="12"/>
  <c r="D198" i="12"/>
  <c r="G198" i="12"/>
  <c r="E198" i="12" l="1"/>
  <c r="H198" i="12" s="1"/>
  <c r="I198" i="12" s="1"/>
  <c r="B199" i="12" s="1"/>
  <c r="D183" i="17"/>
  <c r="D200" i="15"/>
  <c r="C200" i="15"/>
  <c r="G200" i="15"/>
  <c r="D200" i="14"/>
  <c r="C200" i="14"/>
  <c r="G200" i="14"/>
  <c r="D197" i="13"/>
  <c r="C197" i="13"/>
  <c r="G197" i="13"/>
  <c r="C190" i="3"/>
  <c r="D190" i="3"/>
  <c r="E200" i="15" l="1"/>
  <c r="H200" i="15" s="1"/>
  <c r="I200" i="15" s="1"/>
  <c r="B201" i="15" s="1"/>
  <c r="G185" i="17"/>
  <c r="E200" i="14"/>
  <c r="H200" i="14" s="1"/>
  <c r="I200" i="14" s="1"/>
  <c r="B201" i="14" s="1"/>
  <c r="F185" i="17"/>
  <c r="E197" i="13"/>
  <c r="H197" i="13" s="1"/>
  <c r="I197" i="13" s="1"/>
  <c r="B198" i="13" s="1"/>
  <c r="E182" i="17"/>
  <c r="E190" i="3"/>
  <c r="H190" i="3" s="1"/>
  <c r="I190" i="3" s="1"/>
  <c r="C175" i="17"/>
  <c r="B175" i="17" s="1"/>
  <c r="D199" i="12"/>
  <c r="C199" i="12"/>
  <c r="G199" i="12"/>
  <c r="E199" i="12" l="1"/>
  <c r="H199" i="12" s="1"/>
  <c r="I199" i="12" s="1"/>
  <c r="B200" i="12" s="1"/>
  <c r="D184" i="17"/>
  <c r="D201" i="15"/>
  <c r="C201" i="15"/>
  <c r="G201" i="15"/>
  <c r="D201" i="14"/>
  <c r="C201" i="14"/>
  <c r="G201" i="14"/>
  <c r="D198" i="13"/>
  <c r="C198" i="13"/>
  <c r="G198" i="13"/>
  <c r="B191" i="3"/>
  <c r="G191" i="3" s="1"/>
  <c r="E201" i="15" l="1"/>
  <c r="H201" i="15" s="1"/>
  <c r="I201" i="15" s="1"/>
  <c r="B202" i="15" s="1"/>
  <c r="G186" i="17"/>
  <c r="E201" i="14"/>
  <c r="H201" i="14" s="1"/>
  <c r="I201" i="14" s="1"/>
  <c r="B202" i="14" s="1"/>
  <c r="F186" i="17"/>
  <c r="E198" i="13"/>
  <c r="H198" i="13" s="1"/>
  <c r="I198" i="13" s="1"/>
  <c r="B199" i="13" s="1"/>
  <c r="E183" i="17"/>
  <c r="D200" i="12"/>
  <c r="C200" i="12"/>
  <c r="G200" i="12"/>
  <c r="C191" i="3"/>
  <c r="D191" i="3"/>
  <c r="E200" i="12" l="1"/>
  <c r="H200" i="12" s="1"/>
  <c r="I200" i="12" s="1"/>
  <c r="B201" i="12" s="1"/>
  <c r="D185" i="17"/>
  <c r="E191" i="3"/>
  <c r="H191" i="3" s="1"/>
  <c r="I191" i="3" s="1"/>
  <c r="C176" i="17"/>
  <c r="B176" i="17" s="1"/>
  <c r="D202" i="15"/>
  <c r="C202" i="15"/>
  <c r="G202" i="15"/>
  <c r="D202" i="14"/>
  <c r="C202" i="14"/>
  <c r="G202" i="14"/>
  <c r="D199" i="13"/>
  <c r="C199" i="13"/>
  <c r="G199" i="13"/>
  <c r="E202" i="15" l="1"/>
  <c r="H202" i="15" s="1"/>
  <c r="I202" i="15" s="1"/>
  <c r="B203" i="15" s="1"/>
  <c r="G187" i="17"/>
  <c r="E202" i="14"/>
  <c r="H202" i="14" s="1"/>
  <c r="I202" i="14" s="1"/>
  <c r="B203" i="14" s="1"/>
  <c r="F187" i="17"/>
  <c r="E199" i="13"/>
  <c r="H199" i="13" s="1"/>
  <c r="I199" i="13" s="1"/>
  <c r="B200" i="13" s="1"/>
  <c r="E184" i="17"/>
  <c r="D201" i="12"/>
  <c r="C201" i="12"/>
  <c r="G201" i="12"/>
  <c r="B192" i="3"/>
  <c r="G192" i="3" s="1"/>
  <c r="E201" i="12" l="1"/>
  <c r="H201" i="12" s="1"/>
  <c r="I201" i="12" s="1"/>
  <c r="B202" i="12" s="1"/>
  <c r="D186" i="17"/>
  <c r="D203" i="15"/>
  <c r="C203" i="15"/>
  <c r="G203" i="15"/>
  <c r="D203" i="14"/>
  <c r="C203" i="14"/>
  <c r="G203" i="14"/>
  <c r="D200" i="13"/>
  <c r="C200" i="13"/>
  <c r="G200" i="13"/>
  <c r="C192" i="3"/>
  <c r="D192" i="3"/>
  <c r="E203" i="15" l="1"/>
  <c r="H203" i="15" s="1"/>
  <c r="I203" i="15" s="1"/>
  <c r="B204" i="15" s="1"/>
  <c r="G188" i="17"/>
  <c r="E203" i="14"/>
  <c r="H203" i="14" s="1"/>
  <c r="I203" i="14" s="1"/>
  <c r="B204" i="14" s="1"/>
  <c r="F188" i="17"/>
  <c r="E200" i="13"/>
  <c r="H200" i="13" s="1"/>
  <c r="I200" i="13" s="1"/>
  <c r="B201" i="13" s="1"/>
  <c r="E185" i="17"/>
  <c r="E192" i="3"/>
  <c r="H192" i="3" s="1"/>
  <c r="I192" i="3" s="1"/>
  <c r="B193" i="3" s="1"/>
  <c r="G193" i="3" s="1"/>
  <c r="C177" i="17"/>
  <c r="B177" i="17" s="1"/>
  <c r="D202" i="12"/>
  <c r="C202" i="12"/>
  <c r="G202" i="12"/>
  <c r="E202" i="12" l="1"/>
  <c r="H202" i="12" s="1"/>
  <c r="I202" i="12" s="1"/>
  <c r="B203" i="12" s="1"/>
  <c r="D187" i="17"/>
  <c r="D204" i="15"/>
  <c r="C204" i="15"/>
  <c r="G204" i="15"/>
  <c r="D204" i="14"/>
  <c r="C204" i="14"/>
  <c r="G204" i="14"/>
  <c r="D201" i="13"/>
  <c r="C201" i="13"/>
  <c r="G201" i="13"/>
  <c r="C193" i="3"/>
  <c r="D193" i="3"/>
  <c r="E204" i="15" l="1"/>
  <c r="H204" i="15" s="1"/>
  <c r="I204" i="15" s="1"/>
  <c r="B205" i="15" s="1"/>
  <c r="G189" i="17"/>
  <c r="E204" i="14"/>
  <c r="H204" i="14" s="1"/>
  <c r="I204" i="14" s="1"/>
  <c r="B205" i="14" s="1"/>
  <c r="F189" i="17"/>
  <c r="E201" i="13"/>
  <c r="H201" i="13" s="1"/>
  <c r="I201" i="13" s="1"/>
  <c r="B202" i="13" s="1"/>
  <c r="E186" i="17"/>
  <c r="E193" i="3"/>
  <c r="H193" i="3" s="1"/>
  <c r="I193" i="3" s="1"/>
  <c r="C178" i="17"/>
  <c r="B178" i="17" s="1"/>
  <c r="C203" i="12"/>
  <c r="D203" i="12"/>
  <c r="G203" i="12"/>
  <c r="E203" i="12" l="1"/>
  <c r="H203" i="12" s="1"/>
  <c r="I203" i="12" s="1"/>
  <c r="B204" i="12" s="1"/>
  <c r="D188" i="17"/>
  <c r="D205" i="15"/>
  <c r="C205" i="15"/>
  <c r="G205" i="15"/>
  <c r="C205" i="14"/>
  <c r="D205" i="14"/>
  <c r="G205" i="14"/>
  <c r="D202" i="13"/>
  <c r="C202" i="13"/>
  <c r="G202" i="13"/>
  <c r="B194" i="3"/>
  <c r="G194" i="3" s="1"/>
  <c r="E205" i="15" l="1"/>
  <c r="H205" i="15" s="1"/>
  <c r="I205" i="15" s="1"/>
  <c r="B206" i="15" s="1"/>
  <c r="G190" i="17"/>
  <c r="E205" i="14"/>
  <c r="H205" i="14" s="1"/>
  <c r="I205" i="14" s="1"/>
  <c r="B206" i="14" s="1"/>
  <c r="F190" i="17"/>
  <c r="E202" i="13"/>
  <c r="H202" i="13" s="1"/>
  <c r="I202" i="13" s="1"/>
  <c r="B203" i="13" s="1"/>
  <c r="E187" i="17"/>
  <c r="D204" i="12"/>
  <c r="C204" i="12"/>
  <c r="G204" i="12"/>
  <c r="C194" i="3"/>
  <c r="D194" i="3"/>
  <c r="E204" i="12" l="1"/>
  <c r="H204" i="12" s="1"/>
  <c r="I204" i="12" s="1"/>
  <c r="B205" i="12" s="1"/>
  <c r="D189" i="17"/>
  <c r="E194" i="3"/>
  <c r="H194" i="3" s="1"/>
  <c r="I194" i="3" s="1"/>
  <c r="B195" i="3" s="1"/>
  <c r="G195" i="3" s="1"/>
  <c r="C179" i="17"/>
  <c r="B179" i="17" s="1"/>
  <c r="D206" i="15"/>
  <c r="C206" i="15"/>
  <c r="G206" i="15"/>
  <c r="D206" i="14"/>
  <c r="C206" i="14"/>
  <c r="G206" i="14"/>
  <c r="D203" i="13"/>
  <c r="C203" i="13"/>
  <c r="G203" i="13"/>
  <c r="E206" i="15" l="1"/>
  <c r="H206" i="15" s="1"/>
  <c r="I206" i="15" s="1"/>
  <c r="B207" i="15" s="1"/>
  <c r="G191" i="17"/>
  <c r="E206" i="14"/>
  <c r="H206" i="14" s="1"/>
  <c r="I206" i="14" s="1"/>
  <c r="B207" i="14" s="1"/>
  <c r="F191" i="17"/>
  <c r="E203" i="13"/>
  <c r="H203" i="13" s="1"/>
  <c r="I203" i="13" s="1"/>
  <c r="B204" i="13" s="1"/>
  <c r="E188" i="17"/>
  <c r="D205" i="12"/>
  <c r="C205" i="12"/>
  <c r="G205" i="12"/>
  <c r="C195" i="3"/>
  <c r="D195" i="3"/>
  <c r="C180" i="17" s="1"/>
  <c r="B180" i="17" s="1"/>
  <c r="E205" i="12" l="1"/>
  <c r="H205" i="12" s="1"/>
  <c r="I205" i="12" s="1"/>
  <c r="B206" i="12" s="1"/>
  <c r="D190" i="17"/>
  <c r="C207" i="15"/>
  <c r="D207" i="15"/>
  <c r="G207" i="15"/>
  <c r="D207" i="14"/>
  <c r="C207" i="14"/>
  <c r="G207" i="14"/>
  <c r="D204" i="13"/>
  <c r="C204" i="13"/>
  <c r="G204" i="13"/>
  <c r="E195" i="3"/>
  <c r="H195" i="3" s="1"/>
  <c r="I195" i="3" s="1"/>
  <c r="E207" i="15" l="1"/>
  <c r="H207" i="15" s="1"/>
  <c r="I207" i="15" s="1"/>
  <c r="B208" i="15" s="1"/>
  <c r="G192" i="17"/>
  <c r="E207" i="14"/>
  <c r="H207" i="14" s="1"/>
  <c r="I207" i="14" s="1"/>
  <c r="B208" i="14" s="1"/>
  <c r="F192" i="17"/>
  <c r="E204" i="13"/>
  <c r="H204" i="13" s="1"/>
  <c r="I204" i="13" s="1"/>
  <c r="B205" i="13" s="1"/>
  <c r="E189" i="17"/>
  <c r="D206" i="12"/>
  <c r="C206" i="12"/>
  <c r="G206" i="12"/>
  <c r="B196" i="3"/>
  <c r="G196" i="3" s="1"/>
  <c r="E206" i="12" l="1"/>
  <c r="H206" i="12" s="1"/>
  <c r="I206" i="12" s="1"/>
  <c r="B207" i="12" s="1"/>
  <c r="D191" i="17"/>
  <c r="C208" i="15"/>
  <c r="D208" i="15"/>
  <c r="G208" i="15"/>
  <c r="D208" i="14"/>
  <c r="C208" i="14"/>
  <c r="G208" i="14"/>
  <c r="C205" i="13"/>
  <c r="D205" i="13"/>
  <c r="G205" i="13"/>
  <c r="D196" i="3"/>
  <c r="C196" i="3"/>
  <c r="E208" i="15" l="1"/>
  <c r="H208" i="15" s="1"/>
  <c r="I208" i="15" s="1"/>
  <c r="B209" i="15" s="1"/>
  <c r="G193" i="17"/>
  <c r="E208" i="14"/>
  <c r="H208" i="14" s="1"/>
  <c r="I208" i="14" s="1"/>
  <c r="B209" i="14" s="1"/>
  <c r="F193" i="17"/>
  <c r="E205" i="13"/>
  <c r="H205" i="13" s="1"/>
  <c r="I205" i="13" s="1"/>
  <c r="B206" i="13" s="1"/>
  <c r="E190" i="17"/>
  <c r="E196" i="3"/>
  <c r="H196" i="3" s="1"/>
  <c r="I196" i="3" s="1"/>
  <c r="B197" i="3" s="1"/>
  <c r="G197" i="3" s="1"/>
  <c r="C181" i="17"/>
  <c r="B181" i="17" s="1"/>
  <c r="D207" i="12"/>
  <c r="C207" i="12"/>
  <c r="G207" i="12"/>
  <c r="E207" i="12" l="1"/>
  <c r="H207" i="12" s="1"/>
  <c r="I207" i="12" s="1"/>
  <c r="B208" i="12" s="1"/>
  <c r="D192" i="17"/>
  <c r="D209" i="15"/>
  <c r="C209" i="15"/>
  <c r="G209" i="15"/>
  <c r="D209" i="14"/>
  <c r="C209" i="14"/>
  <c r="G209" i="14"/>
  <c r="D206" i="13"/>
  <c r="C206" i="13"/>
  <c r="G206" i="13"/>
  <c r="D197" i="3"/>
  <c r="C197" i="3"/>
  <c r="E209" i="15" l="1"/>
  <c r="H209" i="15" s="1"/>
  <c r="I209" i="15" s="1"/>
  <c r="B210" i="15" s="1"/>
  <c r="G194" i="17"/>
  <c r="E209" i="14"/>
  <c r="H209" i="14" s="1"/>
  <c r="I209" i="14" s="1"/>
  <c r="B210" i="14" s="1"/>
  <c r="F194" i="17"/>
  <c r="E206" i="13"/>
  <c r="H206" i="13" s="1"/>
  <c r="I206" i="13" s="1"/>
  <c r="B207" i="13" s="1"/>
  <c r="E191" i="17"/>
  <c r="E197" i="3"/>
  <c r="H197" i="3" s="1"/>
  <c r="I197" i="3" s="1"/>
  <c r="B198" i="3" s="1"/>
  <c r="G198" i="3" s="1"/>
  <c r="C182" i="17"/>
  <c r="B182" i="17" s="1"/>
  <c r="D208" i="12"/>
  <c r="C208" i="12"/>
  <c r="G208" i="12"/>
  <c r="E208" i="12" l="1"/>
  <c r="H208" i="12" s="1"/>
  <c r="I208" i="12" s="1"/>
  <c r="B209" i="12" s="1"/>
  <c r="D193" i="17"/>
  <c r="D210" i="15"/>
  <c r="C210" i="15"/>
  <c r="G210" i="15"/>
  <c r="D210" i="14"/>
  <c r="C210" i="14"/>
  <c r="G210" i="14"/>
  <c r="D207" i="13"/>
  <c r="C207" i="13"/>
  <c r="G207" i="13"/>
  <c r="D198" i="3"/>
  <c r="C198" i="3"/>
  <c r="E210" i="15" l="1"/>
  <c r="H210" i="15" s="1"/>
  <c r="I210" i="15" s="1"/>
  <c r="B211" i="15" s="1"/>
  <c r="G195" i="17"/>
  <c r="E210" i="14"/>
  <c r="H210" i="14" s="1"/>
  <c r="I210" i="14" s="1"/>
  <c r="B211" i="14" s="1"/>
  <c r="F195" i="17"/>
  <c r="E207" i="13"/>
  <c r="H207" i="13" s="1"/>
  <c r="I207" i="13" s="1"/>
  <c r="B208" i="13" s="1"/>
  <c r="E192" i="17"/>
  <c r="E198" i="3"/>
  <c r="H198" i="3" s="1"/>
  <c r="I198" i="3" s="1"/>
  <c r="B199" i="3" s="1"/>
  <c r="G199" i="3" s="1"/>
  <c r="C183" i="17"/>
  <c r="B183" i="17" s="1"/>
  <c r="D209" i="12"/>
  <c r="C209" i="12"/>
  <c r="G209" i="12"/>
  <c r="D199" i="3" l="1"/>
  <c r="E199" i="3" s="1"/>
  <c r="H199" i="3" s="1"/>
  <c r="I199" i="3" s="1"/>
  <c r="C199" i="3"/>
  <c r="E209" i="12"/>
  <c r="H209" i="12" s="1"/>
  <c r="I209" i="12" s="1"/>
  <c r="B210" i="12" s="1"/>
  <c r="D194" i="17"/>
  <c r="D211" i="15"/>
  <c r="C211" i="15"/>
  <c r="G211" i="15"/>
  <c r="D211" i="14"/>
  <c r="C211" i="14"/>
  <c r="G211" i="14"/>
  <c r="D208" i="13"/>
  <c r="C208" i="13"/>
  <c r="G208" i="13"/>
  <c r="C184" i="17" l="1"/>
  <c r="B184" i="17" s="1"/>
  <c r="E211" i="15"/>
  <c r="H211" i="15" s="1"/>
  <c r="I211" i="15" s="1"/>
  <c r="B212" i="15" s="1"/>
  <c r="G196" i="17"/>
  <c r="E211" i="14"/>
  <c r="H211" i="14" s="1"/>
  <c r="I211" i="14" s="1"/>
  <c r="B212" i="14" s="1"/>
  <c r="F196" i="17"/>
  <c r="E208" i="13"/>
  <c r="H208" i="13" s="1"/>
  <c r="I208" i="13" s="1"/>
  <c r="B209" i="13" s="1"/>
  <c r="E193" i="17"/>
  <c r="C210" i="12"/>
  <c r="D210" i="12"/>
  <c r="G210" i="12"/>
  <c r="B200" i="3"/>
  <c r="G200" i="3" s="1"/>
  <c r="E210" i="12" l="1"/>
  <c r="H210" i="12" s="1"/>
  <c r="I210" i="12" s="1"/>
  <c r="B211" i="12" s="1"/>
  <c r="D195" i="17"/>
  <c r="D212" i="15"/>
  <c r="C212" i="15"/>
  <c r="G212" i="15"/>
  <c r="D212" i="14"/>
  <c r="C212" i="14"/>
  <c r="G212" i="14"/>
  <c r="D209" i="13"/>
  <c r="C209" i="13"/>
  <c r="G209" i="13"/>
  <c r="C200" i="3"/>
  <c r="D200" i="3"/>
  <c r="C185" i="17" s="1"/>
  <c r="B185" i="17" s="1"/>
  <c r="E212" i="15" l="1"/>
  <c r="H212" i="15" s="1"/>
  <c r="I212" i="15" s="1"/>
  <c r="B213" i="15" s="1"/>
  <c r="G197" i="17"/>
  <c r="E212" i="14"/>
  <c r="H212" i="14" s="1"/>
  <c r="I212" i="14" s="1"/>
  <c r="B213" i="14" s="1"/>
  <c r="F197" i="17"/>
  <c r="E209" i="13"/>
  <c r="H209" i="13" s="1"/>
  <c r="I209" i="13" s="1"/>
  <c r="B210" i="13" s="1"/>
  <c r="E194" i="17"/>
  <c r="D211" i="12"/>
  <c r="C211" i="12"/>
  <c r="G211" i="12"/>
  <c r="E200" i="3"/>
  <c r="H200" i="3" s="1"/>
  <c r="I200" i="3" s="1"/>
  <c r="E211" i="12" l="1"/>
  <c r="H211" i="12" s="1"/>
  <c r="I211" i="12" s="1"/>
  <c r="B212" i="12" s="1"/>
  <c r="D196" i="17"/>
  <c r="D213" i="15"/>
  <c r="C213" i="15"/>
  <c r="G213" i="15"/>
  <c r="D213" i="14"/>
  <c r="C213" i="14"/>
  <c r="G213" i="14"/>
  <c r="D210" i="13"/>
  <c r="C210" i="13"/>
  <c r="G210" i="13"/>
  <c r="B201" i="3"/>
  <c r="G201" i="3" s="1"/>
  <c r="E213" i="15" l="1"/>
  <c r="H213" i="15" s="1"/>
  <c r="I213" i="15" s="1"/>
  <c r="B214" i="15" s="1"/>
  <c r="G198" i="17"/>
  <c r="E213" i="14"/>
  <c r="H213" i="14" s="1"/>
  <c r="I213" i="14" s="1"/>
  <c r="B214" i="14" s="1"/>
  <c r="F198" i="17"/>
  <c r="E210" i="13"/>
  <c r="H210" i="13" s="1"/>
  <c r="I210" i="13" s="1"/>
  <c r="B211" i="13" s="1"/>
  <c r="E195" i="17"/>
  <c r="D212" i="12"/>
  <c r="C212" i="12"/>
  <c r="G212" i="12"/>
  <c r="D201" i="3"/>
  <c r="C201" i="3"/>
  <c r="E212" i="12" l="1"/>
  <c r="H212" i="12" s="1"/>
  <c r="I212" i="12" s="1"/>
  <c r="B213" i="12" s="1"/>
  <c r="D197" i="17"/>
  <c r="E201" i="3"/>
  <c r="H201" i="3" s="1"/>
  <c r="I201" i="3" s="1"/>
  <c r="B202" i="3" s="1"/>
  <c r="G202" i="3" s="1"/>
  <c r="C186" i="17"/>
  <c r="B186" i="17" s="1"/>
  <c r="D214" i="15"/>
  <c r="C214" i="15"/>
  <c r="G214" i="15"/>
  <c r="D214" i="14"/>
  <c r="C214" i="14"/>
  <c r="G214" i="14"/>
  <c r="D211" i="13"/>
  <c r="C211" i="13"/>
  <c r="G211" i="13"/>
  <c r="E214" i="15" l="1"/>
  <c r="H214" i="15" s="1"/>
  <c r="I214" i="15" s="1"/>
  <c r="B215" i="15" s="1"/>
  <c r="G199" i="17"/>
  <c r="E214" i="14"/>
  <c r="H214" i="14" s="1"/>
  <c r="I214" i="14" s="1"/>
  <c r="B215" i="14" s="1"/>
  <c r="F199" i="17"/>
  <c r="E211" i="13"/>
  <c r="H211" i="13" s="1"/>
  <c r="I211" i="13" s="1"/>
  <c r="B212" i="13" s="1"/>
  <c r="E196" i="17"/>
  <c r="G213" i="12"/>
  <c r="D213" i="12"/>
  <c r="C213" i="12"/>
  <c r="C202" i="3"/>
  <c r="D202" i="3"/>
  <c r="E213" i="12" l="1"/>
  <c r="H213" i="12" s="1"/>
  <c r="I213" i="12" s="1"/>
  <c r="B214" i="12" s="1"/>
  <c r="D198" i="17"/>
  <c r="E202" i="3"/>
  <c r="H202" i="3" s="1"/>
  <c r="I202" i="3" s="1"/>
  <c r="B203" i="3" s="1"/>
  <c r="G203" i="3" s="1"/>
  <c r="C187" i="17"/>
  <c r="B187" i="17" s="1"/>
  <c r="D215" i="15"/>
  <c r="C215" i="15"/>
  <c r="G215" i="15"/>
  <c r="D215" i="14"/>
  <c r="C215" i="14"/>
  <c r="G215" i="14"/>
  <c r="D212" i="13"/>
  <c r="C212" i="13"/>
  <c r="G212" i="13"/>
  <c r="E215" i="15" l="1"/>
  <c r="H215" i="15" s="1"/>
  <c r="I215" i="15" s="1"/>
  <c r="B216" i="15" s="1"/>
  <c r="G200" i="17"/>
  <c r="E215" i="14"/>
  <c r="H215" i="14" s="1"/>
  <c r="I215" i="14" s="1"/>
  <c r="B216" i="14" s="1"/>
  <c r="F200" i="17"/>
  <c r="E212" i="13"/>
  <c r="H212" i="13" s="1"/>
  <c r="I212" i="13" s="1"/>
  <c r="B213" i="13" s="1"/>
  <c r="E197" i="17"/>
  <c r="D214" i="12"/>
  <c r="C214" i="12"/>
  <c r="G214" i="12"/>
  <c r="C203" i="3"/>
  <c r="D203" i="3"/>
  <c r="E214" i="12" l="1"/>
  <c r="H214" i="12" s="1"/>
  <c r="I214" i="12" s="1"/>
  <c r="B215" i="12" s="1"/>
  <c r="D199" i="17"/>
  <c r="E203" i="3"/>
  <c r="H203" i="3" s="1"/>
  <c r="I203" i="3" s="1"/>
  <c r="B204" i="3" s="1"/>
  <c r="G204" i="3" s="1"/>
  <c r="C188" i="17"/>
  <c r="B188" i="17" s="1"/>
  <c r="D216" i="15"/>
  <c r="C216" i="15"/>
  <c r="G216" i="15"/>
  <c r="D216" i="14"/>
  <c r="C216" i="14"/>
  <c r="G216" i="14"/>
  <c r="D213" i="13"/>
  <c r="C213" i="13"/>
  <c r="G213" i="13"/>
  <c r="E216" i="15" l="1"/>
  <c r="H216" i="15" s="1"/>
  <c r="I216" i="15" s="1"/>
  <c r="B217" i="15" s="1"/>
  <c r="G201" i="17"/>
  <c r="E216" i="14"/>
  <c r="H216" i="14" s="1"/>
  <c r="I216" i="14" s="1"/>
  <c r="B217" i="14" s="1"/>
  <c r="F201" i="17"/>
  <c r="E213" i="13"/>
  <c r="H213" i="13" s="1"/>
  <c r="I213" i="13" s="1"/>
  <c r="B214" i="13" s="1"/>
  <c r="E198" i="17"/>
  <c r="C215" i="12"/>
  <c r="D215" i="12"/>
  <c r="G215" i="12"/>
  <c r="D204" i="3"/>
  <c r="C204" i="3"/>
  <c r="E215" i="12" l="1"/>
  <c r="H215" i="12" s="1"/>
  <c r="I215" i="12" s="1"/>
  <c r="B216" i="12" s="1"/>
  <c r="D200" i="17"/>
  <c r="E204" i="3"/>
  <c r="H204" i="3" s="1"/>
  <c r="I204" i="3" s="1"/>
  <c r="B205" i="3" s="1"/>
  <c r="G205" i="3" s="1"/>
  <c r="C189" i="17"/>
  <c r="B189" i="17" s="1"/>
  <c r="D217" i="15"/>
  <c r="C217" i="15"/>
  <c r="G217" i="15"/>
  <c r="C217" i="14"/>
  <c r="D217" i="14"/>
  <c r="G217" i="14"/>
  <c r="D214" i="13"/>
  <c r="C214" i="13"/>
  <c r="G214" i="13"/>
  <c r="E217" i="15" l="1"/>
  <c r="H217" i="15" s="1"/>
  <c r="I217" i="15" s="1"/>
  <c r="B218" i="15" s="1"/>
  <c r="G202" i="17"/>
  <c r="E217" i="14"/>
  <c r="H217" i="14" s="1"/>
  <c r="I217" i="14" s="1"/>
  <c r="B218" i="14" s="1"/>
  <c r="F202" i="17"/>
  <c r="E214" i="13"/>
  <c r="H214" i="13" s="1"/>
  <c r="I214" i="13" s="1"/>
  <c r="B215" i="13" s="1"/>
  <c r="E199" i="17"/>
  <c r="C205" i="3"/>
  <c r="D205" i="3"/>
  <c r="D216" i="12"/>
  <c r="C216" i="12"/>
  <c r="G216" i="12"/>
  <c r="E216" i="12" l="1"/>
  <c r="H216" i="12" s="1"/>
  <c r="I216" i="12" s="1"/>
  <c r="B217" i="12" s="1"/>
  <c r="D201" i="17"/>
  <c r="E205" i="3"/>
  <c r="H205" i="3" s="1"/>
  <c r="I205" i="3" s="1"/>
  <c r="B206" i="3" s="1"/>
  <c r="C190" i="17"/>
  <c r="B190" i="17" s="1"/>
  <c r="D218" i="15"/>
  <c r="C218" i="15"/>
  <c r="G218" i="15"/>
  <c r="D218" i="14"/>
  <c r="C218" i="14"/>
  <c r="G218" i="14"/>
  <c r="D215" i="13"/>
  <c r="C215" i="13"/>
  <c r="G215" i="13"/>
  <c r="G206" i="3" l="1"/>
  <c r="C206" i="3"/>
  <c r="D206" i="3"/>
  <c r="C191" i="17" s="1"/>
  <c r="B191" i="17" s="1"/>
  <c r="E218" i="15"/>
  <c r="H218" i="15" s="1"/>
  <c r="I218" i="15" s="1"/>
  <c r="B219" i="15" s="1"/>
  <c r="G203" i="17"/>
  <c r="E218" i="14"/>
  <c r="H218" i="14" s="1"/>
  <c r="I218" i="14" s="1"/>
  <c r="B219" i="14" s="1"/>
  <c r="F203" i="17"/>
  <c r="E215" i="13"/>
  <c r="H215" i="13" s="1"/>
  <c r="I215" i="13" s="1"/>
  <c r="B216" i="13" s="1"/>
  <c r="E200" i="17"/>
  <c r="C217" i="12"/>
  <c r="D217" i="12"/>
  <c r="G217" i="12"/>
  <c r="E206" i="3" l="1"/>
  <c r="H206" i="3" s="1"/>
  <c r="I206" i="3" s="1"/>
  <c r="B207" i="3" s="1"/>
  <c r="G207" i="3" s="1"/>
  <c r="E217" i="12"/>
  <c r="H217" i="12" s="1"/>
  <c r="I217" i="12" s="1"/>
  <c r="B218" i="12" s="1"/>
  <c r="D202" i="17"/>
  <c r="C219" i="15"/>
  <c r="D219" i="15"/>
  <c r="G219" i="15"/>
  <c r="D219" i="14"/>
  <c r="C219" i="14"/>
  <c r="G219" i="14"/>
  <c r="D216" i="13"/>
  <c r="C216" i="13"/>
  <c r="G216" i="13"/>
  <c r="C207" i="3" l="1"/>
  <c r="D207" i="3"/>
  <c r="C192" i="17" s="1"/>
  <c r="B192" i="17" s="1"/>
  <c r="E219" i="15"/>
  <c r="H219" i="15" s="1"/>
  <c r="I219" i="15" s="1"/>
  <c r="B220" i="15" s="1"/>
  <c r="G204" i="17"/>
  <c r="E219" i="14"/>
  <c r="H219" i="14" s="1"/>
  <c r="I219" i="14" s="1"/>
  <c r="B220" i="14" s="1"/>
  <c r="F204" i="17"/>
  <c r="E216" i="13"/>
  <c r="H216" i="13" s="1"/>
  <c r="I216" i="13" s="1"/>
  <c r="B217" i="13" s="1"/>
  <c r="E201" i="17"/>
  <c r="D218" i="12"/>
  <c r="C218" i="12"/>
  <c r="G218" i="12"/>
  <c r="E207" i="3"/>
  <c r="H207" i="3" s="1"/>
  <c r="I207" i="3" s="1"/>
  <c r="E218" i="12" l="1"/>
  <c r="H218" i="12" s="1"/>
  <c r="I218" i="12" s="1"/>
  <c r="B219" i="12" s="1"/>
  <c r="D203" i="17"/>
  <c r="C220" i="15"/>
  <c r="D220" i="15"/>
  <c r="G220" i="15"/>
  <c r="D220" i="14"/>
  <c r="C220" i="14"/>
  <c r="G220" i="14"/>
  <c r="C217" i="13"/>
  <c r="D217" i="13"/>
  <c r="G217" i="13"/>
  <c r="B208" i="3"/>
  <c r="G208" i="3" s="1"/>
  <c r="E220" i="15" l="1"/>
  <c r="H220" i="15" s="1"/>
  <c r="I220" i="15" s="1"/>
  <c r="B221" i="15" s="1"/>
  <c r="G205" i="17"/>
  <c r="E220" i="14"/>
  <c r="H220" i="14" s="1"/>
  <c r="I220" i="14" s="1"/>
  <c r="B221" i="14" s="1"/>
  <c r="F205" i="17"/>
  <c r="E217" i="13"/>
  <c r="H217" i="13" s="1"/>
  <c r="I217" i="13" s="1"/>
  <c r="B218" i="13" s="1"/>
  <c r="E202" i="17"/>
  <c r="D219" i="12"/>
  <c r="C219" i="12"/>
  <c r="G219" i="12"/>
  <c r="D208" i="3"/>
  <c r="C208" i="3"/>
  <c r="E219" i="12" l="1"/>
  <c r="H219" i="12" s="1"/>
  <c r="I219" i="12" s="1"/>
  <c r="B220" i="12" s="1"/>
  <c r="D204" i="17"/>
  <c r="E208" i="3"/>
  <c r="C193" i="17"/>
  <c r="B193" i="17" s="1"/>
  <c r="D221" i="15"/>
  <c r="C221" i="15"/>
  <c r="G221" i="15"/>
  <c r="D221" i="14"/>
  <c r="C221" i="14"/>
  <c r="G221" i="14"/>
  <c r="D218" i="13"/>
  <c r="C218" i="13"/>
  <c r="G218" i="13"/>
  <c r="H208" i="3"/>
  <c r="I208" i="3" s="1"/>
  <c r="B209" i="3" s="1"/>
  <c r="G209" i="3" s="1"/>
  <c r="E221" i="15" l="1"/>
  <c r="H221" i="15" s="1"/>
  <c r="I221" i="15" s="1"/>
  <c r="B222" i="15" s="1"/>
  <c r="G206" i="17"/>
  <c r="E221" i="14"/>
  <c r="H221" i="14" s="1"/>
  <c r="I221" i="14" s="1"/>
  <c r="B222" i="14" s="1"/>
  <c r="F206" i="17"/>
  <c r="E218" i="13"/>
  <c r="H218" i="13" s="1"/>
  <c r="I218" i="13" s="1"/>
  <c r="B219" i="13" s="1"/>
  <c r="E203" i="17"/>
  <c r="D220" i="12"/>
  <c r="C220" i="12"/>
  <c r="G220" i="12"/>
  <c r="D209" i="3"/>
  <c r="C209" i="3"/>
  <c r="E220" i="12" l="1"/>
  <c r="H220" i="12" s="1"/>
  <c r="I220" i="12" s="1"/>
  <c r="B221" i="12" s="1"/>
  <c r="D205" i="17"/>
  <c r="E209" i="3"/>
  <c r="H209" i="3" s="1"/>
  <c r="I209" i="3" s="1"/>
  <c r="B210" i="3" s="1"/>
  <c r="G210" i="3" s="1"/>
  <c r="C194" i="17"/>
  <c r="B194" i="17" s="1"/>
  <c r="D222" i="15"/>
  <c r="C222" i="15"/>
  <c r="G222" i="15"/>
  <c r="D222" i="14"/>
  <c r="C222" i="14"/>
  <c r="G222" i="14"/>
  <c r="D219" i="13"/>
  <c r="C219" i="13"/>
  <c r="G219" i="13"/>
  <c r="E222" i="15" l="1"/>
  <c r="H222" i="15" s="1"/>
  <c r="I222" i="15" s="1"/>
  <c r="B223" i="15" s="1"/>
  <c r="G207" i="17"/>
  <c r="E222" i="14"/>
  <c r="H222" i="14" s="1"/>
  <c r="I222" i="14" s="1"/>
  <c r="B223" i="14" s="1"/>
  <c r="F207" i="17"/>
  <c r="E219" i="13"/>
  <c r="H219" i="13" s="1"/>
  <c r="I219" i="13" s="1"/>
  <c r="B220" i="13" s="1"/>
  <c r="E204" i="17"/>
  <c r="D210" i="3"/>
  <c r="C195" i="17" s="1"/>
  <c r="B195" i="17" s="1"/>
  <c r="C210" i="3"/>
  <c r="D221" i="12"/>
  <c r="C221" i="12"/>
  <c r="G221" i="12"/>
  <c r="E210" i="3" l="1"/>
  <c r="H210" i="3" s="1"/>
  <c r="I210" i="3" s="1"/>
  <c r="B211" i="3" s="1"/>
  <c r="G211" i="3" s="1"/>
  <c r="E221" i="12"/>
  <c r="H221" i="12" s="1"/>
  <c r="I221" i="12" s="1"/>
  <c r="B222" i="12" s="1"/>
  <c r="D206" i="17"/>
  <c r="D223" i="15"/>
  <c r="C223" i="15"/>
  <c r="G223" i="15"/>
  <c r="D223" i="14"/>
  <c r="C223" i="14"/>
  <c r="G223" i="14"/>
  <c r="D220" i="13"/>
  <c r="C220" i="13"/>
  <c r="G220" i="13"/>
  <c r="E223" i="15" l="1"/>
  <c r="H223" i="15" s="1"/>
  <c r="I223" i="15" s="1"/>
  <c r="B224" i="15" s="1"/>
  <c r="G208" i="17"/>
  <c r="E223" i="14"/>
  <c r="H223" i="14" s="1"/>
  <c r="I223" i="14" s="1"/>
  <c r="B224" i="14" s="1"/>
  <c r="F208" i="17"/>
  <c r="E220" i="13"/>
  <c r="H220" i="13" s="1"/>
  <c r="I220" i="13" s="1"/>
  <c r="B221" i="13" s="1"/>
  <c r="E205" i="17"/>
  <c r="D222" i="12"/>
  <c r="C222" i="12"/>
  <c r="G222" i="12"/>
  <c r="C211" i="3"/>
  <c r="D211" i="3"/>
  <c r="E222" i="12" l="1"/>
  <c r="H222" i="12" s="1"/>
  <c r="I222" i="12" s="1"/>
  <c r="B223" i="12" s="1"/>
  <c r="D207" i="17"/>
  <c r="E211" i="3"/>
  <c r="C196" i="17"/>
  <c r="B196" i="17" s="1"/>
  <c r="D224" i="15"/>
  <c r="C224" i="15"/>
  <c r="G224" i="15"/>
  <c r="D224" i="14"/>
  <c r="C224" i="14"/>
  <c r="G224" i="14"/>
  <c r="D221" i="13"/>
  <c r="C221" i="13"/>
  <c r="G221" i="13"/>
  <c r="H211" i="3"/>
  <c r="I211" i="3" s="1"/>
  <c r="B212" i="3" s="1"/>
  <c r="G212" i="3" s="1"/>
  <c r="E224" i="15" l="1"/>
  <c r="H224" i="15" s="1"/>
  <c r="I224" i="15" s="1"/>
  <c r="B225" i="15" s="1"/>
  <c r="G209" i="17"/>
  <c r="E224" i="14"/>
  <c r="H224" i="14" s="1"/>
  <c r="I224" i="14" s="1"/>
  <c r="B225" i="14" s="1"/>
  <c r="F209" i="17"/>
  <c r="E221" i="13"/>
  <c r="H221" i="13" s="1"/>
  <c r="I221" i="13" s="1"/>
  <c r="B222" i="13" s="1"/>
  <c r="E206" i="17"/>
  <c r="D223" i="12"/>
  <c r="C223" i="12"/>
  <c r="G223" i="12"/>
  <c r="C212" i="3"/>
  <c r="D212" i="3"/>
  <c r="E223" i="12" l="1"/>
  <c r="H223" i="12" s="1"/>
  <c r="I223" i="12" s="1"/>
  <c r="B224" i="12" s="1"/>
  <c r="D208" i="17"/>
  <c r="E212" i="3"/>
  <c r="C197" i="17"/>
  <c r="B197" i="17" s="1"/>
  <c r="D225" i="15"/>
  <c r="C225" i="15"/>
  <c r="G225" i="15"/>
  <c r="D225" i="14"/>
  <c r="C225" i="14"/>
  <c r="G225" i="14"/>
  <c r="D222" i="13"/>
  <c r="C222" i="13"/>
  <c r="G222" i="13"/>
  <c r="H212" i="3"/>
  <c r="I212" i="3" s="1"/>
  <c r="B213" i="3" s="1"/>
  <c r="G213" i="3" s="1"/>
  <c r="E225" i="15" l="1"/>
  <c r="H225" i="15" s="1"/>
  <c r="I225" i="15" s="1"/>
  <c r="B226" i="15" s="1"/>
  <c r="G210" i="17"/>
  <c r="E225" i="14"/>
  <c r="H225" i="14" s="1"/>
  <c r="I225" i="14" s="1"/>
  <c r="B226" i="14" s="1"/>
  <c r="F210" i="17"/>
  <c r="E222" i="13"/>
  <c r="H222" i="13" s="1"/>
  <c r="I222" i="13" s="1"/>
  <c r="B223" i="13" s="1"/>
  <c r="E207" i="17"/>
  <c r="D224" i="12"/>
  <c r="C224" i="12"/>
  <c r="G224" i="12"/>
  <c r="C213" i="3"/>
  <c r="D213" i="3"/>
  <c r="E224" i="12" l="1"/>
  <c r="H224" i="12" s="1"/>
  <c r="I224" i="12" s="1"/>
  <c r="B225" i="12" s="1"/>
  <c r="D209" i="17"/>
  <c r="E213" i="3"/>
  <c r="C198" i="17"/>
  <c r="B198" i="17" s="1"/>
  <c r="D226" i="15"/>
  <c r="C226" i="15"/>
  <c r="G226" i="15"/>
  <c r="D226" i="14"/>
  <c r="C226" i="14"/>
  <c r="G226" i="14"/>
  <c r="D223" i="13"/>
  <c r="C223" i="13"/>
  <c r="G223" i="13"/>
  <c r="H213" i="3"/>
  <c r="I213" i="3" s="1"/>
  <c r="B214" i="3" s="1"/>
  <c r="G214" i="3" s="1"/>
  <c r="E226" i="15" l="1"/>
  <c r="H226" i="15" s="1"/>
  <c r="I226" i="15" s="1"/>
  <c r="B227" i="15" s="1"/>
  <c r="G211" i="17"/>
  <c r="E226" i="14"/>
  <c r="H226" i="14" s="1"/>
  <c r="I226" i="14" s="1"/>
  <c r="B227" i="14" s="1"/>
  <c r="F211" i="17"/>
  <c r="E223" i="13"/>
  <c r="H223" i="13" s="1"/>
  <c r="I223" i="13" s="1"/>
  <c r="B224" i="13" s="1"/>
  <c r="E208" i="17"/>
  <c r="D225" i="12"/>
  <c r="C225" i="12"/>
  <c r="G225" i="12"/>
  <c r="C214" i="3"/>
  <c r="D214" i="3"/>
  <c r="E225" i="12" l="1"/>
  <c r="H225" i="12" s="1"/>
  <c r="I225" i="12" s="1"/>
  <c r="B226" i="12" s="1"/>
  <c r="D210" i="17"/>
  <c r="E214" i="3"/>
  <c r="C199" i="17"/>
  <c r="B199" i="17" s="1"/>
  <c r="D227" i="15"/>
  <c r="C227" i="15"/>
  <c r="G227" i="15"/>
  <c r="D227" i="14"/>
  <c r="C227" i="14"/>
  <c r="G227" i="14"/>
  <c r="D224" i="13"/>
  <c r="C224" i="13"/>
  <c r="G224" i="13"/>
  <c r="H214" i="3"/>
  <c r="I214" i="3" s="1"/>
  <c r="E227" i="15" l="1"/>
  <c r="H227" i="15" s="1"/>
  <c r="I227" i="15" s="1"/>
  <c r="B228" i="15" s="1"/>
  <c r="G212" i="17"/>
  <c r="E227" i="14"/>
  <c r="H227" i="14" s="1"/>
  <c r="I227" i="14" s="1"/>
  <c r="B228" i="14" s="1"/>
  <c r="F212" i="17"/>
  <c r="E224" i="13"/>
  <c r="H224" i="13" s="1"/>
  <c r="I224" i="13" s="1"/>
  <c r="B225" i="13" s="1"/>
  <c r="E209" i="17"/>
  <c r="D226" i="12"/>
  <c r="C226" i="12"/>
  <c r="G226" i="12"/>
  <c r="B215" i="3"/>
  <c r="G215" i="3" s="1"/>
  <c r="E226" i="12" l="1"/>
  <c r="H226" i="12" s="1"/>
  <c r="I226" i="12" s="1"/>
  <c r="B227" i="12" s="1"/>
  <c r="D211" i="17"/>
  <c r="D228" i="15"/>
  <c r="C228" i="15"/>
  <c r="G228" i="15"/>
  <c r="D228" i="14"/>
  <c r="C228" i="14"/>
  <c r="G228" i="14"/>
  <c r="D225" i="13"/>
  <c r="C225" i="13"/>
  <c r="G225" i="13"/>
  <c r="C215" i="3"/>
  <c r="D215" i="3"/>
  <c r="E228" i="15" l="1"/>
  <c r="H228" i="15" s="1"/>
  <c r="I228" i="15" s="1"/>
  <c r="B229" i="15" s="1"/>
  <c r="G213" i="17"/>
  <c r="E228" i="14"/>
  <c r="H228" i="14" s="1"/>
  <c r="I228" i="14" s="1"/>
  <c r="B229" i="14" s="1"/>
  <c r="F213" i="17"/>
  <c r="E225" i="13"/>
  <c r="H225" i="13" s="1"/>
  <c r="I225" i="13" s="1"/>
  <c r="B226" i="13" s="1"/>
  <c r="E210" i="17"/>
  <c r="E215" i="3"/>
  <c r="H215" i="3" s="1"/>
  <c r="I215" i="3" s="1"/>
  <c r="C200" i="17"/>
  <c r="B200" i="17" s="1"/>
  <c r="C227" i="12"/>
  <c r="D227" i="12"/>
  <c r="G227" i="12"/>
  <c r="E227" i="12" l="1"/>
  <c r="H227" i="12" s="1"/>
  <c r="I227" i="12" s="1"/>
  <c r="B228" i="12" s="1"/>
  <c r="D212" i="17"/>
  <c r="D229" i="15"/>
  <c r="C229" i="15"/>
  <c r="G229" i="15"/>
  <c r="C229" i="14"/>
  <c r="D229" i="14"/>
  <c r="G229" i="14"/>
  <c r="D226" i="13"/>
  <c r="C226" i="13"/>
  <c r="G226" i="13"/>
  <c r="B216" i="3"/>
  <c r="G216" i="3" s="1"/>
  <c r="E229" i="15" l="1"/>
  <c r="H229" i="15" s="1"/>
  <c r="I229" i="15" s="1"/>
  <c r="B230" i="15" s="1"/>
  <c r="G214" i="17"/>
  <c r="E229" i="14"/>
  <c r="H229" i="14" s="1"/>
  <c r="I229" i="14" s="1"/>
  <c r="B230" i="14" s="1"/>
  <c r="F214" i="17"/>
  <c r="E226" i="13"/>
  <c r="H226" i="13" s="1"/>
  <c r="I226" i="13" s="1"/>
  <c r="B227" i="13" s="1"/>
  <c r="E211" i="17"/>
  <c r="D228" i="12"/>
  <c r="C228" i="12"/>
  <c r="G228" i="12"/>
  <c r="C216" i="3"/>
  <c r="D216" i="3"/>
  <c r="E228" i="12" l="1"/>
  <c r="H228" i="12" s="1"/>
  <c r="I228" i="12" s="1"/>
  <c r="B229" i="12" s="1"/>
  <c r="D213" i="17"/>
  <c r="E216" i="3"/>
  <c r="C201" i="17"/>
  <c r="B201" i="17" s="1"/>
  <c r="D230" i="15"/>
  <c r="C230" i="15"/>
  <c r="G230" i="15"/>
  <c r="D230" i="14"/>
  <c r="C230" i="14"/>
  <c r="G230" i="14"/>
  <c r="D227" i="13"/>
  <c r="C227" i="13"/>
  <c r="G227" i="13"/>
  <c r="H216" i="3"/>
  <c r="I216" i="3" s="1"/>
  <c r="E230" i="15" l="1"/>
  <c r="H230" i="15" s="1"/>
  <c r="I230" i="15" s="1"/>
  <c r="B231" i="15" s="1"/>
  <c r="G215" i="17"/>
  <c r="E230" i="14"/>
  <c r="H230" i="14" s="1"/>
  <c r="I230" i="14" s="1"/>
  <c r="B231" i="14" s="1"/>
  <c r="F215" i="17"/>
  <c r="E227" i="13"/>
  <c r="H227" i="13" s="1"/>
  <c r="I227" i="13" s="1"/>
  <c r="B228" i="13" s="1"/>
  <c r="E212" i="17"/>
  <c r="D229" i="12"/>
  <c r="C229" i="12"/>
  <c r="G229" i="12"/>
  <c r="B217" i="3"/>
  <c r="G217" i="3" s="1"/>
  <c r="E229" i="12" l="1"/>
  <c r="H229" i="12" s="1"/>
  <c r="I229" i="12" s="1"/>
  <c r="B230" i="12" s="1"/>
  <c r="D214" i="17"/>
  <c r="D231" i="15"/>
  <c r="C231" i="15"/>
  <c r="G231" i="15"/>
  <c r="D231" i="14"/>
  <c r="C231" i="14"/>
  <c r="G231" i="14"/>
  <c r="D228" i="13"/>
  <c r="C228" i="13"/>
  <c r="G228" i="13"/>
  <c r="C217" i="3"/>
  <c r="D217" i="3"/>
  <c r="E231" i="15" l="1"/>
  <c r="H231" i="15" s="1"/>
  <c r="I231" i="15" s="1"/>
  <c r="B232" i="15" s="1"/>
  <c r="G216" i="17"/>
  <c r="E231" i="14"/>
  <c r="H231" i="14" s="1"/>
  <c r="I231" i="14" s="1"/>
  <c r="B232" i="14" s="1"/>
  <c r="F216" i="17"/>
  <c r="E228" i="13"/>
  <c r="H228" i="13" s="1"/>
  <c r="I228" i="13" s="1"/>
  <c r="B229" i="13" s="1"/>
  <c r="E213" i="17"/>
  <c r="E217" i="3"/>
  <c r="H217" i="3" s="1"/>
  <c r="I217" i="3" s="1"/>
  <c r="B218" i="3" s="1"/>
  <c r="G218" i="3" s="1"/>
  <c r="C202" i="17"/>
  <c r="B202" i="17" s="1"/>
  <c r="D230" i="12"/>
  <c r="C230" i="12"/>
  <c r="G230" i="12"/>
  <c r="E230" i="12" l="1"/>
  <c r="H230" i="12" s="1"/>
  <c r="I230" i="12" s="1"/>
  <c r="B231" i="12" s="1"/>
  <c r="D215" i="17"/>
  <c r="C232" i="15"/>
  <c r="D232" i="15"/>
  <c r="G232" i="15"/>
  <c r="D232" i="14"/>
  <c r="C232" i="14"/>
  <c r="H232" i="14"/>
  <c r="I232" i="14" s="1"/>
  <c r="G232" i="14"/>
  <c r="C229" i="13"/>
  <c r="D229" i="13"/>
  <c r="G229" i="13"/>
  <c r="C218" i="3"/>
  <c r="D218" i="3"/>
  <c r="E232" i="15" l="1"/>
  <c r="H232" i="15" s="1"/>
  <c r="I232" i="15" s="1"/>
  <c r="B233" i="15" s="1"/>
  <c r="G217" i="17"/>
  <c r="E232" i="14"/>
  <c r="F217" i="17"/>
  <c r="E229" i="13"/>
  <c r="H229" i="13" s="1"/>
  <c r="I229" i="13" s="1"/>
  <c r="B230" i="13" s="1"/>
  <c r="E214" i="17"/>
  <c r="E218" i="3"/>
  <c r="H218" i="3" s="1"/>
  <c r="I218" i="3" s="1"/>
  <c r="C203" i="17"/>
  <c r="B203" i="17" s="1"/>
  <c r="B233" i="14"/>
  <c r="D231" i="12"/>
  <c r="C231" i="12"/>
  <c r="G231" i="12"/>
  <c r="E231" i="12" l="1"/>
  <c r="H231" i="12" s="1"/>
  <c r="I231" i="12" s="1"/>
  <c r="B232" i="12" s="1"/>
  <c r="D216" i="17"/>
  <c r="D233" i="15"/>
  <c r="C233" i="15"/>
  <c r="G233" i="15"/>
  <c r="H233" i="14"/>
  <c r="I233" i="14" s="1"/>
  <c r="D233" i="14"/>
  <c r="C233" i="14"/>
  <c r="G233" i="14"/>
  <c r="D230" i="13"/>
  <c r="C230" i="13"/>
  <c r="G230" i="13"/>
  <c r="B219" i="3"/>
  <c r="G219" i="3" s="1"/>
  <c r="E233" i="15" l="1"/>
  <c r="H233" i="15" s="1"/>
  <c r="I233" i="15" s="1"/>
  <c r="B234" i="15" s="1"/>
  <c r="G218" i="17"/>
  <c r="E233" i="14"/>
  <c r="F218" i="17"/>
  <c r="E230" i="13"/>
  <c r="H230" i="13" s="1"/>
  <c r="I230" i="13" s="1"/>
  <c r="B231" i="13" s="1"/>
  <c r="E215" i="17"/>
  <c r="B234" i="14"/>
  <c r="D232" i="12"/>
  <c r="C232" i="12"/>
  <c r="G232" i="12"/>
  <c r="C219" i="3"/>
  <c r="D219" i="3"/>
  <c r="E232" i="12" l="1"/>
  <c r="H232" i="12" s="1"/>
  <c r="I232" i="12" s="1"/>
  <c r="B233" i="12" s="1"/>
  <c r="D217" i="17"/>
  <c r="E219" i="3"/>
  <c r="C204" i="17"/>
  <c r="B204" i="17" s="1"/>
  <c r="D234" i="15"/>
  <c r="C234" i="15"/>
  <c r="G234" i="15"/>
  <c r="D234" i="14"/>
  <c r="C234" i="14"/>
  <c r="H234" i="14"/>
  <c r="I234" i="14" s="1"/>
  <c r="G234" i="14"/>
  <c r="D231" i="13"/>
  <c r="C231" i="13"/>
  <c r="G231" i="13"/>
  <c r="H219" i="3"/>
  <c r="I219" i="3" s="1"/>
  <c r="E234" i="15" l="1"/>
  <c r="H234" i="15" s="1"/>
  <c r="I234" i="15" s="1"/>
  <c r="B235" i="15" s="1"/>
  <c r="G219" i="17"/>
  <c r="E234" i="14"/>
  <c r="F219" i="17"/>
  <c r="E231" i="13"/>
  <c r="H231" i="13" s="1"/>
  <c r="I231" i="13" s="1"/>
  <c r="B232" i="13" s="1"/>
  <c r="E216" i="17"/>
  <c r="B235" i="14"/>
  <c r="D233" i="12"/>
  <c r="C233" i="12"/>
  <c r="G233" i="12"/>
  <c r="B220" i="3"/>
  <c r="G220" i="3" s="1"/>
  <c r="E233" i="12" l="1"/>
  <c r="H233" i="12" s="1"/>
  <c r="I233" i="12" s="1"/>
  <c r="B234" i="12" s="1"/>
  <c r="D218" i="17"/>
  <c r="D235" i="15"/>
  <c r="C235" i="15"/>
  <c r="G235" i="15"/>
  <c r="H235" i="14"/>
  <c r="I235" i="14" s="1"/>
  <c r="D235" i="14"/>
  <c r="C235" i="14"/>
  <c r="G235" i="14"/>
  <c r="D232" i="13"/>
  <c r="C232" i="13"/>
  <c r="G232" i="13"/>
  <c r="C220" i="3"/>
  <c r="D220" i="3"/>
  <c r="E235" i="15" l="1"/>
  <c r="H235" i="15" s="1"/>
  <c r="I235" i="15" s="1"/>
  <c r="B236" i="15" s="1"/>
  <c r="G220" i="17"/>
  <c r="E235" i="14"/>
  <c r="F220" i="17"/>
  <c r="E232" i="13"/>
  <c r="H232" i="13" s="1"/>
  <c r="I232" i="13" s="1"/>
  <c r="B233" i="13" s="1"/>
  <c r="E217" i="17"/>
  <c r="E220" i="3"/>
  <c r="H220" i="3" s="1"/>
  <c r="I220" i="3" s="1"/>
  <c r="C205" i="17"/>
  <c r="B205" i="17" s="1"/>
  <c r="B236" i="14"/>
  <c r="D234" i="12"/>
  <c r="C234" i="12"/>
  <c r="G234" i="12"/>
  <c r="E234" i="12" l="1"/>
  <c r="H234" i="12" s="1"/>
  <c r="I234" i="12" s="1"/>
  <c r="B235" i="12" s="1"/>
  <c r="D219" i="17"/>
  <c r="D236" i="15"/>
  <c r="C236" i="15"/>
  <c r="G236" i="15"/>
  <c r="H236" i="14"/>
  <c r="I236" i="14" s="1"/>
  <c r="D236" i="14"/>
  <c r="C236" i="14"/>
  <c r="G236" i="14"/>
  <c r="D233" i="13"/>
  <c r="C233" i="13"/>
  <c r="G233" i="13"/>
  <c r="B221" i="3"/>
  <c r="G221" i="3" s="1"/>
  <c r="E236" i="15" l="1"/>
  <c r="H236" i="15" s="1"/>
  <c r="I236" i="15" s="1"/>
  <c r="B237" i="15" s="1"/>
  <c r="G221" i="17"/>
  <c r="E236" i="14"/>
  <c r="F221" i="17"/>
  <c r="E233" i="13"/>
  <c r="H233" i="13" s="1"/>
  <c r="I233" i="13" s="1"/>
  <c r="B234" i="13" s="1"/>
  <c r="E218" i="17"/>
  <c r="B237" i="14"/>
  <c r="D235" i="12"/>
  <c r="C235" i="12"/>
  <c r="G235" i="12"/>
  <c r="C221" i="3"/>
  <c r="D221" i="3"/>
  <c r="C206" i="17" s="1"/>
  <c r="B206" i="17" s="1"/>
  <c r="E235" i="12" l="1"/>
  <c r="H235" i="12" s="1"/>
  <c r="I235" i="12" s="1"/>
  <c r="B236" i="12" s="1"/>
  <c r="D220" i="17"/>
  <c r="D237" i="15"/>
  <c r="C237" i="15"/>
  <c r="G237" i="15"/>
  <c r="H237" i="14"/>
  <c r="I237" i="14" s="1"/>
  <c r="D237" i="14"/>
  <c r="C237" i="14"/>
  <c r="G237" i="14"/>
  <c r="D234" i="13"/>
  <c r="C234" i="13"/>
  <c r="G234" i="13"/>
  <c r="E221" i="3"/>
  <c r="H221" i="3" s="1"/>
  <c r="I221" i="3" s="1"/>
  <c r="E237" i="15" l="1"/>
  <c r="H237" i="15" s="1"/>
  <c r="I237" i="15" s="1"/>
  <c r="B238" i="15" s="1"/>
  <c r="G222" i="17"/>
  <c r="E237" i="14"/>
  <c r="F222" i="17"/>
  <c r="E234" i="13"/>
  <c r="H234" i="13" s="1"/>
  <c r="I234" i="13" s="1"/>
  <c r="B235" i="13" s="1"/>
  <c r="E219" i="17"/>
  <c r="B238" i="14"/>
  <c r="D236" i="12"/>
  <c r="C236" i="12"/>
  <c r="G236" i="12"/>
  <c r="B222" i="3"/>
  <c r="G222" i="3" s="1"/>
  <c r="E236" i="12" l="1"/>
  <c r="H236" i="12" s="1"/>
  <c r="I236" i="12" s="1"/>
  <c r="B237" i="12" s="1"/>
  <c r="D221" i="17"/>
  <c r="D238" i="15"/>
  <c r="C238" i="15"/>
  <c r="G238" i="15"/>
  <c r="H238" i="14"/>
  <c r="I238" i="14" s="1"/>
  <c r="D238" i="14"/>
  <c r="C238" i="14"/>
  <c r="G238" i="14"/>
  <c r="D235" i="13"/>
  <c r="C235" i="13"/>
  <c r="G235" i="13"/>
  <c r="D222" i="3"/>
  <c r="C222" i="3"/>
  <c r="E238" i="15" l="1"/>
  <c r="H238" i="15" s="1"/>
  <c r="I238" i="15" s="1"/>
  <c r="B239" i="15" s="1"/>
  <c r="G223" i="17"/>
  <c r="E238" i="14"/>
  <c r="F223" i="17"/>
  <c r="E235" i="13"/>
  <c r="H235" i="13" s="1"/>
  <c r="I235" i="13" s="1"/>
  <c r="B236" i="13" s="1"/>
  <c r="E220" i="17"/>
  <c r="E222" i="3"/>
  <c r="H222" i="3" s="1"/>
  <c r="I222" i="3" s="1"/>
  <c r="B223" i="3" s="1"/>
  <c r="G223" i="3" s="1"/>
  <c r="C207" i="17"/>
  <c r="B207" i="17" s="1"/>
  <c r="B239" i="14"/>
  <c r="D237" i="12"/>
  <c r="C237" i="12"/>
  <c r="G237" i="12"/>
  <c r="C223" i="3" l="1"/>
  <c r="D223" i="3"/>
  <c r="E223" i="3" s="1"/>
  <c r="E237" i="12"/>
  <c r="H237" i="12" s="1"/>
  <c r="I237" i="12" s="1"/>
  <c r="B238" i="12" s="1"/>
  <c r="D222" i="17"/>
  <c r="D239" i="15"/>
  <c r="C239" i="15"/>
  <c r="G239" i="15"/>
  <c r="D239" i="14"/>
  <c r="C239" i="14"/>
  <c r="H239" i="14"/>
  <c r="I239" i="14" s="1"/>
  <c r="G239" i="14"/>
  <c r="D236" i="13"/>
  <c r="C236" i="13"/>
  <c r="G236" i="13"/>
  <c r="H223" i="3"/>
  <c r="I223" i="3" s="1"/>
  <c r="B224" i="3" s="1"/>
  <c r="G224" i="3" s="1"/>
  <c r="C208" i="17" l="1"/>
  <c r="B208" i="17" s="1"/>
  <c r="E239" i="15"/>
  <c r="H239" i="15" s="1"/>
  <c r="I239" i="15" s="1"/>
  <c r="B240" i="15" s="1"/>
  <c r="G224" i="17"/>
  <c r="E239" i="14"/>
  <c r="F224" i="17"/>
  <c r="E236" i="13"/>
  <c r="H236" i="13" s="1"/>
  <c r="I236" i="13" s="1"/>
  <c r="B237" i="13" s="1"/>
  <c r="E221" i="17"/>
  <c r="B240" i="14"/>
  <c r="D238" i="12"/>
  <c r="C238" i="12"/>
  <c r="G238" i="12"/>
  <c r="C224" i="3"/>
  <c r="D224" i="3"/>
  <c r="E238" i="12" l="1"/>
  <c r="H238" i="12" s="1"/>
  <c r="I238" i="12" s="1"/>
  <c r="B239" i="12" s="1"/>
  <c r="D223" i="17"/>
  <c r="E224" i="3"/>
  <c r="C209" i="17"/>
  <c r="B209" i="17" s="1"/>
  <c r="D240" i="15"/>
  <c r="C240" i="15"/>
  <c r="G240" i="15"/>
  <c r="H240" i="14"/>
  <c r="I240" i="14" s="1"/>
  <c r="D240" i="14"/>
  <c r="C240" i="14"/>
  <c r="G240" i="14"/>
  <c r="D237" i="13"/>
  <c r="C237" i="13"/>
  <c r="G237" i="13"/>
  <c r="H224" i="3"/>
  <c r="I224" i="3" s="1"/>
  <c r="E240" i="15" l="1"/>
  <c r="H240" i="15" s="1"/>
  <c r="I240" i="15" s="1"/>
  <c r="B241" i="15" s="1"/>
  <c r="G225" i="17"/>
  <c r="E240" i="14"/>
  <c r="F225" i="17"/>
  <c r="E237" i="13"/>
  <c r="H237" i="13" s="1"/>
  <c r="I237" i="13" s="1"/>
  <c r="B238" i="13" s="1"/>
  <c r="E222" i="17"/>
  <c r="B241" i="14"/>
  <c r="C239" i="12"/>
  <c r="D239" i="12"/>
  <c r="G239" i="12"/>
  <c r="B225" i="3"/>
  <c r="G225" i="3" s="1"/>
  <c r="E239" i="12" l="1"/>
  <c r="H239" i="12" s="1"/>
  <c r="I239" i="12" s="1"/>
  <c r="B240" i="12" s="1"/>
  <c r="D224" i="17"/>
  <c r="D241" i="15"/>
  <c r="C241" i="15"/>
  <c r="G241" i="15"/>
  <c r="C241" i="14"/>
  <c r="H241" i="14"/>
  <c r="I241" i="14" s="1"/>
  <c r="D241" i="14"/>
  <c r="G241" i="14"/>
  <c r="D238" i="13"/>
  <c r="C238" i="13"/>
  <c r="G238" i="13"/>
  <c r="C225" i="3"/>
  <c r="D225" i="3"/>
  <c r="E241" i="15" l="1"/>
  <c r="H241" i="15" s="1"/>
  <c r="I241" i="15" s="1"/>
  <c r="B242" i="15" s="1"/>
  <c r="G226" i="17"/>
  <c r="E241" i="14"/>
  <c r="F226" i="17"/>
  <c r="E238" i="13"/>
  <c r="H238" i="13" s="1"/>
  <c r="I238" i="13" s="1"/>
  <c r="B239" i="13" s="1"/>
  <c r="E223" i="17"/>
  <c r="E225" i="3"/>
  <c r="H225" i="3" s="1"/>
  <c r="I225" i="3" s="1"/>
  <c r="C210" i="17"/>
  <c r="B210" i="17" s="1"/>
  <c r="B242" i="14"/>
  <c r="D240" i="12"/>
  <c r="C240" i="12"/>
  <c r="G240" i="12"/>
  <c r="E240" i="12" l="1"/>
  <c r="H240" i="12" s="1"/>
  <c r="I240" i="12" s="1"/>
  <c r="B241" i="12" s="1"/>
  <c r="D225" i="17"/>
  <c r="D242" i="15"/>
  <c r="C242" i="15"/>
  <c r="G242" i="15"/>
  <c r="H242" i="14"/>
  <c r="I242" i="14" s="1"/>
  <c r="D242" i="14"/>
  <c r="C242" i="14"/>
  <c r="G242" i="14"/>
  <c r="D239" i="13"/>
  <c r="C239" i="13"/>
  <c r="G239" i="13"/>
  <c r="B226" i="3"/>
  <c r="G226" i="3" s="1"/>
  <c r="E242" i="15" l="1"/>
  <c r="H242" i="15" s="1"/>
  <c r="I242" i="15" s="1"/>
  <c r="B243" i="15" s="1"/>
  <c r="G227" i="17"/>
  <c r="E242" i="14"/>
  <c r="F227" i="17"/>
  <c r="E239" i="13"/>
  <c r="H239" i="13" s="1"/>
  <c r="I239" i="13" s="1"/>
  <c r="B240" i="13" s="1"/>
  <c r="E224" i="17"/>
  <c r="B243" i="14"/>
  <c r="D241" i="12"/>
  <c r="C241" i="12"/>
  <c r="G241" i="12"/>
  <c r="C226" i="3"/>
  <c r="D226" i="3"/>
  <c r="C211" i="17" s="1"/>
  <c r="B211" i="17" s="1"/>
  <c r="E241" i="12" l="1"/>
  <c r="H241" i="12" s="1"/>
  <c r="I241" i="12" s="1"/>
  <c r="B242" i="12" s="1"/>
  <c r="D226" i="17"/>
  <c r="D243" i="15"/>
  <c r="C243" i="15"/>
  <c r="G243" i="15"/>
  <c r="H243" i="14"/>
  <c r="I243" i="14" s="1"/>
  <c r="D243" i="14"/>
  <c r="C243" i="14"/>
  <c r="G243" i="14"/>
  <c r="D240" i="13"/>
  <c r="C240" i="13"/>
  <c r="G240" i="13"/>
  <c r="E226" i="3"/>
  <c r="H226" i="3" s="1"/>
  <c r="I226" i="3" s="1"/>
  <c r="E243" i="15" l="1"/>
  <c r="H243" i="15" s="1"/>
  <c r="I243" i="15" s="1"/>
  <c r="B244" i="15" s="1"/>
  <c r="G228" i="17"/>
  <c r="E243" i="14"/>
  <c r="F228" i="17"/>
  <c r="E240" i="13"/>
  <c r="H240" i="13" s="1"/>
  <c r="I240" i="13" s="1"/>
  <c r="B241" i="13" s="1"/>
  <c r="E225" i="17"/>
  <c r="B244" i="14"/>
  <c r="D242" i="12"/>
  <c r="C242" i="12"/>
  <c r="G242" i="12"/>
  <c r="B227" i="3"/>
  <c r="G227" i="3" s="1"/>
  <c r="E242" i="12" l="1"/>
  <c r="H242" i="12" s="1"/>
  <c r="I242" i="12" s="1"/>
  <c r="B243" i="12" s="1"/>
  <c r="D227" i="17"/>
  <c r="C244" i="15"/>
  <c r="D244" i="15"/>
  <c r="G244" i="15"/>
  <c r="D244" i="14"/>
  <c r="C244" i="14"/>
  <c r="H244" i="14"/>
  <c r="I244" i="14" s="1"/>
  <c r="G244" i="14"/>
  <c r="C241" i="13"/>
  <c r="D241" i="13"/>
  <c r="G241" i="13"/>
  <c r="D227" i="3"/>
  <c r="C227" i="3"/>
  <c r="E244" i="15" l="1"/>
  <c r="H244" i="15" s="1"/>
  <c r="I244" i="15" s="1"/>
  <c r="B245" i="15" s="1"/>
  <c r="G229" i="17"/>
  <c r="E244" i="14"/>
  <c r="F229" i="17"/>
  <c r="E241" i="13"/>
  <c r="H241" i="13" s="1"/>
  <c r="I241" i="13" s="1"/>
  <c r="B242" i="13" s="1"/>
  <c r="E226" i="17"/>
  <c r="E227" i="3"/>
  <c r="H227" i="3" s="1"/>
  <c r="I227" i="3" s="1"/>
  <c r="B228" i="3" s="1"/>
  <c r="G228" i="3" s="1"/>
  <c r="C212" i="17"/>
  <c r="B212" i="17" s="1"/>
  <c r="B245" i="14"/>
  <c r="D243" i="12"/>
  <c r="C243" i="12"/>
  <c r="G243" i="12"/>
  <c r="E243" i="12" l="1"/>
  <c r="H243" i="12" s="1"/>
  <c r="I243" i="12" s="1"/>
  <c r="B244" i="12" s="1"/>
  <c r="D228" i="17"/>
  <c r="D245" i="15"/>
  <c r="C245" i="15"/>
  <c r="G245" i="15"/>
  <c r="H245" i="14"/>
  <c r="I245" i="14" s="1"/>
  <c r="D245" i="14"/>
  <c r="C245" i="14"/>
  <c r="G245" i="14"/>
  <c r="D242" i="13"/>
  <c r="C242" i="13"/>
  <c r="G242" i="13"/>
  <c r="D228" i="3"/>
  <c r="C228" i="3"/>
  <c r="E245" i="15" l="1"/>
  <c r="H245" i="15" s="1"/>
  <c r="I245" i="15" s="1"/>
  <c r="B246" i="15" s="1"/>
  <c r="G230" i="17"/>
  <c r="E245" i="14"/>
  <c r="F230" i="17"/>
  <c r="E242" i="13"/>
  <c r="H242" i="13" s="1"/>
  <c r="I242" i="13" s="1"/>
  <c r="B243" i="13" s="1"/>
  <c r="E227" i="17"/>
  <c r="E228" i="3"/>
  <c r="H228" i="3" s="1"/>
  <c r="I228" i="3" s="1"/>
  <c r="B229" i="3" s="1"/>
  <c r="G229" i="3" s="1"/>
  <c r="C213" i="17"/>
  <c r="B213" i="17" s="1"/>
  <c r="B246" i="14"/>
  <c r="D244" i="12"/>
  <c r="C244" i="12"/>
  <c r="G244" i="12"/>
  <c r="D229" i="3" l="1"/>
  <c r="E229" i="3" s="1"/>
  <c r="C229" i="3"/>
  <c r="E244" i="12"/>
  <c r="H244" i="12" s="1"/>
  <c r="I244" i="12" s="1"/>
  <c r="B245" i="12" s="1"/>
  <c r="D229" i="17"/>
  <c r="D246" i="15"/>
  <c r="C246" i="15"/>
  <c r="G246" i="15"/>
  <c r="D246" i="14"/>
  <c r="C246" i="14"/>
  <c r="H246" i="14"/>
  <c r="I246" i="14" s="1"/>
  <c r="G246" i="14"/>
  <c r="D243" i="13"/>
  <c r="C243" i="13"/>
  <c r="G243" i="13"/>
  <c r="H229" i="3"/>
  <c r="I229" i="3" s="1"/>
  <c r="B230" i="3" s="1"/>
  <c r="G230" i="3" s="1"/>
  <c r="C214" i="17" l="1"/>
  <c r="B214" i="17" s="1"/>
  <c r="E246" i="15"/>
  <c r="H246" i="15" s="1"/>
  <c r="I246" i="15" s="1"/>
  <c r="B247" i="15" s="1"/>
  <c r="G231" i="17"/>
  <c r="E246" i="14"/>
  <c r="F231" i="17"/>
  <c r="E243" i="13"/>
  <c r="H243" i="13" s="1"/>
  <c r="I243" i="13" s="1"/>
  <c r="B244" i="13" s="1"/>
  <c r="E228" i="17"/>
  <c r="B247" i="14"/>
  <c r="D245" i="12"/>
  <c r="C245" i="12"/>
  <c r="G245" i="12"/>
  <c r="C230" i="3"/>
  <c r="D230" i="3"/>
  <c r="E245" i="12" l="1"/>
  <c r="H245" i="12" s="1"/>
  <c r="I245" i="12" s="1"/>
  <c r="B246" i="12" s="1"/>
  <c r="D230" i="17"/>
  <c r="E230" i="3"/>
  <c r="C215" i="17"/>
  <c r="B215" i="17" s="1"/>
  <c r="D247" i="15"/>
  <c r="C247" i="15"/>
  <c r="G247" i="15"/>
  <c r="H247" i="14"/>
  <c r="I247" i="14" s="1"/>
  <c r="D247" i="14"/>
  <c r="C247" i="14"/>
  <c r="G247" i="14"/>
  <c r="D244" i="13"/>
  <c r="C244" i="13"/>
  <c r="G244" i="13"/>
  <c r="H230" i="3"/>
  <c r="I230" i="3" s="1"/>
  <c r="B231" i="3" s="1"/>
  <c r="G231" i="3" s="1"/>
  <c r="E247" i="15" l="1"/>
  <c r="H247" i="15" s="1"/>
  <c r="I247" i="15" s="1"/>
  <c r="B248" i="15" s="1"/>
  <c r="G232" i="17"/>
  <c r="E247" i="14"/>
  <c r="F232" i="17"/>
  <c r="E244" i="13"/>
  <c r="H244" i="13" s="1"/>
  <c r="I244" i="13" s="1"/>
  <c r="B245" i="13" s="1"/>
  <c r="E229" i="17"/>
  <c r="B248" i="14"/>
  <c r="C246" i="12"/>
  <c r="D246" i="12"/>
  <c r="G246" i="12"/>
  <c r="C231" i="3"/>
  <c r="D231" i="3"/>
  <c r="E246" i="12" l="1"/>
  <c r="H246" i="12" s="1"/>
  <c r="I246" i="12" s="1"/>
  <c r="B247" i="12" s="1"/>
  <c r="D231" i="17"/>
  <c r="E231" i="3"/>
  <c r="H231" i="3" s="1"/>
  <c r="I231" i="3" s="1"/>
  <c r="C216" i="17"/>
  <c r="B216" i="17" s="1"/>
  <c r="D248" i="15"/>
  <c r="C248" i="15"/>
  <c r="G248" i="15"/>
  <c r="H248" i="14"/>
  <c r="I248" i="14" s="1"/>
  <c r="D248" i="14"/>
  <c r="C248" i="14"/>
  <c r="G248" i="14"/>
  <c r="D245" i="13"/>
  <c r="C245" i="13"/>
  <c r="G245" i="13"/>
  <c r="E248" i="15" l="1"/>
  <c r="H248" i="15" s="1"/>
  <c r="I248" i="15" s="1"/>
  <c r="B249" i="15" s="1"/>
  <c r="G233" i="17"/>
  <c r="E248" i="14"/>
  <c r="F233" i="17"/>
  <c r="E245" i="13"/>
  <c r="H245" i="13" s="1"/>
  <c r="I245" i="13" s="1"/>
  <c r="B246" i="13" s="1"/>
  <c r="E230" i="17"/>
  <c r="B249" i="14"/>
  <c r="D247" i="12"/>
  <c r="C247" i="12"/>
  <c r="G247" i="12"/>
  <c r="B232" i="3"/>
  <c r="G232" i="3" s="1"/>
  <c r="E247" i="12" l="1"/>
  <c r="H247" i="12" s="1"/>
  <c r="I247" i="12" s="1"/>
  <c r="B248" i="12" s="1"/>
  <c r="D232" i="17"/>
  <c r="D249" i="15"/>
  <c r="C249" i="15"/>
  <c r="G249" i="15"/>
  <c r="H249" i="14"/>
  <c r="I249" i="14" s="1"/>
  <c r="D249" i="14"/>
  <c r="C249" i="14"/>
  <c r="G249" i="14"/>
  <c r="D246" i="13"/>
  <c r="C246" i="13"/>
  <c r="G246" i="13"/>
  <c r="C232" i="3"/>
  <c r="D232" i="3"/>
  <c r="E249" i="15" l="1"/>
  <c r="H249" i="15" s="1"/>
  <c r="I249" i="15" s="1"/>
  <c r="B250" i="15" s="1"/>
  <c r="G234" i="17"/>
  <c r="E249" i="14"/>
  <c r="F234" i="17"/>
  <c r="E246" i="13"/>
  <c r="H246" i="13" s="1"/>
  <c r="I246" i="13" s="1"/>
  <c r="B247" i="13" s="1"/>
  <c r="E231" i="17"/>
  <c r="E232" i="3"/>
  <c r="H232" i="3" s="1"/>
  <c r="I232" i="3" s="1"/>
  <c r="C217" i="17"/>
  <c r="B217" i="17" s="1"/>
  <c r="B250" i="14"/>
  <c r="D248" i="12"/>
  <c r="C248" i="12"/>
  <c r="G248" i="12"/>
  <c r="E248" i="12" l="1"/>
  <c r="H248" i="12" s="1"/>
  <c r="I248" i="12" s="1"/>
  <c r="B249" i="12" s="1"/>
  <c r="D233" i="17"/>
  <c r="C250" i="15"/>
  <c r="D250" i="15"/>
  <c r="G250" i="15"/>
  <c r="H250" i="14"/>
  <c r="I250" i="14" s="1"/>
  <c r="D250" i="14"/>
  <c r="C250" i="14"/>
  <c r="G250" i="14"/>
  <c r="D247" i="13"/>
  <c r="C247" i="13"/>
  <c r="G247" i="13"/>
  <c r="B233" i="3"/>
  <c r="G233" i="3" s="1"/>
  <c r="E250" i="15" l="1"/>
  <c r="H250" i="15" s="1"/>
  <c r="I250" i="15" s="1"/>
  <c r="B251" i="15" s="1"/>
  <c r="G235" i="17"/>
  <c r="E250" i="14"/>
  <c r="F235" i="17"/>
  <c r="E247" i="13"/>
  <c r="H247" i="13" s="1"/>
  <c r="I247" i="13" s="1"/>
  <c r="B248" i="13" s="1"/>
  <c r="E232" i="17"/>
  <c r="B251" i="14"/>
  <c r="D249" i="12"/>
  <c r="C249" i="12"/>
  <c r="G249" i="12"/>
  <c r="C233" i="3"/>
  <c r="D233" i="3"/>
  <c r="E249" i="12" l="1"/>
  <c r="H249" i="12" s="1"/>
  <c r="I249" i="12" s="1"/>
  <c r="B250" i="12" s="1"/>
  <c r="D234" i="17"/>
  <c r="E233" i="3"/>
  <c r="C218" i="17"/>
  <c r="B218" i="17" s="1"/>
  <c r="D251" i="15"/>
  <c r="C251" i="15"/>
  <c r="G251" i="15"/>
  <c r="D251" i="14"/>
  <c r="C251" i="14"/>
  <c r="H251" i="14"/>
  <c r="I251" i="14" s="1"/>
  <c r="G251" i="14"/>
  <c r="D248" i="13"/>
  <c r="C248" i="13"/>
  <c r="G248" i="13"/>
  <c r="H233" i="3"/>
  <c r="I233" i="3" s="1"/>
  <c r="B234" i="3" s="1"/>
  <c r="G234" i="3" s="1"/>
  <c r="E251" i="15" l="1"/>
  <c r="H251" i="15" s="1"/>
  <c r="I251" i="15" s="1"/>
  <c r="B252" i="15" s="1"/>
  <c r="G236" i="17"/>
  <c r="E251" i="14"/>
  <c r="F236" i="17"/>
  <c r="E248" i="13"/>
  <c r="H248" i="13" s="1"/>
  <c r="I248" i="13" s="1"/>
  <c r="B249" i="13" s="1"/>
  <c r="E233" i="17"/>
  <c r="B252" i="14"/>
  <c r="D250" i="12"/>
  <c r="C250" i="12"/>
  <c r="G250" i="12"/>
  <c r="C234" i="3"/>
  <c r="D234" i="3"/>
  <c r="E250" i="12" l="1"/>
  <c r="H250" i="12" s="1"/>
  <c r="I250" i="12" s="1"/>
  <c r="B251" i="12" s="1"/>
  <c r="D235" i="17"/>
  <c r="E234" i="3"/>
  <c r="C219" i="17"/>
  <c r="B219" i="17" s="1"/>
  <c r="D252" i="15"/>
  <c r="C252" i="15"/>
  <c r="G252" i="15"/>
  <c r="H252" i="14"/>
  <c r="I252" i="14" s="1"/>
  <c r="D252" i="14"/>
  <c r="C252" i="14"/>
  <c r="G252" i="14"/>
  <c r="D249" i="13"/>
  <c r="C249" i="13"/>
  <c r="G249" i="13"/>
  <c r="H234" i="3"/>
  <c r="I234" i="3" s="1"/>
  <c r="E252" i="15" l="1"/>
  <c r="H252" i="15" s="1"/>
  <c r="I252" i="15" s="1"/>
  <c r="B253" i="15" s="1"/>
  <c r="G237" i="17"/>
  <c r="E252" i="14"/>
  <c r="F237" i="17"/>
  <c r="E249" i="13"/>
  <c r="H249" i="13" s="1"/>
  <c r="I249" i="13" s="1"/>
  <c r="B250" i="13" s="1"/>
  <c r="E234" i="17"/>
  <c r="B253" i="14"/>
  <c r="C251" i="12"/>
  <c r="D251" i="12"/>
  <c r="G251" i="12"/>
  <c r="B235" i="3"/>
  <c r="G235" i="3" s="1"/>
  <c r="E251" i="12" l="1"/>
  <c r="H251" i="12" s="1"/>
  <c r="I251" i="12" s="1"/>
  <c r="B252" i="12" s="1"/>
  <c r="D236" i="17"/>
  <c r="D253" i="15"/>
  <c r="C253" i="15"/>
  <c r="G253" i="15"/>
  <c r="C253" i="14"/>
  <c r="H253" i="14"/>
  <c r="I253" i="14" s="1"/>
  <c r="D253" i="14"/>
  <c r="G253" i="14"/>
  <c r="D250" i="13"/>
  <c r="C250" i="13"/>
  <c r="G250" i="13"/>
  <c r="C235" i="3"/>
  <c r="D235" i="3"/>
  <c r="E253" i="15" l="1"/>
  <c r="H253" i="15" s="1"/>
  <c r="I253" i="15" s="1"/>
  <c r="B254" i="15" s="1"/>
  <c r="G238" i="17"/>
  <c r="E253" i="14"/>
  <c r="F238" i="17"/>
  <c r="E250" i="13"/>
  <c r="H250" i="13" s="1"/>
  <c r="I250" i="13" s="1"/>
  <c r="B251" i="13" s="1"/>
  <c r="E235" i="17"/>
  <c r="E235" i="3"/>
  <c r="H235" i="3" s="1"/>
  <c r="I235" i="3" s="1"/>
  <c r="C220" i="17"/>
  <c r="B220" i="17" s="1"/>
  <c r="B254" i="14"/>
  <c r="D252" i="12"/>
  <c r="C252" i="12"/>
  <c r="G252" i="12"/>
  <c r="E252" i="12" l="1"/>
  <c r="H252" i="12" s="1"/>
  <c r="I252" i="12" s="1"/>
  <c r="B253" i="12" s="1"/>
  <c r="D237" i="17"/>
  <c r="D254" i="15"/>
  <c r="C254" i="15"/>
  <c r="G254" i="15"/>
  <c r="H254" i="14"/>
  <c r="I254" i="14" s="1"/>
  <c r="D254" i="14"/>
  <c r="C254" i="14"/>
  <c r="G254" i="14"/>
  <c r="D251" i="13"/>
  <c r="C251" i="13"/>
  <c r="G251" i="13"/>
  <c r="B236" i="3"/>
  <c r="G236" i="3" s="1"/>
  <c r="E254" i="15" l="1"/>
  <c r="H254" i="15" s="1"/>
  <c r="I254" i="15" s="1"/>
  <c r="B255" i="15" s="1"/>
  <c r="G239" i="17"/>
  <c r="E254" i="14"/>
  <c r="F239" i="17"/>
  <c r="E251" i="13"/>
  <c r="H251" i="13" s="1"/>
  <c r="I251" i="13" s="1"/>
  <c r="B252" i="13" s="1"/>
  <c r="E236" i="17"/>
  <c r="B255" i="14"/>
  <c r="C253" i="12"/>
  <c r="D253" i="12"/>
  <c r="G253" i="12"/>
  <c r="C236" i="3"/>
  <c r="D236" i="3"/>
  <c r="E253" i="12" l="1"/>
  <c r="H253" i="12" s="1"/>
  <c r="I253" i="12" s="1"/>
  <c r="B254" i="12" s="1"/>
  <c r="D238" i="17"/>
  <c r="E236" i="3"/>
  <c r="C221" i="17"/>
  <c r="B221" i="17" s="1"/>
  <c r="D255" i="15"/>
  <c r="C255" i="15"/>
  <c r="G255" i="15"/>
  <c r="H255" i="14"/>
  <c r="I255" i="14" s="1"/>
  <c r="D255" i="14"/>
  <c r="C255" i="14"/>
  <c r="G255" i="14"/>
  <c r="D252" i="13"/>
  <c r="C252" i="13"/>
  <c r="G252" i="13"/>
  <c r="H236" i="3"/>
  <c r="I236" i="3" s="1"/>
  <c r="B237" i="3" s="1"/>
  <c r="G237" i="3" s="1"/>
  <c r="E255" i="15" l="1"/>
  <c r="H255" i="15" s="1"/>
  <c r="I255" i="15" s="1"/>
  <c r="B256" i="15" s="1"/>
  <c r="G240" i="17"/>
  <c r="E255" i="14"/>
  <c r="F240" i="17"/>
  <c r="E252" i="13"/>
  <c r="H252" i="13" s="1"/>
  <c r="I252" i="13" s="1"/>
  <c r="B253" i="13" s="1"/>
  <c r="E237" i="17"/>
  <c r="B256" i="14"/>
  <c r="D254" i="12"/>
  <c r="C254" i="12"/>
  <c r="G254" i="12"/>
  <c r="C237" i="3"/>
  <c r="D237" i="3"/>
  <c r="C222" i="17" s="1"/>
  <c r="B222" i="17" s="1"/>
  <c r="E254" i="12" l="1"/>
  <c r="H254" i="12" s="1"/>
  <c r="I254" i="12" s="1"/>
  <c r="B255" i="12" s="1"/>
  <c r="D239" i="17"/>
  <c r="C256" i="15"/>
  <c r="D256" i="15"/>
  <c r="G256" i="15"/>
  <c r="D256" i="14"/>
  <c r="C256" i="14"/>
  <c r="H256" i="14"/>
  <c r="I256" i="14" s="1"/>
  <c r="G256" i="14"/>
  <c r="C253" i="13"/>
  <c r="D253" i="13"/>
  <c r="G253" i="13"/>
  <c r="E237" i="3"/>
  <c r="H237" i="3" s="1"/>
  <c r="I237" i="3" s="1"/>
  <c r="E256" i="15" l="1"/>
  <c r="H256" i="15" s="1"/>
  <c r="I256" i="15" s="1"/>
  <c r="B257" i="15" s="1"/>
  <c r="G241" i="17"/>
  <c r="E256" i="14"/>
  <c r="F241" i="17"/>
  <c r="E253" i="13"/>
  <c r="H253" i="13" s="1"/>
  <c r="I253" i="13" s="1"/>
  <c r="B254" i="13" s="1"/>
  <c r="E238" i="17"/>
  <c r="B257" i="14"/>
  <c r="D255" i="12"/>
  <c r="C255" i="12"/>
  <c r="G255" i="12"/>
  <c r="B238" i="3"/>
  <c r="G238" i="3" s="1"/>
  <c r="E255" i="12" l="1"/>
  <c r="H255" i="12" s="1"/>
  <c r="I255" i="12" s="1"/>
  <c r="B256" i="12" s="1"/>
  <c r="D240" i="17"/>
  <c r="D257" i="15"/>
  <c r="C257" i="15"/>
  <c r="G257" i="15"/>
  <c r="H257" i="14"/>
  <c r="I257" i="14" s="1"/>
  <c r="D257" i="14"/>
  <c r="C257" i="14"/>
  <c r="G257" i="14"/>
  <c r="D254" i="13"/>
  <c r="C254" i="13"/>
  <c r="G254" i="13"/>
  <c r="D238" i="3"/>
  <c r="C238" i="3"/>
  <c r="E257" i="15" l="1"/>
  <c r="H257" i="15" s="1"/>
  <c r="I257" i="15" s="1"/>
  <c r="B258" i="15" s="1"/>
  <c r="G242" i="17"/>
  <c r="E257" i="14"/>
  <c r="F242" i="17"/>
  <c r="E254" i="13"/>
  <c r="H254" i="13" s="1"/>
  <c r="I254" i="13" s="1"/>
  <c r="B255" i="13" s="1"/>
  <c r="E239" i="17"/>
  <c r="E238" i="3"/>
  <c r="H238" i="3" s="1"/>
  <c r="I238" i="3" s="1"/>
  <c r="B239" i="3" s="1"/>
  <c r="G239" i="3" s="1"/>
  <c r="C223" i="17"/>
  <c r="B223" i="17" s="1"/>
  <c r="B258" i="14"/>
  <c r="D256" i="12"/>
  <c r="C256" i="12"/>
  <c r="G256" i="12"/>
  <c r="E256" i="12" l="1"/>
  <c r="H256" i="12" s="1"/>
  <c r="I256" i="12" s="1"/>
  <c r="B257" i="12" s="1"/>
  <c r="D241" i="17"/>
  <c r="D258" i="15"/>
  <c r="C258" i="15"/>
  <c r="G258" i="15"/>
  <c r="D258" i="14"/>
  <c r="C258" i="14"/>
  <c r="H258" i="14"/>
  <c r="I258" i="14" s="1"/>
  <c r="G258" i="14"/>
  <c r="D255" i="13"/>
  <c r="C255" i="13"/>
  <c r="G255" i="13"/>
  <c r="C239" i="3"/>
  <c r="D239" i="3"/>
  <c r="E258" i="15" l="1"/>
  <c r="H258" i="15" s="1"/>
  <c r="I258" i="15" s="1"/>
  <c r="B259" i="15" s="1"/>
  <c r="G243" i="17"/>
  <c r="E258" i="14"/>
  <c r="F243" i="17"/>
  <c r="E255" i="13"/>
  <c r="H255" i="13" s="1"/>
  <c r="I255" i="13" s="1"/>
  <c r="B256" i="13" s="1"/>
  <c r="E240" i="17"/>
  <c r="E239" i="3"/>
  <c r="H239" i="3" s="1"/>
  <c r="I239" i="3" s="1"/>
  <c r="C224" i="17"/>
  <c r="B224" i="17" s="1"/>
  <c r="B259" i="14"/>
  <c r="D257" i="12"/>
  <c r="C257" i="12"/>
  <c r="G257" i="12"/>
  <c r="E257" i="12" l="1"/>
  <c r="H257" i="12" s="1"/>
  <c r="I257" i="12" s="1"/>
  <c r="B258" i="12" s="1"/>
  <c r="D242" i="17"/>
  <c r="D259" i="15"/>
  <c r="C259" i="15"/>
  <c r="G259" i="15"/>
  <c r="H259" i="14"/>
  <c r="I259" i="14" s="1"/>
  <c r="D259" i="14"/>
  <c r="C259" i="14"/>
  <c r="G259" i="14"/>
  <c r="D256" i="13"/>
  <c r="C256" i="13"/>
  <c r="G256" i="13"/>
  <c r="B240" i="3"/>
  <c r="G240" i="3" s="1"/>
  <c r="E259" i="15" l="1"/>
  <c r="H259" i="15" s="1"/>
  <c r="I259" i="15" s="1"/>
  <c r="B260" i="15" s="1"/>
  <c r="G244" i="17"/>
  <c r="E259" i="14"/>
  <c r="F244" i="17"/>
  <c r="E256" i="13"/>
  <c r="H256" i="13" s="1"/>
  <c r="I256" i="13" s="1"/>
  <c r="B257" i="13" s="1"/>
  <c r="E241" i="17"/>
  <c r="B260" i="14"/>
  <c r="D258" i="12"/>
  <c r="C258" i="12"/>
  <c r="G258" i="12"/>
  <c r="C240" i="3"/>
  <c r="D240" i="3"/>
  <c r="C225" i="17" s="1"/>
  <c r="B225" i="17" s="1"/>
  <c r="E258" i="12" l="1"/>
  <c r="H258" i="12" s="1"/>
  <c r="I258" i="12" s="1"/>
  <c r="B259" i="12" s="1"/>
  <c r="D243" i="17"/>
  <c r="D260" i="15"/>
  <c r="C260" i="15"/>
  <c r="G260" i="15"/>
  <c r="H260" i="14"/>
  <c r="I260" i="14" s="1"/>
  <c r="D260" i="14"/>
  <c r="C260" i="14"/>
  <c r="G260" i="14"/>
  <c r="D257" i="13"/>
  <c r="C257" i="13"/>
  <c r="G257" i="13"/>
  <c r="E240" i="3"/>
  <c r="H240" i="3" s="1"/>
  <c r="I240" i="3" s="1"/>
  <c r="E260" i="15" l="1"/>
  <c r="H260" i="15" s="1"/>
  <c r="I260" i="15" s="1"/>
  <c r="B261" i="15" s="1"/>
  <c r="G245" i="17"/>
  <c r="E260" i="14"/>
  <c r="F245" i="17"/>
  <c r="E257" i="13"/>
  <c r="H257" i="13" s="1"/>
  <c r="I257" i="13" s="1"/>
  <c r="B258" i="13" s="1"/>
  <c r="E242" i="17"/>
  <c r="B261" i="14"/>
  <c r="D259" i="12"/>
  <c r="C259" i="12"/>
  <c r="G259" i="12"/>
  <c r="B241" i="3"/>
  <c r="G241" i="3" s="1"/>
  <c r="E259" i="12" l="1"/>
  <c r="H259" i="12" s="1"/>
  <c r="I259" i="12" s="1"/>
  <c r="B260" i="12" s="1"/>
  <c r="D244" i="17"/>
  <c r="D261" i="15"/>
  <c r="C261" i="15"/>
  <c r="G261" i="15"/>
  <c r="H261" i="14"/>
  <c r="I261" i="14" s="1"/>
  <c r="D261" i="14"/>
  <c r="C261" i="14"/>
  <c r="G261" i="14"/>
  <c r="D258" i="13"/>
  <c r="C258" i="13"/>
  <c r="G258" i="13"/>
  <c r="D241" i="3"/>
  <c r="C241" i="3"/>
  <c r="E261" i="15" l="1"/>
  <c r="H261" i="15" s="1"/>
  <c r="I261" i="15" s="1"/>
  <c r="B262" i="15" s="1"/>
  <c r="G246" i="17"/>
  <c r="E261" i="14"/>
  <c r="F246" i="17"/>
  <c r="E258" i="13"/>
  <c r="H258" i="13" s="1"/>
  <c r="I258" i="13" s="1"/>
  <c r="B259" i="13" s="1"/>
  <c r="E243" i="17"/>
  <c r="E241" i="3"/>
  <c r="H241" i="3" s="1"/>
  <c r="I241" i="3" s="1"/>
  <c r="B242" i="3" s="1"/>
  <c r="G242" i="3" s="1"/>
  <c r="C226" i="17"/>
  <c r="B226" i="17" s="1"/>
  <c r="B262" i="14"/>
  <c r="D260" i="12"/>
  <c r="C260" i="12"/>
  <c r="G260" i="12"/>
  <c r="E260" i="12" l="1"/>
  <c r="H260" i="12" s="1"/>
  <c r="I260" i="12" s="1"/>
  <c r="B261" i="12" s="1"/>
  <c r="D245" i="17"/>
  <c r="C262" i="15"/>
  <c r="D262" i="15"/>
  <c r="G262" i="15"/>
  <c r="H262" i="14"/>
  <c r="I262" i="14" s="1"/>
  <c r="D262" i="14"/>
  <c r="C262" i="14"/>
  <c r="G262" i="14"/>
  <c r="D259" i="13"/>
  <c r="C259" i="13"/>
  <c r="G259" i="13"/>
  <c r="D242" i="3"/>
  <c r="C242" i="3"/>
  <c r="E262" i="15" l="1"/>
  <c r="H262" i="15" s="1"/>
  <c r="I262" i="15" s="1"/>
  <c r="B263" i="15" s="1"/>
  <c r="G247" i="17"/>
  <c r="E262" i="14"/>
  <c r="F247" i="17"/>
  <c r="E259" i="13"/>
  <c r="H259" i="13" s="1"/>
  <c r="I259" i="13" s="1"/>
  <c r="B260" i="13" s="1"/>
  <c r="E244" i="17"/>
  <c r="E242" i="3"/>
  <c r="H242" i="3" s="1"/>
  <c r="I242" i="3" s="1"/>
  <c r="B243" i="3" s="1"/>
  <c r="G243" i="3" s="1"/>
  <c r="C227" i="17"/>
  <c r="B227" i="17" s="1"/>
  <c r="B263" i="14"/>
  <c r="D261" i="12"/>
  <c r="C261" i="12"/>
  <c r="G261" i="12"/>
  <c r="E261" i="12" l="1"/>
  <c r="H261" i="12" s="1"/>
  <c r="I261" i="12" s="1"/>
  <c r="B262" i="12" s="1"/>
  <c r="D246" i="17"/>
  <c r="D263" i="15"/>
  <c r="C263" i="15"/>
  <c r="G263" i="15"/>
  <c r="D263" i="14"/>
  <c r="C263" i="14"/>
  <c r="H263" i="14"/>
  <c r="I263" i="14" s="1"/>
  <c r="G263" i="14"/>
  <c r="D260" i="13"/>
  <c r="C260" i="13"/>
  <c r="G260" i="13"/>
  <c r="C243" i="3"/>
  <c r="D243" i="3"/>
  <c r="C228" i="17" s="1"/>
  <c r="B228" i="17" s="1"/>
  <c r="E263" i="15" l="1"/>
  <c r="H263" i="15" s="1"/>
  <c r="I263" i="15" s="1"/>
  <c r="B264" i="15" s="1"/>
  <c r="G248" i="17"/>
  <c r="E263" i="14"/>
  <c r="F248" i="17"/>
  <c r="E260" i="13"/>
  <c r="H260" i="13" s="1"/>
  <c r="I260" i="13" s="1"/>
  <c r="B261" i="13" s="1"/>
  <c r="E245" i="17"/>
  <c r="B264" i="14"/>
  <c r="D262" i="12"/>
  <c r="C262" i="12"/>
  <c r="G262" i="12"/>
  <c r="E243" i="3"/>
  <c r="H243" i="3" s="1"/>
  <c r="I243" i="3" s="1"/>
  <c r="E262" i="12" l="1"/>
  <c r="H262" i="12" s="1"/>
  <c r="I262" i="12" s="1"/>
  <c r="B263" i="12" s="1"/>
  <c r="D247" i="17"/>
  <c r="H264" i="15"/>
  <c r="I264" i="15" s="1"/>
  <c r="D264" i="15"/>
  <c r="C264" i="15"/>
  <c r="G264" i="15"/>
  <c r="H264" i="14"/>
  <c r="I264" i="14" s="1"/>
  <c r="D264" i="14"/>
  <c r="C264" i="14"/>
  <c r="G264" i="14"/>
  <c r="D261" i="13"/>
  <c r="C261" i="13"/>
  <c r="G261" i="13"/>
  <c r="B244" i="3"/>
  <c r="G244" i="3" s="1"/>
  <c r="E264" i="15" l="1"/>
  <c r="G249" i="17"/>
  <c r="E264" i="14"/>
  <c r="F249" i="17"/>
  <c r="E261" i="13"/>
  <c r="H261" i="13" s="1"/>
  <c r="I261" i="13" s="1"/>
  <c r="B262" i="13" s="1"/>
  <c r="E246" i="17"/>
  <c r="B265" i="15"/>
  <c r="B265" i="14"/>
  <c r="C263" i="12"/>
  <c r="D263" i="12"/>
  <c r="G263" i="12"/>
  <c r="D244" i="3"/>
  <c r="C244" i="3"/>
  <c r="E263" i="12" l="1"/>
  <c r="H263" i="12" s="1"/>
  <c r="I263" i="12" s="1"/>
  <c r="B264" i="12" s="1"/>
  <c r="D248" i="17"/>
  <c r="E244" i="3"/>
  <c r="C229" i="17"/>
  <c r="B229" i="17" s="1"/>
  <c r="H265" i="15"/>
  <c r="I265" i="15" s="1"/>
  <c r="D265" i="15"/>
  <c r="C265" i="15"/>
  <c r="G265" i="15"/>
  <c r="C265" i="14"/>
  <c r="H265" i="14"/>
  <c r="I265" i="14" s="1"/>
  <c r="D265" i="14"/>
  <c r="G265" i="14"/>
  <c r="D262" i="13"/>
  <c r="C262" i="13"/>
  <c r="G262" i="13"/>
  <c r="H244" i="3"/>
  <c r="I244" i="3" s="1"/>
  <c r="B245" i="3" s="1"/>
  <c r="G245" i="3" s="1"/>
  <c r="E265" i="15" l="1"/>
  <c r="G250" i="17"/>
  <c r="E265" i="14"/>
  <c r="F250" i="17"/>
  <c r="E262" i="13"/>
  <c r="H262" i="13" s="1"/>
  <c r="I262" i="13" s="1"/>
  <c r="B263" i="13" s="1"/>
  <c r="E247" i="17"/>
  <c r="B266" i="15"/>
  <c r="B266" i="14"/>
  <c r="D264" i="12"/>
  <c r="C264" i="12"/>
  <c r="G264" i="12"/>
  <c r="C245" i="3"/>
  <c r="D245" i="3"/>
  <c r="E264" i="12" l="1"/>
  <c r="D249" i="17"/>
  <c r="E245" i="3"/>
  <c r="C230" i="17"/>
  <c r="B230" i="17" s="1"/>
  <c r="H264" i="12"/>
  <c r="I264" i="12" s="1"/>
  <c r="B265" i="12" s="1"/>
  <c r="H266" i="15"/>
  <c r="I266" i="15" s="1"/>
  <c r="D266" i="15"/>
  <c r="C266" i="15"/>
  <c r="G266" i="15"/>
  <c r="H266" i="14"/>
  <c r="I266" i="14" s="1"/>
  <c r="D266" i="14"/>
  <c r="C266" i="14"/>
  <c r="G266" i="14"/>
  <c r="D263" i="13"/>
  <c r="C263" i="13"/>
  <c r="G263" i="13"/>
  <c r="H245" i="3"/>
  <c r="I245" i="3" s="1"/>
  <c r="E266" i="15" l="1"/>
  <c r="G251" i="17"/>
  <c r="E266" i="14"/>
  <c r="F251" i="17"/>
  <c r="E263" i="13"/>
  <c r="H263" i="13" s="1"/>
  <c r="I263" i="13" s="1"/>
  <c r="B264" i="13" s="1"/>
  <c r="E248" i="17"/>
  <c r="B267" i="15"/>
  <c r="B267" i="14"/>
  <c r="D265" i="12"/>
  <c r="C265" i="12"/>
  <c r="G265" i="12"/>
  <c r="B246" i="3"/>
  <c r="G246" i="3" s="1"/>
  <c r="E265" i="12" l="1"/>
  <c r="H265" i="12" s="1"/>
  <c r="I265" i="12" s="1"/>
  <c r="B266" i="12" s="1"/>
  <c r="D250" i="17"/>
  <c r="D267" i="15"/>
  <c r="H267" i="15"/>
  <c r="I267" i="15" s="1"/>
  <c r="C267" i="15"/>
  <c r="G267" i="15"/>
  <c r="H267" i="14"/>
  <c r="I267" i="14" s="1"/>
  <c r="D267" i="14"/>
  <c r="C267" i="14"/>
  <c r="G267" i="14"/>
  <c r="D264" i="13"/>
  <c r="C264" i="13"/>
  <c r="G264" i="13"/>
  <c r="C246" i="3"/>
  <c r="D246" i="3"/>
  <c r="E267" i="15" l="1"/>
  <c r="G252" i="17"/>
  <c r="E267" i="14"/>
  <c r="F252" i="17"/>
  <c r="E264" i="13"/>
  <c r="H264" i="13" s="1"/>
  <c r="I264" i="13" s="1"/>
  <c r="B265" i="13" s="1"/>
  <c r="E249" i="17"/>
  <c r="E246" i="3"/>
  <c r="H246" i="3" s="1"/>
  <c r="I246" i="3" s="1"/>
  <c r="C231" i="17"/>
  <c r="B231" i="17" s="1"/>
  <c r="B268" i="15"/>
  <c r="B268" i="14"/>
  <c r="D266" i="12"/>
  <c r="C266" i="12"/>
  <c r="G266" i="12"/>
  <c r="E266" i="12" l="1"/>
  <c r="H266" i="12" s="1"/>
  <c r="I266" i="12" s="1"/>
  <c r="B267" i="12" s="1"/>
  <c r="D251" i="17"/>
  <c r="C268" i="15"/>
  <c r="H268" i="15"/>
  <c r="I268" i="15" s="1"/>
  <c r="D268" i="15"/>
  <c r="G268" i="15"/>
  <c r="D268" i="14"/>
  <c r="C268" i="14"/>
  <c r="H268" i="14"/>
  <c r="I268" i="14" s="1"/>
  <c r="G268" i="14"/>
  <c r="C265" i="13"/>
  <c r="D265" i="13"/>
  <c r="G265" i="13"/>
  <c r="B247" i="3"/>
  <c r="G247" i="3" s="1"/>
  <c r="E268" i="15" l="1"/>
  <c r="G253" i="17"/>
  <c r="E268" i="14"/>
  <c r="F253" i="17"/>
  <c r="E265" i="13"/>
  <c r="H265" i="13" s="1"/>
  <c r="I265" i="13" s="1"/>
  <c r="B266" i="13" s="1"/>
  <c r="E250" i="17"/>
  <c r="B269" i="15"/>
  <c r="B269" i="14"/>
  <c r="D267" i="12"/>
  <c r="C267" i="12"/>
  <c r="G267" i="12"/>
  <c r="C247" i="3"/>
  <c r="D247" i="3"/>
  <c r="E267" i="12" l="1"/>
  <c r="H267" i="12" s="1"/>
  <c r="I267" i="12" s="1"/>
  <c r="B268" i="12" s="1"/>
  <c r="D252" i="17"/>
  <c r="E247" i="3"/>
  <c r="C232" i="17"/>
  <c r="B232" i="17" s="1"/>
  <c r="H269" i="15"/>
  <c r="I269" i="15" s="1"/>
  <c r="D269" i="15"/>
  <c r="C269" i="15"/>
  <c r="G269" i="15"/>
  <c r="H269" i="14"/>
  <c r="I269" i="14" s="1"/>
  <c r="D269" i="14"/>
  <c r="C269" i="14"/>
  <c r="G269" i="14"/>
  <c r="D266" i="13"/>
  <c r="C266" i="13"/>
  <c r="G266" i="13"/>
  <c r="H247" i="3"/>
  <c r="I247" i="3" s="1"/>
  <c r="B248" i="3" s="1"/>
  <c r="G248" i="3" s="1"/>
  <c r="E269" i="15" l="1"/>
  <c r="G254" i="17"/>
  <c r="E269" i="14"/>
  <c r="F254" i="17"/>
  <c r="E266" i="13"/>
  <c r="H266" i="13" s="1"/>
  <c r="I266" i="13" s="1"/>
  <c r="B267" i="13" s="1"/>
  <c r="E251" i="17"/>
  <c r="B270" i="15"/>
  <c r="B270" i="14"/>
  <c r="D268" i="12"/>
  <c r="C268" i="12"/>
  <c r="G268" i="12"/>
  <c r="C248" i="3"/>
  <c r="D248" i="3"/>
  <c r="E268" i="12" l="1"/>
  <c r="H268" i="12" s="1"/>
  <c r="I268" i="12" s="1"/>
  <c r="B269" i="12" s="1"/>
  <c r="D253" i="17"/>
  <c r="E248" i="3"/>
  <c r="C233" i="17"/>
  <c r="B233" i="17" s="1"/>
  <c r="H270" i="15"/>
  <c r="I270" i="15" s="1"/>
  <c r="D270" i="15"/>
  <c r="C270" i="15"/>
  <c r="G270" i="15"/>
  <c r="D270" i="14"/>
  <c r="C270" i="14"/>
  <c r="H270" i="14"/>
  <c r="I270" i="14" s="1"/>
  <c r="G270" i="14"/>
  <c r="D267" i="13"/>
  <c r="C267" i="13"/>
  <c r="G267" i="13"/>
  <c r="H248" i="3"/>
  <c r="I248" i="3" s="1"/>
  <c r="E270" i="15" l="1"/>
  <c r="G255" i="17"/>
  <c r="E270" i="14"/>
  <c r="F255" i="17"/>
  <c r="E267" i="13"/>
  <c r="H267" i="13" s="1"/>
  <c r="I267" i="13" s="1"/>
  <c r="B268" i="13" s="1"/>
  <c r="E252" i="17"/>
  <c r="B271" i="15"/>
  <c r="B271" i="14"/>
  <c r="D269" i="12"/>
  <c r="C269" i="12"/>
  <c r="G269" i="12"/>
  <c r="B249" i="3"/>
  <c r="G249" i="3" s="1"/>
  <c r="E269" i="12" l="1"/>
  <c r="H269" i="12" s="1"/>
  <c r="I269" i="12" s="1"/>
  <c r="B270" i="12" s="1"/>
  <c r="D254" i="17"/>
  <c r="H271" i="15"/>
  <c r="I271" i="15" s="1"/>
  <c r="D271" i="15"/>
  <c r="C271" i="15"/>
  <c r="G271" i="15"/>
  <c r="H271" i="14"/>
  <c r="I271" i="14" s="1"/>
  <c r="D271" i="14"/>
  <c r="C271" i="14"/>
  <c r="G271" i="14"/>
  <c r="D268" i="13"/>
  <c r="C268" i="13"/>
  <c r="G268" i="13"/>
  <c r="C249" i="3"/>
  <c r="D249" i="3"/>
  <c r="E271" i="15" l="1"/>
  <c r="G256" i="17"/>
  <c r="E271" i="14"/>
  <c r="F256" i="17"/>
  <c r="E268" i="13"/>
  <c r="H268" i="13" s="1"/>
  <c r="I268" i="13" s="1"/>
  <c r="B269" i="13" s="1"/>
  <c r="E253" i="17"/>
  <c r="E249" i="3"/>
  <c r="C234" i="17"/>
  <c r="B234" i="17" s="1"/>
  <c r="B272" i="15"/>
  <c r="B272" i="14"/>
  <c r="C270" i="12"/>
  <c r="D270" i="12"/>
  <c r="G270" i="12"/>
  <c r="H249" i="3"/>
  <c r="I249" i="3" s="1"/>
  <c r="E270" i="12" l="1"/>
  <c r="H270" i="12" s="1"/>
  <c r="I270" i="12" s="1"/>
  <c r="B271" i="12" s="1"/>
  <c r="D255" i="17"/>
  <c r="H272" i="15"/>
  <c r="I272" i="15" s="1"/>
  <c r="D272" i="15"/>
  <c r="C272" i="15"/>
  <c r="G272" i="15"/>
  <c r="H272" i="14"/>
  <c r="I272" i="14" s="1"/>
  <c r="D272" i="14"/>
  <c r="C272" i="14"/>
  <c r="G272" i="14"/>
  <c r="D269" i="13"/>
  <c r="C269" i="13"/>
  <c r="G269" i="13"/>
  <c r="B250" i="3"/>
  <c r="G250" i="3" s="1"/>
  <c r="E272" i="15" l="1"/>
  <c r="G257" i="17"/>
  <c r="E272" i="14"/>
  <c r="F257" i="17"/>
  <c r="E269" i="13"/>
  <c r="H269" i="13" s="1"/>
  <c r="I269" i="13" s="1"/>
  <c r="B270" i="13" s="1"/>
  <c r="E254" i="17"/>
  <c r="B273" i="15"/>
  <c r="B273" i="14"/>
  <c r="D271" i="12"/>
  <c r="C271" i="12"/>
  <c r="G271" i="12"/>
  <c r="C250" i="3"/>
  <c r="D250" i="3"/>
  <c r="E271" i="12" l="1"/>
  <c r="H271" i="12" s="1"/>
  <c r="I271" i="12" s="1"/>
  <c r="B272" i="12" s="1"/>
  <c r="D256" i="17"/>
  <c r="E250" i="3"/>
  <c r="C235" i="17"/>
  <c r="B235" i="17" s="1"/>
  <c r="D273" i="15"/>
  <c r="H273" i="15"/>
  <c r="I273" i="15" s="1"/>
  <c r="C273" i="15"/>
  <c r="G273" i="15"/>
  <c r="H273" i="14"/>
  <c r="I273" i="14" s="1"/>
  <c r="D273" i="14"/>
  <c r="C273" i="14"/>
  <c r="G273" i="14"/>
  <c r="D270" i="13"/>
  <c r="C270" i="13"/>
  <c r="G270" i="13"/>
  <c r="H250" i="3"/>
  <c r="I250" i="3" s="1"/>
  <c r="B251" i="3" s="1"/>
  <c r="G251" i="3" s="1"/>
  <c r="E273" i="15" l="1"/>
  <c r="G258" i="17"/>
  <c r="E273" i="14"/>
  <c r="F258" i="17"/>
  <c r="E270" i="13"/>
  <c r="H270" i="13" s="1"/>
  <c r="I270" i="13" s="1"/>
  <c r="B271" i="13" s="1"/>
  <c r="E255" i="17"/>
  <c r="B274" i="15"/>
  <c r="B274" i="14"/>
  <c r="D272" i="12"/>
  <c r="C272" i="12"/>
  <c r="G272" i="12"/>
  <c r="C251" i="3"/>
  <c r="D251" i="3"/>
  <c r="E272" i="12" l="1"/>
  <c r="H272" i="12" s="1"/>
  <c r="I272" i="12" s="1"/>
  <c r="B273" i="12" s="1"/>
  <c r="D257" i="17"/>
  <c r="E251" i="3"/>
  <c r="C236" i="17"/>
  <c r="B236" i="17" s="1"/>
  <c r="C274" i="15"/>
  <c r="H274" i="15"/>
  <c r="I274" i="15" s="1"/>
  <c r="D274" i="15"/>
  <c r="G274" i="15"/>
  <c r="H274" i="14"/>
  <c r="I274" i="14" s="1"/>
  <c r="D274" i="14"/>
  <c r="C274" i="14"/>
  <c r="G274" i="14"/>
  <c r="D271" i="13"/>
  <c r="C271" i="13"/>
  <c r="G271" i="13"/>
  <c r="H251" i="3"/>
  <c r="I251" i="3" s="1"/>
  <c r="E274" i="15" l="1"/>
  <c r="G259" i="17"/>
  <c r="E274" i="14"/>
  <c r="F259" i="17"/>
  <c r="E271" i="13"/>
  <c r="H271" i="13" s="1"/>
  <c r="I271" i="13" s="1"/>
  <c r="B272" i="13" s="1"/>
  <c r="E256" i="17"/>
  <c r="B275" i="15"/>
  <c r="B275" i="14"/>
  <c r="D273" i="12"/>
  <c r="C273" i="12"/>
  <c r="G273" i="12"/>
  <c r="B252" i="3"/>
  <c r="G252" i="3" s="1"/>
  <c r="E273" i="12" l="1"/>
  <c r="H273" i="12" s="1"/>
  <c r="I273" i="12" s="1"/>
  <c r="B274" i="12" s="1"/>
  <c r="D258" i="17"/>
  <c r="H275" i="15"/>
  <c r="I275" i="15" s="1"/>
  <c r="D275" i="15"/>
  <c r="C275" i="15"/>
  <c r="G275" i="15"/>
  <c r="D275" i="14"/>
  <c r="C275" i="14"/>
  <c r="H275" i="14"/>
  <c r="I275" i="14" s="1"/>
  <c r="G275" i="14"/>
  <c r="D272" i="13"/>
  <c r="C272" i="13"/>
  <c r="G272" i="13"/>
  <c r="C252" i="3"/>
  <c r="D252" i="3"/>
  <c r="E275" i="15" l="1"/>
  <c r="G260" i="17"/>
  <c r="E275" i="14"/>
  <c r="F260" i="17"/>
  <c r="E272" i="13"/>
  <c r="H272" i="13" s="1"/>
  <c r="I272" i="13" s="1"/>
  <c r="B273" i="13" s="1"/>
  <c r="E257" i="17"/>
  <c r="E252" i="3"/>
  <c r="H252" i="3" s="1"/>
  <c r="I252" i="3" s="1"/>
  <c r="C237" i="17"/>
  <c r="B237" i="17" s="1"/>
  <c r="B276" i="15"/>
  <c r="B276" i="14"/>
  <c r="D274" i="12"/>
  <c r="C274" i="12"/>
  <c r="G274" i="12"/>
  <c r="E274" i="12" l="1"/>
  <c r="H274" i="12" s="1"/>
  <c r="I274" i="12" s="1"/>
  <c r="B275" i="12" s="1"/>
  <c r="D259" i="17"/>
  <c r="H276" i="15"/>
  <c r="I276" i="15" s="1"/>
  <c r="C276" i="15"/>
  <c r="D276" i="15"/>
  <c r="G276" i="15"/>
  <c r="H276" i="14"/>
  <c r="I276" i="14" s="1"/>
  <c r="D276" i="14"/>
  <c r="C276" i="14"/>
  <c r="G276" i="14"/>
  <c r="D273" i="13"/>
  <c r="C273" i="13"/>
  <c r="G273" i="13"/>
  <c r="B253" i="3"/>
  <c r="G253" i="3" s="1"/>
  <c r="E276" i="15" l="1"/>
  <c r="G261" i="17"/>
  <c r="E276" i="14"/>
  <c r="F261" i="17"/>
  <c r="E273" i="13"/>
  <c r="H273" i="13" s="1"/>
  <c r="I273" i="13" s="1"/>
  <c r="B274" i="13" s="1"/>
  <c r="E258" i="17"/>
  <c r="B277" i="15"/>
  <c r="B277" i="14"/>
  <c r="D275" i="12"/>
  <c r="C275" i="12"/>
  <c r="G275" i="12"/>
  <c r="C253" i="3"/>
  <c r="D253" i="3"/>
  <c r="E275" i="12" l="1"/>
  <c r="H275" i="12" s="1"/>
  <c r="I275" i="12" s="1"/>
  <c r="B276" i="12" s="1"/>
  <c r="D260" i="17"/>
  <c r="E253" i="3"/>
  <c r="C238" i="17"/>
  <c r="B238" i="17" s="1"/>
  <c r="H277" i="15"/>
  <c r="I277" i="15" s="1"/>
  <c r="D277" i="15"/>
  <c r="C277" i="15"/>
  <c r="G277" i="15"/>
  <c r="C277" i="14"/>
  <c r="H277" i="14"/>
  <c r="I277" i="14" s="1"/>
  <c r="D277" i="14"/>
  <c r="G277" i="14"/>
  <c r="D274" i="13"/>
  <c r="C274" i="13"/>
  <c r="G274" i="13"/>
  <c r="H253" i="3"/>
  <c r="I253" i="3" s="1"/>
  <c r="B254" i="3" s="1"/>
  <c r="G254" i="3" s="1"/>
  <c r="E277" i="15" l="1"/>
  <c r="G262" i="17"/>
  <c r="E277" i="14"/>
  <c r="F262" i="17"/>
  <c r="E274" i="13"/>
  <c r="H274" i="13" s="1"/>
  <c r="I274" i="13" s="1"/>
  <c r="B275" i="13" s="1"/>
  <c r="E259" i="17"/>
  <c r="B278" i="15"/>
  <c r="B278" i="14"/>
  <c r="C276" i="12"/>
  <c r="D276" i="12"/>
  <c r="G276" i="12"/>
  <c r="C254" i="3"/>
  <c r="D254" i="3"/>
  <c r="C239" i="17" s="1"/>
  <c r="B239" i="17" s="1"/>
  <c r="E276" i="12" l="1"/>
  <c r="H276" i="12" s="1"/>
  <c r="I276" i="12" s="1"/>
  <c r="B277" i="12" s="1"/>
  <c r="D261" i="17"/>
  <c r="C278" i="15"/>
  <c r="H278" i="15"/>
  <c r="I278" i="15" s="1"/>
  <c r="D278" i="15"/>
  <c r="G278" i="15"/>
  <c r="H278" i="14"/>
  <c r="I278" i="14" s="1"/>
  <c r="D278" i="14"/>
  <c r="C278" i="14"/>
  <c r="G278" i="14"/>
  <c r="D275" i="13"/>
  <c r="C275" i="13"/>
  <c r="G275" i="13"/>
  <c r="E254" i="3"/>
  <c r="H254" i="3" s="1"/>
  <c r="I254" i="3" s="1"/>
  <c r="E278" i="15" l="1"/>
  <c r="G263" i="17"/>
  <c r="E278" i="14"/>
  <c r="F263" i="17"/>
  <c r="E275" i="13"/>
  <c r="H275" i="13" s="1"/>
  <c r="I275" i="13" s="1"/>
  <c r="B276" i="13" s="1"/>
  <c r="E260" i="17"/>
  <c r="B279" i="15"/>
  <c r="B279" i="14"/>
  <c r="D277" i="12"/>
  <c r="C277" i="12"/>
  <c r="G277" i="12"/>
  <c r="B255" i="3"/>
  <c r="G255" i="3" s="1"/>
  <c r="E277" i="12" l="1"/>
  <c r="H277" i="12" s="1"/>
  <c r="I277" i="12" s="1"/>
  <c r="B278" i="12" s="1"/>
  <c r="D262" i="17"/>
  <c r="D279" i="15"/>
  <c r="C279" i="15"/>
  <c r="H279" i="15"/>
  <c r="I279" i="15" s="1"/>
  <c r="G279" i="15"/>
  <c r="H279" i="14"/>
  <c r="I279" i="14" s="1"/>
  <c r="D279" i="14"/>
  <c r="C279" i="14"/>
  <c r="G279" i="14"/>
  <c r="D276" i="13"/>
  <c r="C276" i="13"/>
  <c r="G276" i="13"/>
  <c r="D255" i="3"/>
  <c r="C255" i="3"/>
  <c r="E279" i="15" l="1"/>
  <c r="G264" i="17"/>
  <c r="E279" i="14"/>
  <c r="F264" i="17"/>
  <c r="E276" i="13"/>
  <c r="H276" i="13" s="1"/>
  <c r="I276" i="13" s="1"/>
  <c r="B277" i="13" s="1"/>
  <c r="E261" i="17"/>
  <c r="E255" i="3"/>
  <c r="H255" i="3" s="1"/>
  <c r="I255" i="3" s="1"/>
  <c r="B256" i="3" s="1"/>
  <c r="G256" i="3" s="1"/>
  <c r="C240" i="17"/>
  <c r="B240" i="17" s="1"/>
  <c r="B280" i="15"/>
  <c r="B280" i="14"/>
  <c r="D278" i="12"/>
  <c r="C278" i="12"/>
  <c r="G278" i="12"/>
  <c r="E278" i="12" l="1"/>
  <c r="H278" i="12" s="1"/>
  <c r="I278" i="12" s="1"/>
  <c r="B279" i="12" s="1"/>
  <c r="D263" i="17"/>
  <c r="C280" i="15"/>
  <c r="D280" i="15"/>
  <c r="H280" i="15"/>
  <c r="I280" i="15" s="1"/>
  <c r="G280" i="15"/>
  <c r="D280" i="14"/>
  <c r="C280" i="14"/>
  <c r="H280" i="14"/>
  <c r="I280" i="14" s="1"/>
  <c r="G280" i="14"/>
  <c r="C277" i="13"/>
  <c r="D277" i="13"/>
  <c r="G277" i="13"/>
  <c r="C256" i="3"/>
  <c r="D256" i="3"/>
  <c r="E280" i="15" l="1"/>
  <c r="G265" i="17"/>
  <c r="E280" i="14"/>
  <c r="F265" i="17"/>
  <c r="E277" i="13"/>
  <c r="H277" i="13" s="1"/>
  <c r="I277" i="13" s="1"/>
  <c r="B278" i="13" s="1"/>
  <c r="E262" i="17"/>
  <c r="E256" i="3"/>
  <c r="H256" i="3" s="1"/>
  <c r="I256" i="3" s="1"/>
  <c r="C241" i="17"/>
  <c r="B241" i="17" s="1"/>
  <c r="B281" i="15"/>
  <c r="B281" i="14"/>
  <c r="D279" i="12"/>
  <c r="C279" i="12"/>
  <c r="G279" i="12"/>
  <c r="E279" i="12" l="1"/>
  <c r="H279" i="12" s="1"/>
  <c r="I279" i="12" s="1"/>
  <c r="B280" i="12" s="1"/>
  <c r="D264" i="17"/>
  <c r="H281" i="15"/>
  <c r="I281" i="15" s="1"/>
  <c r="D281" i="15"/>
  <c r="C281" i="15"/>
  <c r="G281" i="15"/>
  <c r="H281" i="14"/>
  <c r="I281" i="14" s="1"/>
  <c r="D281" i="14"/>
  <c r="C281" i="14"/>
  <c r="G281" i="14"/>
  <c r="D278" i="13"/>
  <c r="C278" i="13"/>
  <c r="G278" i="13"/>
  <c r="B257" i="3"/>
  <c r="G257" i="3" s="1"/>
  <c r="E281" i="15" l="1"/>
  <c r="G266" i="17"/>
  <c r="E281" i="14"/>
  <c r="F266" i="17"/>
  <c r="E278" i="13"/>
  <c r="H278" i="13" s="1"/>
  <c r="I278" i="13" s="1"/>
  <c r="B279" i="13" s="1"/>
  <c r="E263" i="17"/>
  <c r="B282" i="15"/>
  <c r="B282" i="14"/>
  <c r="D280" i="12"/>
  <c r="C280" i="12"/>
  <c r="G280" i="12"/>
  <c r="C257" i="3"/>
  <c r="D257" i="3"/>
  <c r="E280" i="12" l="1"/>
  <c r="H280" i="12" s="1"/>
  <c r="I280" i="12" s="1"/>
  <c r="B281" i="12" s="1"/>
  <c r="D265" i="17"/>
  <c r="E257" i="3"/>
  <c r="C242" i="17"/>
  <c r="B242" i="17" s="1"/>
  <c r="H282" i="15"/>
  <c r="I282" i="15" s="1"/>
  <c r="D282" i="15"/>
  <c r="C282" i="15"/>
  <c r="G282" i="15"/>
  <c r="D282" i="14"/>
  <c r="C282" i="14"/>
  <c r="H282" i="14"/>
  <c r="I282" i="14" s="1"/>
  <c r="G282" i="14"/>
  <c r="D279" i="13"/>
  <c r="C279" i="13"/>
  <c r="G279" i="13"/>
  <c r="H257" i="3"/>
  <c r="I257" i="3" s="1"/>
  <c r="E282" i="15" l="1"/>
  <c r="G267" i="17"/>
  <c r="E282" i="14"/>
  <c r="F267" i="17"/>
  <c r="E279" i="13"/>
  <c r="H279" i="13" s="1"/>
  <c r="I279" i="13" s="1"/>
  <c r="B280" i="13" s="1"/>
  <c r="E264" i="17"/>
  <c r="B283" i="15"/>
  <c r="B283" i="14"/>
  <c r="D281" i="12"/>
  <c r="C281" i="12"/>
  <c r="G281" i="12"/>
  <c r="B258" i="3"/>
  <c r="G258" i="3" s="1"/>
  <c r="E281" i="12" l="1"/>
  <c r="H281" i="12" s="1"/>
  <c r="I281" i="12" s="1"/>
  <c r="B282" i="12" s="1"/>
  <c r="D266" i="17"/>
  <c r="H283" i="15"/>
  <c r="I283" i="15" s="1"/>
  <c r="D283" i="15"/>
  <c r="C283" i="15"/>
  <c r="G283" i="15"/>
  <c r="H283" i="14"/>
  <c r="I283" i="14" s="1"/>
  <c r="D283" i="14"/>
  <c r="C283" i="14"/>
  <c r="G283" i="14"/>
  <c r="D280" i="13"/>
  <c r="C280" i="13"/>
  <c r="G280" i="13"/>
  <c r="C258" i="3"/>
  <c r="D258" i="3"/>
  <c r="E283" i="15" l="1"/>
  <c r="G268" i="17"/>
  <c r="E283" i="14"/>
  <c r="F268" i="17"/>
  <c r="E280" i="13"/>
  <c r="H280" i="13" s="1"/>
  <c r="I280" i="13" s="1"/>
  <c r="B281" i="13" s="1"/>
  <c r="E265" i="17"/>
  <c r="E258" i="3"/>
  <c r="H258" i="3" s="1"/>
  <c r="I258" i="3" s="1"/>
  <c r="B259" i="3" s="1"/>
  <c r="G259" i="3" s="1"/>
  <c r="C243" i="17"/>
  <c r="B243" i="17" s="1"/>
  <c r="B284" i="15"/>
  <c r="B284" i="14"/>
  <c r="D282" i="12"/>
  <c r="C282" i="12"/>
  <c r="G282" i="12"/>
  <c r="E282" i="12" l="1"/>
  <c r="H282" i="12" s="1"/>
  <c r="I282" i="12" s="1"/>
  <c r="B283" i="12" s="1"/>
  <c r="D267" i="17"/>
  <c r="D284" i="15"/>
  <c r="H284" i="15"/>
  <c r="I284" i="15" s="1"/>
  <c r="C284" i="15"/>
  <c r="G284" i="15"/>
  <c r="H284" i="14"/>
  <c r="I284" i="14" s="1"/>
  <c r="D284" i="14"/>
  <c r="C284" i="14"/>
  <c r="G284" i="14"/>
  <c r="D281" i="13"/>
  <c r="C281" i="13"/>
  <c r="G281" i="13"/>
  <c r="C259" i="3"/>
  <c r="D259" i="3"/>
  <c r="E284" i="15" l="1"/>
  <c r="G269" i="17"/>
  <c r="E284" i="14"/>
  <c r="F269" i="17"/>
  <c r="E281" i="13"/>
  <c r="H281" i="13" s="1"/>
  <c r="I281" i="13" s="1"/>
  <c r="B282" i="13" s="1"/>
  <c r="E266" i="17"/>
  <c r="E259" i="3"/>
  <c r="H259" i="3" s="1"/>
  <c r="I259" i="3" s="1"/>
  <c r="C244" i="17"/>
  <c r="B244" i="17" s="1"/>
  <c r="B285" i="15"/>
  <c r="B285" i="14"/>
  <c r="D283" i="12"/>
  <c r="C283" i="12"/>
  <c r="G283" i="12"/>
  <c r="E283" i="12" l="1"/>
  <c r="H283" i="12" s="1"/>
  <c r="I283" i="12" s="1"/>
  <c r="B284" i="12" s="1"/>
  <c r="D268" i="17"/>
  <c r="D285" i="15"/>
  <c r="H285" i="15"/>
  <c r="I285" i="15" s="1"/>
  <c r="C285" i="15"/>
  <c r="G285" i="15"/>
  <c r="H285" i="14"/>
  <c r="I285" i="14" s="1"/>
  <c r="D285" i="14"/>
  <c r="C285" i="14"/>
  <c r="G285" i="14"/>
  <c r="D282" i="13"/>
  <c r="C282" i="13"/>
  <c r="G282" i="13"/>
  <c r="B260" i="3"/>
  <c r="G260" i="3" s="1"/>
  <c r="E285" i="15" l="1"/>
  <c r="G270" i="17"/>
  <c r="E285" i="14"/>
  <c r="F270" i="17"/>
  <c r="E282" i="13"/>
  <c r="H282" i="13" s="1"/>
  <c r="I282" i="13" s="1"/>
  <c r="B283" i="13" s="1"/>
  <c r="E267" i="17"/>
  <c r="B286" i="15"/>
  <c r="B286" i="14"/>
  <c r="D284" i="12"/>
  <c r="C284" i="12"/>
  <c r="G284" i="12"/>
  <c r="C260" i="3"/>
  <c r="D260" i="3"/>
  <c r="E284" i="12" l="1"/>
  <c r="D269" i="17"/>
  <c r="E260" i="3"/>
  <c r="C245" i="17"/>
  <c r="B245" i="17" s="1"/>
  <c r="H284" i="12"/>
  <c r="I284" i="12" s="1"/>
  <c r="B285" i="12" s="1"/>
  <c r="C286" i="15"/>
  <c r="H286" i="15"/>
  <c r="I286" i="15" s="1"/>
  <c r="D286" i="15"/>
  <c r="G286" i="15"/>
  <c r="C286" i="14"/>
  <c r="H286" i="14"/>
  <c r="I286" i="14" s="1"/>
  <c r="D286" i="14"/>
  <c r="G286" i="14"/>
  <c r="D283" i="13"/>
  <c r="C283" i="13"/>
  <c r="G283" i="13"/>
  <c r="H260" i="3"/>
  <c r="I260" i="3" s="1"/>
  <c r="E286" i="15" l="1"/>
  <c r="G271" i="17"/>
  <c r="E286" i="14"/>
  <c r="F271" i="17"/>
  <c r="E283" i="13"/>
  <c r="H283" i="13" s="1"/>
  <c r="I283" i="13" s="1"/>
  <c r="B284" i="13" s="1"/>
  <c r="E268" i="17"/>
  <c r="B287" i="15"/>
  <c r="B287" i="14"/>
  <c r="D285" i="12"/>
  <c r="C285" i="12"/>
  <c r="G285" i="12"/>
  <c r="B261" i="3"/>
  <c r="G261" i="3" s="1"/>
  <c r="E285" i="12" l="1"/>
  <c r="H285" i="12" s="1"/>
  <c r="I285" i="12" s="1"/>
  <c r="B286" i="12" s="1"/>
  <c r="D270" i="17"/>
  <c r="H287" i="15"/>
  <c r="I287" i="15" s="1"/>
  <c r="D287" i="15"/>
  <c r="C287" i="15"/>
  <c r="G287" i="15"/>
  <c r="H287" i="14"/>
  <c r="I287" i="14" s="1"/>
  <c r="D287" i="14"/>
  <c r="C287" i="14"/>
  <c r="G287" i="14"/>
  <c r="H284" i="13"/>
  <c r="I284" i="13" s="1"/>
  <c r="D284" i="13"/>
  <c r="C284" i="13"/>
  <c r="G284" i="13"/>
  <c r="C261" i="3"/>
  <c r="D261" i="3"/>
  <c r="E287" i="15" l="1"/>
  <c r="G272" i="17"/>
  <c r="E287" i="14"/>
  <c r="F272" i="17"/>
  <c r="E284" i="13"/>
  <c r="E269" i="17"/>
  <c r="E261" i="3"/>
  <c r="H261" i="3" s="1"/>
  <c r="I261" i="3" s="1"/>
  <c r="B262" i="3" s="1"/>
  <c r="G262" i="3" s="1"/>
  <c r="C246" i="17"/>
  <c r="B246" i="17" s="1"/>
  <c r="B288" i="15"/>
  <c r="B288" i="14"/>
  <c r="B285" i="13"/>
  <c r="D286" i="12"/>
  <c r="C286" i="12"/>
  <c r="G286" i="12"/>
  <c r="E286" i="12" l="1"/>
  <c r="H286" i="12" s="1"/>
  <c r="I286" i="12" s="1"/>
  <c r="B287" i="12" s="1"/>
  <c r="D271" i="17"/>
  <c r="H288" i="15"/>
  <c r="I288" i="15" s="1"/>
  <c r="D288" i="15"/>
  <c r="C288" i="15"/>
  <c r="G288" i="15"/>
  <c r="H288" i="14"/>
  <c r="I288" i="14" s="1"/>
  <c r="D288" i="14"/>
  <c r="C288" i="14"/>
  <c r="G288" i="14"/>
  <c r="H285" i="13"/>
  <c r="I285" i="13" s="1"/>
  <c r="D285" i="13"/>
  <c r="C285" i="13"/>
  <c r="G285" i="13"/>
  <c r="C262" i="3"/>
  <c r="D262" i="3"/>
  <c r="C247" i="17" s="1"/>
  <c r="B247" i="17" s="1"/>
  <c r="E288" i="15" l="1"/>
  <c r="G273" i="17"/>
  <c r="E288" i="14"/>
  <c r="F273" i="17"/>
  <c r="E285" i="13"/>
  <c r="E270" i="17"/>
  <c r="B289" i="15"/>
  <c r="B289" i="14"/>
  <c r="B286" i="13"/>
  <c r="D287" i="12"/>
  <c r="C287" i="12"/>
  <c r="G287" i="12"/>
  <c r="E262" i="3"/>
  <c r="H262" i="3" s="1"/>
  <c r="I262" i="3" s="1"/>
  <c r="E287" i="12" l="1"/>
  <c r="H287" i="12" s="1"/>
  <c r="I287" i="12" s="1"/>
  <c r="B288" i="12" s="1"/>
  <c r="D272" i="17"/>
  <c r="H289" i="15"/>
  <c r="I289" i="15" s="1"/>
  <c r="D289" i="15"/>
  <c r="C289" i="15"/>
  <c r="G289" i="15"/>
  <c r="C289" i="14"/>
  <c r="H289" i="14"/>
  <c r="I289" i="14" s="1"/>
  <c r="D289" i="14"/>
  <c r="G289" i="14"/>
  <c r="H286" i="13"/>
  <c r="I286" i="13" s="1"/>
  <c r="D286" i="13"/>
  <c r="C286" i="13"/>
  <c r="G286" i="13"/>
  <c r="B263" i="3"/>
  <c r="G263" i="3" s="1"/>
  <c r="E289" i="15" l="1"/>
  <c r="G274" i="17"/>
  <c r="E289" i="14"/>
  <c r="F274" i="17"/>
  <c r="E286" i="13"/>
  <c r="E271" i="17"/>
  <c r="B290" i="15"/>
  <c r="B290" i="14"/>
  <c r="B287" i="13"/>
  <c r="C288" i="12"/>
  <c r="D288" i="12"/>
  <c r="G288" i="12"/>
  <c r="D263" i="3"/>
  <c r="C263" i="3"/>
  <c r="E288" i="12" l="1"/>
  <c r="D273" i="17"/>
  <c r="E263" i="3"/>
  <c r="C248" i="17"/>
  <c r="B248" i="17" s="1"/>
  <c r="H288" i="12"/>
  <c r="I288" i="12" s="1"/>
  <c r="B289" i="12" s="1"/>
  <c r="H290" i="15"/>
  <c r="I290" i="15" s="1"/>
  <c r="D290" i="15"/>
  <c r="C290" i="15"/>
  <c r="G290" i="15"/>
  <c r="H290" i="14"/>
  <c r="I290" i="14" s="1"/>
  <c r="D290" i="14"/>
  <c r="C290" i="14"/>
  <c r="G290" i="14"/>
  <c r="D287" i="13"/>
  <c r="C287" i="13"/>
  <c r="H287" i="13"/>
  <c r="I287" i="13" s="1"/>
  <c r="G287" i="13"/>
  <c r="H263" i="3"/>
  <c r="I263" i="3" s="1"/>
  <c r="B264" i="3" s="1"/>
  <c r="G264" i="3" s="1"/>
  <c r="E290" i="15" l="1"/>
  <c r="G275" i="17"/>
  <c r="E290" i="14"/>
  <c r="F275" i="17"/>
  <c r="E287" i="13"/>
  <c r="E272" i="17"/>
  <c r="B291" i="15"/>
  <c r="B291" i="14"/>
  <c r="B288" i="13"/>
  <c r="D289" i="12"/>
  <c r="C289" i="12"/>
  <c r="G289" i="12"/>
  <c r="C264" i="3"/>
  <c r="D264" i="3"/>
  <c r="E289" i="12" l="1"/>
  <c r="D274" i="17"/>
  <c r="E264" i="3"/>
  <c r="H264" i="3" s="1"/>
  <c r="I264" i="3" s="1"/>
  <c r="B265" i="3" s="1"/>
  <c r="G265" i="3" s="1"/>
  <c r="C249" i="17"/>
  <c r="B249" i="17" s="1"/>
  <c r="H289" i="12"/>
  <c r="I289" i="12" s="1"/>
  <c r="B290" i="12" s="1"/>
  <c r="D291" i="15"/>
  <c r="C291" i="15"/>
  <c r="H291" i="15"/>
  <c r="I291" i="15" s="1"/>
  <c r="G291" i="15"/>
  <c r="H291" i="14"/>
  <c r="I291" i="14" s="1"/>
  <c r="D291" i="14"/>
  <c r="C291" i="14"/>
  <c r="G291" i="14"/>
  <c r="H288" i="13"/>
  <c r="I288" i="13" s="1"/>
  <c r="D288" i="13"/>
  <c r="C288" i="13"/>
  <c r="G288" i="13"/>
  <c r="E291" i="15" l="1"/>
  <c r="G276" i="17"/>
  <c r="E291" i="14"/>
  <c r="F276" i="17"/>
  <c r="E288" i="13"/>
  <c r="E273" i="17"/>
  <c r="B292" i="15"/>
  <c r="B292" i="14"/>
  <c r="B289" i="13"/>
  <c r="D290" i="12"/>
  <c r="C290" i="12"/>
  <c r="G290" i="12"/>
  <c r="C265" i="3"/>
  <c r="D265" i="3"/>
  <c r="E290" i="12" l="1"/>
  <c r="H290" i="12" s="1"/>
  <c r="I290" i="12" s="1"/>
  <c r="B291" i="12" s="1"/>
  <c r="D275" i="17"/>
  <c r="E265" i="3"/>
  <c r="C250" i="17"/>
  <c r="B250" i="17" s="1"/>
  <c r="C292" i="15"/>
  <c r="H292" i="15"/>
  <c r="I292" i="15" s="1"/>
  <c r="D292" i="15"/>
  <c r="G292" i="15"/>
  <c r="C292" i="14"/>
  <c r="H292" i="14"/>
  <c r="I292" i="14" s="1"/>
  <c r="D292" i="14"/>
  <c r="G292" i="14"/>
  <c r="C289" i="13"/>
  <c r="H289" i="13"/>
  <c r="I289" i="13" s="1"/>
  <c r="D289" i="13"/>
  <c r="G289" i="13"/>
  <c r="H265" i="3"/>
  <c r="I265" i="3" s="1"/>
  <c r="B266" i="3" s="1"/>
  <c r="G266" i="3" s="1"/>
  <c r="E292" i="15" l="1"/>
  <c r="G277" i="17"/>
  <c r="E292" i="14"/>
  <c r="F277" i="17"/>
  <c r="E289" i="13"/>
  <c r="E274" i="17"/>
  <c r="B293" i="15"/>
  <c r="B293" i="14"/>
  <c r="B290" i="13"/>
  <c r="D291" i="12"/>
  <c r="C291" i="12"/>
  <c r="G291" i="12"/>
  <c r="C266" i="3"/>
  <c r="D266" i="3"/>
  <c r="E291" i="12" l="1"/>
  <c r="H291" i="12" s="1"/>
  <c r="I291" i="12" s="1"/>
  <c r="B292" i="12" s="1"/>
  <c r="D276" i="17"/>
  <c r="E266" i="3"/>
  <c r="C251" i="17"/>
  <c r="B251" i="17" s="1"/>
  <c r="H293" i="15"/>
  <c r="I293" i="15" s="1"/>
  <c r="D293" i="15"/>
  <c r="C293" i="15"/>
  <c r="G293" i="15"/>
  <c r="H293" i="14"/>
  <c r="I293" i="14" s="1"/>
  <c r="D293" i="14"/>
  <c r="C293" i="14"/>
  <c r="G293" i="14"/>
  <c r="H290" i="13"/>
  <c r="I290" i="13" s="1"/>
  <c r="D290" i="13"/>
  <c r="C290" i="13"/>
  <c r="G290" i="13"/>
  <c r="H266" i="3"/>
  <c r="I266" i="3" s="1"/>
  <c r="E293" i="15" l="1"/>
  <c r="G278" i="17"/>
  <c r="E293" i="14"/>
  <c r="F278" i="17"/>
  <c r="E290" i="13"/>
  <c r="E275" i="17"/>
  <c r="B294" i="15"/>
  <c r="B294" i="14"/>
  <c r="B291" i="13"/>
  <c r="D292" i="12"/>
  <c r="C292" i="12"/>
  <c r="G292" i="12"/>
  <c r="B267" i="3"/>
  <c r="G267" i="3" s="1"/>
  <c r="E292" i="12" l="1"/>
  <c r="H292" i="12" s="1"/>
  <c r="I292" i="12" s="1"/>
  <c r="B293" i="12" s="1"/>
  <c r="D277" i="17"/>
  <c r="H294" i="15"/>
  <c r="I294" i="15" s="1"/>
  <c r="C294" i="15"/>
  <c r="D294" i="15"/>
  <c r="G294" i="15"/>
  <c r="D294" i="14"/>
  <c r="H294" i="14"/>
  <c r="I294" i="14" s="1"/>
  <c r="C294" i="14"/>
  <c r="G294" i="14"/>
  <c r="H291" i="13"/>
  <c r="I291" i="13" s="1"/>
  <c r="D291" i="13"/>
  <c r="C291" i="13"/>
  <c r="G291" i="13"/>
  <c r="C267" i="3"/>
  <c r="D267" i="3"/>
  <c r="E294" i="15" l="1"/>
  <c r="G279" i="17"/>
  <c r="E294" i="14"/>
  <c r="F279" i="17"/>
  <c r="E291" i="13"/>
  <c r="E276" i="17"/>
  <c r="E267" i="3"/>
  <c r="H267" i="3" s="1"/>
  <c r="I267" i="3" s="1"/>
  <c r="C252" i="17"/>
  <c r="B252" i="17" s="1"/>
  <c r="B295" i="15"/>
  <c r="B295" i="14"/>
  <c r="B292" i="13"/>
  <c r="D293" i="12"/>
  <c r="C293" i="12"/>
  <c r="G293" i="12"/>
  <c r="E293" i="12" l="1"/>
  <c r="H293" i="12" s="1"/>
  <c r="I293" i="12" s="1"/>
  <c r="B294" i="12" s="1"/>
  <c r="D278" i="17"/>
  <c r="H295" i="15"/>
  <c r="I295" i="15" s="1"/>
  <c r="D295" i="15"/>
  <c r="C295" i="15"/>
  <c r="G295" i="15"/>
  <c r="C295" i="14"/>
  <c r="H295" i="14"/>
  <c r="I295" i="14" s="1"/>
  <c r="D295" i="14"/>
  <c r="G295" i="14"/>
  <c r="D292" i="13"/>
  <c r="C292" i="13"/>
  <c r="H292" i="13"/>
  <c r="I292" i="13" s="1"/>
  <c r="G292" i="13"/>
  <c r="B268" i="3"/>
  <c r="G268" i="3" s="1"/>
  <c r="E295" i="15" l="1"/>
  <c r="G280" i="17"/>
  <c r="E295" i="14"/>
  <c r="F280" i="17"/>
  <c r="E292" i="13"/>
  <c r="E277" i="17"/>
  <c r="B296" i="15"/>
  <c r="B296" i="14"/>
  <c r="B293" i="13"/>
  <c r="D294" i="12"/>
  <c r="C294" i="12"/>
  <c r="G294" i="12"/>
  <c r="C268" i="3"/>
  <c r="D268" i="3"/>
  <c r="E294" i="12" l="1"/>
  <c r="H294" i="12" s="1"/>
  <c r="I294" i="12" s="1"/>
  <c r="B295" i="12" s="1"/>
  <c r="D279" i="17"/>
  <c r="E268" i="3"/>
  <c r="C253" i="17"/>
  <c r="B253" i="17" s="1"/>
  <c r="D296" i="15"/>
  <c r="C296" i="15"/>
  <c r="H296" i="15"/>
  <c r="I296" i="15" s="1"/>
  <c r="G296" i="15"/>
  <c r="D296" i="14"/>
  <c r="C296" i="14"/>
  <c r="H296" i="14"/>
  <c r="I296" i="14" s="1"/>
  <c r="G296" i="14"/>
  <c r="H293" i="13"/>
  <c r="I293" i="13" s="1"/>
  <c r="D293" i="13"/>
  <c r="C293" i="13"/>
  <c r="G293" i="13"/>
  <c r="H268" i="3"/>
  <c r="I268" i="3" s="1"/>
  <c r="B269" i="3" s="1"/>
  <c r="G269" i="3" s="1"/>
  <c r="E296" i="15" l="1"/>
  <c r="G281" i="17"/>
  <c r="E296" i="14"/>
  <c r="F281" i="17"/>
  <c r="E293" i="13"/>
  <c r="E278" i="17"/>
  <c r="B297" i="15"/>
  <c r="B297" i="14"/>
  <c r="B294" i="13"/>
  <c r="D295" i="12"/>
  <c r="C295" i="12"/>
  <c r="G295" i="12"/>
  <c r="C269" i="3"/>
  <c r="D269" i="3"/>
  <c r="E295" i="12" l="1"/>
  <c r="D280" i="17"/>
  <c r="E269" i="3"/>
  <c r="C254" i="17"/>
  <c r="B254" i="17" s="1"/>
  <c r="H295" i="12"/>
  <c r="I295" i="12" s="1"/>
  <c r="B296" i="12" s="1"/>
  <c r="D297" i="15"/>
  <c r="H297" i="15"/>
  <c r="I297" i="15" s="1"/>
  <c r="C297" i="15"/>
  <c r="G297" i="15"/>
  <c r="H297" i="14"/>
  <c r="I297" i="14" s="1"/>
  <c r="D297" i="14"/>
  <c r="C297" i="14"/>
  <c r="G297" i="14"/>
  <c r="D294" i="13"/>
  <c r="C294" i="13"/>
  <c r="H294" i="13"/>
  <c r="I294" i="13" s="1"/>
  <c r="G294" i="13"/>
  <c r="H269" i="3"/>
  <c r="I269" i="3" s="1"/>
  <c r="E297" i="15" l="1"/>
  <c r="G282" i="17"/>
  <c r="E297" i="14"/>
  <c r="F282" i="17"/>
  <c r="E294" i="13"/>
  <c r="E279" i="17"/>
  <c r="B298" i="15"/>
  <c r="B298" i="14"/>
  <c r="B295" i="13"/>
  <c r="D296" i="12"/>
  <c r="C296" i="12"/>
  <c r="G296" i="12"/>
  <c r="B270" i="3"/>
  <c r="G270" i="3" s="1"/>
  <c r="E296" i="12" l="1"/>
  <c r="H296" i="12" s="1"/>
  <c r="I296" i="12" s="1"/>
  <c r="B297" i="12" s="1"/>
  <c r="D281" i="17"/>
  <c r="C298" i="15"/>
  <c r="H298" i="15"/>
  <c r="I298" i="15" s="1"/>
  <c r="D298" i="15"/>
  <c r="G298" i="15"/>
  <c r="C298" i="14"/>
  <c r="H298" i="14"/>
  <c r="I298" i="14" s="1"/>
  <c r="D298" i="14"/>
  <c r="G298" i="14"/>
  <c r="H295" i="13"/>
  <c r="I295" i="13" s="1"/>
  <c r="D295" i="13"/>
  <c r="C295" i="13"/>
  <c r="G295" i="13"/>
  <c r="C270" i="3"/>
  <c r="D270" i="3"/>
  <c r="E298" i="15" l="1"/>
  <c r="G283" i="17"/>
  <c r="E298" i="14"/>
  <c r="F283" i="17"/>
  <c r="E295" i="13"/>
  <c r="E280" i="17"/>
  <c r="E270" i="3"/>
  <c r="H270" i="3" s="1"/>
  <c r="I270" i="3" s="1"/>
  <c r="C255" i="17"/>
  <c r="B255" i="17" s="1"/>
  <c r="B299" i="15"/>
  <c r="B299" i="14"/>
  <c r="B296" i="13"/>
  <c r="D297" i="12"/>
  <c r="C297" i="12"/>
  <c r="G297" i="12"/>
  <c r="E297" i="12" l="1"/>
  <c r="H297" i="12" s="1"/>
  <c r="I297" i="12" s="1"/>
  <c r="B298" i="12" s="1"/>
  <c r="D282" i="17"/>
  <c r="H299" i="15"/>
  <c r="I299" i="15" s="1"/>
  <c r="D299" i="15"/>
  <c r="C299" i="15"/>
  <c r="G299" i="15"/>
  <c r="D299" i="14"/>
  <c r="C299" i="14"/>
  <c r="H299" i="14"/>
  <c r="I299" i="14" s="1"/>
  <c r="G299" i="14"/>
  <c r="H296" i="13"/>
  <c r="I296" i="13" s="1"/>
  <c r="D296" i="13"/>
  <c r="C296" i="13"/>
  <c r="G296" i="13"/>
  <c r="B271" i="3"/>
  <c r="G271" i="3" s="1"/>
  <c r="E299" i="15" l="1"/>
  <c r="G284" i="17"/>
  <c r="E299" i="14"/>
  <c r="F284" i="17"/>
  <c r="E296" i="13"/>
  <c r="E281" i="17"/>
  <c r="B300" i="15"/>
  <c r="B300" i="14"/>
  <c r="B297" i="13"/>
  <c r="D298" i="12"/>
  <c r="C298" i="12"/>
  <c r="G298" i="12"/>
  <c r="C271" i="3"/>
  <c r="D271" i="3"/>
  <c r="E298" i="12" l="1"/>
  <c r="H298" i="12" s="1"/>
  <c r="I298" i="12" s="1"/>
  <c r="B299" i="12" s="1"/>
  <c r="D283" i="17"/>
  <c r="E271" i="3"/>
  <c r="C256" i="17"/>
  <c r="B256" i="17" s="1"/>
  <c r="H300" i="15"/>
  <c r="I300" i="15" s="1"/>
  <c r="D300" i="15"/>
  <c r="C300" i="15"/>
  <c r="G300" i="15"/>
  <c r="H300" i="14"/>
  <c r="I300" i="14" s="1"/>
  <c r="D300" i="14"/>
  <c r="C300" i="14"/>
  <c r="G300" i="14"/>
  <c r="H297" i="13"/>
  <c r="I297" i="13" s="1"/>
  <c r="D297" i="13"/>
  <c r="C297" i="13"/>
  <c r="G297" i="13"/>
  <c r="H271" i="3"/>
  <c r="I271" i="3" s="1"/>
  <c r="E300" i="15" l="1"/>
  <c r="G285" i="17"/>
  <c r="E300" i="14"/>
  <c r="F285" i="17"/>
  <c r="E297" i="13"/>
  <c r="E282" i="17"/>
  <c r="B301" i="15"/>
  <c r="B301" i="14"/>
  <c r="B298" i="13"/>
  <c r="D299" i="12"/>
  <c r="C299" i="12"/>
  <c r="G299" i="12"/>
  <c r="B272" i="3"/>
  <c r="G272" i="3" s="1"/>
  <c r="E299" i="12" l="1"/>
  <c r="H299" i="12" s="1"/>
  <c r="I299" i="12" s="1"/>
  <c r="B300" i="12" s="1"/>
  <c r="D284" i="17"/>
  <c r="H301" i="15"/>
  <c r="I301" i="15" s="1"/>
  <c r="D301" i="15"/>
  <c r="C301" i="15"/>
  <c r="G301" i="15"/>
  <c r="C301" i="14"/>
  <c r="H301" i="14"/>
  <c r="I301" i="14" s="1"/>
  <c r="D301" i="14"/>
  <c r="G301" i="14"/>
  <c r="H298" i="13"/>
  <c r="I298" i="13" s="1"/>
  <c r="D298" i="13"/>
  <c r="C298" i="13"/>
  <c r="G298" i="13"/>
  <c r="C272" i="3"/>
  <c r="D272" i="3"/>
  <c r="E301" i="15" l="1"/>
  <c r="G286" i="17"/>
  <c r="E301" i="14"/>
  <c r="F286" i="17"/>
  <c r="E298" i="13"/>
  <c r="E283" i="17"/>
  <c r="E272" i="3"/>
  <c r="H272" i="3" s="1"/>
  <c r="I272" i="3" s="1"/>
  <c r="B273" i="3" s="1"/>
  <c r="G273" i="3" s="1"/>
  <c r="C257" i="17"/>
  <c r="B257" i="17" s="1"/>
  <c r="B302" i="15"/>
  <c r="B302" i="14"/>
  <c r="B299" i="13"/>
  <c r="C300" i="12"/>
  <c r="D300" i="12"/>
  <c r="G300" i="12"/>
  <c r="E300" i="12" l="1"/>
  <c r="H300" i="12" s="1"/>
  <c r="I300" i="12" s="1"/>
  <c r="B301" i="12" s="1"/>
  <c r="D285" i="17"/>
  <c r="H302" i="15"/>
  <c r="I302" i="15" s="1"/>
  <c r="D302" i="15"/>
  <c r="C302" i="15"/>
  <c r="G302" i="15"/>
  <c r="D302" i="14"/>
  <c r="C302" i="14"/>
  <c r="H302" i="14"/>
  <c r="I302" i="14" s="1"/>
  <c r="G302" i="14"/>
  <c r="D299" i="13"/>
  <c r="C299" i="13"/>
  <c r="H299" i="13"/>
  <c r="I299" i="13" s="1"/>
  <c r="G299" i="13"/>
  <c r="C273" i="3"/>
  <c r="D273" i="3"/>
  <c r="E302" i="15" l="1"/>
  <c r="G287" i="17"/>
  <c r="E302" i="14"/>
  <c r="F287" i="17"/>
  <c r="E299" i="13"/>
  <c r="E284" i="17"/>
  <c r="E273" i="3"/>
  <c r="H273" i="3" s="1"/>
  <c r="I273" i="3" s="1"/>
  <c r="C258" i="17"/>
  <c r="B258" i="17" s="1"/>
  <c r="B303" i="15"/>
  <c r="B303" i="14"/>
  <c r="B300" i="13"/>
  <c r="D301" i="12"/>
  <c r="C301" i="12"/>
  <c r="G301" i="12"/>
  <c r="E301" i="12" l="1"/>
  <c r="H301" i="12" s="1"/>
  <c r="I301" i="12" s="1"/>
  <c r="B302" i="12" s="1"/>
  <c r="D286" i="17"/>
  <c r="D303" i="15"/>
  <c r="C303" i="15"/>
  <c r="H303" i="15"/>
  <c r="I303" i="15" s="1"/>
  <c r="G303" i="15"/>
  <c r="H303" i="14"/>
  <c r="I303" i="14" s="1"/>
  <c r="D303" i="14"/>
  <c r="C303" i="14"/>
  <c r="G303" i="14"/>
  <c r="H300" i="13"/>
  <c r="I300" i="13" s="1"/>
  <c r="D300" i="13"/>
  <c r="C300" i="13"/>
  <c r="G300" i="13"/>
  <c r="B274" i="3"/>
  <c r="G274" i="3" s="1"/>
  <c r="E303" i="15" l="1"/>
  <c r="G288" i="17"/>
  <c r="E303" i="14"/>
  <c r="F288" i="17"/>
  <c r="E300" i="13"/>
  <c r="E285" i="17"/>
  <c r="B304" i="15"/>
  <c r="B304" i="14"/>
  <c r="B301" i="13"/>
  <c r="D302" i="12"/>
  <c r="C302" i="12"/>
  <c r="G302" i="12"/>
  <c r="C274" i="3"/>
  <c r="D274" i="3"/>
  <c r="E302" i="12" l="1"/>
  <c r="H302" i="12" s="1"/>
  <c r="I302" i="12" s="1"/>
  <c r="B303" i="12" s="1"/>
  <c r="D287" i="17"/>
  <c r="E274" i="3"/>
  <c r="C259" i="17"/>
  <c r="B259" i="17" s="1"/>
  <c r="C304" i="15"/>
  <c r="H304" i="15"/>
  <c r="I304" i="15" s="1"/>
  <c r="D304" i="15"/>
  <c r="G304" i="15"/>
  <c r="C304" i="14"/>
  <c r="H304" i="14"/>
  <c r="I304" i="14" s="1"/>
  <c r="D304" i="14"/>
  <c r="G304" i="14"/>
  <c r="C301" i="13"/>
  <c r="H301" i="13"/>
  <c r="I301" i="13" s="1"/>
  <c r="D301" i="13"/>
  <c r="G301" i="13"/>
  <c r="H274" i="3"/>
  <c r="I274" i="3" s="1"/>
  <c r="E304" i="15" l="1"/>
  <c r="G289" i="17"/>
  <c r="E304" i="14"/>
  <c r="F289" i="17"/>
  <c r="E301" i="13"/>
  <c r="E286" i="17"/>
  <c r="B305" i="15"/>
  <c r="B305" i="14"/>
  <c r="B302" i="13"/>
  <c r="D303" i="12"/>
  <c r="C303" i="12"/>
  <c r="G303" i="12"/>
  <c r="B275" i="3"/>
  <c r="G275" i="3" s="1"/>
  <c r="E303" i="12" l="1"/>
  <c r="H303" i="12" s="1"/>
  <c r="I303" i="12" s="1"/>
  <c r="B304" i="12" s="1"/>
  <c r="D288" i="17"/>
  <c r="D305" i="15"/>
  <c r="C305" i="15"/>
  <c r="H305" i="15"/>
  <c r="I305" i="15" s="1"/>
  <c r="G305" i="15"/>
  <c r="H305" i="14"/>
  <c r="I305" i="14" s="1"/>
  <c r="D305" i="14"/>
  <c r="C305" i="14"/>
  <c r="G305" i="14"/>
  <c r="H302" i="13"/>
  <c r="I302" i="13" s="1"/>
  <c r="D302" i="13"/>
  <c r="C302" i="13"/>
  <c r="G302" i="13"/>
  <c r="C275" i="3"/>
  <c r="D275" i="3"/>
  <c r="E305" i="15" l="1"/>
  <c r="G290" i="17"/>
  <c r="E305" i="14"/>
  <c r="F290" i="17"/>
  <c r="E302" i="13"/>
  <c r="E287" i="17"/>
  <c r="E275" i="3"/>
  <c r="C260" i="17"/>
  <c r="B260" i="17" s="1"/>
  <c r="B306" i="15"/>
  <c r="B306" i="14"/>
  <c r="B303" i="13"/>
  <c r="D304" i="12"/>
  <c r="C304" i="12"/>
  <c r="G304" i="12"/>
  <c r="H275" i="3"/>
  <c r="I275" i="3" s="1"/>
  <c r="E304" i="12" l="1"/>
  <c r="H304" i="12" s="1"/>
  <c r="I304" i="12" s="1"/>
  <c r="B305" i="12" s="1"/>
  <c r="D289" i="17"/>
  <c r="H306" i="15"/>
  <c r="I306" i="15" s="1"/>
  <c r="D306" i="15"/>
  <c r="C306" i="15"/>
  <c r="G306" i="15"/>
  <c r="D306" i="14"/>
  <c r="H306" i="14"/>
  <c r="I306" i="14" s="1"/>
  <c r="C306" i="14"/>
  <c r="G306" i="14"/>
  <c r="H303" i="13"/>
  <c r="I303" i="13" s="1"/>
  <c r="D303" i="13"/>
  <c r="C303" i="13"/>
  <c r="G303" i="13"/>
  <c r="B276" i="3"/>
  <c r="G276" i="3" s="1"/>
  <c r="E306" i="15" l="1"/>
  <c r="G291" i="17"/>
  <c r="E306" i="14"/>
  <c r="F291" i="17"/>
  <c r="E303" i="13"/>
  <c r="E288" i="17"/>
  <c r="B307" i="15"/>
  <c r="B307" i="14"/>
  <c r="B304" i="13"/>
  <c r="D305" i="12"/>
  <c r="C305" i="12"/>
  <c r="G305" i="12"/>
  <c r="C276" i="3"/>
  <c r="D276" i="3"/>
  <c r="E305" i="12" l="1"/>
  <c r="D290" i="17"/>
  <c r="E276" i="3"/>
  <c r="C261" i="17"/>
  <c r="B261" i="17" s="1"/>
  <c r="H305" i="12"/>
  <c r="I305" i="12" s="1"/>
  <c r="B306" i="12" s="1"/>
  <c r="H307" i="15"/>
  <c r="I307" i="15" s="1"/>
  <c r="D307" i="15"/>
  <c r="C307" i="15"/>
  <c r="G307" i="15"/>
  <c r="C307" i="14"/>
  <c r="H307" i="14"/>
  <c r="I307" i="14" s="1"/>
  <c r="D307" i="14"/>
  <c r="G307" i="14"/>
  <c r="D304" i="13"/>
  <c r="C304" i="13"/>
  <c r="H304" i="13"/>
  <c r="I304" i="13" s="1"/>
  <c r="G304" i="13"/>
  <c r="H276" i="3"/>
  <c r="I276" i="3" s="1"/>
  <c r="E307" i="15" l="1"/>
  <c r="G292" i="17"/>
  <c r="E307" i="14"/>
  <c r="F292" i="17"/>
  <c r="E304" i="13"/>
  <c r="E289" i="17"/>
  <c r="B308" i="15"/>
  <c r="B308" i="14"/>
  <c r="B305" i="13"/>
  <c r="D306" i="12"/>
  <c r="C306" i="12"/>
  <c r="G306" i="12"/>
  <c r="B277" i="3"/>
  <c r="G277" i="3" s="1"/>
  <c r="E306" i="12" l="1"/>
  <c r="H306" i="12" s="1"/>
  <c r="I306" i="12" s="1"/>
  <c r="B307" i="12" s="1"/>
  <c r="D291" i="17"/>
  <c r="D308" i="15"/>
  <c r="H308" i="15"/>
  <c r="I308" i="15" s="1"/>
  <c r="C308" i="15"/>
  <c r="G308" i="15"/>
  <c r="D308" i="14"/>
  <c r="C308" i="14"/>
  <c r="H308" i="14"/>
  <c r="I308" i="14" s="1"/>
  <c r="G308" i="14"/>
  <c r="H305" i="13"/>
  <c r="I305" i="13" s="1"/>
  <c r="D305" i="13"/>
  <c r="C305" i="13"/>
  <c r="G305" i="13"/>
  <c r="C277" i="3"/>
  <c r="D277" i="3"/>
  <c r="E308" i="15" l="1"/>
  <c r="G293" i="17"/>
  <c r="E308" i="14"/>
  <c r="F293" i="17"/>
  <c r="E305" i="13"/>
  <c r="E290" i="17"/>
  <c r="E277" i="3"/>
  <c r="H277" i="3" s="1"/>
  <c r="I277" i="3" s="1"/>
  <c r="C262" i="17"/>
  <c r="B262" i="17" s="1"/>
  <c r="B309" i="15"/>
  <c r="B309" i="14"/>
  <c r="B306" i="13"/>
  <c r="D307" i="12"/>
  <c r="C307" i="12"/>
  <c r="G307" i="12"/>
  <c r="E307" i="12" l="1"/>
  <c r="H307" i="12" s="1"/>
  <c r="I307" i="12" s="1"/>
  <c r="B308" i="12" s="1"/>
  <c r="D292" i="17"/>
  <c r="D309" i="15"/>
  <c r="H309" i="15"/>
  <c r="I309" i="15" s="1"/>
  <c r="C309" i="15"/>
  <c r="G309" i="15"/>
  <c r="H309" i="14"/>
  <c r="I309" i="14" s="1"/>
  <c r="D309" i="14"/>
  <c r="C309" i="14"/>
  <c r="G309" i="14"/>
  <c r="D306" i="13"/>
  <c r="C306" i="13"/>
  <c r="H306" i="13"/>
  <c r="I306" i="13" s="1"/>
  <c r="G306" i="13"/>
  <c r="B278" i="3"/>
  <c r="G278" i="3" s="1"/>
  <c r="E309" i="15" l="1"/>
  <c r="G294" i="17"/>
  <c r="E309" i="14"/>
  <c r="F294" i="17"/>
  <c r="E306" i="13"/>
  <c r="E291" i="17"/>
  <c r="B310" i="15"/>
  <c r="B310" i="14"/>
  <c r="B307" i="13"/>
  <c r="D308" i="12"/>
  <c r="C308" i="12"/>
  <c r="G308" i="12"/>
  <c r="C278" i="3"/>
  <c r="D278" i="3"/>
  <c r="E308" i="12" l="1"/>
  <c r="H308" i="12" s="1"/>
  <c r="I308" i="12" s="1"/>
  <c r="B309" i="12" s="1"/>
  <c r="D293" i="17"/>
  <c r="E278" i="3"/>
  <c r="C263" i="17"/>
  <c r="B263" i="17" s="1"/>
  <c r="C310" i="15"/>
  <c r="D310" i="15"/>
  <c r="H310" i="15"/>
  <c r="I310" i="15" s="1"/>
  <c r="G310" i="15"/>
  <c r="C310" i="14"/>
  <c r="H310" i="14"/>
  <c r="I310" i="14" s="1"/>
  <c r="D310" i="14"/>
  <c r="G310" i="14"/>
  <c r="H307" i="13"/>
  <c r="I307" i="13" s="1"/>
  <c r="D307" i="13"/>
  <c r="C307" i="13"/>
  <c r="G307" i="13"/>
  <c r="H278" i="3"/>
  <c r="I278" i="3" s="1"/>
  <c r="E310" i="15" l="1"/>
  <c r="G295" i="17"/>
  <c r="E310" i="14"/>
  <c r="F295" i="17"/>
  <c r="E307" i="13"/>
  <c r="E292" i="17"/>
  <c r="B311" i="15"/>
  <c r="B311" i="14"/>
  <c r="B308" i="13"/>
  <c r="D309" i="12"/>
  <c r="C309" i="12"/>
  <c r="G309" i="12"/>
  <c r="B279" i="3"/>
  <c r="G279" i="3" s="1"/>
  <c r="E309" i="12" l="1"/>
  <c r="H309" i="12" s="1"/>
  <c r="I309" i="12" s="1"/>
  <c r="B310" i="12" s="1"/>
  <c r="D294" i="17"/>
  <c r="H311" i="15"/>
  <c r="I311" i="15" s="1"/>
  <c r="D311" i="15"/>
  <c r="C311" i="15"/>
  <c r="G311" i="15"/>
  <c r="D311" i="14"/>
  <c r="C311" i="14"/>
  <c r="H311" i="14"/>
  <c r="I311" i="14" s="1"/>
  <c r="G311" i="14"/>
  <c r="H308" i="13"/>
  <c r="I308" i="13" s="1"/>
  <c r="D308" i="13"/>
  <c r="C308" i="13"/>
  <c r="G308" i="13"/>
  <c r="C279" i="3"/>
  <c r="D279" i="3"/>
  <c r="E311" i="15" l="1"/>
  <c r="G296" i="17"/>
  <c r="E311" i="14"/>
  <c r="F296" i="17"/>
  <c r="E308" i="13"/>
  <c r="E293" i="17"/>
  <c r="E279" i="3"/>
  <c r="H279" i="3" s="1"/>
  <c r="I279" i="3" s="1"/>
  <c r="C264" i="17"/>
  <c r="B264" i="17" s="1"/>
  <c r="B312" i="15"/>
  <c r="B312" i="14"/>
  <c r="B309" i="13"/>
  <c r="D310" i="12"/>
  <c r="C310" i="12"/>
  <c r="G310" i="12"/>
  <c r="E310" i="12" l="1"/>
  <c r="H310" i="12" s="1"/>
  <c r="I310" i="12" s="1"/>
  <c r="B311" i="12" s="1"/>
  <c r="D295" i="17"/>
  <c r="H312" i="15"/>
  <c r="I312" i="15" s="1"/>
  <c r="D312" i="15"/>
  <c r="C312" i="15"/>
  <c r="G312" i="15"/>
  <c r="H312" i="14"/>
  <c r="I312" i="14" s="1"/>
  <c r="D312" i="14"/>
  <c r="C312" i="14"/>
  <c r="G312" i="14"/>
  <c r="H309" i="13"/>
  <c r="I309" i="13" s="1"/>
  <c r="D309" i="13"/>
  <c r="C309" i="13"/>
  <c r="G309" i="13"/>
  <c r="B280" i="3"/>
  <c r="G280" i="3" s="1"/>
  <c r="E312" i="15" l="1"/>
  <c r="G297" i="17"/>
  <c r="E312" i="14"/>
  <c r="F297" i="17"/>
  <c r="E309" i="13"/>
  <c r="E294" i="17"/>
  <c r="B313" i="15"/>
  <c r="B313" i="14"/>
  <c r="B310" i="13"/>
  <c r="D311" i="12"/>
  <c r="C311" i="12"/>
  <c r="G311" i="12"/>
  <c r="C280" i="3"/>
  <c r="D280" i="3"/>
  <c r="E311" i="12" l="1"/>
  <c r="H311" i="12" s="1"/>
  <c r="I311" i="12" s="1"/>
  <c r="B312" i="12" s="1"/>
  <c r="D296" i="17"/>
  <c r="E280" i="3"/>
  <c r="C265" i="17"/>
  <c r="B265" i="17" s="1"/>
  <c r="H313" i="15"/>
  <c r="I313" i="15" s="1"/>
  <c r="D313" i="15"/>
  <c r="C313" i="15"/>
  <c r="G313" i="15"/>
  <c r="C313" i="14"/>
  <c r="H313" i="14"/>
  <c r="I313" i="14" s="1"/>
  <c r="D313" i="14"/>
  <c r="G313" i="14"/>
  <c r="H310" i="13"/>
  <c r="I310" i="13" s="1"/>
  <c r="D310" i="13"/>
  <c r="C310" i="13"/>
  <c r="G310" i="13"/>
  <c r="H280" i="3"/>
  <c r="I280" i="3" s="1"/>
  <c r="E313" i="15" l="1"/>
  <c r="G298" i="17"/>
  <c r="E313" i="14"/>
  <c r="F298" i="17"/>
  <c r="E310" i="13"/>
  <c r="E295" i="17"/>
  <c r="B314" i="15"/>
  <c r="B314" i="14"/>
  <c r="B311" i="13"/>
  <c r="C312" i="12"/>
  <c r="D312" i="12"/>
  <c r="G312" i="12"/>
  <c r="B281" i="3"/>
  <c r="G281" i="3" s="1"/>
  <c r="E312" i="12" l="1"/>
  <c r="H312" i="12" s="1"/>
  <c r="I312" i="12" s="1"/>
  <c r="B313" i="12" s="1"/>
  <c r="D297" i="17"/>
  <c r="H314" i="15"/>
  <c r="I314" i="15" s="1"/>
  <c r="D314" i="15"/>
  <c r="C314" i="15"/>
  <c r="G314" i="15"/>
  <c r="D314" i="14"/>
  <c r="C314" i="14"/>
  <c r="H314" i="14"/>
  <c r="I314" i="14" s="1"/>
  <c r="G314" i="14"/>
  <c r="D311" i="13"/>
  <c r="C311" i="13"/>
  <c r="H311" i="13"/>
  <c r="I311" i="13" s="1"/>
  <c r="G311" i="13"/>
  <c r="C281" i="3"/>
  <c r="D281" i="3"/>
  <c r="E314" i="15" l="1"/>
  <c r="G299" i="17"/>
  <c r="E314" i="14"/>
  <c r="F299" i="17"/>
  <c r="E311" i="13"/>
  <c r="E296" i="17"/>
  <c r="E281" i="3"/>
  <c r="H281" i="3" s="1"/>
  <c r="I281" i="3" s="1"/>
  <c r="C266" i="17"/>
  <c r="B266" i="17" s="1"/>
  <c r="B315" i="15"/>
  <c r="B315" i="14"/>
  <c r="B312" i="13"/>
  <c r="D313" i="12"/>
  <c r="C313" i="12"/>
  <c r="G313" i="12"/>
  <c r="E313" i="12" l="1"/>
  <c r="H313" i="12" s="1"/>
  <c r="I313" i="12" s="1"/>
  <c r="B314" i="12" s="1"/>
  <c r="D298" i="17"/>
  <c r="D315" i="15"/>
  <c r="C315" i="15"/>
  <c r="H315" i="15"/>
  <c r="I315" i="15" s="1"/>
  <c r="G315" i="15"/>
  <c r="H315" i="14"/>
  <c r="I315" i="14" s="1"/>
  <c r="D315" i="14"/>
  <c r="C315" i="14"/>
  <c r="G315" i="14"/>
  <c r="H312" i="13"/>
  <c r="I312" i="13" s="1"/>
  <c r="D312" i="13"/>
  <c r="C312" i="13"/>
  <c r="G312" i="13"/>
  <c r="B282" i="3"/>
  <c r="G282" i="3" s="1"/>
  <c r="E315" i="15" l="1"/>
  <c r="G300" i="17"/>
  <c r="E315" i="14"/>
  <c r="F300" i="17"/>
  <c r="E312" i="13"/>
  <c r="E297" i="17"/>
  <c r="B316" i="15"/>
  <c r="B316" i="14"/>
  <c r="B313" i="13"/>
  <c r="D314" i="12"/>
  <c r="C314" i="12"/>
  <c r="G314" i="12"/>
  <c r="C282" i="3"/>
  <c r="D282" i="3"/>
  <c r="E314" i="12" l="1"/>
  <c r="D299" i="17"/>
  <c r="E282" i="3"/>
  <c r="C267" i="17"/>
  <c r="B267" i="17" s="1"/>
  <c r="H314" i="12"/>
  <c r="I314" i="12" s="1"/>
  <c r="B315" i="12" s="1"/>
  <c r="C316" i="15"/>
  <c r="H316" i="15"/>
  <c r="I316" i="15" s="1"/>
  <c r="D316" i="15"/>
  <c r="G316" i="15"/>
  <c r="C316" i="14"/>
  <c r="H316" i="14"/>
  <c r="I316" i="14" s="1"/>
  <c r="D316" i="14"/>
  <c r="G316" i="14"/>
  <c r="C313" i="13"/>
  <c r="H313" i="13"/>
  <c r="I313" i="13" s="1"/>
  <c r="D313" i="13"/>
  <c r="G313" i="13"/>
  <c r="H282" i="3"/>
  <c r="I282" i="3" s="1"/>
  <c r="B283" i="3" s="1"/>
  <c r="G283" i="3" s="1"/>
  <c r="E316" i="15" l="1"/>
  <c r="G301" i="17"/>
  <c r="E316" i="14"/>
  <c r="F301" i="17"/>
  <c r="E313" i="13"/>
  <c r="E298" i="17"/>
  <c r="B317" i="15"/>
  <c r="B317" i="14"/>
  <c r="B314" i="13"/>
  <c r="D315" i="12"/>
  <c r="C315" i="12"/>
  <c r="G315" i="12"/>
  <c r="C283" i="3"/>
  <c r="D283" i="3"/>
  <c r="E315" i="12" l="1"/>
  <c r="H315" i="12" s="1"/>
  <c r="I315" i="12" s="1"/>
  <c r="B316" i="12" s="1"/>
  <c r="D300" i="17"/>
  <c r="E283" i="3"/>
  <c r="C268" i="17"/>
  <c r="B268" i="17" s="1"/>
  <c r="C317" i="15"/>
  <c r="H317" i="15"/>
  <c r="I317" i="15" s="1"/>
  <c r="D317" i="15"/>
  <c r="G317" i="15"/>
  <c r="H317" i="14"/>
  <c r="I317" i="14" s="1"/>
  <c r="C317" i="14"/>
  <c r="D317" i="14"/>
  <c r="G317" i="14"/>
  <c r="H314" i="13"/>
  <c r="I314" i="13" s="1"/>
  <c r="D314" i="13"/>
  <c r="C314" i="13"/>
  <c r="G314" i="13"/>
  <c r="H283" i="3"/>
  <c r="I283" i="3" s="1"/>
  <c r="E317" i="15" l="1"/>
  <c r="G302" i="17"/>
  <c r="E317" i="14"/>
  <c r="F302" i="17"/>
  <c r="E314" i="13"/>
  <c r="E299" i="17"/>
  <c r="B318" i="15"/>
  <c r="B318" i="14"/>
  <c r="B315" i="13"/>
  <c r="D316" i="12"/>
  <c r="C316" i="12"/>
  <c r="G316" i="12"/>
  <c r="B284" i="3"/>
  <c r="G284" i="3" s="1"/>
  <c r="E316" i="12" l="1"/>
  <c r="H316" i="12" s="1"/>
  <c r="I316" i="12" s="1"/>
  <c r="B317" i="12" s="1"/>
  <c r="D301" i="17"/>
  <c r="H318" i="15"/>
  <c r="I318" i="15" s="1"/>
  <c r="D318" i="15"/>
  <c r="C318" i="15"/>
  <c r="G318" i="15"/>
  <c r="D318" i="14"/>
  <c r="H318" i="14"/>
  <c r="I318" i="14" s="1"/>
  <c r="C318" i="14"/>
  <c r="G318" i="14"/>
  <c r="H315" i="13"/>
  <c r="I315" i="13" s="1"/>
  <c r="D315" i="13"/>
  <c r="C315" i="13"/>
  <c r="G315" i="13"/>
  <c r="C284" i="3"/>
  <c r="D284" i="3"/>
  <c r="E318" i="15" l="1"/>
  <c r="G303" i="17"/>
  <c r="E318" i="14"/>
  <c r="F303" i="17"/>
  <c r="E315" i="13"/>
  <c r="E300" i="17"/>
  <c r="E284" i="3"/>
  <c r="H284" i="3" s="1"/>
  <c r="I284" i="3" s="1"/>
  <c r="B285" i="3" s="1"/>
  <c r="G285" i="3" s="1"/>
  <c r="C269" i="17"/>
  <c r="B269" i="17" s="1"/>
  <c r="B319" i="15"/>
  <c r="B319" i="14"/>
  <c r="B316" i="13"/>
  <c r="D317" i="12"/>
  <c r="C317" i="12"/>
  <c r="G317" i="12"/>
  <c r="E317" i="12" l="1"/>
  <c r="H317" i="12" s="1"/>
  <c r="I317" i="12" s="1"/>
  <c r="B318" i="12" s="1"/>
  <c r="D302" i="17"/>
  <c r="D319" i="15"/>
  <c r="C319" i="15"/>
  <c r="H319" i="15"/>
  <c r="I319" i="15" s="1"/>
  <c r="G319" i="15"/>
  <c r="C319" i="14"/>
  <c r="H319" i="14"/>
  <c r="I319" i="14" s="1"/>
  <c r="D319" i="14"/>
  <c r="G319" i="14"/>
  <c r="D316" i="13"/>
  <c r="C316" i="13"/>
  <c r="H316" i="13"/>
  <c r="I316" i="13" s="1"/>
  <c r="G316" i="13"/>
  <c r="C285" i="3"/>
  <c r="D285" i="3"/>
  <c r="E319" i="15" l="1"/>
  <c r="G304" i="17"/>
  <c r="E319" i="14"/>
  <c r="F304" i="17"/>
  <c r="E316" i="13"/>
  <c r="E301" i="17"/>
  <c r="E285" i="3"/>
  <c r="H285" i="3" s="1"/>
  <c r="I285" i="3" s="1"/>
  <c r="B286" i="3" s="1"/>
  <c r="G286" i="3" s="1"/>
  <c r="C270" i="17"/>
  <c r="B270" i="17" s="1"/>
  <c r="B320" i="15"/>
  <c r="B320" i="14"/>
  <c r="B317" i="13"/>
  <c r="D318" i="12"/>
  <c r="C318" i="12"/>
  <c r="G318" i="12"/>
  <c r="E318" i="12" l="1"/>
  <c r="H318" i="12" s="1"/>
  <c r="I318" i="12" s="1"/>
  <c r="B319" i="12" s="1"/>
  <c r="D303" i="17"/>
  <c r="D320" i="15"/>
  <c r="H320" i="15"/>
  <c r="I320" i="15" s="1"/>
  <c r="C320" i="15"/>
  <c r="G320" i="15"/>
  <c r="H320" i="14"/>
  <c r="I320" i="14" s="1"/>
  <c r="D320" i="14"/>
  <c r="C320" i="14"/>
  <c r="G320" i="14"/>
  <c r="H317" i="13"/>
  <c r="I317" i="13" s="1"/>
  <c r="D317" i="13"/>
  <c r="C317" i="13"/>
  <c r="G317" i="13"/>
  <c r="C286" i="3"/>
  <c r="D286" i="3"/>
  <c r="E320" i="15" l="1"/>
  <c r="G305" i="17"/>
  <c r="E320" i="14"/>
  <c r="F305" i="17"/>
  <c r="E317" i="13"/>
  <c r="E302" i="17"/>
  <c r="E286" i="3"/>
  <c r="H286" i="3" s="1"/>
  <c r="I286" i="3" s="1"/>
  <c r="C271" i="17"/>
  <c r="B271" i="17" s="1"/>
  <c r="B321" i="15"/>
  <c r="B321" i="14"/>
  <c r="B318" i="13"/>
  <c r="D319" i="12"/>
  <c r="C319" i="12"/>
  <c r="G319" i="12"/>
  <c r="E319" i="12" l="1"/>
  <c r="H319" i="12" s="1"/>
  <c r="I319" i="12" s="1"/>
  <c r="B320" i="12" s="1"/>
  <c r="D304" i="17"/>
  <c r="D321" i="15"/>
  <c r="C321" i="15"/>
  <c r="H321" i="15"/>
  <c r="I321" i="15" s="1"/>
  <c r="G321" i="15"/>
  <c r="H321" i="14"/>
  <c r="I321" i="14" s="1"/>
  <c r="D321" i="14"/>
  <c r="C321" i="14"/>
  <c r="G321" i="14"/>
  <c r="D318" i="13"/>
  <c r="C318" i="13"/>
  <c r="H318" i="13"/>
  <c r="I318" i="13" s="1"/>
  <c r="G318" i="13"/>
  <c r="B287" i="3"/>
  <c r="G287" i="3" s="1"/>
  <c r="E321" i="15" l="1"/>
  <c r="G306" i="17"/>
  <c r="E321" i="14"/>
  <c r="F306" i="17"/>
  <c r="E318" i="13"/>
  <c r="E303" i="17"/>
  <c r="B322" i="15"/>
  <c r="B322" i="14"/>
  <c r="B319" i="13"/>
  <c r="D320" i="12"/>
  <c r="C320" i="12"/>
  <c r="G320" i="12"/>
  <c r="C287" i="3"/>
  <c r="D287" i="3"/>
  <c r="E320" i="12" l="1"/>
  <c r="D305" i="17"/>
  <c r="E287" i="3"/>
  <c r="C272" i="17"/>
  <c r="B272" i="17" s="1"/>
  <c r="H320" i="12"/>
  <c r="I320" i="12" s="1"/>
  <c r="B321" i="12" s="1"/>
  <c r="C322" i="15"/>
  <c r="H322" i="15"/>
  <c r="I322" i="15" s="1"/>
  <c r="D322" i="15"/>
  <c r="G322" i="15"/>
  <c r="C322" i="14"/>
  <c r="H322" i="14"/>
  <c r="I322" i="14" s="1"/>
  <c r="D322" i="14"/>
  <c r="G322" i="14"/>
  <c r="H319" i="13"/>
  <c r="I319" i="13" s="1"/>
  <c r="D319" i="13"/>
  <c r="C319" i="13"/>
  <c r="G319" i="13"/>
  <c r="H287" i="3"/>
  <c r="I287" i="3" s="1"/>
  <c r="E322" i="15" l="1"/>
  <c r="G307" i="17"/>
  <c r="E322" i="14"/>
  <c r="F307" i="17"/>
  <c r="E319" i="13"/>
  <c r="E304" i="17"/>
  <c r="B323" i="15"/>
  <c r="B323" i="14"/>
  <c r="B320" i="13"/>
  <c r="D321" i="12"/>
  <c r="C321" i="12"/>
  <c r="G321" i="12"/>
  <c r="B288" i="3"/>
  <c r="G288" i="3" s="1"/>
  <c r="E321" i="12" l="1"/>
  <c r="H321" i="12" s="1"/>
  <c r="I321" i="12" s="1"/>
  <c r="B322" i="12" s="1"/>
  <c r="D306" i="17"/>
  <c r="H323" i="15"/>
  <c r="I323" i="15" s="1"/>
  <c r="D323" i="15"/>
  <c r="C323" i="15"/>
  <c r="G323" i="15"/>
  <c r="C323" i="14"/>
  <c r="H323" i="14"/>
  <c r="I323" i="14" s="1"/>
  <c r="D323" i="14"/>
  <c r="G323" i="14"/>
  <c r="H320" i="13"/>
  <c r="I320" i="13" s="1"/>
  <c r="D320" i="13"/>
  <c r="C320" i="13"/>
  <c r="G320" i="13"/>
  <c r="C288" i="3"/>
  <c r="D288" i="3"/>
  <c r="E323" i="15" l="1"/>
  <c r="G308" i="17"/>
  <c r="E323" i="14"/>
  <c r="F308" i="17"/>
  <c r="E320" i="13"/>
  <c r="E305" i="17"/>
  <c r="E288" i="3"/>
  <c r="H288" i="3" s="1"/>
  <c r="I288" i="3" s="1"/>
  <c r="B289" i="3" s="1"/>
  <c r="G289" i="3" s="1"/>
  <c r="C273" i="17"/>
  <c r="B273" i="17" s="1"/>
  <c r="B324" i="15"/>
  <c r="B324" i="14"/>
  <c r="B321" i="13"/>
  <c r="D322" i="12"/>
  <c r="C322" i="12"/>
  <c r="G322" i="12"/>
  <c r="E322" i="12" l="1"/>
  <c r="H322" i="12" s="1"/>
  <c r="I322" i="12" s="1"/>
  <c r="B323" i="12" s="1"/>
  <c r="D307" i="17"/>
  <c r="H324" i="15"/>
  <c r="I324" i="15" s="1"/>
  <c r="D324" i="15"/>
  <c r="C324" i="15"/>
  <c r="G324" i="15"/>
  <c r="H324" i="14"/>
  <c r="I324" i="14" s="1"/>
  <c r="D324" i="14"/>
  <c r="C324" i="14"/>
  <c r="G324" i="14"/>
  <c r="H321" i="13"/>
  <c r="I321" i="13" s="1"/>
  <c r="D321" i="13"/>
  <c r="C321" i="13"/>
  <c r="G321" i="13"/>
  <c r="C289" i="3"/>
  <c r="D289" i="3"/>
  <c r="E324" i="15" l="1"/>
  <c r="G309" i="17"/>
  <c r="E324" i="14"/>
  <c r="F309" i="17"/>
  <c r="E321" i="13"/>
  <c r="E306" i="17"/>
  <c r="E289" i="3"/>
  <c r="C274" i="17"/>
  <c r="B274" i="17" s="1"/>
  <c r="B325" i="15"/>
  <c r="B325" i="14"/>
  <c r="B322" i="13"/>
  <c r="D323" i="12"/>
  <c r="C323" i="12"/>
  <c r="G323" i="12"/>
  <c r="H289" i="3"/>
  <c r="I289" i="3" s="1"/>
  <c r="B290" i="3" s="1"/>
  <c r="G290" i="3" s="1"/>
  <c r="E323" i="12" l="1"/>
  <c r="H323" i="12" s="1"/>
  <c r="I323" i="12" s="1"/>
  <c r="B324" i="12" s="1"/>
  <c r="D308" i="17"/>
  <c r="H325" i="15"/>
  <c r="I325" i="15" s="1"/>
  <c r="D325" i="15"/>
  <c r="C325" i="15"/>
  <c r="G325" i="15"/>
  <c r="C325" i="14"/>
  <c r="H325" i="14"/>
  <c r="I325" i="14" s="1"/>
  <c r="D325" i="14"/>
  <c r="G325" i="14"/>
  <c r="H322" i="13"/>
  <c r="I322" i="13" s="1"/>
  <c r="D322" i="13"/>
  <c r="C322" i="13"/>
  <c r="G322" i="13"/>
  <c r="C290" i="3"/>
  <c r="D290" i="3"/>
  <c r="E325" i="15" l="1"/>
  <c r="G310" i="17"/>
  <c r="E325" i="14"/>
  <c r="F310" i="17"/>
  <c r="E322" i="13"/>
  <c r="E307" i="17"/>
  <c r="E290" i="3"/>
  <c r="H290" i="3" s="1"/>
  <c r="I290" i="3" s="1"/>
  <c r="C275" i="17"/>
  <c r="B275" i="17" s="1"/>
  <c r="B326" i="15"/>
  <c r="B326" i="14"/>
  <c r="B323" i="13"/>
  <c r="C324" i="12"/>
  <c r="D324" i="12"/>
  <c r="G324" i="12"/>
  <c r="E324" i="12" l="1"/>
  <c r="H324" i="12" s="1"/>
  <c r="I324" i="12" s="1"/>
  <c r="B325" i="12" s="1"/>
  <c r="D309" i="17"/>
  <c r="C326" i="15"/>
  <c r="H326" i="15"/>
  <c r="I326" i="15" s="1"/>
  <c r="D326" i="15"/>
  <c r="G326" i="15"/>
  <c r="D326" i="14"/>
  <c r="H326" i="14"/>
  <c r="I326" i="14" s="1"/>
  <c r="C326" i="14"/>
  <c r="G326" i="14"/>
  <c r="D323" i="13"/>
  <c r="C323" i="13"/>
  <c r="H323" i="13"/>
  <c r="I323" i="13" s="1"/>
  <c r="G323" i="13"/>
  <c r="B291" i="3"/>
  <c r="G291" i="3" s="1"/>
  <c r="E326" i="15" l="1"/>
  <c r="G311" i="17"/>
  <c r="E326" i="14"/>
  <c r="F311" i="17"/>
  <c r="E323" i="13"/>
  <c r="E308" i="17"/>
  <c r="B327" i="15"/>
  <c r="B327" i="14"/>
  <c r="B324" i="13"/>
  <c r="D325" i="12"/>
  <c r="C325" i="12"/>
  <c r="G325" i="12"/>
  <c r="C291" i="3"/>
  <c r="D291" i="3"/>
  <c r="E325" i="12" l="1"/>
  <c r="H325" i="12" s="1"/>
  <c r="I325" i="12" s="1"/>
  <c r="B326" i="12" s="1"/>
  <c r="D310" i="17"/>
  <c r="E291" i="3"/>
  <c r="C276" i="17"/>
  <c r="B276" i="17" s="1"/>
  <c r="D327" i="15"/>
  <c r="C327" i="15"/>
  <c r="H327" i="15"/>
  <c r="I327" i="15" s="1"/>
  <c r="G327" i="15"/>
  <c r="H327" i="14"/>
  <c r="I327" i="14" s="1"/>
  <c r="D327" i="14"/>
  <c r="C327" i="14"/>
  <c r="G327" i="14"/>
  <c r="H324" i="13"/>
  <c r="I324" i="13" s="1"/>
  <c r="D324" i="13"/>
  <c r="C324" i="13"/>
  <c r="G324" i="13"/>
  <c r="H291" i="3"/>
  <c r="I291" i="3" s="1"/>
  <c r="E327" i="15" l="1"/>
  <c r="G312" i="17"/>
  <c r="E327" i="14"/>
  <c r="F312" i="17"/>
  <c r="E324" i="13"/>
  <c r="E309" i="17"/>
  <c r="B328" i="15"/>
  <c r="B328" i="14"/>
  <c r="B325" i="13"/>
  <c r="D326" i="12"/>
  <c r="C326" i="12"/>
  <c r="G326" i="12"/>
  <c r="B292" i="3"/>
  <c r="G292" i="3" s="1"/>
  <c r="E326" i="12" l="1"/>
  <c r="H326" i="12" s="1"/>
  <c r="I326" i="12" s="1"/>
  <c r="B327" i="12" s="1"/>
  <c r="D311" i="17"/>
  <c r="C328" i="15"/>
  <c r="D328" i="15"/>
  <c r="H328" i="15"/>
  <c r="I328" i="15" s="1"/>
  <c r="G328" i="15"/>
  <c r="D328" i="14"/>
  <c r="C328" i="14"/>
  <c r="H328" i="14"/>
  <c r="I328" i="14" s="1"/>
  <c r="G328" i="14"/>
  <c r="C325" i="13"/>
  <c r="H325" i="13"/>
  <c r="I325" i="13" s="1"/>
  <c r="D325" i="13"/>
  <c r="G325" i="13"/>
  <c r="C292" i="3"/>
  <c r="D292" i="3"/>
  <c r="E328" i="15" l="1"/>
  <c r="G313" i="17"/>
  <c r="E328" i="14"/>
  <c r="F313" i="17"/>
  <c r="E325" i="13"/>
  <c r="E310" i="17"/>
  <c r="E292" i="3"/>
  <c r="C277" i="17"/>
  <c r="B277" i="17" s="1"/>
  <c r="B329" i="15"/>
  <c r="B329" i="14"/>
  <c r="B326" i="13"/>
  <c r="D327" i="12"/>
  <c r="C327" i="12"/>
  <c r="G327" i="12"/>
  <c r="H292" i="3"/>
  <c r="I292" i="3" s="1"/>
  <c r="E327" i="12" l="1"/>
  <c r="H327" i="12" s="1"/>
  <c r="I327" i="12" s="1"/>
  <c r="B328" i="12" s="1"/>
  <c r="D312" i="17"/>
  <c r="H329" i="15"/>
  <c r="I329" i="15" s="1"/>
  <c r="D329" i="15"/>
  <c r="C329" i="15"/>
  <c r="G329" i="15"/>
  <c r="H329" i="14"/>
  <c r="I329" i="14" s="1"/>
  <c r="D329" i="14"/>
  <c r="C329" i="14"/>
  <c r="G329" i="14"/>
  <c r="H326" i="13"/>
  <c r="I326" i="13" s="1"/>
  <c r="D326" i="13"/>
  <c r="C326" i="13"/>
  <c r="G326" i="13"/>
  <c r="B293" i="3"/>
  <c r="G293" i="3" s="1"/>
  <c r="E329" i="15" l="1"/>
  <c r="G314" i="17"/>
  <c r="E329" i="14"/>
  <c r="F314" i="17"/>
  <c r="E326" i="13"/>
  <c r="E311" i="17"/>
  <c r="B330" i="15"/>
  <c r="B330" i="14"/>
  <c r="B327" i="13"/>
  <c r="D328" i="12"/>
  <c r="C328" i="12"/>
  <c r="G328" i="12"/>
  <c r="C293" i="3"/>
  <c r="D293" i="3"/>
  <c r="E328" i="12" l="1"/>
  <c r="H328" i="12" s="1"/>
  <c r="I328" i="12" s="1"/>
  <c r="B329" i="12" s="1"/>
  <c r="D313" i="17"/>
  <c r="E293" i="3"/>
  <c r="H293" i="3" s="1"/>
  <c r="I293" i="3" s="1"/>
  <c r="C278" i="17"/>
  <c r="B278" i="17" s="1"/>
  <c r="H330" i="15"/>
  <c r="I330" i="15" s="1"/>
  <c r="D330" i="15"/>
  <c r="C330" i="15"/>
  <c r="G330" i="15"/>
  <c r="D330" i="14"/>
  <c r="C330" i="14"/>
  <c r="H330" i="14"/>
  <c r="I330" i="14" s="1"/>
  <c r="G330" i="14"/>
  <c r="H327" i="13"/>
  <c r="I327" i="13" s="1"/>
  <c r="D327" i="13"/>
  <c r="C327" i="13"/>
  <c r="G327" i="13"/>
  <c r="E330" i="15" l="1"/>
  <c r="G315" i="17"/>
  <c r="E330" i="14"/>
  <c r="F315" i="17"/>
  <c r="E327" i="13"/>
  <c r="E312" i="17"/>
  <c r="B331" i="15"/>
  <c r="B331" i="14"/>
  <c r="B328" i="13"/>
  <c r="D329" i="12"/>
  <c r="C329" i="12"/>
  <c r="G329" i="12"/>
  <c r="B294" i="3"/>
  <c r="G294" i="3" s="1"/>
  <c r="E329" i="12" l="1"/>
  <c r="H329" i="12" s="1"/>
  <c r="I329" i="12" s="1"/>
  <c r="B330" i="12" s="1"/>
  <c r="D314" i="17"/>
  <c r="H331" i="15"/>
  <c r="I331" i="15" s="1"/>
  <c r="D331" i="15"/>
  <c r="C331" i="15"/>
  <c r="G331" i="15"/>
  <c r="H331" i="14"/>
  <c r="I331" i="14" s="1"/>
  <c r="C331" i="14"/>
  <c r="D331" i="14"/>
  <c r="G331" i="14"/>
  <c r="D328" i="13"/>
  <c r="C328" i="13"/>
  <c r="H328" i="13"/>
  <c r="I328" i="13" s="1"/>
  <c r="G328" i="13"/>
  <c r="C294" i="3"/>
  <c r="D294" i="3"/>
  <c r="E331" i="15" l="1"/>
  <c r="G316" i="17"/>
  <c r="E331" i="14"/>
  <c r="F316" i="17"/>
  <c r="E328" i="13"/>
  <c r="E313" i="17"/>
  <c r="E294" i="3"/>
  <c r="H294" i="3" s="1"/>
  <c r="I294" i="3" s="1"/>
  <c r="C279" i="17"/>
  <c r="B279" i="17" s="1"/>
  <c r="B332" i="15"/>
  <c r="B332" i="14"/>
  <c r="B329" i="13"/>
  <c r="D330" i="12"/>
  <c r="C330" i="12"/>
  <c r="G330" i="12"/>
  <c r="E330" i="12" l="1"/>
  <c r="H330" i="12" s="1"/>
  <c r="I330" i="12" s="1"/>
  <c r="B331" i="12" s="1"/>
  <c r="D315" i="17"/>
  <c r="D332" i="15"/>
  <c r="H332" i="15"/>
  <c r="I332" i="15" s="1"/>
  <c r="C332" i="15"/>
  <c r="G332" i="15"/>
  <c r="H332" i="14"/>
  <c r="I332" i="14" s="1"/>
  <c r="D332" i="14"/>
  <c r="C332" i="14"/>
  <c r="G332" i="14"/>
  <c r="H329" i="13"/>
  <c r="I329" i="13" s="1"/>
  <c r="D329" i="13"/>
  <c r="C329" i="13"/>
  <c r="G329" i="13"/>
  <c r="B295" i="3"/>
  <c r="G295" i="3" s="1"/>
  <c r="E332" i="15" l="1"/>
  <c r="G317" i="17"/>
  <c r="E332" i="14"/>
  <c r="F317" i="17"/>
  <c r="E329" i="13"/>
  <c r="E314" i="17"/>
  <c r="B333" i="15"/>
  <c r="B333" i="14"/>
  <c r="B330" i="13"/>
  <c r="D331" i="12"/>
  <c r="C331" i="12"/>
  <c r="G331" i="12"/>
  <c r="C295" i="3"/>
  <c r="D295" i="3"/>
  <c r="E331" i="12" l="1"/>
  <c r="H331" i="12" s="1"/>
  <c r="I331" i="12" s="1"/>
  <c r="B332" i="12" s="1"/>
  <c r="D316" i="17"/>
  <c r="E295" i="3"/>
  <c r="C280" i="17"/>
  <c r="B280" i="17" s="1"/>
  <c r="D333" i="15"/>
  <c r="H333" i="15"/>
  <c r="I333" i="15" s="1"/>
  <c r="C333" i="15"/>
  <c r="G333" i="15"/>
  <c r="H333" i="14"/>
  <c r="I333" i="14" s="1"/>
  <c r="D333" i="14"/>
  <c r="C333" i="14"/>
  <c r="G333" i="14"/>
  <c r="D330" i="13"/>
  <c r="C330" i="13"/>
  <c r="H330" i="13"/>
  <c r="I330" i="13" s="1"/>
  <c r="G330" i="13"/>
  <c r="H295" i="3"/>
  <c r="I295" i="3" s="1"/>
  <c r="E333" i="15" l="1"/>
  <c r="G318" i="17"/>
  <c r="E333" i="14"/>
  <c r="F318" i="17"/>
  <c r="E330" i="13"/>
  <c r="E315" i="17"/>
  <c r="B334" i="15"/>
  <c r="B334" i="14"/>
  <c r="B331" i="13"/>
  <c r="D332" i="12"/>
  <c r="C332" i="12"/>
  <c r="G332" i="12"/>
  <c r="B296" i="3"/>
  <c r="G296" i="3" s="1"/>
  <c r="E332" i="12" l="1"/>
  <c r="H332" i="12" s="1"/>
  <c r="I332" i="12" s="1"/>
  <c r="B333" i="12" s="1"/>
  <c r="D317" i="17"/>
  <c r="C334" i="15"/>
  <c r="H334" i="15"/>
  <c r="I334" i="15" s="1"/>
  <c r="D334" i="15"/>
  <c r="G334" i="15"/>
  <c r="D334" i="14"/>
  <c r="C334" i="14"/>
  <c r="H334" i="14"/>
  <c r="I334" i="14" s="1"/>
  <c r="G334" i="14"/>
  <c r="H331" i="13"/>
  <c r="I331" i="13" s="1"/>
  <c r="D331" i="13"/>
  <c r="C331" i="13"/>
  <c r="G331" i="13"/>
  <c r="C296" i="3"/>
  <c r="D296" i="3"/>
  <c r="E334" i="15" l="1"/>
  <c r="G319" i="17"/>
  <c r="E334" i="14"/>
  <c r="F319" i="17"/>
  <c r="E331" i="13"/>
  <c r="E316" i="17"/>
  <c r="E296" i="3"/>
  <c r="H296" i="3" s="1"/>
  <c r="I296" i="3" s="1"/>
  <c r="C281" i="17"/>
  <c r="B281" i="17" s="1"/>
  <c r="B335" i="15"/>
  <c r="B335" i="14"/>
  <c r="B332" i="13"/>
  <c r="D333" i="12"/>
  <c r="C333" i="12"/>
  <c r="G333" i="12"/>
  <c r="E333" i="12" l="1"/>
  <c r="D318" i="17"/>
  <c r="H333" i="12"/>
  <c r="I333" i="12" s="1"/>
  <c r="B334" i="12" s="1"/>
  <c r="H335" i="15"/>
  <c r="I335" i="15" s="1"/>
  <c r="D335" i="15"/>
  <c r="C335" i="15"/>
  <c r="G335" i="15"/>
  <c r="D335" i="14"/>
  <c r="C335" i="14"/>
  <c r="H335" i="14"/>
  <c r="I335" i="14" s="1"/>
  <c r="G335" i="14"/>
  <c r="H332" i="13"/>
  <c r="I332" i="13" s="1"/>
  <c r="D332" i="13"/>
  <c r="C332" i="13"/>
  <c r="G332" i="13"/>
  <c r="B297" i="3"/>
  <c r="G297" i="3" s="1"/>
  <c r="E335" i="15" l="1"/>
  <c r="G320" i="17"/>
  <c r="E335" i="14"/>
  <c r="F320" i="17"/>
  <c r="E332" i="13"/>
  <c r="E317" i="17"/>
  <c r="B336" i="15"/>
  <c r="B336" i="14"/>
  <c r="B333" i="13"/>
  <c r="D334" i="12"/>
  <c r="C334" i="12"/>
  <c r="G334" i="12"/>
  <c r="C297" i="3"/>
  <c r="D297" i="3"/>
  <c r="E334" i="12" l="1"/>
  <c r="H334" i="12" s="1"/>
  <c r="I334" i="12" s="1"/>
  <c r="B335" i="12" s="1"/>
  <c r="D319" i="17"/>
  <c r="E297" i="3"/>
  <c r="C282" i="17"/>
  <c r="B282" i="17" s="1"/>
  <c r="H336" i="15"/>
  <c r="I336" i="15" s="1"/>
  <c r="D336" i="15"/>
  <c r="C336" i="15"/>
  <c r="G336" i="15"/>
  <c r="H336" i="14"/>
  <c r="I336" i="14" s="1"/>
  <c r="D336" i="14"/>
  <c r="C336" i="14"/>
  <c r="G336" i="14"/>
  <c r="H333" i="13"/>
  <c r="I333" i="13" s="1"/>
  <c r="D333" i="13"/>
  <c r="C333" i="13"/>
  <c r="G333" i="13"/>
  <c r="H297" i="3"/>
  <c r="I297" i="3" s="1"/>
  <c r="E336" i="15" l="1"/>
  <c r="G321" i="17"/>
  <c r="E336" i="14"/>
  <c r="F321" i="17"/>
  <c r="E333" i="13"/>
  <c r="E318" i="17"/>
  <c r="B337" i="15"/>
  <c r="B337" i="14"/>
  <c r="B334" i="13"/>
  <c r="D335" i="12"/>
  <c r="C335" i="12"/>
  <c r="G335" i="12"/>
  <c r="B298" i="3"/>
  <c r="G298" i="3" s="1"/>
  <c r="E335" i="12" l="1"/>
  <c r="H335" i="12" s="1"/>
  <c r="I335" i="12" s="1"/>
  <c r="B336" i="12" s="1"/>
  <c r="D320" i="17"/>
  <c r="H337" i="15"/>
  <c r="I337" i="15" s="1"/>
  <c r="D337" i="15"/>
  <c r="C337" i="15"/>
  <c r="G337" i="15"/>
  <c r="C337" i="14"/>
  <c r="H337" i="14"/>
  <c r="I337" i="14" s="1"/>
  <c r="D337" i="14"/>
  <c r="G337" i="14"/>
  <c r="H334" i="13"/>
  <c r="I334" i="13" s="1"/>
  <c r="D334" i="13"/>
  <c r="C334" i="13"/>
  <c r="G334" i="13"/>
  <c r="C298" i="3"/>
  <c r="D298" i="3"/>
  <c r="E337" i="15" l="1"/>
  <c r="G322" i="17"/>
  <c r="E337" i="14"/>
  <c r="F322" i="17"/>
  <c r="E334" i="13"/>
  <c r="E319" i="17"/>
  <c r="E298" i="3"/>
  <c r="H298" i="3" s="1"/>
  <c r="I298" i="3" s="1"/>
  <c r="C283" i="17"/>
  <c r="B283" i="17" s="1"/>
  <c r="B338" i="15"/>
  <c r="B338" i="14"/>
  <c r="B335" i="13"/>
  <c r="C336" i="12"/>
  <c r="D336" i="12"/>
  <c r="G336" i="12"/>
  <c r="E336" i="12" l="1"/>
  <c r="H336" i="12" s="1"/>
  <c r="I336" i="12" s="1"/>
  <c r="B337" i="12" s="1"/>
  <c r="D321" i="17"/>
  <c r="H338" i="15"/>
  <c r="I338" i="15" s="1"/>
  <c r="D338" i="15"/>
  <c r="C338" i="15"/>
  <c r="G338" i="15"/>
  <c r="H338" i="14"/>
  <c r="I338" i="14" s="1"/>
  <c r="D338" i="14"/>
  <c r="C338" i="14"/>
  <c r="G338" i="14"/>
  <c r="D335" i="13"/>
  <c r="C335" i="13"/>
  <c r="H335" i="13"/>
  <c r="I335" i="13" s="1"/>
  <c r="G335" i="13"/>
  <c r="B299" i="3"/>
  <c r="G299" i="3" s="1"/>
  <c r="E338" i="15" l="1"/>
  <c r="G323" i="17"/>
  <c r="E338" i="14"/>
  <c r="F323" i="17"/>
  <c r="E335" i="13"/>
  <c r="E320" i="17"/>
  <c r="B339" i="15"/>
  <c r="B339" i="14"/>
  <c r="B336" i="13"/>
  <c r="D337" i="12"/>
  <c r="C337" i="12"/>
  <c r="G337" i="12"/>
  <c r="C299" i="3"/>
  <c r="D299" i="3"/>
  <c r="E337" i="12" l="1"/>
  <c r="H337" i="12" s="1"/>
  <c r="I337" i="12" s="1"/>
  <c r="B338" i="12" s="1"/>
  <c r="D322" i="17"/>
  <c r="E299" i="3"/>
  <c r="C284" i="17"/>
  <c r="B284" i="17" s="1"/>
  <c r="D339" i="15"/>
  <c r="C339" i="15"/>
  <c r="H339" i="15"/>
  <c r="I339" i="15" s="1"/>
  <c r="G339" i="15"/>
  <c r="H339" i="14"/>
  <c r="I339" i="14" s="1"/>
  <c r="D339" i="14"/>
  <c r="C339" i="14"/>
  <c r="G339" i="14"/>
  <c r="H336" i="13"/>
  <c r="I336" i="13" s="1"/>
  <c r="D336" i="13"/>
  <c r="C336" i="13"/>
  <c r="G336" i="13"/>
  <c r="H299" i="3"/>
  <c r="I299" i="3" s="1"/>
  <c r="E339" i="15" l="1"/>
  <c r="G324" i="17"/>
  <c r="E339" i="14"/>
  <c r="F324" i="17"/>
  <c r="E336" i="13"/>
  <c r="E321" i="17"/>
  <c r="B340" i="15"/>
  <c r="B340" i="14"/>
  <c r="B337" i="13"/>
  <c r="D338" i="12"/>
  <c r="C338" i="12"/>
  <c r="G338" i="12"/>
  <c r="B300" i="3"/>
  <c r="G300" i="3" s="1"/>
  <c r="E338" i="12" l="1"/>
  <c r="H338" i="12" s="1"/>
  <c r="I338" i="12" s="1"/>
  <c r="B339" i="12" s="1"/>
  <c r="D323" i="17"/>
  <c r="C340" i="15"/>
  <c r="H340" i="15"/>
  <c r="I340" i="15" s="1"/>
  <c r="D340" i="15"/>
  <c r="G340" i="15"/>
  <c r="D340" i="14"/>
  <c r="C340" i="14"/>
  <c r="H340" i="14"/>
  <c r="I340" i="14" s="1"/>
  <c r="G340" i="14"/>
  <c r="C337" i="13"/>
  <c r="H337" i="13"/>
  <c r="I337" i="13" s="1"/>
  <c r="D337" i="13"/>
  <c r="G337" i="13"/>
  <c r="C300" i="3"/>
  <c r="D300" i="3"/>
  <c r="E340" i="15" l="1"/>
  <c r="G325" i="17"/>
  <c r="E340" i="14"/>
  <c r="F325" i="17"/>
  <c r="E337" i="13"/>
  <c r="E322" i="17"/>
  <c r="E300" i="3"/>
  <c r="H300" i="3" s="1"/>
  <c r="I300" i="3" s="1"/>
  <c r="C285" i="17"/>
  <c r="B285" i="17" s="1"/>
  <c r="B341" i="15"/>
  <c r="B341" i="14"/>
  <c r="B338" i="13"/>
  <c r="D339" i="12"/>
  <c r="C339" i="12"/>
  <c r="G339" i="12"/>
  <c r="E339" i="12" l="1"/>
  <c r="H339" i="12" s="1"/>
  <c r="I339" i="12" s="1"/>
  <c r="B340" i="12" s="1"/>
  <c r="D324" i="17"/>
  <c r="H341" i="15"/>
  <c r="I341" i="15" s="1"/>
  <c r="D341" i="15"/>
  <c r="C341" i="15"/>
  <c r="G341" i="15"/>
  <c r="H341" i="14"/>
  <c r="I341" i="14" s="1"/>
  <c r="D341" i="14"/>
  <c r="C341" i="14"/>
  <c r="G341" i="14"/>
  <c r="H338" i="13"/>
  <c r="I338" i="13" s="1"/>
  <c r="D338" i="13"/>
  <c r="C338" i="13"/>
  <c r="G338" i="13"/>
  <c r="B301" i="3"/>
  <c r="G301" i="3" s="1"/>
  <c r="E341" i="15" l="1"/>
  <c r="G326" i="17"/>
  <c r="E341" i="14"/>
  <c r="F326" i="17"/>
  <c r="E338" i="13"/>
  <c r="E323" i="17"/>
  <c r="B342" i="15"/>
  <c r="B342" i="14"/>
  <c r="B339" i="13"/>
  <c r="D340" i="12"/>
  <c r="C340" i="12"/>
  <c r="G340" i="12"/>
  <c r="C301" i="3"/>
  <c r="D301" i="3"/>
  <c r="E340" i="12" l="1"/>
  <c r="H340" i="12" s="1"/>
  <c r="I340" i="12" s="1"/>
  <c r="B341" i="12" s="1"/>
  <c r="D325" i="17"/>
  <c r="E301" i="3"/>
  <c r="C286" i="17"/>
  <c r="B286" i="17" s="1"/>
  <c r="H342" i="15"/>
  <c r="I342" i="15" s="1"/>
  <c r="C342" i="15"/>
  <c r="D342" i="15"/>
  <c r="G342" i="15"/>
  <c r="D342" i="14"/>
  <c r="C342" i="14"/>
  <c r="H342" i="14"/>
  <c r="I342" i="14" s="1"/>
  <c r="G342" i="14"/>
  <c r="H339" i="13"/>
  <c r="I339" i="13" s="1"/>
  <c r="D339" i="13"/>
  <c r="C339" i="13"/>
  <c r="G339" i="13"/>
  <c r="H301" i="3"/>
  <c r="I301" i="3" s="1"/>
  <c r="E342" i="15" l="1"/>
  <c r="G327" i="17"/>
  <c r="E342" i="14"/>
  <c r="F327" i="17"/>
  <c r="E339" i="13"/>
  <c r="E324" i="17"/>
  <c r="B343" i="15"/>
  <c r="B343" i="14"/>
  <c r="B340" i="13"/>
  <c r="D341" i="12"/>
  <c r="C341" i="12"/>
  <c r="G341" i="12"/>
  <c r="B302" i="3"/>
  <c r="G302" i="3" s="1"/>
  <c r="E341" i="12" l="1"/>
  <c r="H341" i="12" s="1"/>
  <c r="I341" i="12" s="1"/>
  <c r="B342" i="12" s="1"/>
  <c r="D326" i="17"/>
  <c r="H343" i="15"/>
  <c r="I343" i="15" s="1"/>
  <c r="D343" i="15"/>
  <c r="C343" i="15"/>
  <c r="G343" i="15"/>
  <c r="H343" i="14"/>
  <c r="I343" i="14" s="1"/>
  <c r="C343" i="14"/>
  <c r="D343" i="14"/>
  <c r="G343" i="14"/>
  <c r="D340" i="13"/>
  <c r="C340" i="13"/>
  <c r="H340" i="13"/>
  <c r="I340" i="13" s="1"/>
  <c r="G340" i="13"/>
  <c r="C302" i="3"/>
  <c r="D302" i="3"/>
  <c r="E343" i="15" l="1"/>
  <c r="G328" i="17"/>
  <c r="E343" i="14"/>
  <c r="F328" i="17"/>
  <c r="E340" i="13"/>
  <c r="E325" i="17"/>
  <c r="E302" i="3"/>
  <c r="C287" i="17"/>
  <c r="B287" i="17" s="1"/>
  <c r="B344" i="15"/>
  <c r="B344" i="14"/>
  <c r="B341" i="13"/>
  <c r="D342" i="12"/>
  <c r="C342" i="12"/>
  <c r="G342" i="12"/>
  <c r="H302" i="3"/>
  <c r="I302" i="3" s="1"/>
  <c r="E342" i="12" l="1"/>
  <c r="H342" i="12" s="1"/>
  <c r="I342" i="12" s="1"/>
  <c r="B343" i="12" s="1"/>
  <c r="D327" i="17"/>
  <c r="D344" i="15"/>
  <c r="C344" i="15"/>
  <c r="H344" i="15"/>
  <c r="I344" i="15" s="1"/>
  <c r="G344" i="15"/>
  <c r="H344" i="14"/>
  <c r="I344" i="14" s="1"/>
  <c r="D344" i="14"/>
  <c r="C344" i="14"/>
  <c r="G344" i="14"/>
  <c r="H341" i="13"/>
  <c r="I341" i="13" s="1"/>
  <c r="D341" i="13"/>
  <c r="C341" i="13"/>
  <c r="G341" i="13"/>
  <c r="B303" i="3"/>
  <c r="G303" i="3" s="1"/>
  <c r="E344" i="15" l="1"/>
  <c r="G329" i="17"/>
  <c r="E344" i="14"/>
  <c r="F329" i="17"/>
  <c r="E341" i="13"/>
  <c r="E326" i="17"/>
  <c r="B345" i="15"/>
  <c r="B345" i="14"/>
  <c r="B342" i="13"/>
  <c r="D343" i="12"/>
  <c r="C343" i="12"/>
  <c r="G343" i="12"/>
  <c r="C303" i="3"/>
  <c r="D303" i="3"/>
  <c r="E343" i="12" l="1"/>
  <c r="D328" i="17"/>
  <c r="E303" i="3"/>
  <c r="C288" i="17"/>
  <c r="B288" i="17" s="1"/>
  <c r="H343" i="12"/>
  <c r="I343" i="12" s="1"/>
  <c r="B344" i="12" s="1"/>
  <c r="D345" i="15"/>
  <c r="H345" i="15"/>
  <c r="I345" i="15" s="1"/>
  <c r="C345" i="15"/>
  <c r="G345" i="15"/>
  <c r="H345" i="14"/>
  <c r="I345" i="14" s="1"/>
  <c r="D345" i="14"/>
  <c r="C345" i="14"/>
  <c r="G345" i="14"/>
  <c r="D342" i="13"/>
  <c r="C342" i="13"/>
  <c r="H342" i="13"/>
  <c r="I342" i="13" s="1"/>
  <c r="G342" i="13"/>
  <c r="H303" i="3"/>
  <c r="I303" i="3" s="1"/>
  <c r="B304" i="3" s="1"/>
  <c r="G304" i="3" s="1"/>
  <c r="E345" i="15" l="1"/>
  <c r="G330" i="17"/>
  <c r="E345" i="14"/>
  <c r="F330" i="17"/>
  <c r="E342" i="13"/>
  <c r="E327" i="17"/>
  <c r="B346" i="15"/>
  <c r="B346" i="14"/>
  <c r="B343" i="13"/>
  <c r="D344" i="12"/>
  <c r="C344" i="12"/>
  <c r="G344" i="12"/>
  <c r="C304" i="3"/>
  <c r="D304" i="3"/>
  <c r="E344" i="12" l="1"/>
  <c r="H344" i="12" s="1"/>
  <c r="I344" i="12" s="1"/>
  <c r="B345" i="12" s="1"/>
  <c r="D329" i="17"/>
  <c r="E304" i="3"/>
  <c r="C289" i="17"/>
  <c r="B289" i="17" s="1"/>
  <c r="C346" i="15"/>
  <c r="H346" i="15"/>
  <c r="I346" i="15" s="1"/>
  <c r="D346" i="15"/>
  <c r="G346" i="15"/>
  <c r="D346" i="14"/>
  <c r="C346" i="14"/>
  <c r="H346" i="14"/>
  <c r="I346" i="14" s="1"/>
  <c r="G346" i="14"/>
  <c r="H343" i="13"/>
  <c r="I343" i="13" s="1"/>
  <c r="D343" i="13"/>
  <c r="C343" i="13"/>
  <c r="G343" i="13"/>
  <c r="H304" i="3"/>
  <c r="I304" i="3" s="1"/>
  <c r="E346" i="15" l="1"/>
  <c r="G331" i="17"/>
  <c r="E346" i="14"/>
  <c r="F331" i="17"/>
  <c r="E343" i="13"/>
  <c r="E328" i="17"/>
  <c r="B347" i="15"/>
  <c r="B347" i="14"/>
  <c r="B344" i="13"/>
  <c r="D345" i="12"/>
  <c r="C345" i="12"/>
  <c r="G345" i="12"/>
  <c r="B305" i="3"/>
  <c r="G305" i="3" s="1"/>
  <c r="E345" i="12" l="1"/>
  <c r="H345" i="12" s="1"/>
  <c r="I345" i="12" s="1"/>
  <c r="B346" i="12" s="1"/>
  <c r="D330" i="17"/>
  <c r="H347" i="15"/>
  <c r="I347" i="15" s="1"/>
  <c r="D347" i="15"/>
  <c r="C347" i="15"/>
  <c r="G347" i="15"/>
  <c r="D347" i="14"/>
  <c r="C347" i="14"/>
  <c r="H347" i="14"/>
  <c r="I347" i="14" s="1"/>
  <c r="G347" i="14"/>
  <c r="H344" i="13"/>
  <c r="I344" i="13" s="1"/>
  <c r="D344" i="13"/>
  <c r="C344" i="13"/>
  <c r="G344" i="13"/>
  <c r="C305" i="3"/>
  <c r="D305" i="3"/>
  <c r="E347" i="15" l="1"/>
  <c r="G332" i="17"/>
  <c r="E347" i="14"/>
  <c r="F332" i="17"/>
  <c r="E344" i="13"/>
  <c r="E329" i="17"/>
  <c r="E305" i="3"/>
  <c r="H305" i="3" s="1"/>
  <c r="I305" i="3" s="1"/>
  <c r="C290" i="17"/>
  <c r="B290" i="17" s="1"/>
  <c r="B348" i="15"/>
  <c r="B348" i="14"/>
  <c r="B345" i="13"/>
  <c r="D346" i="12"/>
  <c r="C346" i="12"/>
  <c r="G346" i="12"/>
  <c r="E346" i="12" l="1"/>
  <c r="H346" i="12" s="1"/>
  <c r="I346" i="12" s="1"/>
  <c r="B347" i="12" s="1"/>
  <c r="D331" i="17"/>
  <c r="H348" i="15"/>
  <c r="I348" i="15" s="1"/>
  <c r="D348" i="15"/>
  <c r="C348" i="15"/>
  <c r="G348" i="15"/>
  <c r="H348" i="14"/>
  <c r="I348" i="14" s="1"/>
  <c r="D348" i="14"/>
  <c r="C348" i="14"/>
  <c r="G348" i="14"/>
  <c r="H345" i="13"/>
  <c r="I345" i="13" s="1"/>
  <c r="D345" i="13"/>
  <c r="C345" i="13"/>
  <c r="G345" i="13"/>
  <c r="B306" i="3"/>
  <c r="G306" i="3" s="1"/>
  <c r="E348" i="15" l="1"/>
  <c r="G333" i="17"/>
  <c r="E348" i="14"/>
  <c r="F333" i="17"/>
  <c r="E345" i="13"/>
  <c r="E330" i="17"/>
  <c r="B349" i="15"/>
  <c r="B349" i="14"/>
  <c r="B346" i="13"/>
  <c r="D347" i="12"/>
  <c r="C347" i="12"/>
  <c r="G347" i="12"/>
  <c r="C306" i="3"/>
  <c r="D306" i="3"/>
  <c r="E347" i="12" l="1"/>
  <c r="D332" i="17"/>
  <c r="E306" i="3"/>
  <c r="C291" i="17"/>
  <c r="B291" i="17" s="1"/>
  <c r="H347" i="12"/>
  <c r="I347" i="12" s="1"/>
  <c r="B348" i="12" s="1"/>
  <c r="H349" i="15"/>
  <c r="I349" i="15" s="1"/>
  <c r="D349" i="15"/>
  <c r="C349" i="15"/>
  <c r="G349" i="15"/>
  <c r="C349" i="14"/>
  <c r="H349" i="14"/>
  <c r="I349" i="14" s="1"/>
  <c r="D349" i="14"/>
  <c r="G349" i="14"/>
  <c r="H346" i="13"/>
  <c r="I346" i="13" s="1"/>
  <c r="D346" i="13"/>
  <c r="C346" i="13"/>
  <c r="G346" i="13"/>
  <c r="H306" i="3"/>
  <c r="I306" i="3" s="1"/>
  <c r="E349" i="15" l="1"/>
  <c r="G334" i="17"/>
  <c r="E349" i="14"/>
  <c r="F334" i="17"/>
  <c r="E346" i="13"/>
  <c r="E331" i="17"/>
  <c r="B350" i="15"/>
  <c r="B350" i="14"/>
  <c r="B347" i="13"/>
  <c r="C348" i="12"/>
  <c r="D348" i="12"/>
  <c r="G348" i="12"/>
  <c r="B307" i="3"/>
  <c r="G307" i="3" s="1"/>
  <c r="E348" i="12" l="1"/>
  <c r="H348" i="12" s="1"/>
  <c r="I348" i="12" s="1"/>
  <c r="B349" i="12" s="1"/>
  <c r="D333" i="17"/>
  <c r="H350" i="15"/>
  <c r="I350" i="15" s="1"/>
  <c r="D350" i="15"/>
  <c r="C350" i="15"/>
  <c r="G350" i="15"/>
  <c r="H350" i="14"/>
  <c r="I350" i="14" s="1"/>
  <c r="D350" i="14"/>
  <c r="C350" i="14"/>
  <c r="G350" i="14"/>
  <c r="D347" i="13"/>
  <c r="C347" i="13"/>
  <c r="H347" i="13"/>
  <c r="I347" i="13" s="1"/>
  <c r="G347" i="13"/>
  <c r="C307" i="3"/>
  <c r="D307" i="3"/>
  <c r="E350" i="15" l="1"/>
  <c r="G335" i="17"/>
  <c r="E350" i="14"/>
  <c r="F335" i="17"/>
  <c r="E347" i="13"/>
  <c r="E332" i="17"/>
  <c r="E307" i="3"/>
  <c r="H307" i="3" s="1"/>
  <c r="I307" i="3" s="1"/>
  <c r="B308" i="3" s="1"/>
  <c r="G308" i="3" s="1"/>
  <c r="C292" i="17"/>
  <c r="B292" i="17" s="1"/>
  <c r="B351" i="15"/>
  <c r="B351" i="14"/>
  <c r="B348" i="13"/>
  <c r="D349" i="12"/>
  <c r="C349" i="12"/>
  <c r="G349" i="12"/>
  <c r="E349" i="12" l="1"/>
  <c r="H349" i="12" s="1"/>
  <c r="I349" i="12" s="1"/>
  <c r="B350" i="12" s="1"/>
  <c r="D334" i="17"/>
  <c r="D351" i="15"/>
  <c r="C351" i="15"/>
  <c r="H351" i="15"/>
  <c r="I351" i="15" s="1"/>
  <c r="G351" i="15"/>
  <c r="H351" i="14"/>
  <c r="I351" i="14" s="1"/>
  <c r="D351" i="14"/>
  <c r="C351" i="14"/>
  <c r="G351" i="14"/>
  <c r="H348" i="13"/>
  <c r="I348" i="13" s="1"/>
  <c r="D348" i="13"/>
  <c r="C348" i="13"/>
  <c r="G348" i="13"/>
  <c r="C308" i="3"/>
  <c r="D308" i="3"/>
  <c r="E351" i="15" l="1"/>
  <c r="G336" i="17"/>
  <c r="E351" i="14"/>
  <c r="F336" i="17"/>
  <c r="E348" i="13"/>
  <c r="E333" i="17"/>
  <c r="E308" i="3"/>
  <c r="H308" i="3" s="1"/>
  <c r="I308" i="3" s="1"/>
  <c r="C293" i="17"/>
  <c r="B293" i="17" s="1"/>
  <c r="B352" i="15"/>
  <c r="B352" i="14"/>
  <c r="B349" i="13"/>
  <c r="D350" i="12"/>
  <c r="C350" i="12"/>
  <c r="G350" i="12"/>
  <c r="E350" i="12" l="1"/>
  <c r="H350" i="12" s="1"/>
  <c r="I350" i="12" s="1"/>
  <c r="B351" i="12" s="1"/>
  <c r="D335" i="17"/>
  <c r="C352" i="15"/>
  <c r="H352" i="15"/>
  <c r="I352" i="15" s="1"/>
  <c r="D352" i="15"/>
  <c r="G352" i="15"/>
  <c r="D352" i="14"/>
  <c r="C352" i="14"/>
  <c r="H352" i="14"/>
  <c r="I352" i="14" s="1"/>
  <c r="G352" i="14"/>
  <c r="C349" i="13"/>
  <c r="H349" i="13"/>
  <c r="I349" i="13" s="1"/>
  <c r="D349" i="13"/>
  <c r="G349" i="13"/>
  <c r="B309" i="3"/>
  <c r="G309" i="3" s="1"/>
  <c r="E352" i="15" l="1"/>
  <c r="G337" i="17"/>
  <c r="E352" i="14"/>
  <c r="F337" i="17"/>
  <c r="E349" i="13"/>
  <c r="E334" i="17"/>
  <c r="B353" i="15"/>
  <c r="B353" i="14"/>
  <c r="B350" i="13"/>
  <c r="D351" i="12"/>
  <c r="C351" i="12"/>
  <c r="G351" i="12"/>
  <c r="C309" i="3"/>
  <c r="D309" i="3"/>
  <c r="E351" i="12" l="1"/>
  <c r="H351" i="12" s="1"/>
  <c r="I351" i="12" s="1"/>
  <c r="B352" i="12" s="1"/>
  <c r="D336" i="17"/>
  <c r="E309" i="3"/>
  <c r="C294" i="17"/>
  <c r="B294" i="17" s="1"/>
  <c r="H353" i="15"/>
  <c r="I353" i="15" s="1"/>
  <c r="D353" i="15"/>
  <c r="C353" i="15"/>
  <c r="G353" i="15"/>
  <c r="H353" i="14"/>
  <c r="I353" i="14" s="1"/>
  <c r="D353" i="14"/>
  <c r="C353" i="14"/>
  <c r="G353" i="14"/>
  <c r="H350" i="13"/>
  <c r="I350" i="13" s="1"/>
  <c r="D350" i="13"/>
  <c r="C350" i="13"/>
  <c r="G350" i="13"/>
  <c r="H309" i="3"/>
  <c r="I309" i="3" s="1"/>
  <c r="E353" i="15" l="1"/>
  <c r="G338" i="17"/>
  <c r="E353" i="14"/>
  <c r="F338" i="17"/>
  <c r="E350" i="13"/>
  <c r="E335" i="17"/>
  <c r="B354" i="15"/>
  <c r="B354" i="14"/>
  <c r="B351" i="13"/>
  <c r="D352" i="12"/>
  <c r="C352" i="12"/>
  <c r="G352" i="12"/>
  <c r="B310" i="3"/>
  <c r="G310" i="3" s="1"/>
  <c r="E352" i="12" l="1"/>
  <c r="H352" i="12" s="1"/>
  <c r="I352" i="12" s="1"/>
  <c r="B353" i="12" s="1"/>
  <c r="D337" i="17"/>
  <c r="H354" i="15"/>
  <c r="I354" i="15" s="1"/>
  <c r="D354" i="15"/>
  <c r="C354" i="15"/>
  <c r="G354" i="15"/>
  <c r="D354" i="14"/>
  <c r="C354" i="14"/>
  <c r="H354" i="14"/>
  <c r="I354" i="14" s="1"/>
  <c r="G354" i="14"/>
  <c r="H351" i="13"/>
  <c r="I351" i="13" s="1"/>
  <c r="D351" i="13"/>
  <c r="C351" i="13"/>
  <c r="G351" i="13"/>
  <c r="C310" i="3"/>
  <c r="D310" i="3"/>
  <c r="E354" i="15" l="1"/>
  <c r="G339" i="17"/>
  <c r="E354" i="14"/>
  <c r="F339" i="17"/>
  <c r="E351" i="13"/>
  <c r="E336" i="17"/>
  <c r="E310" i="3"/>
  <c r="H310" i="3" s="1"/>
  <c r="I310" i="3" s="1"/>
  <c r="C295" i="17"/>
  <c r="B295" i="17" s="1"/>
  <c r="B355" i="15"/>
  <c r="B355" i="14"/>
  <c r="B352" i="13"/>
  <c r="D353" i="12"/>
  <c r="C353" i="12"/>
  <c r="G353" i="12"/>
  <c r="E353" i="12" l="1"/>
  <c r="H353" i="12" s="1"/>
  <c r="I353" i="12" s="1"/>
  <c r="B354" i="12" s="1"/>
  <c r="D338" i="17"/>
  <c r="D355" i="15"/>
  <c r="H355" i="15"/>
  <c r="I355" i="15" s="1"/>
  <c r="C355" i="15"/>
  <c r="G355" i="15"/>
  <c r="H355" i="14"/>
  <c r="I355" i="14" s="1"/>
  <c r="C355" i="14"/>
  <c r="D355" i="14"/>
  <c r="G355" i="14"/>
  <c r="D352" i="13"/>
  <c r="C352" i="13"/>
  <c r="H352" i="13"/>
  <c r="I352" i="13" s="1"/>
  <c r="G352" i="13"/>
  <c r="B311" i="3"/>
  <c r="G311" i="3" s="1"/>
  <c r="E355" i="15" l="1"/>
  <c r="G340" i="17"/>
  <c r="E355" i="14"/>
  <c r="F340" i="17"/>
  <c r="E352" i="13"/>
  <c r="E337" i="17"/>
  <c r="B356" i="15"/>
  <c r="B356" i="14"/>
  <c r="B353" i="13"/>
  <c r="D354" i="12"/>
  <c r="C354" i="12"/>
  <c r="G354" i="12"/>
  <c r="C311" i="3"/>
  <c r="D311" i="3"/>
  <c r="E354" i="12" l="1"/>
  <c r="D339" i="17"/>
  <c r="E311" i="3"/>
  <c r="C296" i="17"/>
  <c r="B296" i="17" s="1"/>
  <c r="H354" i="12"/>
  <c r="I354" i="12" s="1"/>
  <c r="B355" i="12" s="1"/>
  <c r="D356" i="15"/>
  <c r="C356" i="15"/>
  <c r="H356" i="15"/>
  <c r="I356" i="15" s="1"/>
  <c r="G356" i="15"/>
  <c r="H356" i="14"/>
  <c r="I356" i="14" s="1"/>
  <c r="D356" i="14"/>
  <c r="C356" i="14"/>
  <c r="G356" i="14"/>
  <c r="H353" i="13"/>
  <c r="I353" i="13" s="1"/>
  <c r="D353" i="13"/>
  <c r="C353" i="13"/>
  <c r="G353" i="13"/>
  <c r="H311" i="3"/>
  <c r="I311" i="3" s="1"/>
  <c r="E356" i="15" l="1"/>
  <c r="G341" i="17"/>
  <c r="E356" i="14"/>
  <c r="F341" i="17"/>
  <c r="E353" i="13"/>
  <c r="E338" i="17"/>
  <c r="B357" i="15"/>
  <c r="B357" i="14"/>
  <c r="B354" i="13"/>
  <c r="D355" i="12"/>
  <c r="C355" i="12"/>
  <c r="G355" i="12"/>
  <c r="B312" i="3"/>
  <c r="G312" i="3" s="1"/>
  <c r="E355" i="12" l="1"/>
  <c r="H355" i="12" s="1"/>
  <c r="I355" i="12" s="1"/>
  <c r="B356" i="12" s="1"/>
  <c r="D340" i="17"/>
  <c r="D357" i="15"/>
  <c r="H357" i="15"/>
  <c r="I357" i="15" s="1"/>
  <c r="C357" i="15"/>
  <c r="G357" i="15"/>
  <c r="H357" i="14"/>
  <c r="I357" i="14" s="1"/>
  <c r="D357" i="14"/>
  <c r="C357" i="14"/>
  <c r="G357" i="14"/>
  <c r="D354" i="13"/>
  <c r="C354" i="13"/>
  <c r="H354" i="13"/>
  <c r="I354" i="13" s="1"/>
  <c r="G354" i="13"/>
  <c r="C312" i="3"/>
  <c r="D312" i="3"/>
  <c r="E357" i="15" l="1"/>
  <c r="G342" i="17"/>
  <c r="E357" i="14"/>
  <c r="F342" i="17"/>
  <c r="E354" i="13"/>
  <c r="E339" i="17"/>
  <c r="E312" i="3"/>
  <c r="H312" i="3" s="1"/>
  <c r="I312" i="3" s="1"/>
  <c r="B313" i="3" s="1"/>
  <c r="G313" i="3" s="1"/>
  <c r="C297" i="17"/>
  <c r="B297" i="17" s="1"/>
  <c r="B358" i="15"/>
  <c r="B358" i="14"/>
  <c r="B355" i="13"/>
  <c r="D356" i="12"/>
  <c r="C356" i="12"/>
  <c r="G356" i="12"/>
  <c r="E356" i="12" l="1"/>
  <c r="H356" i="12" s="1"/>
  <c r="I356" i="12" s="1"/>
  <c r="B357" i="12" s="1"/>
  <c r="D341" i="17"/>
  <c r="H358" i="15"/>
  <c r="I358" i="15" s="1"/>
  <c r="C358" i="15"/>
  <c r="D358" i="15"/>
  <c r="G358" i="15"/>
  <c r="D358" i="14"/>
  <c r="C358" i="14"/>
  <c r="H358" i="14"/>
  <c r="I358" i="14" s="1"/>
  <c r="G358" i="14"/>
  <c r="H355" i="13"/>
  <c r="I355" i="13" s="1"/>
  <c r="D355" i="13"/>
  <c r="C355" i="13"/>
  <c r="G355" i="13"/>
  <c r="C313" i="3"/>
  <c r="D313" i="3"/>
  <c r="E358" i="15" l="1"/>
  <c r="G343" i="17"/>
  <c r="E358" i="14"/>
  <c r="F343" i="17"/>
  <c r="E355" i="13"/>
  <c r="E340" i="17"/>
  <c r="E313" i="3"/>
  <c r="H313" i="3" s="1"/>
  <c r="I313" i="3" s="1"/>
  <c r="C298" i="17"/>
  <c r="B298" i="17" s="1"/>
  <c r="B359" i="15"/>
  <c r="B359" i="14"/>
  <c r="B356" i="13"/>
  <c r="D357" i="12"/>
  <c r="C357" i="12"/>
  <c r="G357" i="12"/>
  <c r="E357" i="12" l="1"/>
  <c r="H357" i="12" s="1"/>
  <c r="I357" i="12" s="1"/>
  <c r="B358" i="12" s="1"/>
  <c r="D342" i="17"/>
  <c r="H359" i="15"/>
  <c r="I359" i="15" s="1"/>
  <c r="C359" i="15"/>
  <c r="D359" i="15"/>
  <c r="G359" i="15"/>
  <c r="D359" i="14"/>
  <c r="C359" i="14"/>
  <c r="H359" i="14"/>
  <c r="I359" i="14" s="1"/>
  <c r="G359" i="14"/>
  <c r="H356" i="13"/>
  <c r="I356" i="13" s="1"/>
  <c r="D356" i="13"/>
  <c r="C356" i="13"/>
  <c r="G356" i="13"/>
  <c r="B314" i="3"/>
  <c r="G314" i="3" s="1"/>
  <c r="E359" i="15" l="1"/>
  <c r="G344" i="17"/>
  <c r="E359" i="14"/>
  <c r="F344" i="17"/>
  <c r="E356" i="13"/>
  <c r="E341" i="17"/>
  <c r="B360" i="15"/>
  <c r="B360" i="14"/>
  <c r="B357" i="13"/>
  <c r="D358" i="12"/>
  <c r="C358" i="12"/>
  <c r="G358" i="12"/>
  <c r="C314" i="3"/>
  <c r="D314" i="3"/>
  <c r="E358" i="12" l="1"/>
  <c r="D343" i="17"/>
  <c r="E314" i="3"/>
  <c r="H314" i="3" s="1"/>
  <c r="I314" i="3" s="1"/>
  <c r="C299" i="17"/>
  <c r="B299" i="17" s="1"/>
  <c r="H358" i="12"/>
  <c r="I358" i="12" s="1"/>
  <c r="B359" i="12" s="1"/>
  <c r="H360" i="15"/>
  <c r="I360" i="15" s="1"/>
  <c r="D360" i="15"/>
  <c r="C360" i="15"/>
  <c r="G360" i="15"/>
  <c r="H360" i="14"/>
  <c r="I360" i="14" s="1"/>
  <c r="D360" i="14"/>
  <c r="C360" i="14"/>
  <c r="G360" i="14"/>
  <c r="H357" i="13"/>
  <c r="I357" i="13" s="1"/>
  <c r="D357" i="13"/>
  <c r="C357" i="13"/>
  <c r="G357" i="13"/>
  <c r="E360" i="15" l="1"/>
  <c r="G345" i="17"/>
  <c r="E360" i="14"/>
  <c r="F345" i="17"/>
  <c r="E357" i="13"/>
  <c r="E342" i="17"/>
  <c r="B361" i="15"/>
  <c r="B361" i="14"/>
  <c r="B358" i="13"/>
  <c r="D359" i="12"/>
  <c r="C359" i="12"/>
  <c r="G359" i="12"/>
  <c r="B315" i="3"/>
  <c r="G315" i="3" s="1"/>
  <c r="E359" i="12" l="1"/>
  <c r="H359" i="12" s="1"/>
  <c r="I359" i="12" s="1"/>
  <c r="B360" i="12" s="1"/>
  <c r="D344" i="17"/>
  <c r="H361" i="15"/>
  <c r="I361" i="15" s="1"/>
  <c r="D361" i="15"/>
  <c r="C361" i="15"/>
  <c r="G361" i="15"/>
  <c r="C361" i="14"/>
  <c r="H361" i="14"/>
  <c r="I361" i="14" s="1"/>
  <c r="D361" i="14"/>
  <c r="G361" i="14"/>
  <c r="H358" i="13"/>
  <c r="I358" i="13" s="1"/>
  <c r="D358" i="13"/>
  <c r="C358" i="13"/>
  <c r="G358" i="13"/>
  <c r="C315" i="3"/>
  <c r="D315" i="3"/>
  <c r="E361" i="15" l="1"/>
  <c r="G346" i="17"/>
  <c r="E361" i="14"/>
  <c r="F346" i="17"/>
  <c r="E358" i="13"/>
  <c r="E343" i="17"/>
  <c r="E315" i="3"/>
  <c r="H315" i="3" s="1"/>
  <c r="I315" i="3" s="1"/>
  <c r="B316" i="3" s="1"/>
  <c r="G316" i="3" s="1"/>
  <c r="C300" i="17"/>
  <c r="B300" i="17" s="1"/>
  <c r="B362" i="15"/>
  <c r="B362" i="14"/>
  <c r="B359" i="13"/>
  <c r="C360" i="12"/>
  <c r="D360" i="12"/>
  <c r="G360" i="12"/>
  <c r="E360" i="12" l="1"/>
  <c r="H360" i="12" s="1"/>
  <c r="I360" i="12" s="1"/>
  <c r="B361" i="12" s="1"/>
  <c r="D345" i="17"/>
  <c r="C362" i="15"/>
  <c r="H362" i="15"/>
  <c r="I362" i="15" s="1"/>
  <c r="D362" i="15"/>
  <c r="G362" i="15"/>
  <c r="H362" i="14"/>
  <c r="I362" i="14" s="1"/>
  <c r="D362" i="14"/>
  <c r="C362" i="14"/>
  <c r="G362" i="14"/>
  <c r="D359" i="13"/>
  <c r="C359" i="13"/>
  <c r="H359" i="13"/>
  <c r="I359" i="13" s="1"/>
  <c r="G359" i="13"/>
  <c r="C316" i="3"/>
  <c r="D316" i="3"/>
  <c r="E362" i="15" l="1"/>
  <c r="G347" i="17"/>
  <c r="E362" i="14"/>
  <c r="F347" i="17"/>
  <c r="E359" i="13"/>
  <c r="E344" i="17"/>
  <c r="E316" i="3"/>
  <c r="H316" i="3" s="1"/>
  <c r="I316" i="3" s="1"/>
  <c r="C301" i="17"/>
  <c r="B301" i="17" s="1"/>
  <c r="B363" i="15"/>
  <c r="B363" i="14"/>
  <c r="B360" i="13"/>
  <c r="D361" i="12"/>
  <c r="C361" i="12"/>
  <c r="G361" i="12"/>
  <c r="E361" i="12" l="1"/>
  <c r="H361" i="12" s="1"/>
  <c r="I361" i="12" s="1"/>
  <c r="B362" i="12" s="1"/>
  <c r="D346" i="17"/>
  <c r="D363" i="15"/>
  <c r="C363" i="15"/>
  <c r="H363" i="15"/>
  <c r="I363" i="15" s="1"/>
  <c r="G363" i="15"/>
  <c r="H363" i="14"/>
  <c r="I363" i="14" s="1"/>
  <c r="D363" i="14"/>
  <c r="C363" i="14"/>
  <c r="G363" i="14"/>
  <c r="H360" i="13"/>
  <c r="I360" i="13" s="1"/>
  <c r="D360" i="13"/>
  <c r="C360" i="13"/>
  <c r="G360" i="13"/>
  <c r="B317" i="3"/>
  <c r="G317" i="3" s="1"/>
  <c r="E363" i="15" l="1"/>
  <c r="G348" i="17"/>
  <c r="E363" i="14"/>
  <c r="F348" i="17"/>
  <c r="E360" i="13"/>
  <c r="E345" i="17"/>
  <c r="B364" i="15"/>
  <c r="B364" i="14"/>
  <c r="B361" i="13"/>
  <c r="D362" i="12"/>
  <c r="C362" i="12"/>
  <c r="G362" i="12"/>
  <c r="C317" i="3"/>
  <c r="D317" i="3"/>
  <c r="E362" i="12" l="1"/>
  <c r="H362" i="12" s="1"/>
  <c r="I362" i="12" s="1"/>
  <c r="B363" i="12" s="1"/>
  <c r="D347" i="17"/>
  <c r="E317" i="3"/>
  <c r="C302" i="17"/>
  <c r="B302" i="17" s="1"/>
  <c r="C364" i="15"/>
  <c r="D364" i="15"/>
  <c r="H364" i="15"/>
  <c r="I364" i="15" s="1"/>
  <c r="G364" i="15"/>
  <c r="D364" i="14"/>
  <c r="C364" i="14"/>
  <c r="H364" i="14"/>
  <c r="I364" i="14" s="1"/>
  <c r="G364" i="14"/>
  <c r="C361" i="13"/>
  <c r="H361" i="13"/>
  <c r="I361" i="13" s="1"/>
  <c r="D361" i="13"/>
  <c r="G361" i="13"/>
  <c r="H317" i="3"/>
  <c r="I317" i="3" s="1"/>
  <c r="E364" i="15" l="1"/>
  <c r="G349" i="17"/>
  <c r="E364" i="14"/>
  <c r="F349" i="17"/>
  <c r="E361" i="13"/>
  <c r="E346" i="17"/>
  <c r="B365" i="15"/>
  <c r="B365" i="14"/>
  <c r="B362" i="13"/>
  <c r="D363" i="12"/>
  <c r="C363" i="12"/>
  <c r="G363" i="12"/>
  <c r="B318" i="3"/>
  <c r="G318" i="3" s="1"/>
  <c r="E363" i="12" l="1"/>
  <c r="H363" i="12" s="1"/>
  <c r="I363" i="12" s="1"/>
  <c r="B364" i="12" s="1"/>
  <c r="D348" i="17"/>
  <c r="H365" i="15"/>
  <c r="I365" i="15" s="1"/>
  <c r="D365" i="15"/>
  <c r="C365" i="15"/>
  <c r="G365" i="15"/>
  <c r="H365" i="14"/>
  <c r="I365" i="14" s="1"/>
  <c r="D365" i="14"/>
  <c r="C365" i="14"/>
  <c r="G365" i="14"/>
  <c r="H362" i="13"/>
  <c r="I362" i="13" s="1"/>
  <c r="D362" i="13"/>
  <c r="C362" i="13"/>
  <c r="G362" i="13"/>
  <c r="C318" i="3"/>
  <c r="D318" i="3"/>
  <c r="E365" i="15" l="1"/>
  <c r="G350" i="17"/>
  <c r="E365" i="14"/>
  <c r="F350" i="17"/>
  <c r="E362" i="13"/>
  <c r="E347" i="17"/>
  <c r="E318" i="3"/>
  <c r="H318" i="3" s="1"/>
  <c r="I318" i="3" s="1"/>
  <c r="C303" i="17"/>
  <c r="B303" i="17" s="1"/>
  <c r="B366" i="15"/>
  <c r="B366" i="14"/>
  <c r="B363" i="13"/>
  <c r="D364" i="12"/>
  <c r="C364" i="12"/>
  <c r="G364" i="12"/>
  <c r="E364" i="12" l="1"/>
  <c r="H364" i="12" s="1"/>
  <c r="I364" i="12" s="1"/>
  <c r="B365" i="12" s="1"/>
  <c r="D349" i="17"/>
  <c r="H366" i="15"/>
  <c r="I366" i="15" s="1"/>
  <c r="D366" i="15"/>
  <c r="C366" i="15"/>
  <c r="G366" i="15"/>
  <c r="D366" i="14"/>
  <c r="C366" i="14"/>
  <c r="H366" i="14"/>
  <c r="I366" i="14" s="1"/>
  <c r="G366" i="14"/>
  <c r="H363" i="13"/>
  <c r="I363" i="13" s="1"/>
  <c r="D363" i="13"/>
  <c r="C363" i="13"/>
  <c r="G363" i="13"/>
  <c r="B319" i="3"/>
  <c r="G319" i="3" s="1"/>
  <c r="E366" i="15" l="1"/>
  <c r="G351" i="17"/>
  <c r="E366" i="14"/>
  <c r="F351" i="17"/>
  <c r="E363" i="13"/>
  <c r="E348" i="17"/>
  <c r="B367" i="15"/>
  <c r="B367" i="14"/>
  <c r="B364" i="13"/>
  <c r="D365" i="12"/>
  <c r="C365" i="12"/>
  <c r="G365" i="12"/>
  <c r="C319" i="3"/>
  <c r="D319" i="3"/>
  <c r="E365" i="12" l="1"/>
  <c r="H365" i="12" s="1"/>
  <c r="I365" i="12" s="1"/>
  <c r="B366" i="12" s="1"/>
  <c r="D350" i="17"/>
  <c r="E319" i="3"/>
  <c r="C304" i="17"/>
  <c r="B304" i="17" s="1"/>
  <c r="D367" i="15"/>
  <c r="H367" i="15"/>
  <c r="I367" i="15" s="1"/>
  <c r="C367" i="15"/>
  <c r="G367" i="15"/>
  <c r="H367" i="14"/>
  <c r="I367" i="14" s="1"/>
  <c r="C367" i="14"/>
  <c r="D367" i="14"/>
  <c r="G367" i="14"/>
  <c r="D364" i="13"/>
  <c r="C364" i="13"/>
  <c r="H364" i="13"/>
  <c r="I364" i="13" s="1"/>
  <c r="G364" i="13"/>
  <c r="H319" i="3"/>
  <c r="I319" i="3" s="1"/>
  <c r="E367" i="15" l="1"/>
  <c r="G352" i="17"/>
  <c r="E367" i="14"/>
  <c r="F352" i="17"/>
  <c r="E364" i="13"/>
  <c r="E349" i="17"/>
  <c r="B368" i="15"/>
  <c r="B368" i="14"/>
  <c r="B365" i="13"/>
  <c r="D366" i="12"/>
  <c r="C366" i="12"/>
  <c r="G366" i="12"/>
  <c r="B320" i="3"/>
  <c r="G320" i="3" s="1"/>
  <c r="E366" i="12" l="1"/>
  <c r="H366" i="12" s="1"/>
  <c r="I366" i="12" s="1"/>
  <c r="B367" i="12" s="1"/>
  <c r="D351" i="17"/>
  <c r="D368" i="15"/>
  <c r="H368" i="15"/>
  <c r="I368" i="15" s="1"/>
  <c r="C368" i="15"/>
  <c r="G368" i="15"/>
  <c r="H368" i="14"/>
  <c r="I368" i="14" s="1"/>
  <c r="D368" i="14"/>
  <c r="C368" i="14"/>
  <c r="G368" i="14"/>
  <c r="H365" i="13"/>
  <c r="I365" i="13" s="1"/>
  <c r="D365" i="13"/>
  <c r="C365" i="13"/>
  <c r="G365" i="13"/>
  <c r="C320" i="3"/>
  <c r="D320" i="3"/>
  <c r="E368" i="15" l="1"/>
  <c r="G353" i="17"/>
  <c r="E368" i="14"/>
  <c r="F353" i="17"/>
  <c r="E365" i="13"/>
  <c r="E350" i="17"/>
  <c r="E320" i="3"/>
  <c r="C305" i="17"/>
  <c r="B305" i="17" s="1"/>
  <c r="B369" i="15"/>
  <c r="B369" i="14"/>
  <c r="B366" i="13"/>
  <c r="D367" i="12"/>
  <c r="C367" i="12"/>
  <c r="G367" i="12"/>
  <c r="H320" i="3"/>
  <c r="I320" i="3" s="1"/>
  <c r="E367" i="12" l="1"/>
  <c r="H367" i="12" s="1"/>
  <c r="I367" i="12" s="1"/>
  <c r="B368" i="12" s="1"/>
  <c r="D352" i="17"/>
  <c r="D369" i="15"/>
  <c r="C369" i="15"/>
  <c r="H369" i="15"/>
  <c r="I369" i="15" s="1"/>
  <c r="G369" i="15"/>
  <c r="H369" i="14"/>
  <c r="I369" i="14" s="1"/>
  <c r="D369" i="14"/>
  <c r="C369" i="14"/>
  <c r="G369" i="14"/>
  <c r="D366" i="13"/>
  <c r="C366" i="13"/>
  <c r="H366" i="13"/>
  <c r="I366" i="13" s="1"/>
  <c r="G366" i="13"/>
  <c r="B321" i="3"/>
  <c r="G321" i="3" s="1"/>
  <c r="E369" i="15" l="1"/>
  <c r="G354" i="17"/>
  <c r="E369" i="14"/>
  <c r="F354" i="17"/>
  <c r="E366" i="13"/>
  <c r="E351" i="17"/>
  <c r="B370" i="15"/>
  <c r="B370" i="14"/>
  <c r="B367" i="13"/>
  <c r="D368" i="12"/>
  <c r="C368" i="12"/>
  <c r="G368" i="12"/>
  <c r="C321" i="3"/>
  <c r="D321" i="3"/>
  <c r="E368" i="12" l="1"/>
  <c r="D353" i="17"/>
  <c r="E321" i="3"/>
  <c r="C306" i="17"/>
  <c r="B306" i="17" s="1"/>
  <c r="H368" i="12"/>
  <c r="I368" i="12" s="1"/>
  <c r="B369" i="12" s="1"/>
  <c r="H370" i="15"/>
  <c r="I370" i="15" s="1"/>
  <c r="C370" i="15"/>
  <c r="D370" i="15"/>
  <c r="G370" i="15"/>
  <c r="D370" i="14"/>
  <c r="C370" i="14"/>
  <c r="H370" i="14"/>
  <c r="I370" i="14" s="1"/>
  <c r="G370" i="14"/>
  <c r="H367" i="13"/>
  <c r="I367" i="13" s="1"/>
  <c r="D367" i="13"/>
  <c r="C367" i="13"/>
  <c r="G367" i="13"/>
  <c r="H321" i="3"/>
  <c r="I321" i="3" s="1"/>
  <c r="B322" i="3" s="1"/>
  <c r="G322" i="3" s="1"/>
  <c r="E370" i="15" l="1"/>
  <c r="G355" i="17"/>
  <c r="E370" i="14"/>
  <c r="F355" i="17"/>
  <c r="E367" i="13"/>
  <c r="E352" i="17"/>
  <c r="B371" i="15"/>
  <c r="B371" i="14"/>
  <c r="B368" i="13"/>
  <c r="D369" i="12"/>
  <c r="C369" i="12"/>
  <c r="G369" i="12"/>
  <c r="C322" i="3"/>
  <c r="D322" i="3"/>
  <c r="E369" i="12" l="1"/>
  <c r="H369" i="12" s="1"/>
  <c r="I369" i="12" s="1"/>
  <c r="B370" i="12" s="1"/>
  <c r="D354" i="17"/>
  <c r="E322" i="3"/>
  <c r="H322" i="3" s="1"/>
  <c r="I322" i="3" s="1"/>
  <c r="C307" i="17"/>
  <c r="B307" i="17" s="1"/>
  <c r="H371" i="15"/>
  <c r="I371" i="15" s="1"/>
  <c r="D371" i="15"/>
  <c r="C371" i="15"/>
  <c r="G371" i="15"/>
  <c r="D371" i="14"/>
  <c r="C371" i="14"/>
  <c r="H371" i="14"/>
  <c r="I371" i="14" s="1"/>
  <c r="G371" i="14"/>
  <c r="H368" i="13"/>
  <c r="I368" i="13" s="1"/>
  <c r="D368" i="13"/>
  <c r="C368" i="13"/>
  <c r="G368" i="13"/>
  <c r="E371" i="15" l="1"/>
  <c r="G356" i="17"/>
  <c r="E371" i="14"/>
  <c r="F356" i="17"/>
  <c r="E368" i="13"/>
  <c r="E353" i="17"/>
  <c r="B372" i="15"/>
  <c r="B372" i="14"/>
  <c r="B369" i="13"/>
  <c r="D370" i="12"/>
  <c r="C370" i="12"/>
  <c r="G370" i="12"/>
  <c r="B323" i="3"/>
  <c r="G323" i="3" s="1"/>
  <c r="E370" i="12" l="1"/>
  <c r="H370" i="12" s="1"/>
  <c r="I370" i="12" s="1"/>
  <c r="B371" i="12" s="1"/>
  <c r="D355" i="17"/>
  <c r="H372" i="15"/>
  <c r="I372" i="15" s="1"/>
  <c r="D372" i="15"/>
  <c r="C372" i="15"/>
  <c r="G372" i="15"/>
  <c r="H372" i="14"/>
  <c r="I372" i="14" s="1"/>
  <c r="D372" i="14"/>
  <c r="C372" i="14"/>
  <c r="G372" i="14"/>
  <c r="H369" i="13"/>
  <c r="I369" i="13" s="1"/>
  <c r="D369" i="13"/>
  <c r="C369" i="13"/>
  <c r="G369" i="13"/>
  <c r="C323" i="3"/>
  <c r="D323" i="3"/>
  <c r="E372" i="15" l="1"/>
  <c r="G357" i="17"/>
  <c r="E372" i="14"/>
  <c r="F357" i="17"/>
  <c r="E369" i="13"/>
  <c r="E354" i="17"/>
  <c r="E323" i="3"/>
  <c r="H323" i="3" s="1"/>
  <c r="I323" i="3" s="1"/>
  <c r="C308" i="17"/>
  <c r="B308" i="17" s="1"/>
  <c r="B373" i="15"/>
  <c r="B373" i="14"/>
  <c r="B370" i="13"/>
  <c r="D371" i="12"/>
  <c r="C371" i="12"/>
  <c r="G371" i="12"/>
  <c r="E371" i="12" l="1"/>
  <c r="H371" i="12" s="1"/>
  <c r="I371" i="12" s="1"/>
  <c r="B372" i="12" s="1"/>
  <c r="D356" i="17"/>
  <c r="H373" i="15"/>
  <c r="I373" i="15" s="1"/>
  <c r="D373" i="15"/>
  <c r="C373" i="15"/>
  <c r="G373" i="15"/>
  <c r="C373" i="14"/>
  <c r="H373" i="14"/>
  <c r="I373" i="14" s="1"/>
  <c r="D373" i="14"/>
  <c r="G373" i="14"/>
  <c r="H370" i="13"/>
  <c r="I370" i="13" s="1"/>
  <c r="D370" i="13"/>
  <c r="C370" i="13"/>
  <c r="G370" i="13"/>
  <c r="B324" i="3"/>
  <c r="G324" i="3" s="1"/>
  <c r="E373" i="15" l="1"/>
  <c r="G358" i="17"/>
  <c r="E373" i="14"/>
  <c r="F358" i="17"/>
  <c r="E370" i="13"/>
  <c r="E355" i="17"/>
  <c r="B374" i="15"/>
  <c r="B374" i="14"/>
  <c r="B371" i="13"/>
  <c r="C372" i="12"/>
  <c r="D372" i="12"/>
  <c r="G372" i="12"/>
  <c r="C324" i="3"/>
  <c r="D324" i="3"/>
  <c r="E372" i="12" l="1"/>
  <c r="D357" i="17"/>
  <c r="E324" i="3"/>
  <c r="C309" i="17"/>
  <c r="B309" i="17" s="1"/>
  <c r="H372" i="12"/>
  <c r="I372" i="12" s="1"/>
  <c r="B373" i="12" s="1"/>
  <c r="C374" i="15"/>
  <c r="D374" i="15"/>
  <c r="H374" i="15"/>
  <c r="I374" i="15" s="1"/>
  <c r="G374" i="15"/>
  <c r="H374" i="14"/>
  <c r="I374" i="14" s="1"/>
  <c r="D374" i="14"/>
  <c r="C374" i="14"/>
  <c r="G374" i="14"/>
  <c r="D371" i="13"/>
  <c r="C371" i="13"/>
  <c r="H371" i="13"/>
  <c r="I371" i="13" s="1"/>
  <c r="G371" i="13"/>
  <c r="H324" i="3"/>
  <c r="I324" i="3" s="1"/>
  <c r="B325" i="3" s="1"/>
  <c r="G325" i="3" s="1"/>
  <c r="E374" i="15" l="1"/>
  <c r="G359" i="17"/>
  <c r="E374" i="14"/>
  <c r="F359" i="17"/>
  <c r="E371" i="13"/>
  <c r="E356" i="17"/>
  <c r="B375" i="15"/>
  <c r="B375" i="14"/>
  <c r="B372" i="13"/>
  <c r="D373" i="12"/>
  <c r="C373" i="12"/>
  <c r="G373" i="12"/>
  <c r="C325" i="3"/>
  <c r="D325" i="3"/>
  <c r="E373" i="12" l="1"/>
  <c r="H373" i="12" s="1"/>
  <c r="I373" i="12" s="1"/>
  <c r="B374" i="12" s="1"/>
  <c r="D358" i="17"/>
  <c r="E325" i="3"/>
  <c r="C310" i="17"/>
  <c r="B310" i="17" s="1"/>
  <c r="D375" i="15"/>
  <c r="C375" i="15"/>
  <c r="H375" i="15"/>
  <c r="I375" i="15" s="1"/>
  <c r="G375" i="15"/>
  <c r="H375" i="14"/>
  <c r="I375" i="14" s="1"/>
  <c r="D375" i="14"/>
  <c r="C375" i="14"/>
  <c r="G375" i="14"/>
  <c r="H372" i="13"/>
  <c r="I372" i="13" s="1"/>
  <c r="D372" i="13"/>
  <c r="C372" i="13"/>
  <c r="G372" i="13"/>
  <c r="H325" i="3"/>
  <c r="I325" i="3" s="1"/>
  <c r="E375" i="15" l="1"/>
  <c r="G360" i="17"/>
  <c r="E375" i="14"/>
  <c r="F360" i="17"/>
  <c r="E372" i="13"/>
  <c r="E357" i="17"/>
  <c r="B376" i="15"/>
  <c r="B376" i="14"/>
  <c r="B373" i="13"/>
  <c r="D374" i="12"/>
  <c r="C374" i="12"/>
  <c r="G374" i="12"/>
  <c r="B326" i="3"/>
  <c r="G326" i="3" s="1"/>
  <c r="E374" i="12" l="1"/>
  <c r="H374" i="12" s="1"/>
  <c r="I374" i="12" s="1"/>
  <c r="B375" i="12" s="1"/>
  <c r="D359" i="17"/>
  <c r="H376" i="15"/>
  <c r="I376" i="15" s="1"/>
  <c r="C376" i="15"/>
  <c r="D376" i="15"/>
  <c r="G376" i="15"/>
  <c r="D376" i="14"/>
  <c r="C376" i="14"/>
  <c r="H376" i="14"/>
  <c r="I376" i="14" s="1"/>
  <c r="G376" i="14"/>
  <c r="C373" i="13"/>
  <c r="H373" i="13"/>
  <c r="I373" i="13" s="1"/>
  <c r="D373" i="13"/>
  <c r="G373" i="13"/>
  <c r="C326" i="3"/>
  <c r="D326" i="3"/>
  <c r="E376" i="15" l="1"/>
  <c r="G361" i="17"/>
  <c r="E376" i="14"/>
  <c r="F361" i="17"/>
  <c r="E373" i="13"/>
  <c r="E358" i="17"/>
  <c r="E326" i="3"/>
  <c r="C311" i="17"/>
  <c r="B311" i="17" s="1"/>
  <c r="B377" i="15"/>
  <c r="B377" i="14"/>
  <c r="B374" i="13"/>
  <c r="D375" i="12"/>
  <c r="C375" i="12"/>
  <c r="G375" i="12"/>
  <c r="H326" i="3"/>
  <c r="I326" i="3" s="1"/>
  <c r="B327" i="3" s="1"/>
  <c r="G327" i="3" s="1"/>
  <c r="E375" i="12" l="1"/>
  <c r="H375" i="12" s="1"/>
  <c r="I375" i="12" s="1"/>
  <c r="B376" i="12" s="1"/>
  <c r="D360" i="17"/>
  <c r="D377" i="15"/>
  <c r="C377" i="15"/>
  <c r="H377" i="15"/>
  <c r="I377" i="15" s="1"/>
  <c r="G377" i="15"/>
  <c r="H377" i="14"/>
  <c r="I377" i="14" s="1"/>
  <c r="D377" i="14"/>
  <c r="C377" i="14"/>
  <c r="G377" i="14"/>
  <c r="H374" i="13"/>
  <c r="I374" i="13" s="1"/>
  <c r="D374" i="13"/>
  <c r="C374" i="13"/>
  <c r="G374" i="13"/>
  <c r="C327" i="3"/>
  <c r="D327" i="3"/>
  <c r="E377" i="15" l="1"/>
  <c r="G362" i="17"/>
  <c r="E377" i="14"/>
  <c r="F362" i="17"/>
  <c r="E374" i="13"/>
  <c r="E359" i="17"/>
  <c r="E327" i="3"/>
  <c r="H327" i="3" s="1"/>
  <c r="I327" i="3" s="1"/>
  <c r="C312" i="17"/>
  <c r="B312" i="17" s="1"/>
  <c r="B378" i="15"/>
  <c r="B378" i="14"/>
  <c r="B375" i="13"/>
  <c r="D376" i="12"/>
  <c r="C376" i="12"/>
  <c r="G376" i="12"/>
  <c r="E376" i="12" l="1"/>
  <c r="H376" i="12" s="1"/>
  <c r="I376" i="12" s="1"/>
  <c r="B377" i="12" s="1"/>
  <c r="D361" i="17"/>
  <c r="H378" i="15"/>
  <c r="I378" i="15" s="1"/>
  <c r="D378" i="15"/>
  <c r="C378" i="15"/>
  <c r="G378" i="15"/>
  <c r="D378" i="14"/>
  <c r="C378" i="14"/>
  <c r="H378" i="14"/>
  <c r="I378" i="14" s="1"/>
  <c r="G378" i="14"/>
  <c r="H375" i="13"/>
  <c r="I375" i="13" s="1"/>
  <c r="D375" i="13"/>
  <c r="C375" i="13"/>
  <c r="G375" i="13"/>
  <c r="B328" i="3"/>
  <c r="G328" i="3" s="1"/>
  <c r="E378" i="15" l="1"/>
  <c r="G363" i="17"/>
  <c r="E378" i="14"/>
  <c r="F363" i="17"/>
  <c r="E375" i="13"/>
  <c r="E360" i="17"/>
  <c r="B379" i="15"/>
  <c r="B379" i="14"/>
  <c r="B376" i="13"/>
  <c r="D377" i="12"/>
  <c r="C377" i="12"/>
  <c r="G377" i="12"/>
  <c r="C328" i="3"/>
  <c r="D328" i="3"/>
  <c r="E377" i="12" l="1"/>
  <c r="H377" i="12" s="1"/>
  <c r="I377" i="12" s="1"/>
  <c r="B378" i="12" s="1"/>
  <c r="D362" i="17"/>
  <c r="E328" i="3"/>
  <c r="C313" i="17"/>
  <c r="B313" i="17" s="1"/>
  <c r="D379" i="15"/>
  <c r="H379" i="15"/>
  <c r="I379" i="15" s="1"/>
  <c r="C379" i="15"/>
  <c r="G379" i="15"/>
  <c r="H379" i="14"/>
  <c r="I379" i="14" s="1"/>
  <c r="C379" i="14"/>
  <c r="D379" i="14"/>
  <c r="G379" i="14"/>
  <c r="D376" i="13"/>
  <c r="C376" i="13"/>
  <c r="H376" i="13"/>
  <c r="I376" i="13" s="1"/>
  <c r="G376" i="13"/>
  <c r="H328" i="3"/>
  <c r="I328" i="3" s="1"/>
  <c r="B329" i="3" s="1"/>
  <c r="G329" i="3" s="1"/>
  <c r="E379" i="15" l="1"/>
  <c r="G364" i="17"/>
  <c r="E379" i="14"/>
  <c r="F364" i="17"/>
  <c r="E376" i="13"/>
  <c r="E361" i="17"/>
  <c r="B380" i="15"/>
  <c r="B380" i="14"/>
  <c r="B377" i="13"/>
  <c r="D378" i="12"/>
  <c r="C378" i="12"/>
  <c r="G378" i="12"/>
  <c r="C329" i="3"/>
  <c r="D329" i="3"/>
  <c r="E378" i="12" l="1"/>
  <c r="H378" i="12" s="1"/>
  <c r="I378" i="12" s="1"/>
  <c r="B379" i="12" s="1"/>
  <c r="D363" i="17"/>
  <c r="E329" i="3"/>
  <c r="C314" i="17"/>
  <c r="B314" i="17" s="1"/>
  <c r="D380" i="15"/>
  <c r="C380" i="15"/>
  <c r="H380" i="15"/>
  <c r="I380" i="15" s="1"/>
  <c r="G380" i="15"/>
  <c r="H380" i="14"/>
  <c r="I380" i="14" s="1"/>
  <c r="D380" i="14"/>
  <c r="C380" i="14"/>
  <c r="G380" i="14"/>
  <c r="H377" i="13"/>
  <c r="I377" i="13" s="1"/>
  <c r="D377" i="13"/>
  <c r="C377" i="13"/>
  <c r="G377" i="13"/>
  <c r="H329" i="3"/>
  <c r="I329" i="3" s="1"/>
  <c r="E380" i="15" l="1"/>
  <c r="G365" i="17"/>
  <c r="E380" i="14"/>
  <c r="F365" i="17"/>
  <c r="E377" i="13"/>
  <c r="E362" i="17"/>
  <c r="B381" i="15"/>
  <c r="B381" i="14"/>
  <c r="B378" i="13"/>
  <c r="D379" i="12"/>
  <c r="C379" i="12"/>
  <c r="G379" i="12"/>
  <c r="B330" i="3"/>
  <c r="G330" i="3" s="1"/>
  <c r="E379" i="12" l="1"/>
  <c r="H379" i="12" s="1"/>
  <c r="I379" i="12" s="1"/>
  <c r="B380" i="12" s="1"/>
  <c r="D364" i="17"/>
  <c r="D381" i="15"/>
  <c r="H381" i="15"/>
  <c r="I381" i="15" s="1"/>
  <c r="C381" i="15"/>
  <c r="G381" i="15"/>
  <c r="H381" i="14"/>
  <c r="I381" i="14" s="1"/>
  <c r="D381" i="14"/>
  <c r="C381" i="14"/>
  <c r="G381" i="14"/>
  <c r="D378" i="13"/>
  <c r="C378" i="13"/>
  <c r="H378" i="13"/>
  <c r="I378" i="13" s="1"/>
  <c r="G378" i="13"/>
  <c r="C330" i="3"/>
  <c r="D330" i="3"/>
  <c r="E381" i="15" l="1"/>
  <c r="G366" i="17"/>
  <c r="E381" i="14"/>
  <c r="F366" i="17"/>
  <c r="E378" i="13"/>
  <c r="E363" i="17"/>
  <c r="E330" i="3"/>
  <c r="H330" i="3" s="1"/>
  <c r="I330" i="3" s="1"/>
  <c r="C315" i="17"/>
  <c r="B315" i="17" s="1"/>
  <c r="B382" i="15"/>
  <c r="B382" i="14"/>
  <c r="B379" i="13"/>
  <c r="D380" i="12"/>
  <c r="C380" i="12"/>
  <c r="G380" i="12"/>
  <c r="E380" i="12" l="1"/>
  <c r="H380" i="12" s="1"/>
  <c r="I380" i="12" s="1"/>
  <c r="B381" i="12" s="1"/>
  <c r="D365" i="17"/>
  <c r="H382" i="15"/>
  <c r="I382" i="15" s="1"/>
  <c r="C382" i="15"/>
  <c r="D382" i="15"/>
  <c r="G382" i="15"/>
  <c r="D382" i="14"/>
  <c r="C382" i="14"/>
  <c r="H382" i="14"/>
  <c r="I382" i="14" s="1"/>
  <c r="G382" i="14"/>
  <c r="H379" i="13"/>
  <c r="I379" i="13" s="1"/>
  <c r="D379" i="13"/>
  <c r="C379" i="13"/>
  <c r="G379" i="13"/>
  <c r="B331" i="3"/>
  <c r="G331" i="3" s="1"/>
  <c r="E382" i="15" l="1"/>
  <c r="G367" i="17"/>
  <c r="E382" i="14"/>
  <c r="F367" i="17"/>
  <c r="E379" i="13"/>
  <c r="E364" i="17"/>
  <c r="B383" i="15"/>
  <c r="B383" i="14"/>
  <c r="B380" i="13"/>
  <c r="D381" i="12"/>
  <c r="C381" i="12"/>
  <c r="G381" i="12"/>
  <c r="C331" i="3"/>
  <c r="D331" i="3"/>
  <c r="E381" i="12" l="1"/>
  <c r="D366" i="17"/>
  <c r="E331" i="3"/>
  <c r="C316" i="17"/>
  <c r="B316" i="17" s="1"/>
  <c r="H381" i="12"/>
  <c r="I381" i="12" s="1"/>
  <c r="B382" i="12" s="1"/>
  <c r="H383" i="15"/>
  <c r="I383" i="15" s="1"/>
  <c r="C383" i="15"/>
  <c r="D383" i="15"/>
  <c r="G383" i="15"/>
  <c r="D383" i="14"/>
  <c r="C383" i="14"/>
  <c r="H383" i="14"/>
  <c r="I383" i="14" s="1"/>
  <c r="G383" i="14"/>
  <c r="H380" i="13"/>
  <c r="I380" i="13" s="1"/>
  <c r="D380" i="13"/>
  <c r="C380" i="13"/>
  <c r="G380" i="13"/>
  <c r="H331" i="3"/>
  <c r="I331" i="3" s="1"/>
  <c r="B332" i="3" s="1"/>
  <c r="G332" i="3" s="1"/>
  <c r="E383" i="15" l="1"/>
  <c r="G368" i="17"/>
  <c r="E383" i="14"/>
  <c r="F368" i="17"/>
  <c r="E380" i="13"/>
  <c r="E365" i="17"/>
  <c r="B384" i="15"/>
  <c r="B384" i="14"/>
  <c r="B381" i="13"/>
  <c r="D382" i="12"/>
  <c r="C382" i="12"/>
  <c r="G382" i="12"/>
  <c r="C332" i="3"/>
  <c r="D332" i="3"/>
  <c r="E382" i="12" l="1"/>
  <c r="D367" i="17"/>
  <c r="E332" i="3"/>
  <c r="C317" i="17"/>
  <c r="B317" i="17" s="1"/>
  <c r="H382" i="12"/>
  <c r="I382" i="12" s="1"/>
  <c r="B383" i="12" s="1"/>
  <c r="H384" i="15"/>
  <c r="I384" i="15" s="1"/>
  <c r="D384" i="15"/>
  <c r="C384" i="15"/>
  <c r="G384" i="15"/>
  <c r="H384" i="14"/>
  <c r="I384" i="14" s="1"/>
  <c r="D384" i="14"/>
  <c r="C384" i="14"/>
  <c r="G384" i="14"/>
  <c r="H381" i="13"/>
  <c r="I381" i="13" s="1"/>
  <c r="D381" i="13"/>
  <c r="C381" i="13"/>
  <c r="G381" i="13"/>
  <c r="H332" i="3"/>
  <c r="I332" i="3" s="1"/>
  <c r="E384" i="15" l="1"/>
  <c r="G369" i="17"/>
  <c r="E384" i="14"/>
  <c r="F369" i="17"/>
  <c r="E381" i="13"/>
  <c r="E366" i="17"/>
  <c r="B385" i="15"/>
  <c r="B385" i="14"/>
  <c r="B382" i="13"/>
  <c r="D383" i="12"/>
  <c r="C383" i="12"/>
  <c r="G383" i="12"/>
  <c r="B333" i="3"/>
  <c r="G333" i="3" s="1"/>
  <c r="E383" i="12" l="1"/>
  <c r="H383" i="12" s="1"/>
  <c r="I383" i="12" s="1"/>
  <c r="B384" i="12" s="1"/>
  <c r="D368" i="17"/>
  <c r="D385" i="15"/>
  <c r="H385" i="15"/>
  <c r="I385" i="15" s="1"/>
  <c r="C385" i="15"/>
  <c r="G385" i="15"/>
  <c r="C385" i="14"/>
  <c r="H385" i="14"/>
  <c r="I385" i="14" s="1"/>
  <c r="D385" i="14"/>
  <c r="G385" i="14"/>
  <c r="H382" i="13"/>
  <c r="I382" i="13" s="1"/>
  <c r="D382" i="13"/>
  <c r="C382" i="13"/>
  <c r="G382" i="13"/>
  <c r="C333" i="3"/>
  <c r="D333" i="3"/>
  <c r="E385" i="15" l="1"/>
  <c r="G370" i="17"/>
  <c r="E385" i="14"/>
  <c r="F370" i="17"/>
  <c r="E382" i="13"/>
  <c r="E367" i="17"/>
  <c r="E333" i="3"/>
  <c r="H333" i="3" s="1"/>
  <c r="I333" i="3" s="1"/>
  <c r="C318" i="17"/>
  <c r="B318" i="17" s="1"/>
  <c r="B386" i="15"/>
  <c r="B386" i="14"/>
  <c r="B383" i="13"/>
  <c r="C384" i="12"/>
  <c r="D384" i="12"/>
  <c r="G384" i="12"/>
  <c r="E384" i="12" l="1"/>
  <c r="H384" i="12" s="1"/>
  <c r="I384" i="12" s="1"/>
  <c r="B385" i="12" s="1"/>
  <c r="D369" i="17"/>
  <c r="C386" i="15"/>
  <c r="H386" i="15"/>
  <c r="I386" i="15" s="1"/>
  <c r="D386" i="15"/>
  <c r="G386" i="15"/>
  <c r="H386" i="14"/>
  <c r="I386" i="14" s="1"/>
  <c r="D386" i="14"/>
  <c r="C386" i="14"/>
  <c r="G386" i="14"/>
  <c r="D383" i="13"/>
  <c r="C383" i="13"/>
  <c r="H383" i="13"/>
  <c r="I383" i="13" s="1"/>
  <c r="G383" i="13"/>
  <c r="B334" i="3"/>
  <c r="G334" i="3" s="1"/>
  <c r="E386" i="15" l="1"/>
  <c r="G371" i="17"/>
  <c r="E386" i="14"/>
  <c r="F371" i="17"/>
  <c r="E383" i="13"/>
  <c r="E368" i="17"/>
  <c r="B387" i="15"/>
  <c r="B387" i="14"/>
  <c r="B384" i="13"/>
  <c r="D385" i="12"/>
  <c r="C385" i="12"/>
  <c r="G385" i="12"/>
  <c r="C334" i="3"/>
  <c r="D334" i="3"/>
  <c r="E385" i="12" l="1"/>
  <c r="H385" i="12" s="1"/>
  <c r="I385" i="12" s="1"/>
  <c r="B386" i="12" s="1"/>
  <c r="D370" i="17"/>
  <c r="E334" i="3"/>
  <c r="C319" i="17"/>
  <c r="B319" i="17" s="1"/>
  <c r="D387" i="15"/>
  <c r="C387" i="15"/>
  <c r="H387" i="15"/>
  <c r="I387" i="15" s="1"/>
  <c r="G387" i="15"/>
  <c r="H387" i="14"/>
  <c r="I387" i="14" s="1"/>
  <c r="D387" i="14"/>
  <c r="C387" i="14"/>
  <c r="G387" i="14"/>
  <c r="H384" i="13"/>
  <c r="I384" i="13" s="1"/>
  <c r="D384" i="13"/>
  <c r="C384" i="13"/>
  <c r="G384" i="13"/>
  <c r="H334" i="3"/>
  <c r="I334" i="3" s="1"/>
  <c r="E387" i="15" l="1"/>
  <c r="G372" i="17"/>
  <c r="E387" i="14"/>
  <c r="F372" i="17"/>
  <c r="E384" i="13"/>
  <c r="E369" i="17"/>
  <c r="B388" i="15"/>
  <c r="B388" i="14"/>
  <c r="B385" i="13"/>
  <c r="D386" i="12"/>
  <c r="C386" i="12"/>
  <c r="G386" i="12"/>
  <c r="B335" i="3"/>
  <c r="G335" i="3" s="1"/>
  <c r="E386" i="12" l="1"/>
  <c r="H386" i="12" s="1"/>
  <c r="I386" i="12" s="1"/>
  <c r="B387" i="12" s="1"/>
  <c r="D371" i="17"/>
  <c r="H388" i="15"/>
  <c r="I388" i="15" s="1"/>
  <c r="C388" i="15"/>
  <c r="D388" i="15"/>
  <c r="G388" i="15"/>
  <c r="D388" i="14"/>
  <c r="C388" i="14"/>
  <c r="H388" i="14"/>
  <c r="I388" i="14" s="1"/>
  <c r="G388" i="14"/>
  <c r="C385" i="13"/>
  <c r="H385" i="13"/>
  <c r="I385" i="13" s="1"/>
  <c r="D385" i="13"/>
  <c r="G385" i="13"/>
  <c r="C335" i="3"/>
  <c r="D335" i="3"/>
  <c r="E388" i="15" l="1"/>
  <c r="G373" i="17"/>
  <c r="E388" i="14"/>
  <c r="F373" i="17"/>
  <c r="E385" i="13"/>
  <c r="E370" i="17"/>
  <c r="E335" i="3"/>
  <c r="H335" i="3" s="1"/>
  <c r="I335" i="3" s="1"/>
  <c r="C320" i="17"/>
  <c r="B320" i="17" s="1"/>
  <c r="B389" i="15"/>
  <c r="B389" i="14"/>
  <c r="B386" i="13"/>
  <c r="D387" i="12"/>
  <c r="C387" i="12"/>
  <c r="G387" i="12"/>
  <c r="E387" i="12" l="1"/>
  <c r="H387" i="12" s="1"/>
  <c r="I387" i="12" s="1"/>
  <c r="B388" i="12" s="1"/>
  <c r="D372" i="17"/>
  <c r="C389" i="15"/>
  <c r="H389" i="15"/>
  <c r="I389" i="15" s="1"/>
  <c r="D389" i="15"/>
  <c r="G389" i="15"/>
  <c r="H389" i="14"/>
  <c r="I389" i="14" s="1"/>
  <c r="D389" i="14"/>
  <c r="C389" i="14"/>
  <c r="G389" i="14"/>
  <c r="H386" i="13"/>
  <c r="I386" i="13" s="1"/>
  <c r="D386" i="13"/>
  <c r="C386" i="13"/>
  <c r="G386" i="13"/>
  <c r="B336" i="3"/>
  <c r="G336" i="3" s="1"/>
  <c r="E389" i="15" l="1"/>
  <c r="G374" i="17"/>
  <c r="E389" i="14"/>
  <c r="F374" i="17"/>
  <c r="E386" i="13"/>
  <c r="E371" i="17"/>
  <c r="B390" i="15"/>
  <c r="B390" i="14"/>
  <c r="B387" i="13"/>
  <c r="D388" i="12"/>
  <c r="C388" i="12"/>
  <c r="G388" i="12"/>
  <c r="C336" i="3"/>
  <c r="D336" i="3"/>
  <c r="E388" i="12" l="1"/>
  <c r="D373" i="17"/>
  <c r="E336" i="3"/>
  <c r="C321" i="17"/>
  <c r="B321" i="17" s="1"/>
  <c r="H388" i="12"/>
  <c r="I388" i="12" s="1"/>
  <c r="B389" i="12" s="1"/>
  <c r="H390" i="15"/>
  <c r="I390" i="15" s="1"/>
  <c r="D390" i="15"/>
  <c r="C390" i="15"/>
  <c r="G390" i="15"/>
  <c r="D390" i="14"/>
  <c r="C390" i="14"/>
  <c r="H390" i="14"/>
  <c r="I390" i="14" s="1"/>
  <c r="G390" i="14"/>
  <c r="H387" i="13"/>
  <c r="I387" i="13" s="1"/>
  <c r="D387" i="13"/>
  <c r="C387" i="13"/>
  <c r="G387" i="13"/>
  <c r="H336" i="3"/>
  <c r="I336" i="3" s="1"/>
  <c r="E390" i="15" l="1"/>
  <c r="G375" i="17"/>
  <c r="E390" i="14"/>
  <c r="F375" i="17"/>
  <c r="E387" i="13"/>
  <c r="E372" i="17"/>
  <c r="B391" i="15"/>
  <c r="B391" i="14"/>
  <c r="B388" i="13"/>
  <c r="D389" i="12"/>
  <c r="C389" i="12"/>
  <c r="G389" i="12"/>
  <c r="B337" i="3"/>
  <c r="G337" i="3" s="1"/>
  <c r="E389" i="12" l="1"/>
  <c r="H389" i="12" s="1"/>
  <c r="I389" i="12" s="1"/>
  <c r="B390" i="12" s="1"/>
  <c r="D374" i="17"/>
  <c r="D391" i="15"/>
  <c r="H391" i="15"/>
  <c r="I391" i="15" s="1"/>
  <c r="C391" i="15"/>
  <c r="G391" i="15"/>
  <c r="H391" i="14"/>
  <c r="I391" i="14" s="1"/>
  <c r="C391" i="14"/>
  <c r="D391" i="14"/>
  <c r="G391" i="14"/>
  <c r="D388" i="13"/>
  <c r="C388" i="13"/>
  <c r="H388" i="13"/>
  <c r="I388" i="13" s="1"/>
  <c r="G388" i="13"/>
  <c r="C337" i="3"/>
  <c r="D337" i="3"/>
  <c r="E391" i="15" l="1"/>
  <c r="G376" i="17"/>
  <c r="E391" i="14"/>
  <c r="F376" i="17"/>
  <c r="E388" i="13"/>
  <c r="E373" i="17"/>
  <c r="E337" i="3"/>
  <c r="H337" i="3" s="1"/>
  <c r="I337" i="3" s="1"/>
  <c r="C322" i="17"/>
  <c r="B322" i="17" s="1"/>
  <c r="B392" i="15"/>
  <c r="B392" i="14"/>
  <c r="B389" i="13"/>
  <c r="D390" i="12"/>
  <c r="C390" i="12"/>
  <c r="G390" i="12"/>
  <c r="E390" i="12" l="1"/>
  <c r="H390" i="12" s="1"/>
  <c r="I390" i="12" s="1"/>
  <c r="B391" i="12" s="1"/>
  <c r="D375" i="17"/>
  <c r="D392" i="15"/>
  <c r="C392" i="15"/>
  <c r="H392" i="15"/>
  <c r="I392" i="15" s="1"/>
  <c r="G392" i="15"/>
  <c r="H392" i="14"/>
  <c r="I392" i="14" s="1"/>
  <c r="D392" i="14"/>
  <c r="C392" i="14"/>
  <c r="G392" i="14"/>
  <c r="H389" i="13"/>
  <c r="I389" i="13" s="1"/>
  <c r="D389" i="13"/>
  <c r="C389" i="13"/>
  <c r="G389" i="13"/>
  <c r="B338" i="3"/>
  <c r="G338" i="3" s="1"/>
  <c r="E392" i="15" l="1"/>
  <c r="G377" i="17"/>
  <c r="E392" i="14"/>
  <c r="F377" i="17"/>
  <c r="E389" i="13"/>
  <c r="E374" i="17"/>
  <c r="B393" i="15"/>
  <c r="B393" i="14"/>
  <c r="B390" i="13"/>
  <c r="D391" i="12"/>
  <c r="C391" i="12"/>
  <c r="G391" i="12"/>
  <c r="C338" i="3"/>
  <c r="D338" i="3"/>
  <c r="E391" i="12" l="1"/>
  <c r="D376" i="17"/>
  <c r="E338" i="3"/>
  <c r="C323" i="17"/>
  <c r="B323" i="17" s="1"/>
  <c r="H391" i="12"/>
  <c r="I391" i="12" s="1"/>
  <c r="B392" i="12" s="1"/>
  <c r="D393" i="15"/>
  <c r="H393" i="15"/>
  <c r="I393" i="15" s="1"/>
  <c r="C393" i="15"/>
  <c r="G393" i="15"/>
  <c r="H393" i="14"/>
  <c r="I393" i="14" s="1"/>
  <c r="D393" i="14"/>
  <c r="C393" i="14"/>
  <c r="G393" i="14"/>
  <c r="D390" i="13"/>
  <c r="C390" i="13"/>
  <c r="H390" i="13"/>
  <c r="I390" i="13" s="1"/>
  <c r="G390" i="13"/>
  <c r="H338" i="3"/>
  <c r="I338" i="3" s="1"/>
  <c r="B339" i="3" s="1"/>
  <c r="G339" i="3" s="1"/>
  <c r="E393" i="15" l="1"/>
  <c r="G378" i="17"/>
  <c r="E393" i="14"/>
  <c r="F378" i="17"/>
  <c r="E390" i="13"/>
  <c r="E375" i="17"/>
  <c r="B394" i="15"/>
  <c r="B394" i="14"/>
  <c r="B391" i="13"/>
  <c r="D392" i="12"/>
  <c r="C392" i="12"/>
  <c r="G392" i="12"/>
  <c r="C339" i="3"/>
  <c r="D339" i="3"/>
  <c r="E392" i="12" l="1"/>
  <c r="H392" i="12" s="1"/>
  <c r="I392" i="12" s="1"/>
  <c r="B393" i="12" s="1"/>
  <c r="D377" i="17"/>
  <c r="E339" i="3"/>
  <c r="C324" i="17"/>
  <c r="B324" i="17" s="1"/>
  <c r="H394" i="15"/>
  <c r="I394" i="15" s="1"/>
  <c r="C394" i="15"/>
  <c r="D394" i="15"/>
  <c r="G394" i="15"/>
  <c r="D394" i="14"/>
  <c r="C394" i="14"/>
  <c r="H394" i="14"/>
  <c r="I394" i="14" s="1"/>
  <c r="G394" i="14"/>
  <c r="H391" i="13"/>
  <c r="I391" i="13" s="1"/>
  <c r="D391" i="13"/>
  <c r="C391" i="13"/>
  <c r="G391" i="13"/>
  <c r="H339" i="3"/>
  <c r="I339" i="3" s="1"/>
  <c r="E394" i="15" l="1"/>
  <c r="G379" i="17"/>
  <c r="E394" i="14"/>
  <c r="F379" i="17"/>
  <c r="E391" i="13"/>
  <c r="E376" i="17"/>
  <c r="B395" i="15"/>
  <c r="B395" i="14"/>
  <c r="B392" i="13"/>
  <c r="D393" i="12"/>
  <c r="C393" i="12"/>
  <c r="G393" i="12"/>
  <c r="B340" i="3"/>
  <c r="G340" i="3" s="1"/>
  <c r="E393" i="12" l="1"/>
  <c r="H393" i="12" s="1"/>
  <c r="I393" i="12" s="1"/>
  <c r="B394" i="12" s="1"/>
  <c r="D378" i="17"/>
  <c r="H395" i="15"/>
  <c r="I395" i="15" s="1"/>
  <c r="D395" i="15"/>
  <c r="C395" i="15"/>
  <c r="G395" i="15"/>
  <c r="D395" i="14"/>
  <c r="C395" i="14"/>
  <c r="H395" i="14"/>
  <c r="I395" i="14" s="1"/>
  <c r="G395" i="14"/>
  <c r="H392" i="13"/>
  <c r="I392" i="13" s="1"/>
  <c r="D392" i="13"/>
  <c r="C392" i="13"/>
  <c r="G392" i="13"/>
  <c r="C340" i="3"/>
  <c r="D340" i="3"/>
  <c r="E395" i="15" l="1"/>
  <c r="G380" i="17"/>
  <c r="E395" i="14"/>
  <c r="F380" i="17"/>
  <c r="E392" i="13"/>
  <c r="E377" i="17"/>
  <c r="E340" i="3"/>
  <c r="H340" i="3" s="1"/>
  <c r="I340" i="3" s="1"/>
  <c r="C325" i="17"/>
  <c r="B325" i="17" s="1"/>
  <c r="B396" i="15"/>
  <c r="B396" i="14"/>
  <c r="B393" i="13"/>
  <c r="D394" i="12"/>
  <c r="C394" i="12"/>
  <c r="G394" i="12"/>
  <c r="E394" i="12" l="1"/>
  <c r="H394" i="12" s="1"/>
  <c r="I394" i="12" s="1"/>
  <c r="B395" i="12" s="1"/>
  <c r="D379" i="17"/>
  <c r="H396" i="15"/>
  <c r="I396" i="15" s="1"/>
  <c r="D396" i="15"/>
  <c r="C396" i="15"/>
  <c r="G396" i="15"/>
  <c r="H396" i="14"/>
  <c r="I396" i="14" s="1"/>
  <c r="D396" i="14"/>
  <c r="C396" i="14"/>
  <c r="G396" i="14"/>
  <c r="H393" i="13"/>
  <c r="I393" i="13" s="1"/>
  <c r="D393" i="13"/>
  <c r="C393" i="13"/>
  <c r="G393" i="13"/>
  <c r="B341" i="3"/>
  <c r="G341" i="3" s="1"/>
  <c r="E396" i="15" l="1"/>
  <c r="G381" i="17"/>
  <c r="E396" i="14"/>
  <c r="F381" i="17"/>
  <c r="E393" i="13"/>
  <c r="E378" i="17"/>
  <c r="B397" i="15"/>
  <c r="B397" i="14"/>
  <c r="B394" i="13"/>
  <c r="D395" i="12"/>
  <c r="C395" i="12"/>
  <c r="G395" i="12"/>
  <c r="C341" i="3"/>
  <c r="D341" i="3"/>
  <c r="E395" i="12" l="1"/>
  <c r="D380" i="17"/>
  <c r="E341" i="3"/>
  <c r="C326" i="17"/>
  <c r="B326" i="17" s="1"/>
  <c r="H395" i="12"/>
  <c r="I395" i="12" s="1"/>
  <c r="B396" i="12" s="1"/>
  <c r="D397" i="15"/>
  <c r="H397" i="15"/>
  <c r="I397" i="15" s="1"/>
  <c r="C397" i="15"/>
  <c r="G397" i="15"/>
  <c r="C397" i="14"/>
  <c r="H397" i="14"/>
  <c r="I397" i="14" s="1"/>
  <c r="D397" i="14"/>
  <c r="G397" i="14"/>
  <c r="H394" i="13"/>
  <c r="I394" i="13" s="1"/>
  <c r="D394" i="13"/>
  <c r="C394" i="13"/>
  <c r="G394" i="13"/>
  <c r="H341" i="3"/>
  <c r="I341" i="3" s="1"/>
  <c r="E397" i="15" l="1"/>
  <c r="G382" i="17"/>
  <c r="E397" i="14"/>
  <c r="F382" i="17"/>
  <c r="E394" i="13"/>
  <c r="E379" i="17"/>
  <c r="B398" i="15"/>
  <c r="B398" i="14"/>
  <c r="B395" i="13"/>
  <c r="C396" i="12"/>
  <c r="D396" i="12"/>
  <c r="G396" i="12"/>
  <c r="B342" i="3"/>
  <c r="G342" i="3" s="1"/>
  <c r="E396" i="12" l="1"/>
  <c r="H396" i="12" s="1"/>
  <c r="I396" i="12" s="1"/>
  <c r="B397" i="12" s="1"/>
  <c r="D381" i="17"/>
  <c r="C398" i="15"/>
  <c r="H398" i="15"/>
  <c r="I398" i="15" s="1"/>
  <c r="D398" i="15"/>
  <c r="G398" i="15"/>
  <c r="H398" i="14"/>
  <c r="I398" i="14" s="1"/>
  <c r="D398" i="14"/>
  <c r="C398" i="14"/>
  <c r="G398" i="14"/>
  <c r="D395" i="13"/>
  <c r="C395" i="13"/>
  <c r="H395" i="13"/>
  <c r="I395" i="13" s="1"/>
  <c r="G395" i="13"/>
  <c r="C342" i="3"/>
  <c r="D342" i="3"/>
  <c r="E398" i="15" l="1"/>
  <c r="G383" i="17"/>
  <c r="E398" i="14"/>
  <c r="F383" i="17"/>
  <c r="E395" i="13"/>
  <c r="E380" i="17"/>
  <c r="E342" i="3"/>
  <c r="H342" i="3" s="1"/>
  <c r="I342" i="3" s="1"/>
  <c r="B343" i="3" s="1"/>
  <c r="G343" i="3" s="1"/>
  <c r="C327" i="17"/>
  <c r="B327" i="17" s="1"/>
  <c r="B399" i="15"/>
  <c r="B399" i="14"/>
  <c r="B396" i="13"/>
  <c r="D397" i="12"/>
  <c r="C397" i="12"/>
  <c r="G397" i="12"/>
  <c r="E397" i="12" l="1"/>
  <c r="H397" i="12" s="1"/>
  <c r="I397" i="12" s="1"/>
  <c r="B398" i="12" s="1"/>
  <c r="D382" i="17"/>
  <c r="D399" i="15"/>
  <c r="C399" i="15"/>
  <c r="H399" i="15"/>
  <c r="I399" i="15" s="1"/>
  <c r="G399" i="15"/>
  <c r="H399" i="14"/>
  <c r="I399" i="14" s="1"/>
  <c r="D399" i="14"/>
  <c r="C399" i="14"/>
  <c r="G399" i="14"/>
  <c r="H396" i="13"/>
  <c r="I396" i="13" s="1"/>
  <c r="D396" i="13"/>
  <c r="C396" i="13"/>
  <c r="G396" i="13"/>
  <c r="C343" i="3"/>
  <c r="D343" i="3"/>
  <c r="E399" i="15" l="1"/>
  <c r="G384" i="17"/>
  <c r="E399" i="14"/>
  <c r="F384" i="17"/>
  <c r="E396" i="13"/>
  <c r="E381" i="17"/>
  <c r="E343" i="3"/>
  <c r="H343" i="3" s="1"/>
  <c r="I343" i="3" s="1"/>
  <c r="C328" i="17"/>
  <c r="B328" i="17" s="1"/>
  <c r="B400" i="15"/>
  <c r="B400" i="14"/>
  <c r="B397" i="13"/>
  <c r="D398" i="12"/>
  <c r="C398" i="12"/>
  <c r="G398" i="12"/>
  <c r="E398" i="12" l="1"/>
  <c r="H398" i="12" s="1"/>
  <c r="I398" i="12" s="1"/>
  <c r="B399" i="12" s="1"/>
  <c r="D383" i="17"/>
  <c r="H400" i="15"/>
  <c r="I400" i="15" s="1"/>
  <c r="C400" i="15"/>
  <c r="D400" i="15"/>
  <c r="G400" i="15"/>
  <c r="D400" i="14"/>
  <c r="C400" i="14"/>
  <c r="H400" i="14"/>
  <c r="I400" i="14" s="1"/>
  <c r="G400" i="14"/>
  <c r="C397" i="13"/>
  <c r="H397" i="13"/>
  <c r="I397" i="13" s="1"/>
  <c r="D397" i="13"/>
  <c r="G397" i="13"/>
  <c r="B344" i="3"/>
  <c r="G344" i="3" s="1"/>
  <c r="E400" i="15" l="1"/>
  <c r="G385" i="17"/>
  <c r="E400" i="14"/>
  <c r="F385" i="17"/>
  <c r="E397" i="13"/>
  <c r="E382" i="17"/>
  <c r="B401" i="15"/>
  <c r="B401" i="14"/>
  <c r="B398" i="13"/>
  <c r="D399" i="12"/>
  <c r="C399" i="12"/>
  <c r="G399" i="12"/>
  <c r="C344" i="3"/>
  <c r="D344" i="3"/>
  <c r="E399" i="12" l="1"/>
  <c r="H399" i="12" s="1"/>
  <c r="I399" i="12" s="1"/>
  <c r="B400" i="12" s="1"/>
  <c r="D384" i="17"/>
  <c r="E344" i="3"/>
  <c r="H344" i="3" s="1"/>
  <c r="I344" i="3" s="1"/>
  <c r="B345" i="3" s="1"/>
  <c r="G345" i="3" s="1"/>
  <c r="C329" i="17"/>
  <c r="B329" i="17" s="1"/>
  <c r="H401" i="15"/>
  <c r="I401" i="15" s="1"/>
  <c r="D401" i="15"/>
  <c r="C401" i="15"/>
  <c r="G401" i="15"/>
  <c r="H401" i="14"/>
  <c r="I401" i="14" s="1"/>
  <c r="D401" i="14"/>
  <c r="C401" i="14"/>
  <c r="G401" i="14"/>
  <c r="H398" i="13"/>
  <c r="I398" i="13" s="1"/>
  <c r="D398" i="13"/>
  <c r="C398" i="13"/>
  <c r="G398" i="13"/>
  <c r="E401" i="15" l="1"/>
  <c r="G386" i="17"/>
  <c r="E401" i="14"/>
  <c r="F386" i="17"/>
  <c r="E398" i="13"/>
  <c r="E383" i="17"/>
  <c r="B402" i="15"/>
  <c r="B402" i="14"/>
  <c r="B399" i="13"/>
  <c r="D400" i="12"/>
  <c r="C400" i="12"/>
  <c r="G400" i="12"/>
  <c r="C345" i="3"/>
  <c r="D345" i="3"/>
  <c r="E400" i="12" l="1"/>
  <c r="H400" i="12" s="1"/>
  <c r="I400" i="12" s="1"/>
  <c r="B401" i="12" s="1"/>
  <c r="D385" i="17"/>
  <c r="E345" i="3"/>
  <c r="C330" i="17"/>
  <c r="B330" i="17" s="1"/>
  <c r="H402" i="15"/>
  <c r="I402" i="15" s="1"/>
  <c r="D402" i="15"/>
  <c r="C402" i="15"/>
  <c r="G402" i="15"/>
  <c r="D402" i="14"/>
  <c r="C402" i="14"/>
  <c r="H402" i="14"/>
  <c r="I402" i="14" s="1"/>
  <c r="G402" i="14"/>
  <c r="H399" i="13"/>
  <c r="I399" i="13" s="1"/>
  <c r="D399" i="13"/>
  <c r="C399" i="13"/>
  <c r="G399" i="13"/>
  <c r="H345" i="3"/>
  <c r="I345" i="3" s="1"/>
  <c r="E402" i="15" l="1"/>
  <c r="G387" i="17"/>
  <c r="E402" i="14"/>
  <c r="F387" i="17"/>
  <c r="E399" i="13"/>
  <c r="E384" i="17"/>
  <c r="B403" i="15"/>
  <c r="B403" i="14"/>
  <c r="B400" i="13"/>
  <c r="D401" i="12"/>
  <c r="C401" i="12"/>
  <c r="G401" i="12"/>
  <c r="B346" i="3"/>
  <c r="G346" i="3" s="1"/>
  <c r="E401" i="12" l="1"/>
  <c r="H401" i="12" s="1"/>
  <c r="I401" i="12" s="1"/>
  <c r="B402" i="12" s="1"/>
  <c r="D386" i="17"/>
  <c r="D403" i="15"/>
  <c r="H403" i="15"/>
  <c r="I403" i="15" s="1"/>
  <c r="C403" i="15"/>
  <c r="G403" i="15"/>
  <c r="H403" i="14"/>
  <c r="I403" i="14" s="1"/>
  <c r="C403" i="14"/>
  <c r="D403" i="14"/>
  <c r="G403" i="14"/>
  <c r="D400" i="13"/>
  <c r="C400" i="13"/>
  <c r="H400" i="13"/>
  <c r="I400" i="13" s="1"/>
  <c r="G400" i="13"/>
  <c r="C346" i="3"/>
  <c r="D346" i="3"/>
  <c r="E403" i="15" l="1"/>
  <c r="G388" i="17"/>
  <c r="E403" i="14"/>
  <c r="F388" i="17"/>
  <c r="E400" i="13"/>
  <c r="E385" i="17"/>
  <c r="E346" i="3"/>
  <c r="C331" i="17"/>
  <c r="B331" i="17" s="1"/>
  <c r="B404" i="15"/>
  <c r="B404" i="14"/>
  <c r="B401" i="13"/>
  <c r="D402" i="12"/>
  <c r="C402" i="12"/>
  <c r="G402" i="12"/>
  <c r="H346" i="3"/>
  <c r="I346" i="3" s="1"/>
  <c r="E402" i="12" l="1"/>
  <c r="H402" i="12" s="1"/>
  <c r="I402" i="12" s="1"/>
  <c r="B403" i="12" s="1"/>
  <c r="D387" i="17"/>
  <c r="D404" i="15"/>
  <c r="C404" i="15"/>
  <c r="H404" i="15"/>
  <c r="I404" i="15" s="1"/>
  <c r="G404" i="15"/>
  <c r="H404" i="14"/>
  <c r="I404" i="14" s="1"/>
  <c r="D404" i="14"/>
  <c r="C404" i="14"/>
  <c r="G404" i="14"/>
  <c r="H401" i="13"/>
  <c r="I401" i="13" s="1"/>
  <c r="D401" i="13"/>
  <c r="C401" i="13"/>
  <c r="G401" i="13"/>
  <c r="B347" i="3"/>
  <c r="G347" i="3" s="1"/>
  <c r="E404" i="15" l="1"/>
  <c r="G389" i="17"/>
  <c r="E404" i="14"/>
  <c r="F389" i="17"/>
  <c r="E401" i="13"/>
  <c r="E386" i="17"/>
  <c r="B405" i="15"/>
  <c r="B405" i="14"/>
  <c r="B402" i="13"/>
  <c r="D403" i="12"/>
  <c r="C403" i="12"/>
  <c r="G403" i="12"/>
  <c r="C347" i="3"/>
  <c r="D347" i="3"/>
  <c r="E403" i="12" l="1"/>
  <c r="H403" i="12" s="1"/>
  <c r="I403" i="12" s="1"/>
  <c r="B404" i="12" s="1"/>
  <c r="D388" i="17"/>
  <c r="E347" i="3"/>
  <c r="C332" i="17"/>
  <c r="B332" i="17" s="1"/>
  <c r="D405" i="15"/>
  <c r="H405" i="15"/>
  <c r="I405" i="15" s="1"/>
  <c r="C405" i="15"/>
  <c r="G405" i="15"/>
  <c r="H405" i="14"/>
  <c r="I405" i="14" s="1"/>
  <c r="D405" i="14"/>
  <c r="C405" i="14"/>
  <c r="G405" i="14"/>
  <c r="D402" i="13"/>
  <c r="C402" i="13"/>
  <c r="H402" i="13"/>
  <c r="I402" i="13" s="1"/>
  <c r="G402" i="13"/>
  <c r="H347" i="3"/>
  <c r="I347" i="3" s="1"/>
  <c r="E405" i="15" l="1"/>
  <c r="G390" i="17"/>
  <c r="E405" i="14"/>
  <c r="F390" i="17"/>
  <c r="E402" i="13"/>
  <c r="E387" i="17"/>
  <c r="B406" i="15"/>
  <c r="B406" i="14"/>
  <c r="B403" i="13"/>
  <c r="D404" i="12"/>
  <c r="C404" i="12"/>
  <c r="G404" i="12"/>
  <c r="B348" i="3"/>
  <c r="G348" i="3" s="1"/>
  <c r="E404" i="12" l="1"/>
  <c r="H404" i="12" s="1"/>
  <c r="I404" i="12" s="1"/>
  <c r="B405" i="12" s="1"/>
  <c r="D389" i="17"/>
  <c r="H406" i="15"/>
  <c r="I406" i="15" s="1"/>
  <c r="C406" i="15"/>
  <c r="D406" i="15"/>
  <c r="G406" i="15"/>
  <c r="D406" i="14"/>
  <c r="C406" i="14"/>
  <c r="H406" i="14"/>
  <c r="I406" i="14" s="1"/>
  <c r="G406" i="14"/>
  <c r="H403" i="13"/>
  <c r="I403" i="13" s="1"/>
  <c r="D403" i="13"/>
  <c r="C403" i="13"/>
  <c r="G403" i="13"/>
  <c r="C348" i="3"/>
  <c r="D348" i="3"/>
  <c r="E406" i="15" l="1"/>
  <c r="G391" i="17"/>
  <c r="E406" i="14"/>
  <c r="F391" i="17"/>
  <c r="E403" i="13"/>
  <c r="E388" i="17"/>
  <c r="E348" i="3"/>
  <c r="H348" i="3" s="1"/>
  <c r="I348" i="3" s="1"/>
  <c r="C333" i="17"/>
  <c r="B333" i="17" s="1"/>
  <c r="B407" i="15"/>
  <c r="B407" i="14"/>
  <c r="B404" i="13"/>
  <c r="D405" i="12"/>
  <c r="C405" i="12"/>
  <c r="G405" i="12"/>
  <c r="E405" i="12" l="1"/>
  <c r="H405" i="12" s="1"/>
  <c r="I405" i="12" s="1"/>
  <c r="B406" i="12" s="1"/>
  <c r="D390" i="17"/>
  <c r="H407" i="15"/>
  <c r="I407" i="15" s="1"/>
  <c r="D407" i="15"/>
  <c r="C407" i="15"/>
  <c r="G407" i="15"/>
  <c r="D407" i="14"/>
  <c r="C407" i="14"/>
  <c r="H407" i="14"/>
  <c r="I407" i="14" s="1"/>
  <c r="G407" i="14"/>
  <c r="H404" i="13"/>
  <c r="I404" i="13" s="1"/>
  <c r="D404" i="13"/>
  <c r="C404" i="13"/>
  <c r="G404" i="13"/>
  <c r="B349" i="3"/>
  <c r="G349" i="3" s="1"/>
  <c r="E407" i="15" l="1"/>
  <c r="G392" i="17"/>
  <c r="E407" i="14"/>
  <c r="F392" i="17"/>
  <c r="E404" i="13"/>
  <c r="E389" i="17"/>
  <c r="B408" i="15"/>
  <c r="B408" i="14"/>
  <c r="B405" i="13"/>
  <c r="D406" i="12"/>
  <c r="C406" i="12"/>
  <c r="G406" i="12"/>
  <c r="C349" i="3"/>
  <c r="D349" i="3"/>
  <c r="E406" i="12" l="1"/>
  <c r="H406" i="12" s="1"/>
  <c r="I406" i="12" s="1"/>
  <c r="B407" i="12" s="1"/>
  <c r="D391" i="17"/>
  <c r="E349" i="3"/>
  <c r="C334" i="17"/>
  <c r="B334" i="17" s="1"/>
  <c r="H408" i="15"/>
  <c r="I408" i="15" s="1"/>
  <c r="D408" i="15"/>
  <c r="C408" i="15"/>
  <c r="G408" i="15"/>
  <c r="H408" i="14"/>
  <c r="I408" i="14" s="1"/>
  <c r="D408" i="14"/>
  <c r="C408" i="14"/>
  <c r="G408" i="14"/>
  <c r="H405" i="13"/>
  <c r="I405" i="13" s="1"/>
  <c r="D405" i="13"/>
  <c r="C405" i="13"/>
  <c r="G405" i="13"/>
  <c r="H349" i="3"/>
  <c r="I349" i="3" s="1"/>
  <c r="B350" i="3" s="1"/>
  <c r="G350" i="3" s="1"/>
  <c r="E408" i="15" l="1"/>
  <c r="G393" i="17"/>
  <c r="E408" i="14"/>
  <c r="F393" i="17"/>
  <c r="E405" i="13"/>
  <c r="E390" i="17"/>
  <c r="B409" i="15"/>
  <c r="B409" i="14"/>
  <c r="B406" i="13"/>
  <c r="D407" i="12"/>
  <c r="C407" i="12"/>
  <c r="G407" i="12"/>
  <c r="C350" i="3"/>
  <c r="D350" i="3"/>
  <c r="E407" i="12" l="1"/>
  <c r="H407" i="12" s="1"/>
  <c r="I407" i="12" s="1"/>
  <c r="B408" i="12" s="1"/>
  <c r="D392" i="17"/>
  <c r="E350" i="3"/>
  <c r="C335" i="17"/>
  <c r="B335" i="17" s="1"/>
  <c r="D409" i="15"/>
  <c r="H409" i="15"/>
  <c r="I409" i="15" s="1"/>
  <c r="C409" i="15"/>
  <c r="G409" i="15"/>
  <c r="C409" i="14"/>
  <c r="H409" i="14"/>
  <c r="I409" i="14" s="1"/>
  <c r="D409" i="14"/>
  <c r="G409" i="14"/>
  <c r="H406" i="13"/>
  <c r="I406" i="13" s="1"/>
  <c r="D406" i="13"/>
  <c r="C406" i="13"/>
  <c r="G406" i="13"/>
  <c r="H350" i="3"/>
  <c r="I350" i="3" s="1"/>
  <c r="B351" i="3" s="1"/>
  <c r="G351" i="3" s="1"/>
  <c r="E409" i="15" l="1"/>
  <c r="G394" i="17"/>
  <c r="E409" i="14"/>
  <c r="F394" i="17"/>
  <c r="E406" i="13"/>
  <c r="E391" i="17"/>
  <c r="B410" i="15"/>
  <c r="B410" i="14"/>
  <c r="B407" i="13"/>
  <c r="C408" i="12"/>
  <c r="D408" i="12"/>
  <c r="G408" i="12"/>
  <c r="C351" i="3"/>
  <c r="D351" i="3"/>
  <c r="E408" i="12" l="1"/>
  <c r="H408" i="12" s="1"/>
  <c r="I408" i="12" s="1"/>
  <c r="B409" i="12" s="1"/>
  <c r="D393" i="17"/>
  <c r="E351" i="3"/>
  <c r="C336" i="17"/>
  <c r="B336" i="17" s="1"/>
  <c r="C410" i="15"/>
  <c r="H410" i="15"/>
  <c r="I410" i="15" s="1"/>
  <c r="D410" i="15"/>
  <c r="G410" i="15"/>
  <c r="H410" i="14"/>
  <c r="I410" i="14" s="1"/>
  <c r="D410" i="14"/>
  <c r="C410" i="14"/>
  <c r="G410" i="14"/>
  <c r="D407" i="13"/>
  <c r="C407" i="13"/>
  <c r="H407" i="13"/>
  <c r="I407" i="13" s="1"/>
  <c r="G407" i="13"/>
  <c r="H351" i="3"/>
  <c r="I351" i="3" s="1"/>
  <c r="E410" i="15" l="1"/>
  <c r="G395" i="17"/>
  <c r="E410" i="14"/>
  <c r="F395" i="17"/>
  <c r="E407" i="13"/>
  <c r="E392" i="17"/>
  <c r="B411" i="15"/>
  <c r="B411" i="14"/>
  <c r="B408" i="13"/>
  <c r="D409" i="12"/>
  <c r="C409" i="12"/>
  <c r="G409" i="12"/>
  <c r="B352" i="3"/>
  <c r="G352" i="3" s="1"/>
  <c r="E409" i="12" l="1"/>
  <c r="H409" i="12" s="1"/>
  <c r="I409" i="12" s="1"/>
  <c r="B410" i="12" s="1"/>
  <c r="D394" i="17"/>
  <c r="D411" i="15"/>
  <c r="C411" i="15"/>
  <c r="H411" i="15"/>
  <c r="I411" i="15" s="1"/>
  <c r="G411" i="15"/>
  <c r="H411" i="14"/>
  <c r="I411" i="14" s="1"/>
  <c r="D411" i="14"/>
  <c r="C411" i="14"/>
  <c r="G411" i="14"/>
  <c r="H408" i="13"/>
  <c r="I408" i="13" s="1"/>
  <c r="D408" i="13"/>
  <c r="C408" i="13"/>
  <c r="G408" i="13"/>
  <c r="C352" i="3"/>
  <c r="D352" i="3"/>
  <c r="E411" i="15" l="1"/>
  <c r="G396" i="17"/>
  <c r="E411" i="14"/>
  <c r="F396" i="17"/>
  <c r="E408" i="13"/>
  <c r="E393" i="17"/>
  <c r="E352" i="3"/>
  <c r="H352" i="3" s="1"/>
  <c r="I352" i="3" s="1"/>
  <c r="C337" i="17"/>
  <c r="B337" i="17" s="1"/>
  <c r="B412" i="15"/>
  <c r="B412" i="14"/>
  <c r="B409" i="13"/>
  <c r="D410" i="12"/>
  <c r="C410" i="12"/>
  <c r="G410" i="12"/>
  <c r="E410" i="12" l="1"/>
  <c r="H410" i="12" s="1"/>
  <c r="I410" i="12" s="1"/>
  <c r="B411" i="12" s="1"/>
  <c r="D395" i="17"/>
  <c r="H412" i="15"/>
  <c r="I412" i="15" s="1"/>
  <c r="C412" i="15"/>
  <c r="D412" i="15"/>
  <c r="G412" i="15"/>
  <c r="D412" i="14"/>
  <c r="C412" i="14"/>
  <c r="H412" i="14"/>
  <c r="I412" i="14" s="1"/>
  <c r="G412" i="14"/>
  <c r="C409" i="13"/>
  <c r="H409" i="13"/>
  <c r="I409" i="13" s="1"/>
  <c r="D409" i="13"/>
  <c r="G409" i="13"/>
  <c r="B353" i="3"/>
  <c r="G353" i="3" s="1"/>
  <c r="E412" i="15" l="1"/>
  <c r="G397" i="17"/>
  <c r="E412" i="14"/>
  <c r="F397" i="17"/>
  <c r="E409" i="13"/>
  <c r="E394" i="17"/>
  <c r="B413" i="15"/>
  <c r="B413" i="14"/>
  <c r="B410" i="13"/>
  <c r="D411" i="12"/>
  <c r="C411" i="12"/>
  <c r="G411" i="12"/>
  <c r="C353" i="3"/>
  <c r="D353" i="3"/>
  <c r="E411" i="12" l="1"/>
  <c r="H411" i="12" s="1"/>
  <c r="I411" i="12" s="1"/>
  <c r="B412" i="12" s="1"/>
  <c r="D396" i="17"/>
  <c r="E353" i="3"/>
  <c r="C338" i="17"/>
  <c r="B338" i="17" s="1"/>
  <c r="H413" i="15"/>
  <c r="I413" i="15" s="1"/>
  <c r="D413" i="15"/>
  <c r="C413" i="15"/>
  <c r="G413" i="15"/>
  <c r="H413" i="14"/>
  <c r="I413" i="14" s="1"/>
  <c r="D413" i="14"/>
  <c r="C413" i="14"/>
  <c r="G413" i="14"/>
  <c r="H410" i="13"/>
  <c r="I410" i="13" s="1"/>
  <c r="D410" i="13"/>
  <c r="C410" i="13"/>
  <c r="G410" i="13"/>
  <c r="H353" i="3"/>
  <c r="I353" i="3" s="1"/>
  <c r="E413" i="15" l="1"/>
  <c r="G398" i="17"/>
  <c r="E413" i="14"/>
  <c r="F398" i="17"/>
  <c r="E410" i="13"/>
  <c r="E395" i="17"/>
  <c r="B414" i="15"/>
  <c r="B414" i="14"/>
  <c r="B411" i="13"/>
  <c r="D412" i="12"/>
  <c r="C412" i="12"/>
  <c r="G412" i="12"/>
  <c r="B354" i="3"/>
  <c r="G354" i="3" s="1"/>
  <c r="E412" i="12" l="1"/>
  <c r="H412" i="12" s="1"/>
  <c r="I412" i="12" s="1"/>
  <c r="B413" i="12" s="1"/>
  <c r="D397" i="17"/>
  <c r="H414" i="15"/>
  <c r="I414" i="15" s="1"/>
  <c r="D414" i="15"/>
  <c r="C414" i="15"/>
  <c r="G414" i="15"/>
  <c r="D414" i="14"/>
  <c r="C414" i="14"/>
  <c r="H414" i="14"/>
  <c r="I414" i="14" s="1"/>
  <c r="G414" i="14"/>
  <c r="H411" i="13"/>
  <c r="I411" i="13" s="1"/>
  <c r="D411" i="13"/>
  <c r="C411" i="13"/>
  <c r="G411" i="13"/>
  <c r="C354" i="3"/>
  <c r="D354" i="3"/>
  <c r="E414" i="15" l="1"/>
  <c r="G399" i="17"/>
  <c r="E414" i="14"/>
  <c r="F399" i="17"/>
  <c r="E411" i="13"/>
  <c r="E396" i="17"/>
  <c r="E354" i="3"/>
  <c r="H354" i="3" s="1"/>
  <c r="I354" i="3" s="1"/>
  <c r="C339" i="17"/>
  <c r="B339" i="17" s="1"/>
  <c r="B415" i="15"/>
  <c r="B415" i="14"/>
  <c r="B412" i="13"/>
  <c r="D413" i="12"/>
  <c r="C413" i="12"/>
  <c r="G413" i="12"/>
  <c r="E413" i="12" l="1"/>
  <c r="H413" i="12" s="1"/>
  <c r="I413" i="12" s="1"/>
  <c r="B414" i="12" s="1"/>
  <c r="D398" i="17"/>
  <c r="D415" i="15"/>
  <c r="C415" i="15"/>
  <c r="H415" i="15"/>
  <c r="I415" i="15" s="1"/>
  <c r="G415" i="15"/>
  <c r="H415" i="14"/>
  <c r="I415" i="14" s="1"/>
  <c r="C415" i="14"/>
  <c r="D415" i="14"/>
  <c r="G415" i="14"/>
  <c r="D412" i="13"/>
  <c r="C412" i="13"/>
  <c r="H412" i="13"/>
  <c r="I412" i="13" s="1"/>
  <c r="G412" i="13"/>
  <c r="B355" i="3"/>
  <c r="G355" i="3" s="1"/>
  <c r="E415" i="15" l="1"/>
  <c r="G400" i="17"/>
  <c r="E415" i="14"/>
  <c r="F400" i="17"/>
  <c r="E412" i="13"/>
  <c r="E397" i="17"/>
  <c r="B416" i="15"/>
  <c r="B416" i="14"/>
  <c r="B413" i="13"/>
  <c r="D414" i="12"/>
  <c r="C414" i="12"/>
  <c r="G414" i="12"/>
  <c r="C355" i="3"/>
  <c r="D355" i="3"/>
  <c r="E414" i="12" l="1"/>
  <c r="H414" i="12" s="1"/>
  <c r="I414" i="12" s="1"/>
  <c r="B415" i="12" s="1"/>
  <c r="D399" i="17"/>
  <c r="E355" i="3"/>
  <c r="C340" i="17"/>
  <c r="B340" i="17" s="1"/>
  <c r="D416" i="15"/>
  <c r="C416" i="15"/>
  <c r="H416" i="15"/>
  <c r="I416" i="15" s="1"/>
  <c r="G416" i="15"/>
  <c r="H416" i="14"/>
  <c r="I416" i="14" s="1"/>
  <c r="D416" i="14"/>
  <c r="C416" i="14"/>
  <c r="G416" i="14"/>
  <c r="H413" i="13"/>
  <c r="I413" i="13" s="1"/>
  <c r="D413" i="13"/>
  <c r="C413" i="13"/>
  <c r="G413" i="13"/>
  <c r="H355" i="3"/>
  <c r="I355" i="3" s="1"/>
  <c r="E416" i="15" l="1"/>
  <c r="G401" i="17"/>
  <c r="E416" i="14"/>
  <c r="F401" i="17"/>
  <c r="E413" i="13"/>
  <c r="E398" i="17"/>
  <c r="B417" i="15"/>
  <c r="B417" i="14"/>
  <c r="B414" i="13"/>
  <c r="D415" i="12"/>
  <c r="C415" i="12"/>
  <c r="G415" i="12"/>
  <c r="B356" i="3"/>
  <c r="G356" i="3" s="1"/>
  <c r="E415" i="12" l="1"/>
  <c r="H415" i="12" s="1"/>
  <c r="I415" i="12" s="1"/>
  <c r="B416" i="12" s="1"/>
  <c r="D400" i="17"/>
  <c r="D417" i="15"/>
  <c r="H417" i="15"/>
  <c r="I417" i="15" s="1"/>
  <c r="C417" i="15"/>
  <c r="G417" i="15"/>
  <c r="H417" i="14"/>
  <c r="I417" i="14" s="1"/>
  <c r="D417" i="14"/>
  <c r="C417" i="14"/>
  <c r="G417" i="14"/>
  <c r="D414" i="13"/>
  <c r="C414" i="13"/>
  <c r="H414" i="13"/>
  <c r="I414" i="13" s="1"/>
  <c r="G414" i="13"/>
  <c r="C356" i="3"/>
  <c r="D356" i="3"/>
  <c r="E417" i="15" l="1"/>
  <c r="G402" i="17"/>
  <c r="E417" i="14"/>
  <c r="F402" i="17"/>
  <c r="E414" i="13"/>
  <c r="E399" i="17"/>
  <c r="E356" i="3"/>
  <c r="H356" i="3" s="1"/>
  <c r="I356" i="3" s="1"/>
  <c r="C341" i="17"/>
  <c r="B341" i="17" s="1"/>
  <c r="B418" i="15"/>
  <c r="B418" i="14"/>
  <c r="B415" i="13"/>
  <c r="D416" i="12"/>
  <c r="C416" i="12"/>
  <c r="G416" i="12"/>
  <c r="E416" i="12" l="1"/>
  <c r="H416" i="12" s="1"/>
  <c r="I416" i="12" s="1"/>
  <c r="B417" i="12" s="1"/>
  <c r="D401" i="17"/>
  <c r="H418" i="15"/>
  <c r="I418" i="15" s="1"/>
  <c r="C418" i="15"/>
  <c r="D418" i="15"/>
  <c r="G418" i="15"/>
  <c r="D418" i="14"/>
  <c r="C418" i="14"/>
  <c r="H418" i="14"/>
  <c r="I418" i="14" s="1"/>
  <c r="G418" i="14"/>
  <c r="H415" i="13"/>
  <c r="I415" i="13" s="1"/>
  <c r="D415" i="13"/>
  <c r="C415" i="13"/>
  <c r="G415" i="13"/>
  <c r="B357" i="3"/>
  <c r="G357" i="3" s="1"/>
  <c r="E418" i="15" l="1"/>
  <c r="G403" i="17"/>
  <c r="E418" i="14"/>
  <c r="F403" i="17"/>
  <c r="E415" i="13"/>
  <c r="E400" i="17"/>
  <c r="B419" i="15"/>
  <c r="B419" i="14"/>
  <c r="B416" i="13"/>
  <c r="D417" i="12"/>
  <c r="C417" i="12"/>
  <c r="G417" i="12"/>
  <c r="C357" i="3"/>
  <c r="D357" i="3"/>
  <c r="E417" i="12" l="1"/>
  <c r="H417" i="12" s="1"/>
  <c r="I417" i="12" s="1"/>
  <c r="B418" i="12" s="1"/>
  <c r="D402" i="17"/>
  <c r="E357" i="3"/>
  <c r="C342" i="17"/>
  <c r="B342" i="17" s="1"/>
  <c r="H419" i="15"/>
  <c r="I419" i="15" s="1"/>
  <c r="D419" i="15"/>
  <c r="C419" i="15"/>
  <c r="G419" i="15"/>
  <c r="D419" i="14"/>
  <c r="C419" i="14"/>
  <c r="H419" i="14"/>
  <c r="I419" i="14" s="1"/>
  <c r="G419" i="14"/>
  <c r="H416" i="13"/>
  <c r="I416" i="13" s="1"/>
  <c r="D416" i="13"/>
  <c r="C416" i="13"/>
  <c r="G416" i="13"/>
  <c r="H357" i="3"/>
  <c r="I357" i="3" s="1"/>
  <c r="E419" i="15" l="1"/>
  <c r="G404" i="17"/>
  <c r="E419" i="14"/>
  <c r="F404" i="17"/>
  <c r="E416" i="13"/>
  <c r="E401" i="17"/>
  <c r="B420" i="15"/>
  <c r="B420" i="14"/>
  <c r="B417" i="13"/>
  <c r="D418" i="12"/>
  <c r="C418" i="12"/>
  <c r="G418" i="12"/>
  <c r="B358" i="3"/>
  <c r="G358" i="3" s="1"/>
  <c r="E418" i="12" l="1"/>
  <c r="H418" i="12" s="1"/>
  <c r="I418" i="12" s="1"/>
  <c r="B419" i="12" s="1"/>
  <c r="D403" i="17"/>
  <c r="H420" i="15"/>
  <c r="I420" i="15" s="1"/>
  <c r="D420" i="15"/>
  <c r="C420" i="15"/>
  <c r="G420" i="15"/>
  <c r="H420" i="14"/>
  <c r="I420" i="14" s="1"/>
  <c r="D420" i="14"/>
  <c r="C420" i="14"/>
  <c r="G420" i="14"/>
  <c r="H417" i="13"/>
  <c r="I417" i="13" s="1"/>
  <c r="D417" i="13"/>
  <c r="C417" i="13"/>
  <c r="G417" i="13"/>
  <c r="C358" i="3"/>
  <c r="D358" i="3"/>
  <c r="E420" i="15" l="1"/>
  <c r="G405" i="17"/>
  <c r="E420" i="14"/>
  <c r="F405" i="17"/>
  <c r="E417" i="13"/>
  <c r="E402" i="17"/>
  <c r="E358" i="3"/>
  <c r="H358" i="3" s="1"/>
  <c r="I358" i="3" s="1"/>
  <c r="C343" i="17"/>
  <c r="B343" i="17" s="1"/>
  <c r="B421" i="15"/>
  <c r="B421" i="14"/>
  <c r="B418" i="13"/>
  <c r="D419" i="12"/>
  <c r="C419" i="12"/>
  <c r="G419" i="12"/>
  <c r="E419" i="12" l="1"/>
  <c r="H419" i="12" s="1"/>
  <c r="I419" i="12" s="1"/>
  <c r="B420" i="12" s="1"/>
  <c r="D404" i="17"/>
  <c r="D421" i="15"/>
  <c r="C421" i="15"/>
  <c r="H421" i="15"/>
  <c r="I421" i="15" s="1"/>
  <c r="G421" i="15"/>
  <c r="C421" i="14"/>
  <c r="H421" i="14"/>
  <c r="I421" i="14" s="1"/>
  <c r="D421" i="14"/>
  <c r="G421" i="14"/>
  <c r="H418" i="13"/>
  <c r="I418" i="13" s="1"/>
  <c r="D418" i="13"/>
  <c r="C418" i="13"/>
  <c r="G418" i="13"/>
  <c r="B359" i="3"/>
  <c r="G359" i="3" s="1"/>
  <c r="E421" i="15" l="1"/>
  <c r="G406" i="17"/>
  <c r="E421" i="14"/>
  <c r="F406" i="17"/>
  <c r="E418" i="13"/>
  <c r="E403" i="17"/>
  <c r="B422" i="15"/>
  <c r="B422" i="14"/>
  <c r="B419" i="13"/>
  <c r="C420" i="12"/>
  <c r="D420" i="12"/>
  <c r="G420" i="12"/>
  <c r="C359" i="3"/>
  <c r="D359" i="3"/>
  <c r="E420" i="12" l="1"/>
  <c r="D405" i="17"/>
  <c r="E359" i="3"/>
  <c r="C344" i="17"/>
  <c r="B344" i="17" s="1"/>
  <c r="H420" i="12"/>
  <c r="I420" i="12" s="1"/>
  <c r="B421" i="12" s="1"/>
  <c r="C422" i="15"/>
  <c r="H422" i="15"/>
  <c r="I422" i="15" s="1"/>
  <c r="D422" i="15"/>
  <c r="G422" i="15"/>
  <c r="H422" i="14"/>
  <c r="I422" i="14" s="1"/>
  <c r="D422" i="14"/>
  <c r="C422" i="14"/>
  <c r="G422" i="14"/>
  <c r="D419" i="13"/>
  <c r="C419" i="13"/>
  <c r="H419" i="13"/>
  <c r="I419" i="13" s="1"/>
  <c r="G419" i="13"/>
  <c r="H359" i="3"/>
  <c r="I359" i="3" s="1"/>
  <c r="B360" i="3" s="1"/>
  <c r="G360" i="3" s="1"/>
  <c r="E422" i="15" l="1"/>
  <c r="G407" i="17"/>
  <c r="E422" i="14"/>
  <c r="F407" i="17"/>
  <c r="E419" i="13"/>
  <c r="E404" i="17"/>
  <c r="B423" i="15"/>
  <c r="B423" i="14"/>
  <c r="B420" i="13"/>
  <c r="D421" i="12"/>
  <c r="C421" i="12"/>
  <c r="G421" i="12"/>
  <c r="C360" i="3"/>
  <c r="D360" i="3"/>
  <c r="E421" i="12" l="1"/>
  <c r="H421" i="12" s="1"/>
  <c r="I421" i="12" s="1"/>
  <c r="B422" i="12" s="1"/>
  <c r="D406" i="17"/>
  <c r="E360" i="3"/>
  <c r="C345" i="17"/>
  <c r="B345" i="17" s="1"/>
  <c r="D423" i="15"/>
  <c r="C423" i="15"/>
  <c r="H423" i="15"/>
  <c r="I423" i="15" s="1"/>
  <c r="G423" i="15"/>
  <c r="H423" i="14"/>
  <c r="I423" i="14" s="1"/>
  <c r="D423" i="14"/>
  <c r="C423" i="14"/>
  <c r="G423" i="14"/>
  <c r="H420" i="13"/>
  <c r="I420" i="13" s="1"/>
  <c r="D420" i="13"/>
  <c r="C420" i="13"/>
  <c r="G420" i="13"/>
  <c r="H360" i="3"/>
  <c r="I360" i="3" s="1"/>
  <c r="E423" i="15" l="1"/>
  <c r="G408" i="17"/>
  <c r="E423" i="14"/>
  <c r="F408" i="17"/>
  <c r="E420" i="13"/>
  <c r="E405" i="17"/>
  <c r="B424" i="15"/>
  <c r="B424" i="14"/>
  <c r="B421" i="13"/>
  <c r="D422" i="12"/>
  <c r="C422" i="12"/>
  <c r="G422" i="12"/>
  <c r="B361" i="3"/>
  <c r="G361" i="3" s="1"/>
  <c r="E422" i="12" l="1"/>
  <c r="H422" i="12" s="1"/>
  <c r="I422" i="12" s="1"/>
  <c r="B423" i="12" s="1"/>
  <c r="D407" i="17"/>
  <c r="H424" i="15"/>
  <c r="I424" i="15" s="1"/>
  <c r="C424" i="15"/>
  <c r="D424" i="15"/>
  <c r="G424" i="15"/>
  <c r="D424" i="14"/>
  <c r="C424" i="14"/>
  <c r="H424" i="14"/>
  <c r="I424" i="14" s="1"/>
  <c r="G424" i="14"/>
  <c r="C421" i="13"/>
  <c r="H421" i="13"/>
  <c r="I421" i="13" s="1"/>
  <c r="D421" i="13"/>
  <c r="G421" i="13"/>
  <c r="C361" i="3"/>
  <c r="D361" i="3"/>
  <c r="E424" i="15" l="1"/>
  <c r="G409" i="17"/>
  <c r="E424" i="14"/>
  <c r="F409" i="17"/>
  <c r="E421" i="13"/>
  <c r="E406" i="17"/>
  <c r="E361" i="3"/>
  <c r="H361" i="3" s="1"/>
  <c r="I361" i="3" s="1"/>
  <c r="C346" i="17"/>
  <c r="B346" i="17" s="1"/>
  <c r="B425" i="15"/>
  <c r="B425" i="14"/>
  <c r="B422" i="13"/>
  <c r="D423" i="12"/>
  <c r="C423" i="12"/>
  <c r="G423" i="12"/>
  <c r="E423" i="12" l="1"/>
  <c r="H423" i="12" s="1"/>
  <c r="I423" i="12" s="1"/>
  <c r="B424" i="12" s="1"/>
  <c r="D408" i="17"/>
  <c r="D425" i="15"/>
  <c r="H425" i="15"/>
  <c r="I425" i="15" s="1"/>
  <c r="C425" i="15"/>
  <c r="G425" i="15"/>
  <c r="H425" i="14"/>
  <c r="I425" i="14" s="1"/>
  <c r="D425" i="14"/>
  <c r="C425" i="14"/>
  <c r="G425" i="14"/>
  <c r="H422" i="13"/>
  <c r="I422" i="13" s="1"/>
  <c r="D422" i="13"/>
  <c r="C422" i="13"/>
  <c r="G422" i="13"/>
  <c r="B362" i="3"/>
  <c r="G362" i="3" s="1"/>
  <c r="E425" i="15" l="1"/>
  <c r="G410" i="17"/>
  <c r="E425" i="14"/>
  <c r="F410" i="17"/>
  <c r="E422" i="13"/>
  <c r="E407" i="17"/>
  <c r="B426" i="15"/>
  <c r="B426" i="14"/>
  <c r="B423" i="13"/>
  <c r="D424" i="12"/>
  <c r="C424" i="12"/>
  <c r="G424" i="12"/>
  <c r="C362" i="3"/>
  <c r="D362" i="3"/>
  <c r="E424" i="12" l="1"/>
  <c r="D409" i="17"/>
  <c r="E362" i="3"/>
  <c r="C347" i="17"/>
  <c r="B347" i="17" s="1"/>
  <c r="H424" i="12"/>
  <c r="I424" i="12" s="1"/>
  <c r="B425" i="12" s="1"/>
  <c r="H426" i="15"/>
  <c r="I426" i="15" s="1"/>
  <c r="D426" i="15"/>
  <c r="C426" i="15"/>
  <c r="G426" i="15"/>
  <c r="D426" i="14"/>
  <c r="C426" i="14"/>
  <c r="H426" i="14"/>
  <c r="I426" i="14" s="1"/>
  <c r="G426" i="14"/>
  <c r="H423" i="13"/>
  <c r="I423" i="13" s="1"/>
  <c r="D423" i="13"/>
  <c r="C423" i="13"/>
  <c r="G423" i="13"/>
  <c r="H362" i="3"/>
  <c r="I362" i="3" s="1"/>
  <c r="E426" i="15" l="1"/>
  <c r="G411" i="17"/>
  <c r="E426" i="14"/>
  <c r="F411" i="17"/>
  <c r="E423" i="13"/>
  <c r="E408" i="17"/>
  <c r="B427" i="15"/>
  <c r="B427" i="14"/>
  <c r="B424" i="13"/>
  <c r="D425" i="12"/>
  <c r="C425" i="12"/>
  <c r="G425" i="12"/>
  <c r="B363" i="3"/>
  <c r="G363" i="3" s="1"/>
  <c r="E425" i="12" l="1"/>
  <c r="H425" i="12" s="1"/>
  <c r="I425" i="12" s="1"/>
  <c r="B426" i="12" s="1"/>
  <c r="D410" i="17"/>
  <c r="D427" i="15"/>
  <c r="H427" i="15"/>
  <c r="I427" i="15" s="1"/>
  <c r="C427" i="15"/>
  <c r="G427" i="15"/>
  <c r="H427" i="14"/>
  <c r="I427" i="14" s="1"/>
  <c r="C427" i="14"/>
  <c r="D427" i="14"/>
  <c r="G427" i="14"/>
  <c r="D424" i="13"/>
  <c r="C424" i="13"/>
  <c r="H424" i="13"/>
  <c r="I424" i="13" s="1"/>
  <c r="G424" i="13"/>
  <c r="C363" i="3"/>
  <c r="D363" i="3"/>
  <c r="E427" i="15" l="1"/>
  <c r="G412" i="17"/>
  <c r="E427" i="14"/>
  <c r="F412" i="17"/>
  <c r="E424" i="13"/>
  <c r="E409" i="17"/>
  <c r="E363" i="3"/>
  <c r="H363" i="3" s="1"/>
  <c r="I363" i="3" s="1"/>
  <c r="C348" i="17"/>
  <c r="B348" i="17" s="1"/>
  <c r="B428" i="15"/>
  <c r="B428" i="14"/>
  <c r="B425" i="13"/>
  <c r="D426" i="12"/>
  <c r="C426" i="12"/>
  <c r="G426" i="12"/>
  <c r="E426" i="12" l="1"/>
  <c r="H426" i="12" s="1"/>
  <c r="I426" i="12" s="1"/>
  <c r="B427" i="12" s="1"/>
  <c r="D411" i="17"/>
  <c r="H428" i="15"/>
  <c r="I428" i="15" s="1"/>
  <c r="D428" i="15"/>
  <c r="C428" i="15"/>
  <c r="G428" i="15"/>
  <c r="H428" i="14"/>
  <c r="I428" i="14" s="1"/>
  <c r="D428" i="14"/>
  <c r="C428" i="14"/>
  <c r="G428" i="14"/>
  <c r="H425" i="13"/>
  <c r="I425" i="13" s="1"/>
  <c r="D425" i="13"/>
  <c r="C425" i="13"/>
  <c r="G425" i="13"/>
  <c r="B364" i="3"/>
  <c r="G364" i="3" s="1"/>
  <c r="E428" i="15" l="1"/>
  <c r="G413" i="17"/>
  <c r="E428" i="14"/>
  <c r="F413" i="17"/>
  <c r="E425" i="13"/>
  <c r="E410" i="17"/>
  <c r="B429" i="15"/>
  <c r="B429" i="14"/>
  <c r="B426" i="13"/>
  <c r="D427" i="12"/>
  <c r="C427" i="12"/>
  <c r="G427" i="12"/>
  <c r="C364" i="3"/>
  <c r="D364" i="3"/>
  <c r="E427" i="12" l="1"/>
  <c r="H427" i="12" s="1"/>
  <c r="I427" i="12" s="1"/>
  <c r="B428" i="12" s="1"/>
  <c r="D412" i="17"/>
  <c r="E364" i="3"/>
  <c r="C349" i="17"/>
  <c r="B349" i="17" s="1"/>
  <c r="D429" i="15"/>
  <c r="H429" i="15"/>
  <c r="I429" i="15" s="1"/>
  <c r="C429" i="15"/>
  <c r="G429" i="15"/>
  <c r="H429" i="14"/>
  <c r="I429" i="14" s="1"/>
  <c r="D429" i="14"/>
  <c r="C429" i="14"/>
  <c r="G429" i="14"/>
  <c r="D426" i="13"/>
  <c r="C426" i="13"/>
  <c r="H426" i="13"/>
  <c r="I426" i="13" s="1"/>
  <c r="G426" i="13"/>
  <c r="H364" i="3"/>
  <c r="I364" i="3" s="1"/>
  <c r="E429" i="15" l="1"/>
  <c r="G414" i="17"/>
  <c r="E429" i="14"/>
  <c r="F414" i="17"/>
  <c r="E426" i="13"/>
  <c r="E411" i="17"/>
  <c r="B430" i="15"/>
  <c r="B430" i="14"/>
  <c r="B427" i="13"/>
  <c r="D428" i="12"/>
  <c r="C428" i="12"/>
  <c r="G428" i="12"/>
  <c r="B365" i="3"/>
  <c r="G365" i="3" s="1"/>
  <c r="E428" i="12" l="1"/>
  <c r="H428" i="12" s="1"/>
  <c r="I428" i="12" s="1"/>
  <c r="B429" i="12" s="1"/>
  <c r="D413" i="17"/>
  <c r="H430" i="15"/>
  <c r="I430" i="15" s="1"/>
  <c r="C430" i="15"/>
  <c r="D430" i="15"/>
  <c r="G430" i="15"/>
  <c r="D430" i="14"/>
  <c r="C430" i="14"/>
  <c r="H430" i="14"/>
  <c r="I430" i="14" s="1"/>
  <c r="G430" i="14"/>
  <c r="H427" i="13"/>
  <c r="I427" i="13" s="1"/>
  <c r="D427" i="13"/>
  <c r="C427" i="13"/>
  <c r="G427" i="13"/>
  <c r="C365" i="3"/>
  <c r="D365" i="3"/>
  <c r="E430" i="15" l="1"/>
  <c r="G415" i="17"/>
  <c r="E430" i="14"/>
  <c r="F415" i="17"/>
  <c r="E427" i="13"/>
  <c r="E412" i="17"/>
  <c r="E365" i="3"/>
  <c r="H365" i="3" s="1"/>
  <c r="I365" i="3" s="1"/>
  <c r="C350" i="17"/>
  <c r="B350" i="17" s="1"/>
  <c r="B431" i="15"/>
  <c r="B431" i="14"/>
  <c r="B428" i="13"/>
  <c r="D429" i="12"/>
  <c r="C429" i="12"/>
  <c r="G429" i="12"/>
  <c r="E429" i="12" l="1"/>
  <c r="H429" i="12" s="1"/>
  <c r="I429" i="12" s="1"/>
  <c r="B430" i="12" s="1"/>
  <c r="D414" i="17"/>
  <c r="H431" i="15"/>
  <c r="I431" i="15" s="1"/>
  <c r="C431" i="15"/>
  <c r="D431" i="15"/>
  <c r="G431" i="15"/>
  <c r="D431" i="14"/>
  <c r="C431" i="14"/>
  <c r="H431" i="14"/>
  <c r="I431" i="14" s="1"/>
  <c r="G431" i="14"/>
  <c r="H428" i="13"/>
  <c r="I428" i="13" s="1"/>
  <c r="D428" i="13"/>
  <c r="C428" i="13"/>
  <c r="G428" i="13"/>
  <c r="B366" i="3"/>
  <c r="G366" i="3" s="1"/>
  <c r="E431" i="15" l="1"/>
  <c r="G416" i="17"/>
  <c r="E431" i="14"/>
  <c r="F416" i="17"/>
  <c r="E428" i="13"/>
  <c r="E413" i="17"/>
  <c r="B432" i="15"/>
  <c r="B432" i="14"/>
  <c r="B429" i="13"/>
  <c r="D430" i="12"/>
  <c r="C430" i="12"/>
  <c r="G430" i="12"/>
  <c r="C366" i="3"/>
  <c r="D366" i="3"/>
  <c r="E430" i="12" l="1"/>
  <c r="H430" i="12" s="1"/>
  <c r="I430" i="12" s="1"/>
  <c r="B431" i="12" s="1"/>
  <c r="D415" i="17"/>
  <c r="E366" i="3"/>
  <c r="C351" i="17"/>
  <c r="B351" i="17" s="1"/>
  <c r="C432" i="15"/>
  <c r="H432" i="15"/>
  <c r="I432" i="15" s="1"/>
  <c r="D432" i="15"/>
  <c r="G432" i="15"/>
  <c r="H432" i="14"/>
  <c r="I432" i="14" s="1"/>
  <c r="D432" i="14"/>
  <c r="C432" i="14"/>
  <c r="G432" i="14"/>
  <c r="H429" i="13"/>
  <c r="I429" i="13" s="1"/>
  <c r="D429" i="13"/>
  <c r="C429" i="13"/>
  <c r="G429" i="13"/>
  <c r="H366" i="3"/>
  <c r="I366" i="3" s="1"/>
  <c r="E432" i="15" l="1"/>
  <c r="G417" i="17"/>
  <c r="E432" i="14"/>
  <c r="F417" i="17"/>
  <c r="E429" i="13"/>
  <c r="E414" i="17"/>
  <c r="B433" i="15"/>
  <c r="B433" i="14"/>
  <c r="B430" i="13"/>
  <c r="D431" i="12"/>
  <c r="C431" i="12"/>
  <c r="G431" i="12"/>
  <c r="B367" i="3"/>
  <c r="G367" i="3" s="1"/>
  <c r="E431" i="12" l="1"/>
  <c r="H431" i="12" s="1"/>
  <c r="I431" i="12" s="1"/>
  <c r="B432" i="12" s="1"/>
  <c r="D416" i="17"/>
  <c r="D433" i="15"/>
  <c r="H433" i="15"/>
  <c r="I433" i="15" s="1"/>
  <c r="C433" i="15"/>
  <c r="G433" i="15"/>
  <c r="C433" i="14"/>
  <c r="H433" i="14"/>
  <c r="I433" i="14" s="1"/>
  <c r="D433" i="14"/>
  <c r="G433" i="14"/>
  <c r="H430" i="13"/>
  <c r="I430" i="13" s="1"/>
  <c r="D430" i="13"/>
  <c r="C430" i="13"/>
  <c r="G430" i="13"/>
  <c r="C367" i="3"/>
  <c r="D367" i="3"/>
  <c r="E433" i="15" l="1"/>
  <c r="G418" i="17"/>
  <c r="E433" i="14"/>
  <c r="F418" i="17"/>
  <c r="E430" i="13"/>
  <c r="E415" i="17"/>
  <c r="E367" i="3"/>
  <c r="C352" i="17"/>
  <c r="B352" i="17" s="1"/>
  <c r="B434" i="15"/>
  <c r="B434" i="14"/>
  <c r="B431" i="13"/>
  <c r="C432" i="12"/>
  <c r="D432" i="12"/>
  <c r="G432" i="12"/>
  <c r="H367" i="3"/>
  <c r="I367" i="3" s="1"/>
  <c r="E432" i="12" l="1"/>
  <c r="H432" i="12" s="1"/>
  <c r="I432" i="12" s="1"/>
  <c r="B433" i="12" s="1"/>
  <c r="D417" i="17"/>
  <c r="C434" i="15"/>
  <c r="H434" i="15"/>
  <c r="I434" i="15" s="1"/>
  <c r="D434" i="15"/>
  <c r="G434" i="15"/>
  <c r="H434" i="14"/>
  <c r="I434" i="14" s="1"/>
  <c r="D434" i="14"/>
  <c r="C434" i="14"/>
  <c r="G434" i="14"/>
  <c r="D431" i="13"/>
  <c r="C431" i="13"/>
  <c r="H431" i="13"/>
  <c r="I431" i="13" s="1"/>
  <c r="G431" i="13"/>
  <c r="B368" i="3"/>
  <c r="G368" i="3" s="1"/>
  <c r="E434" i="15" l="1"/>
  <c r="G419" i="17"/>
  <c r="E434" i="14"/>
  <c r="F419" i="17"/>
  <c r="E431" i="13"/>
  <c r="E416" i="17"/>
  <c r="B435" i="15"/>
  <c r="B435" i="14"/>
  <c r="B432" i="13"/>
  <c r="D433" i="12"/>
  <c r="C433" i="12"/>
  <c r="G433" i="12"/>
  <c r="C368" i="3"/>
  <c r="D368" i="3"/>
  <c r="E433" i="12" l="1"/>
  <c r="D418" i="17"/>
  <c r="E368" i="3"/>
  <c r="C353" i="17"/>
  <c r="B353" i="17" s="1"/>
  <c r="H433" i="12"/>
  <c r="I433" i="12" s="1"/>
  <c r="B434" i="12" s="1"/>
  <c r="H435" i="15"/>
  <c r="I435" i="15" s="1"/>
  <c r="D435" i="15"/>
  <c r="C435" i="15"/>
  <c r="G435" i="15"/>
  <c r="H435" i="14"/>
  <c r="I435" i="14" s="1"/>
  <c r="D435" i="14"/>
  <c r="C435" i="14"/>
  <c r="G435" i="14"/>
  <c r="H432" i="13"/>
  <c r="I432" i="13" s="1"/>
  <c r="D432" i="13"/>
  <c r="C432" i="13"/>
  <c r="G432" i="13"/>
  <c r="H368" i="3"/>
  <c r="I368" i="3" s="1"/>
  <c r="E435" i="15" l="1"/>
  <c r="G420" i="17"/>
  <c r="E435" i="14"/>
  <c r="F420" i="17"/>
  <c r="E432" i="13"/>
  <c r="E417" i="17"/>
  <c r="B436" i="15"/>
  <c r="B436" i="14"/>
  <c r="B433" i="13"/>
  <c r="D434" i="12"/>
  <c r="C434" i="12"/>
  <c r="G434" i="12"/>
  <c r="B369" i="3"/>
  <c r="G369" i="3" s="1"/>
  <c r="E434" i="12" l="1"/>
  <c r="H434" i="12" s="1"/>
  <c r="I434" i="12" s="1"/>
  <c r="B435" i="12" s="1"/>
  <c r="D419" i="17"/>
  <c r="H436" i="15"/>
  <c r="I436" i="15" s="1"/>
  <c r="C436" i="15"/>
  <c r="D436" i="15"/>
  <c r="G436" i="15"/>
  <c r="D436" i="14"/>
  <c r="C436" i="14"/>
  <c r="H436" i="14"/>
  <c r="I436" i="14" s="1"/>
  <c r="G436" i="14"/>
  <c r="C433" i="13"/>
  <c r="H433" i="13"/>
  <c r="I433" i="13" s="1"/>
  <c r="D433" i="13"/>
  <c r="G433" i="13"/>
  <c r="C369" i="3"/>
  <c r="D369" i="3"/>
  <c r="E436" i="15" l="1"/>
  <c r="G421" i="17"/>
  <c r="E436" i="14"/>
  <c r="F421" i="17"/>
  <c r="E433" i="13"/>
  <c r="E418" i="17"/>
  <c r="E369" i="3"/>
  <c r="C354" i="17"/>
  <c r="B354" i="17" s="1"/>
  <c r="B437" i="15"/>
  <c r="B437" i="14"/>
  <c r="B434" i="13"/>
  <c r="D435" i="12"/>
  <c r="C435" i="12"/>
  <c r="G435" i="12"/>
  <c r="H369" i="3"/>
  <c r="I369" i="3" s="1"/>
  <c r="E435" i="12" l="1"/>
  <c r="H435" i="12" s="1"/>
  <c r="I435" i="12" s="1"/>
  <c r="B436" i="12" s="1"/>
  <c r="D420" i="17"/>
  <c r="D437" i="15"/>
  <c r="H437" i="15"/>
  <c r="I437" i="15" s="1"/>
  <c r="C437" i="15"/>
  <c r="G437" i="15"/>
  <c r="H437" i="14"/>
  <c r="I437" i="14" s="1"/>
  <c r="D437" i="14"/>
  <c r="C437" i="14"/>
  <c r="G437" i="14"/>
  <c r="H434" i="13"/>
  <c r="I434" i="13" s="1"/>
  <c r="D434" i="13"/>
  <c r="C434" i="13"/>
  <c r="G434" i="13"/>
  <c r="B370" i="3"/>
  <c r="G370" i="3" s="1"/>
  <c r="E437" i="15" l="1"/>
  <c r="G422" i="17"/>
  <c r="E437" i="14"/>
  <c r="F422" i="17"/>
  <c r="E434" i="13"/>
  <c r="E419" i="17"/>
  <c r="B438" i="15"/>
  <c r="B438" i="14"/>
  <c r="B435" i="13"/>
  <c r="D436" i="12"/>
  <c r="C436" i="12"/>
  <c r="G436" i="12"/>
  <c r="C370" i="3"/>
  <c r="D370" i="3"/>
  <c r="E436" i="12" l="1"/>
  <c r="H436" i="12" s="1"/>
  <c r="I436" i="12" s="1"/>
  <c r="B437" i="12" s="1"/>
  <c r="D421" i="17"/>
  <c r="E370" i="3"/>
  <c r="C355" i="17"/>
  <c r="B355" i="17" s="1"/>
  <c r="H438" i="15"/>
  <c r="I438" i="15" s="1"/>
  <c r="D438" i="15"/>
  <c r="C438" i="15"/>
  <c r="G438" i="15"/>
  <c r="D438" i="14"/>
  <c r="C438" i="14"/>
  <c r="H438" i="14"/>
  <c r="I438" i="14" s="1"/>
  <c r="G438" i="14"/>
  <c r="H435" i="13"/>
  <c r="I435" i="13" s="1"/>
  <c r="D435" i="13"/>
  <c r="C435" i="13"/>
  <c r="G435" i="13"/>
  <c r="H370" i="3"/>
  <c r="I370" i="3" s="1"/>
  <c r="E438" i="15" l="1"/>
  <c r="G423" i="17"/>
  <c r="E438" i="14"/>
  <c r="F423" i="17"/>
  <c r="E435" i="13"/>
  <c r="E420" i="17"/>
  <c r="B439" i="15"/>
  <c r="B439" i="14"/>
  <c r="B436" i="13"/>
  <c r="D437" i="12"/>
  <c r="C437" i="12"/>
  <c r="G437" i="12"/>
  <c r="B371" i="3"/>
  <c r="G371" i="3" s="1"/>
  <c r="E437" i="12" l="1"/>
  <c r="H437" i="12" s="1"/>
  <c r="I437" i="12" s="1"/>
  <c r="B438" i="12" s="1"/>
  <c r="D422" i="17"/>
  <c r="D439" i="15"/>
  <c r="C439" i="15"/>
  <c r="H439" i="15"/>
  <c r="I439" i="15" s="1"/>
  <c r="G439" i="15"/>
  <c r="H439" i="14"/>
  <c r="I439" i="14" s="1"/>
  <c r="C439" i="14"/>
  <c r="D439" i="14"/>
  <c r="G439" i="14"/>
  <c r="D436" i="13"/>
  <c r="C436" i="13"/>
  <c r="H436" i="13"/>
  <c r="I436" i="13" s="1"/>
  <c r="G436" i="13"/>
  <c r="C371" i="3"/>
  <c r="D371" i="3"/>
  <c r="E439" i="15" l="1"/>
  <c r="G424" i="17"/>
  <c r="E439" i="14"/>
  <c r="F424" i="17"/>
  <c r="E436" i="13"/>
  <c r="E421" i="17"/>
  <c r="E371" i="3"/>
  <c r="H371" i="3" s="1"/>
  <c r="I371" i="3" s="1"/>
  <c r="B372" i="3" s="1"/>
  <c r="G372" i="3" s="1"/>
  <c r="C356" i="17"/>
  <c r="B356" i="17" s="1"/>
  <c r="B440" i="15"/>
  <c r="B440" i="14"/>
  <c r="B437" i="13"/>
  <c r="D438" i="12"/>
  <c r="C438" i="12"/>
  <c r="G438" i="12"/>
  <c r="E438" i="12" l="1"/>
  <c r="H438" i="12" s="1"/>
  <c r="I438" i="12" s="1"/>
  <c r="B439" i="12" s="1"/>
  <c r="D423" i="17"/>
  <c r="H440" i="15"/>
  <c r="I440" i="15" s="1"/>
  <c r="D440" i="15"/>
  <c r="C440" i="15"/>
  <c r="G440" i="15"/>
  <c r="H440" i="14"/>
  <c r="I440" i="14" s="1"/>
  <c r="D440" i="14"/>
  <c r="C440" i="14"/>
  <c r="G440" i="14"/>
  <c r="H437" i="13"/>
  <c r="I437" i="13" s="1"/>
  <c r="D437" i="13"/>
  <c r="C437" i="13"/>
  <c r="G437" i="13"/>
  <c r="C372" i="3"/>
  <c r="D372" i="3"/>
  <c r="E440" i="15" l="1"/>
  <c r="G425" i="17"/>
  <c r="E440" i="14"/>
  <c r="F425" i="17"/>
  <c r="E437" i="13"/>
  <c r="E422" i="17"/>
  <c r="E372" i="3"/>
  <c r="H372" i="3" s="1"/>
  <c r="I372" i="3" s="1"/>
  <c r="C357" i="17"/>
  <c r="B357" i="17" s="1"/>
  <c r="B441" i="15"/>
  <c r="B441" i="14"/>
  <c r="B438" i="13"/>
  <c r="D439" i="12"/>
  <c r="C439" i="12"/>
  <c r="G439" i="12"/>
  <c r="E439" i="12" l="1"/>
  <c r="H439" i="12" s="1"/>
  <c r="I439" i="12" s="1"/>
  <c r="B440" i="12" s="1"/>
  <c r="D424" i="17"/>
  <c r="D441" i="15"/>
  <c r="H441" i="15"/>
  <c r="I441" i="15" s="1"/>
  <c r="C441" i="15"/>
  <c r="G441" i="15"/>
  <c r="H441" i="14"/>
  <c r="I441" i="14" s="1"/>
  <c r="D441" i="14"/>
  <c r="C441" i="14"/>
  <c r="G441" i="14"/>
  <c r="D438" i="13"/>
  <c r="C438" i="13"/>
  <c r="H438" i="13"/>
  <c r="I438" i="13" s="1"/>
  <c r="G438" i="13"/>
  <c r="B373" i="3"/>
  <c r="G373" i="3" s="1"/>
  <c r="E441" i="15" l="1"/>
  <c r="G426" i="17"/>
  <c r="E441" i="14"/>
  <c r="F426" i="17"/>
  <c r="E438" i="13"/>
  <c r="E423" i="17"/>
  <c r="B442" i="15"/>
  <c r="B442" i="14"/>
  <c r="B439" i="13"/>
  <c r="D440" i="12"/>
  <c r="C440" i="12"/>
  <c r="G440" i="12"/>
  <c r="C373" i="3"/>
  <c r="D373" i="3"/>
  <c r="E440" i="12" l="1"/>
  <c r="H440" i="12" s="1"/>
  <c r="I440" i="12" s="1"/>
  <c r="B441" i="12" s="1"/>
  <c r="D425" i="17"/>
  <c r="E373" i="3"/>
  <c r="C358" i="17"/>
  <c r="B358" i="17" s="1"/>
  <c r="H442" i="15"/>
  <c r="I442" i="15" s="1"/>
  <c r="C442" i="15"/>
  <c r="D442" i="15"/>
  <c r="G442" i="15"/>
  <c r="D442" i="14"/>
  <c r="C442" i="14"/>
  <c r="H442" i="14"/>
  <c r="I442" i="14" s="1"/>
  <c r="G442" i="14"/>
  <c r="H439" i="13"/>
  <c r="I439" i="13" s="1"/>
  <c r="D439" i="13"/>
  <c r="C439" i="13"/>
  <c r="G439" i="13"/>
  <c r="H373" i="3"/>
  <c r="I373" i="3" s="1"/>
  <c r="E442" i="15" l="1"/>
  <c r="G427" i="17"/>
  <c r="E442" i="14"/>
  <c r="F427" i="17"/>
  <c r="E439" i="13"/>
  <c r="E424" i="17"/>
  <c r="B443" i="15"/>
  <c r="B443" i="14"/>
  <c r="B440" i="13"/>
  <c r="D441" i="12"/>
  <c r="C441" i="12"/>
  <c r="G441" i="12"/>
  <c r="B374" i="3"/>
  <c r="G374" i="3" s="1"/>
  <c r="E441" i="12" l="1"/>
  <c r="H441" i="12" s="1"/>
  <c r="I441" i="12" s="1"/>
  <c r="B442" i="12" s="1"/>
  <c r="D426" i="17"/>
  <c r="H443" i="15"/>
  <c r="I443" i="15" s="1"/>
  <c r="C443" i="15"/>
  <c r="D443" i="15"/>
  <c r="G443" i="15"/>
  <c r="D443" i="14"/>
  <c r="C443" i="14"/>
  <c r="H443" i="14"/>
  <c r="I443" i="14" s="1"/>
  <c r="G443" i="14"/>
  <c r="H440" i="13"/>
  <c r="I440" i="13" s="1"/>
  <c r="D440" i="13"/>
  <c r="C440" i="13"/>
  <c r="G440" i="13"/>
  <c r="C374" i="3"/>
  <c r="D374" i="3"/>
  <c r="E443" i="15" l="1"/>
  <c r="G428" i="17"/>
  <c r="E443" i="14"/>
  <c r="F428" i="17"/>
  <c r="E440" i="13"/>
  <c r="E425" i="17"/>
  <c r="E374" i="3"/>
  <c r="H374" i="3" s="1"/>
  <c r="I374" i="3" s="1"/>
  <c r="C359" i="17"/>
  <c r="B359" i="17" s="1"/>
  <c r="B444" i="15"/>
  <c r="B444" i="14"/>
  <c r="B441" i="13"/>
  <c r="D442" i="12"/>
  <c r="C442" i="12"/>
  <c r="G442" i="12"/>
  <c r="E442" i="12" l="1"/>
  <c r="H442" i="12" s="1"/>
  <c r="I442" i="12" s="1"/>
  <c r="B443" i="12" s="1"/>
  <c r="D427" i="17"/>
  <c r="D444" i="15"/>
  <c r="C444" i="15"/>
  <c r="H444" i="15"/>
  <c r="I444" i="15" s="1"/>
  <c r="G444" i="15"/>
  <c r="H444" i="14"/>
  <c r="I444" i="14" s="1"/>
  <c r="D444" i="14"/>
  <c r="C444" i="14"/>
  <c r="G444" i="14"/>
  <c r="H441" i="13"/>
  <c r="I441" i="13" s="1"/>
  <c r="D441" i="13"/>
  <c r="C441" i="13"/>
  <c r="G441" i="13"/>
  <c r="B375" i="3"/>
  <c r="G375" i="3" s="1"/>
  <c r="E444" i="15" l="1"/>
  <c r="G429" i="17"/>
  <c r="E444" i="14"/>
  <c r="F429" i="17"/>
  <c r="E441" i="13"/>
  <c r="E426" i="17"/>
  <c r="B445" i="15"/>
  <c r="B445" i="14"/>
  <c r="B442" i="13"/>
  <c r="D443" i="12"/>
  <c r="C443" i="12"/>
  <c r="G443" i="12"/>
  <c r="C375" i="3"/>
  <c r="D375" i="3"/>
  <c r="E443" i="12" l="1"/>
  <c r="D428" i="17"/>
  <c r="E375" i="3"/>
  <c r="C360" i="17"/>
  <c r="B360" i="17" s="1"/>
  <c r="H443" i="12"/>
  <c r="I443" i="12" s="1"/>
  <c r="B444" i="12" s="1"/>
  <c r="D445" i="15"/>
  <c r="H445" i="15"/>
  <c r="I445" i="15" s="1"/>
  <c r="C445" i="15"/>
  <c r="G445" i="15"/>
  <c r="C445" i="14"/>
  <c r="H445" i="14"/>
  <c r="I445" i="14" s="1"/>
  <c r="D445" i="14"/>
  <c r="G445" i="14"/>
  <c r="H442" i="13"/>
  <c r="I442" i="13" s="1"/>
  <c r="D442" i="13"/>
  <c r="C442" i="13"/>
  <c r="G442" i="13"/>
  <c r="H375" i="3"/>
  <c r="I375" i="3" s="1"/>
  <c r="E445" i="15" l="1"/>
  <c r="G430" i="17"/>
  <c r="E445" i="14"/>
  <c r="F430" i="17"/>
  <c r="E442" i="13"/>
  <c r="E427" i="17"/>
  <c r="B446" i="15"/>
  <c r="B446" i="14"/>
  <c r="B443" i="13"/>
  <c r="C444" i="12"/>
  <c r="D444" i="12"/>
  <c r="G444" i="12"/>
  <c r="B376" i="3"/>
  <c r="G376" i="3" s="1"/>
  <c r="E444" i="12" l="1"/>
  <c r="H444" i="12" s="1"/>
  <c r="I444" i="12" s="1"/>
  <c r="B445" i="12" s="1"/>
  <c r="D429" i="17"/>
  <c r="C446" i="15"/>
  <c r="H446" i="15"/>
  <c r="I446" i="15" s="1"/>
  <c r="D446" i="15"/>
  <c r="G446" i="15"/>
  <c r="H446" i="14"/>
  <c r="I446" i="14" s="1"/>
  <c r="D446" i="14"/>
  <c r="C446" i="14"/>
  <c r="G446" i="14"/>
  <c r="D443" i="13"/>
  <c r="C443" i="13"/>
  <c r="H443" i="13"/>
  <c r="I443" i="13" s="1"/>
  <c r="G443" i="13"/>
  <c r="C376" i="3"/>
  <c r="D376" i="3"/>
  <c r="E446" i="15" l="1"/>
  <c r="G431" i="17"/>
  <c r="E446" i="14"/>
  <c r="F431" i="17"/>
  <c r="E443" i="13"/>
  <c r="E428" i="17"/>
  <c r="E376" i="3"/>
  <c r="H376" i="3" s="1"/>
  <c r="I376" i="3" s="1"/>
  <c r="C361" i="17"/>
  <c r="B361" i="17" s="1"/>
  <c r="B447" i="15"/>
  <c r="B447" i="14"/>
  <c r="B444" i="13"/>
  <c r="D445" i="12"/>
  <c r="C445" i="12"/>
  <c r="G445" i="12"/>
  <c r="E445" i="12" l="1"/>
  <c r="H445" i="12" s="1"/>
  <c r="I445" i="12" s="1"/>
  <c r="B446" i="12" s="1"/>
  <c r="D430" i="17"/>
  <c r="H447" i="15"/>
  <c r="I447" i="15" s="1"/>
  <c r="D447" i="15"/>
  <c r="C447" i="15"/>
  <c r="G447" i="15"/>
  <c r="H447" i="14"/>
  <c r="I447" i="14" s="1"/>
  <c r="D447" i="14"/>
  <c r="C447" i="14"/>
  <c r="G447" i="14"/>
  <c r="H444" i="13"/>
  <c r="I444" i="13" s="1"/>
  <c r="D444" i="13"/>
  <c r="C444" i="13"/>
  <c r="G444" i="13"/>
  <c r="B377" i="3"/>
  <c r="G377" i="3" s="1"/>
  <c r="E447" i="15" l="1"/>
  <c r="G432" i="17"/>
  <c r="E447" i="14"/>
  <c r="F432" i="17"/>
  <c r="E444" i="13"/>
  <c r="E429" i="17"/>
  <c r="B448" i="15"/>
  <c r="B448" i="14"/>
  <c r="B445" i="13"/>
  <c r="D446" i="12"/>
  <c r="C446" i="12"/>
  <c r="G446" i="12"/>
  <c r="C377" i="3"/>
  <c r="D377" i="3"/>
  <c r="E446" i="12" l="1"/>
  <c r="D431" i="17"/>
  <c r="E377" i="3"/>
  <c r="C362" i="17"/>
  <c r="B362" i="17" s="1"/>
  <c r="H446" i="12"/>
  <c r="I446" i="12" s="1"/>
  <c r="B447" i="12" s="1"/>
  <c r="H448" i="15"/>
  <c r="I448" i="15" s="1"/>
  <c r="D448" i="15"/>
  <c r="C448" i="15"/>
  <c r="G448" i="15"/>
  <c r="H448" i="14"/>
  <c r="I448" i="14" s="1"/>
  <c r="D448" i="14"/>
  <c r="C448" i="14"/>
  <c r="G448" i="14"/>
  <c r="C445" i="13"/>
  <c r="H445" i="13"/>
  <c r="I445" i="13" s="1"/>
  <c r="D445" i="13"/>
  <c r="G445" i="13"/>
  <c r="H377" i="3"/>
  <c r="I377" i="3" s="1"/>
  <c r="E448" i="15" l="1"/>
  <c r="G433" i="17"/>
  <c r="E448" i="14"/>
  <c r="F433" i="17"/>
  <c r="E445" i="13"/>
  <c r="E430" i="17"/>
  <c r="B449" i="15"/>
  <c r="B449" i="14"/>
  <c r="B446" i="13"/>
  <c r="D447" i="12"/>
  <c r="C447" i="12"/>
  <c r="G447" i="12"/>
  <c r="B378" i="3"/>
  <c r="G378" i="3" s="1"/>
  <c r="E447" i="12" l="1"/>
  <c r="H447" i="12" s="1"/>
  <c r="I447" i="12" s="1"/>
  <c r="B448" i="12" s="1"/>
  <c r="D432" i="17"/>
  <c r="D449" i="15"/>
  <c r="H449" i="15"/>
  <c r="I449" i="15" s="1"/>
  <c r="C449" i="15"/>
  <c r="G449" i="15"/>
  <c r="H449" i="14"/>
  <c r="I449" i="14" s="1"/>
  <c r="D449" i="14"/>
  <c r="C449" i="14"/>
  <c r="G449" i="14"/>
  <c r="H446" i="13"/>
  <c r="I446" i="13" s="1"/>
  <c r="D446" i="13"/>
  <c r="C446" i="13"/>
  <c r="G446" i="13"/>
  <c r="C378" i="3"/>
  <c r="D378" i="3"/>
  <c r="E449" i="15" l="1"/>
  <c r="G434" i="17"/>
  <c r="E449" i="14"/>
  <c r="F434" i="17"/>
  <c r="E446" i="13"/>
  <c r="E431" i="17"/>
  <c r="E378" i="3"/>
  <c r="H378" i="3" s="1"/>
  <c r="I378" i="3" s="1"/>
  <c r="C363" i="17"/>
  <c r="B363" i="17" s="1"/>
  <c r="B450" i="15"/>
  <c r="B450" i="14"/>
  <c r="B447" i="13"/>
  <c r="D448" i="12"/>
  <c r="C448" i="12"/>
  <c r="G448" i="12"/>
  <c r="E448" i="12" l="1"/>
  <c r="H448" i="12" s="1"/>
  <c r="I448" i="12" s="1"/>
  <c r="B449" i="12" s="1"/>
  <c r="D433" i="17"/>
  <c r="H450" i="15"/>
  <c r="I450" i="15" s="1"/>
  <c r="D450" i="15"/>
  <c r="C450" i="15"/>
  <c r="G450" i="15"/>
  <c r="D450" i="14"/>
  <c r="C450" i="14"/>
  <c r="H450" i="14"/>
  <c r="I450" i="14" s="1"/>
  <c r="G450" i="14"/>
  <c r="H447" i="13"/>
  <c r="I447" i="13" s="1"/>
  <c r="D447" i="13"/>
  <c r="C447" i="13"/>
  <c r="G447" i="13"/>
  <c r="B379" i="3"/>
  <c r="G379" i="3" s="1"/>
  <c r="E450" i="15" l="1"/>
  <c r="G435" i="17"/>
  <c r="E450" i="14"/>
  <c r="F435" i="17"/>
  <c r="E447" i="13"/>
  <c r="E432" i="17"/>
  <c r="B451" i="15"/>
  <c r="B451" i="14"/>
  <c r="B448" i="13"/>
  <c r="D449" i="12"/>
  <c r="C449" i="12"/>
  <c r="G449" i="12"/>
  <c r="C379" i="3"/>
  <c r="D379" i="3"/>
  <c r="E449" i="12" l="1"/>
  <c r="D434" i="17"/>
  <c r="E379" i="3"/>
  <c r="C364" i="17"/>
  <c r="B364" i="17" s="1"/>
  <c r="H449" i="12"/>
  <c r="I449" i="12" s="1"/>
  <c r="B450" i="12" s="1"/>
  <c r="D451" i="15"/>
  <c r="C451" i="15"/>
  <c r="H451" i="15"/>
  <c r="I451" i="15" s="1"/>
  <c r="G451" i="15"/>
  <c r="H451" i="14"/>
  <c r="I451" i="14" s="1"/>
  <c r="C451" i="14"/>
  <c r="D451" i="14"/>
  <c r="G451" i="14"/>
  <c r="D448" i="13"/>
  <c r="C448" i="13"/>
  <c r="H448" i="13"/>
  <c r="I448" i="13" s="1"/>
  <c r="G448" i="13"/>
  <c r="H379" i="3"/>
  <c r="I379" i="3" s="1"/>
  <c r="E451" i="15" l="1"/>
  <c r="G436" i="17"/>
  <c r="E451" i="14"/>
  <c r="F436" i="17"/>
  <c r="E448" i="13"/>
  <c r="E433" i="17"/>
  <c r="B452" i="15"/>
  <c r="B452" i="14"/>
  <c r="B449" i="13"/>
  <c r="D450" i="12"/>
  <c r="C450" i="12"/>
  <c r="G450" i="12"/>
  <c r="B380" i="3"/>
  <c r="G380" i="3" s="1"/>
  <c r="E450" i="12" l="1"/>
  <c r="D435" i="17"/>
  <c r="H450" i="12"/>
  <c r="I450" i="12" s="1"/>
  <c r="B451" i="12" s="1"/>
  <c r="H452" i="15"/>
  <c r="I452" i="15" s="1"/>
  <c r="D452" i="15"/>
  <c r="C452" i="15"/>
  <c r="G452" i="15"/>
  <c r="C452" i="14"/>
  <c r="H452" i="14"/>
  <c r="I452" i="14" s="1"/>
  <c r="D452" i="14"/>
  <c r="G452" i="14"/>
  <c r="H449" i="13"/>
  <c r="I449" i="13" s="1"/>
  <c r="D449" i="13"/>
  <c r="C449" i="13"/>
  <c r="G449" i="13"/>
  <c r="C380" i="3"/>
  <c r="D380" i="3"/>
  <c r="E452" i="15" l="1"/>
  <c r="G437" i="17"/>
  <c r="E452" i="14"/>
  <c r="F437" i="17"/>
  <c r="E449" i="13"/>
  <c r="E434" i="17"/>
  <c r="E380" i="3"/>
  <c r="H380" i="3" s="1"/>
  <c r="I380" i="3" s="1"/>
  <c r="C365" i="17"/>
  <c r="B365" i="17" s="1"/>
  <c r="B453" i="15"/>
  <c r="B453" i="14"/>
  <c r="B450" i="13"/>
  <c r="D451" i="12"/>
  <c r="C451" i="12"/>
  <c r="G451" i="12"/>
  <c r="E451" i="12" l="1"/>
  <c r="H451" i="12" s="1"/>
  <c r="I451" i="12" s="1"/>
  <c r="B452" i="12" s="1"/>
  <c r="D436" i="17"/>
  <c r="D453" i="15"/>
  <c r="H453" i="15"/>
  <c r="I453" i="15" s="1"/>
  <c r="C453" i="15"/>
  <c r="G453" i="15"/>
  <c r="H453" i="14"/>
  <c r="I453" i="14" s="1"/>
  <c r="D453" i="14"/>
  <c r="C453" i="14"/>
  <c r="G453" i="14"/>
  <c r="D450" i="13"/>
  <c r="C450" i="13"/>
  <c r="H450" i="13"/>
  <c r="I450" i="13" s="1"/>
  <c r="G450" i="13"/>
  <c r="B381" i="3"/>
  <c r="G381" i="3" s="1"/>
  <c r="E453" i="15" l="1"/>
  <c r="G438" i="17"/>
  <c r="E453" i="14"/>
  <c r="F438" i="17"/>
  <c r="E450" i="13"/>
  <c r="E435" i="17"/>
  <c r="B454" i="15"/>
  <c r="B454" i="14"/>
  <c r="B451" i="13"/>
  <c r="D452" i="12"/>
  <c r="C452" i="12"/>
  <c r="G452" i="12"/>
  <c r="C381" i="3"/>
  <c r="D381" i="3"/>
  <c r="E452" i="12" l="1"/>
  <c r="H452" i="12" s="1"/>
  <c r="I452" i="12" s="1"/>
  <c r="B453" i="12" s="1"/>
  <c r="D437" i="17"/>
  <c r="E381" i="3"/>
  <c r="H381" i="3" s="1"/>
  <c r="I381" i="3" s="1"/>
  <c r="C366" i="17"/>
  <c r="B366" i="17" s="1"/>
  <c r="H454" i="15"/>
  <c r="I454" i="15" s="1"/>
  <c r="D454" i="15"/>
  <c r="C454" i="15"/>
  <c r="G454" i="15"/>
  <c r="H454" i="14"/>
  <c r="I454" i="14" s="1"/>
  <c r="D454" i="14"/>
  <c r="C454" i="14"/>
  <c r="G454" i="14"/>
  <c r="H451" i="13"/>
  <c r="I451" i="13" s="1"/>
  <c r="D451" i="13"/>
  <c r="C451" i="13"/>
  <c r="G451" i="13"/>
  <c r="E454" i="15" l="1"/>
  <c r="G439" i="17"/>
  <c r="E454" i="14"/>
  <c r="F439" i="17"/>
  <c r="E451" i="13"/>
  <c r="E436" i="17"/>
  <c r="B455" i="15"/>
  <c r="B455" i="14"/>
  <c r="B452" i="13"/>
  <c r="D453" i="12"/>
  <c r="C453" i="12"/>
  <c r="G453" i="12"/>
  <c r="B382" i="3"/>
  <c r="G382" i="3" s="1"/>
  <c r="E453" i="12" l="1"/>
  <c r="H453" i="12" s="1"/>
  <c r="I453" i="12" s="1"/>
  <c r="B454" i="12" s="1"/>
  <c r="D438" i="17"/>
  <c r="H455" i="15"/>
  <c r="I455" i="15" s="1"/>
  <c r="C455" i="15"/>
  <c r="D455" i="15"/>
  <c r="G455" i="15"/>
  <c r="D455" i="14"/>
  <c r="C455" i="14"/>
  <c r="H455" i="14"/>
  <c r="I455" i="14" s="1"/>
  <c r="G455" i="14"/>
  <c r="H452" i="13"/>
  <c r="I452" i="13" s="1"/>
  <c r="D452" i="13"/>
  <c r="C452" i="13"/>
  <c r="G452" i="13"/>
  <c r="C382" i="3"/>
  <c r="D382" i="3"/>
  <c r="E455" i="15" l="1"/>
  <c r="G440" i="17"/>
  <c r="E455" i="14"/>
  <c r="F440" i="17"/>
  <c r="E452" i="13"/>
  <c r="E437" i="17"/>
  <c r="E382" i="3"/>
  <c r="H382" i="3" s="1"/>
  <c r="I382" i="3" s="1"/>
  <c r="C367" i="17"/>
  <c r="B367" i="17" s="1"/>
  <c r="B456" i="15"/>
  <c r="B456" i="14"/>
  <c r="B453" i="13"/>
  <c r="D454" i="12"/>
  <c r="C454" i="12"/>
  <c r="G454" i="12"/>
  <c r="E454" i="12" l="1"/>
  <c r="H454" i="12" s="1"/>
  <c r="I454" i="12" s="1"/>
  <c r="B455" i="12" s="1"/>
  <c r="D439" i="17"/>
  <c r="D456" i="15"/>
  <c r="C456" i="15"/>
  <c r="H456" i="15"/>
  <c r="I456" i="15" s="1"/>
  <c r="G456" i="15"/>
  <c r="H456" i="14"/>
  <c r="I456" i="14" s="1"/>
  <c r="D456" i="14"/>
  <c r="C456" i="14"/>
  <c r="G456" i="14"/>
  <c r="H453" i="13"/>
  <c r="I453" i="13" s="1"/>
  <c r="D453" i="13"/>
  <c r="C453" i="13"/>
  <c r="G453" i="13"/>
  <c r="B383" i="3"/>
  <c r="G383" i="3" s="1"/>
  <c r="E456" i="15" l="1"/>
  <c r="G441" i="17"/>
  <c r="E456" i="14"/>
  <c r="F441" i="17"/>
  <c r="E453" i="13"/>
  <c r="E438" i="17"/>
  <c r="B457" i="15"/>
  <c r="B457" i="14"/>
  <c r="B454" i="13"/>
  <c r="D455" i="12"/>
  <c r="C455" i="12"/>
  <c r="G455" i="12"/>
  <c r="C383" i="3"/>
  <c r="D383" i="3"/>
  <c r="E455" i="12" l="1"/>
  <c r="H455" i="12" s="1"/>
  <c r="I455" i="12" s="1"/>
  <c r="B456" i="12" s="1"/>
  <c r="D440" i="17"/>
  <c r="E383" i="3"/>
  <c r="C368" i="17"/>
  <c r="B368" i="17" s="1"/>
  <c r="H457" i="15"/>
  <c r="I457" i="15" s="1"/>
  <c r="D457" i="15"/>
  <c r="C457" i="15"/>
  <c r="G457" i="15"/>
  <c r="D457" i="14"/>
  <c r="C457" i="14"/>
  <c r="H457" i="14"/>
  <c r="I457" i="14" s="1"/>
  <c r="G457" i="14"/>
  <c r="H454" i="13"/>
  <c r="I454" i="13" s="1"/>
  <c r="D454" i="13"/>
  <c r="C454" i="13"/>
  <c r="G454" i="13"/>
  <c r="H383" i="3"/>
  <c r="I383" i="3" s="1"/>
  <c r="B384" i="3" s="1"/>
  <c r="G384" i="3" s="1"/>
  <c r="E457" i="15" l="1"/>
  <c r="G442" i="17"/>
  <c r="E457" i="14"/>
  <c r="F442" i="17"/>
  <c r="E454" i="13"/>
  <c r="E439" i="17"/>
  <c r="B458" i="15"/>
  <c r="B458" i="14"/>
  <c r="B455" i="13"/>
  <c r="C456" i="12"/>
  <c r="D456" i="12"/>
  <c r="G456" i="12"/>
  <c r="C384" i="3"/>
  <c r="D384" i="3"/>
  <c r="E456" i="12" l="1"/>
  <c r="H456" i="12" s="1"/>
  <c r="I456" i="12" s="1"/>
  <c r="B457" i="12" s="1"/>
  <c r="D441" i="17"/>
  <c r="E384" i="3"/>
  <c r="C369" i="17"/>
  <c r="B369" i="17" s="1"/>
  <c r="C458" i="15"/>
  <c r="H458" i="15"/>
  <c r="I458" i="15" s="1"/>
  <c r="D458" i="15"/>
  <c r="G458" i="15"/>
  <c r="H458" i="14"/>
  <c r="I458" i="14" s="1"/>
  <c r="D458" i="14"/>
  <c r="C458" i="14"/>
  <c r="G458" i="14"/>
  <c r="D455" i="13"/>
  <c r="C455" i="13"/>
  <c r="H455" i="13"/>
  <c r="I455" i="13" s="1"/>
  <c r="G455" i="13"/>
  <c r="H384" i="3"/>
  <c r="I384" i="3" s="1"/>
  <c r="E458" i="15" l="1"/>
  <c r="G443" i="17"/>
  <c r="E458" i="14"/>
  <c r="F443" i="17"/>
  <c r="E455" i="13"/>
  <c r="E440" i="17"/>
  <c r="B459" i="15"/>
  <c r="B459" i="14"/>
  <c r="B456" i="13"/>
  <c r="D457" i="12"/>
  <c r="C457" i="12"/>
  <c r="G457" i="12"/>
  <c r="B385" i="3"/>
  <c r="G385" i="3" s="1"/>
  <c r="E457" i="12" l="1"/>
  <c r="H457" i="12" s="1"/>
  <c r="I457" i="12" s="1"/>
  <c r="B458" i="12" s="1"/>
  <c r="D442" i="17"/>
  <c r="H459" i="15"/>
  <c r="I459" i="15" s="1"/>
  <c r="D459" i="15"/>
  <c r="C459" i="15"/>
  <c r="G459" i="15"/>
  <c r="H459" i="14"/>
  <c r="I459" i="14" s="1"/>
  <c r="D459" i="14"/>
  <c r="C459" i="14"/>
  <c r="G459" i="14"/>
  <c r="H456" i="13"/>
  <c r="I456" i="13" s="1"/>
  <c r="D456" i="13"/>
  <c r="C456" i="13"/>
  <c r="G456" i="13"/>
  <c r="C385" i="3"/>
  <c r="D385" i="3"/>
  <c r="E459" i="15" l="1"/>
  <c r="G444" i="17"/>
  <c r="E459" i="14"/>
  <c r="F444" i="17"/>
  <c r="E456" i="13"/>
  <c r="E441" i="17"/>
  <c r="E385" i="3"/>
  <c r="H385" i="3" s="1"/>
  <c r="I385" i="3" s="1"/>
  <c r="C370" i="17"/>
  <c r="B370" i="17" s="1"/>
  <c r="B460" i="15"/>
  <c r="B460" i="14"/>
  <c r="B457" i="13"/>
  <c r="D458" i="12"/>
  <c r="C458" i="12"/>
  <c r="G458" i="12"/>
  <c r="E458" i="12" l="1"/>
  <c r="H458" i="12" s="1"/>
  <c r="I458" i="12" s="1"/>
  <c r="B459" i="12" s="1"/>
  <c r="D443" i="17"/>
  <c r="H460" i="15"/>
  <c r="I460" i="15" s="1"/>
  <c r="D460" i="15"/>
  <c r="C460" i="15"/>
  <c r="G460" i="15"/>
  <c r="H460" i="14"/>
  <c r="I460" i="14" s="1"/>
  <c r="D460" i="14"/>
  <c r="C460" i="14"/>
  <c r="G460" i="14"/>
  <c r="C457" i="13"/>
  <c r="H457" i="13"/>
  <c r="I457" i="13" s="1"/>
  <c r="D457" i="13"/>
  <c r="G457" i="13"/>
  <c r="B386" i="3"/>
  <c r="G386" i="3" s="1"/>
  <c r="E460" i="15" l="1"/>
  <c r="G445" i="17"/>
  <c r="E460" i="14"/>
  <c r="F445" i="17"/>
  <c r="E457" i="13"/>
  <c r="E442" i="17"/>
  <c r="B461" i="15"/>
  <c r="B461" i="14"/>
  <c r="B458" i="13"/>
  <c r="D459" i="12"/>
  <c r="C459" i="12"/>
  <c r="G459" i="12"/>
  <c r="C386" i="3"/>
  <c r="D386" i="3"/>
  <c r="E459" i="12" l="1"/>
  <c r="H459" i="12" s="1"/>
  <c r="I459" i="12" s="1"/>
  <c r="B460" i="12" s="1"/>
  <c r="D444" i="17"/>
  <c r="E386" i="3"/>
  <c r="C371" i="17"/>
  <c r="B371" i="17" s="1"/>
  <c r="D461" i="15"/>
  <c r="C461" i="15"/>
  <c r="H461" i="15"/>
  <c r="I461" i="15" s="1"/>
  <c r="G461" i="15"/>
  <c r="H461" i="14"/>
  <c r="I461" i="14" s="1"/>
  <c r="D461" i="14"/>
  <c r="C461" i="14"/>
  <c r="G461" i="14"/>
  <c r="H458" i="13"/>
  <c r="I458" i="13" s="1"/>
  <c r="D458" i="13"/>
  <c r="C458" i="13"/>
  <c r="G458" i="13"/>
  <c r="H386" i="3"/>
  <c r="I386" i="3" s="1"/>
  <c r="E461" i="15" l="1"/>
  <c r="G446" i="17"/>
  <c r="E461" i="14"/>
  <c r="F446" i="17"/>
  <c r="E458" i="13"/>
  <c r="E443" i="17"/>
  <c r="B462" i="15"/>
  <c r="B462" i="14"/>
  <c r="B459" i="13"/>
  <c r="D460" i="12"/>
  <c r="C460" i="12"/>
  <c r="G460" i="12"/>
  <c r="B387" i="3"/>
  <c r="G387" i="3" s="1"/>
  <c r="E460" i="12" l="1"/>
  <c r="H460" i="12" s="1"/>
  <c r="I460" i="12" s="1"/>
  <c r="B461" i="12" s="1"/>
  <c r="D445" i="17"/>
  <c r="H462" i="15"/>
  <c r="I462" i="15" s="1"/>
  <c r="D462" i="15"/>
  <c r="C462" i="15"/>
  <c r="G462" i="15"/>
  <c r="D462" i="14"/>
  <c r="C462" i="14"/>
  <c r="H462" i="14"/>
  <c r="I462" i="14" s="1"/>
  <c r="G462" i="14"/>
  <c r="H459" i="13"/>
  <c r="I459" i="13" s="1"/>
  <c r="D459" i="13"/>
  <c r="C459" i="13"/>
  <c r="G459" i="13"/>
  <c r="C387" i="3"/>
  <c r="D387" i="3"/>
  <c r="E462" i="15" l="1"/>
  <c r="G447" i="17"/>
  <c r="E462" i="14"/>
  <c r="F447" i="17"/>
  <c r="E459" i="13"/>
  <c r="E444" i="17"/>
  <c r="E387" i="3"/>
  <c r="H387" i="3" s="1"/>
  <c r="I387" i="3" s="1"/>
  <c r="C372" i="17"/>
  <c r="B372" i="17" s="1"/>
  <c r="B463" i="15"/>
  <c r="B463" i="14"/>
  <c r="B460" i="13"/>
  <c r="D461" i="12"/>
  <c r="C461" i="12"/>
  <c r="G461" i="12"/>
  <c r="E461" i="12" l="1"/>
  <c r="H461" i="12" s="1"/>
  <c r="I461" i="12" s="1"/>
  <c r="B462" i="12" s="1"/>
  <c r="D446" i="17"/>
  <c r="D463" i="15"/>
  <c r="C463" i="15"/>
  <c r="H463" i="15"/>
  <c r="I463" i="15" s="1"/>
  <c r="G463" i="15"/>
  <c r="H463" i="14"/>
  <c r="I463" i="14" s="1"/>
  <c r="D463" i="14"/>
  <c r="C463" i="14"/>
  <c r="G463" i="14"/>
  <c r="D460" i="13"/>
  <c r="C460" i="13"/>
  <c r="H460" i="13"/>
  <c r="I460" i="13" s="1"/>
  <c r="G460" i="13"/>
  <c r="B388" i="3"/>
  <c r="G388" i="3" s="1"/>
  <c r="E463" i="15" l="1"/>
  <c r="G448" i="17"/>
  <c r="E463" i="14"/>
  <c r="F448" i="17"/>
  <c r="E460" i="13"/>
  <c r="E445" i="17"/>
  <c r="B464" i="15"/>
  <c r="B464" i="14"/>
  <c r="B461" i="13"/>
  <c r="D462" i="12"/>
  <c r="C462" i="12"/>
  <c r="G462" i="12"/>
  <c r="C388" i="3"/>
  <c r="D388" i="3"/>
  <c r="E462" i="12" l="1"/>
  <c r="D447" i="17"/>
  <c r="E388" i="3"/>
  <c r="C373" i="17"/>
  <c r="B373" i="17" s="1"/>
  <c r="H462" i="12"/>
  <c r="I462" i="12" s="1"/>
  <c r="B463" i="12" s="1"/>
  <c r="H464" i="15"/>
  <c r="I464" i="15" s="1"/>
  <c r="D464" i="15"/>
  <c r="C464" i="15"/>
  <c r="G464" i="15"/>
  <c r="C464" i="14"/>
  <c r="H464" i="14"/>
  <c r="I464" i="14" s="1"/>
  <c r="D464" i="14"/>
  <c r="G464" i="14"/>
  <c r="H461" i="13"/>
  <c r="I461" i="13" s="1"/>
  <c r="D461" i="13"/>
  <c r="C461" i="13"/>
  <c r="G461" i="13"/>
  <c r="H388" i="3"/>
  <c r="I388" i="3" s="1"/>
  <c r="E464" i="15" l="1"/>
  <c r="G449" i="17"/>
  <c r="E464" i="14"/>
  <c r="F449" i="17"/>
  <c r="E461" i="13"/>
  <c r="E446" i="17"/>
  <c r="B465" i="15"/>
  <c r="B465" i="14"/>
  <c r="B462" i="13"/>
  <c r="D463" i="12"/>
  <c r="C463" i="12"/>
  <c r="G463" i="12"/>
  <c r="B389" i="3"/>
  <c r="G389" i="3" s="1"/>
  <c r="E463" i="12" l="1"/>
  <c r="H463" i="12" s="1"/>
  <c r="I463" i="12" s="1"/>
  <c r="B464" i="12" s="1"/>
  <c r="D448" i="17"/>
  <c r="H465" i="15"/>
  <c r="I465" i="15" s="1"/>
  <c r="D465" i="15"/>
  <c r="C465" i="15"/>
  <c r="G465" i="15"/>
  <c r="H465" i="14"/>
  <c r="I465" i="14" s="1"/>
  <c r="D465" i="14"/>
  <c r="C465" i="14"/>
  <c r="G465" i="14"/>
  <c r="D462" i="13"/>
  <c r="C462" i="13"/>
  <c r="H462" i="13"/>
  <c r="I462" i="13" s="1"/>
  <c r="G462" i="13"/>
  <c r="C389" i="3"/>
  <c r="D389" i="3"/>
  <c r="E465" i="15" l="1"/>
  <c r="G450" i="17"/>
  <c r="E465" i="14"/>
  <c r="F450" i="17"/>
  <c r="E462" i="13"/>
  <c r="E447" i="17"/>
  <c r="E389" i="3"/>
  <c r="H389" i="3" s="1"/>
  <c r="I389" i="3" s="1"/>
  <c r="C374" i="17"/>
  <c r="B374" i="17" s="1"/>
  <c r="B466" i="15"/>
  <c r="B466" i="14"/>
  <c r="B463" i="13"/>
  <c r="D464" i="12"/>
  <c r="C464" i="12"/>
  <c r="G464" i="12"/>
  <c r="E464" i="12" l="1"/>
  <c r="D449" i="17"/>
  <c r="H464" i="12"/>
  <c r="I464" i="12" s="1"/>
  <c r="B465" i="12" s="1"/>
  <c r="H466" i="15"/>
  <c r="I466" i="15" s="1"/>
  <c r="D466" i="15"/>
  <c r="C466" i="15"/>
  <c r="G466" i="15"/>
  <c r="H466" i="14"/>
  <c r="I466" i="14" s="1"/>
  <c r="D466" i="14"/>
  <c r="C466" i="14"/>
  <c r="G466" i="14"/>
  <c r="H463" i="13"/>
  <c r="I463" i="13" s="1"/>
  <c r="D463" i="13"/>
  <c r="C463" i="13"/>
  <c r="G463" i="13"/>
  <c r="B390" i="3"/>
  <c r="G390" i="3" s="1"/>
  <c r="E466" i="15" l="1"/>
  <c r="G451" i="17"/>
  <c r="E466" i="14"/>
  <c r="F451" i="17"/>
  <c r="E463" i="13"/>
  <c r="E448" i="17"/>
  <c r="B467" i="15"/>
  <c r="B467" i="14"/>
  <c r="B464" i="13"/>
  <c r="D465" i="12"/>
  <c r="C465" i="12"/>
  <c r="G465" i="12"/>
  <c r="C390" i="3"/>
  <c r="D390" i="3"/>
  <c r="E465" i="12" l="1"/>
  <c r="H465" i="12" s="1"/>
  <c r="I465" i="12" s="1"/>
  <c r="B466" i="12" s="1"/>
  <c r="D450" i="17"/>
  <c r="E390" i="3"/>
  <c r="C375" i="17"/>
  <c r="B375" i="17" s="1"/>
  <c r="H467" i="15"/>
  <c r="I467" i="15" s="1"/>
  <c r="D467" i="15"/>
  <c r="C467" i="15"/>
  <c r="G467" i="15"/>
  <c r="D467" i="14"/>
  <c r="C467" i="14"/>
  <c r="H467" i="14"/>
  <c r="I467" i="14" s="1"/>
  <c r="G467" i="14"/>
  <c r="H464" i="13"/>
  <c r="I464" i="13" s="1"/>
  <c r="D464" i="13"/>
  <c r="C464" i="13"/>
  <c r="G464" i="13"/>
  <c r="H390" i="3"/>
  <c r="I390" i="3" s="1"/>
  <c r="E467" i="15" l="1"/>
  <c r="G452" i="17"/>
  <c r="E467" i="14"/>
  <c r="F452" i="17"/>
  <c r="E464" i="13"/>
  <c r="E449" i="17"/>
  <c r="B468" i="15"/>
  <c r="B468" i="14"/>
  <c r="B465" i="13"/>
  <c r="D466" i="12"/>
  <c r="C466" i="12"/>
  <c r="G466" i="12"/>
  <c r="B391" i="3"/>
  <c r="G391" i="3" s="1"/>
  <c r="E466" i="12" l="1"/>
  <c r="H466" i="12" s="1"/>
  <c r="I466" i="12" s="1"/>
  <c r="B467" i="12" s="1"/>
  <c r="D451" i="17"/>
  <c r="D468" i="15"/>
  <c r="C468" i="15"/>
  <c r="H468" i="15"/>
  <c r="I468" i="15" s="1"/>
  <c r="G468" i="15"/>
  <c r="H468" i="14"/>
  <c r="I468" i="14" s="1"/>
  <c r="D468" i="14"/>
  <c r="C468" i="14"/>
  <c r="G468" i="14"/>
  <c r="H465" i="13"/>
  <c r="I465" i="13" s="1"/>
  <c r="D465" i="13"/>
  <c r="C465" i="13"/>
  <c r="G465" i="13"/>
  <c r="C391" i="3"/>
  <c r="D391" i="3"/>
  <c r="E468" i="15" l="1"/>
  <c r="G453" i="17"/>
  <c r="E468" i="14"/>
  <c r="F453" i="17"/>
  <c r="E465" i="13"/>
  <c r="E450" i="17"/>
  <c r="E391" i="3"/>
  <c r="H391" i="3" s="1"/>
  <c r="I391" i="3" s="1"/>
  <c r="C376" i="17"/>
  <c r="B376" i="17" s="1"/>
  <c r="B469" i="15"/>
  <c r="B469" i="14"/>
  <c r="B466" i="13"/>
  <c r="D467" i="12"/>
  <c r="C467" i="12"/>
  <c r="G467" i="12"/>
  <c r="E467" i="12" l="1"/>
  <c r="H467" i="12" s="1"/>
  <c r="I467" i="12" s="1"/>
  <c r="B468" i="12" s="1"/>
  <c r="D452" i="17"/>
  <c r="H469" i="15"/>
  <c r="I469" i="15" s="1"/>
  <c r="D469" i="15"/>
  <c r="C469" i="15"/>
  <c r="G469" i="15"/>
  <c r="D469" i="14"/>
  <c r="C469" i="14"/>
  <c r="H469" i="14"/>
  <c r="I469" i="14" s="1"/>
  <c r="G469" i="14"/>
  <c r="H466" i="13"/>
  <c r="I466" i="13" s="1"/>
  <c r="D466" i="13"/>
  <c r="C466" i="13"/>
  <c r="G466" i="13"/>
  <c r="B392" i="3"/>
  <c r="G392" i="3" s="1"/>
  <c r="E469" i="15" l="1"/>
  <c r="G454" i="17"/>
  <c r="E469" i="14"/>
  <c r="F454" i="17"/>
  <c r="E466" i="13"/>
  <c r="E451" i="17"/>
  <c r="B470" i="15"/>
  <c r="B470" i="14"/>
  <c r="B467" i="13"/>
  <c r="C468" i="12"/>
  <c r="D468" i="12"/>
  <c r="G468" i="12"/>
  <c r="C392" i="3"/>
  <c r="D392" i="3"/>
  <c r="E468" i="12" l="1"/>
  <c r="H468" i="12" s="1"/>
  <c r="I468" i="12" s="1"/>
  <c r="B469" i="12" s="1"/>
  <c r="D453" i="17"/>
  <c r="E392" i="3"/>
  <c r="C377" i="17"/>
  <c r="B377" i="17" s="1"/>
  <c r="C470" i="15"/>
  <c r="H470" i="15"/>
  <c r="I470" i="15" s="1"/>
  <c r="D470" i="15"/>
  <c r="G470" i="15"/>
  <c r="H470" i="14"/>
  <c r="I470" i="14" s="1"/>
  <c r="D470" i="14"/>
  <c r="C470" i="14"/>
  <c r="G470" i="14"/>
  <c r="D467" i="13"/>
  <c r="C467" i="13"/>
  <c r="H467" i="13"/>
  <c r="I467" i="13" s="1"/>
  <c r="G467" i="13"/>
  <c r="H392" i="3"/>
  <c r="I392" i="3" s="1"/>
  <c r="E470" i="15" l="1"/>
  <c r="G455" i="17"/>
  <c r="E470" i="14"/>
  <c r="F455" i="17"/>
  <c r="E467" i="13"/>
  <c r="E452" i="17"/>
  <c r="B471" i="15"/>
  <c r="B471" i="14"/>
  <c r="B468" i="13"/>
  <c r="D469" i="12"/>
  <c r="C469" i="12"/>
  <c r="G469" i="12"/>
  <c r="B393" i="3"/>
  <c r="G393" i="3" s="1"/>
  <c r="E469" i="12" l="1"/>
  <c r="H469" i="12" s="1"/>
  <c r="I469" i="12" s="1"/>
  <c r="B470" i="12" s="1"/>
  <c r="D454" i="17"/>
  <c r="H471" i="15"/>
  <c r="I471" i="15" s="1"/>
  <c r="D471" i="15"/>
  <c r="C471" i="15"/>
  <c r="G471" i="15"/>
  <c r="H471" i="14"/>
  <c r="I471" i="14" s="1"/>
  <c r="D471" i="14"/>
  <c r="C471" i="14"/>
  <c r="G471" i="14"/>
  <c r="H468" i="13"/>
  <c r="I468" i="13" s="1"/>
  <c r="D468" i="13"/>
  <c r="C468" i="13"/>
  <c r="G468" i="13"/>
  <c r="C393" i="3"/>
  <c r="D393" i="3"/>
  <c r="E471" i="15" l="1"/>
  <c r="G456" i="17"/>
  <c r="E471" i="14"/>
  <c r="F456" i="17"/>
  <c r="E468" i="13"/>
  <c r="E453" i="17"/>
  <c r="E393" i="3"/>
  <c r="H393" i="3" s="1"/>
  <c r="I393" i="3" s="1"/>
  <c r="C378" i="17"/>
  <c r="B378" i="17" s="1"/>
  <c r="B472" i="15"/>
  <c r="B472" i="14"/>
  <c r="B469" i="13"/>
  <c r="D470" i="12"/>
  <c r="C470" i="12"/>
  <c r="G470" i="12"/>
  <c r="E470" i="12" l="1"/>
  <c r="H470" i="12" s="1"/>
  <c r="I470" i="12" s="1"/>
  <c r="B471" i="12" s="1"/>
  <c r="D455" i="17"/>
  <c r="H472" i="15"/>
  <c r="I472" i="15" s="1"/>
  <c r="D472" i="15"/>
  <c r="C472" i="15"/>
  <c r="G472" i="15"/>
  <c r="H472" i="14"/>
  <c r="I472" i="14" s="1"/>
  <c r="D472" i="14"/>
  <c r="C472" i="14"/>
  <c r="G472" i="14"/>
  <c r="C469" i="13"/>
  <c r="H469" i="13"/>
  <c r="I469" i="13" s="1"/>
  <c r="D469" i="13"/>
  <c r="G469" i="13"/>
  <c r="B394" i="3"/>
  <c r="G394" i="3" s="1"/>
  <c r="E472" i="15" l="1"/>
  <c r="G457" i="17"/>
  <c r="E472" i="14"/>
  <c r="F457" i="17"/>
  <c r="E469" i="13"/>
  <c r="E454" i="17"/>
  <c r="B473" i="15"/>
  <c r="B473" i="14"/>
  <c r="B470" i="13"/>
  <c r="D471" i="12"/>
  <c r="C471" i="12"/>
  <c r="G471" i="12"/>
  <c r="C394" i="3"/>
  <c r="D394" i="3"/>
  <c r="E471" i="12" l="1"/>
  <c r="H471" i="12" s="1"/>
  <c r="I471" i="12" s="1"/>
  <c r="B472" i="12" s="1"/>
  <c r="D456" i="17"/>
  <c r="E394" i="3"/>
  <c r="C379" i="17"/>
  <c r="B379" i="17" s="1"/>
  <c r="D473" i="15"/>
  <c r="C473" i="15"/>
  <c r="H473" i="15"/>
  <c r="I473" i="15" s="1"/>
  <c r="G473" i="15"/>
  <c r="H473" i="14"/>
  <c r="I473" i="14" s="1"/>
  <c r="D473" i="14"/>
  <c r="C473" i="14"/>
  <c r="G473" i="14"/>
  <c r="H470" i="13"/>
  <c r="I470" i="13" s="1"/>
  <c r="D470" i="13"/>
  <c r="C470" i="13"/>
  <c r="G470" i="13"/>
  <c r="H394" i="3"/>
  <c r="I394" i="3" s="1"/>
  <c r="E473" i="15" l="1"/>
  <c r="G458" i="17"/>
  <c r="E473" i="14"/>
  <c r="F458" i="17"/>
  <c r="E470" i="13"/>
  <c r="E455" i="17"/>
  <c r="B474" i="15"/>
  <c r="B474" i="14"/>
  <c r="B471" i="13"/>
  <c r="D472" i="12"/>
  <c r="C472" i="12"/>
  <c r="G472" i="12"/>
  <c r="B395" i="3"/>
  <c r="G395" i="3" s="1"/>
  <c r="E472" i="12" l="1"/>
  <c r="H472" i="12" s="1"/>
  <c r="I472" i="12" s="1"/>
  <c r="B473" i="12" s="1"/>
  <c r="D457" i="17"/>
  <c r="H474" i="15"/>
  <c r="I474" i="15" s="1"/>
  <c r="D474" i="15"/>
  <c r="C474" i="15"/>
  <c r="G474" i="15"/>
  <c r="D474" i="14"/>
  <c r="C474" i="14"/>
  <c r="H474" i="14"/>
  <c r="I474" i="14" s="1"/>
  <c r="G474" i="14"/>
  <c r="H471" i="13"/>
  <c r="I471" i="13" s="1"/>
  <c r="D471" i="13"/>
  <c r="C471" i="13"/>
  <c r="G471" i="13"/>
  <c r="C395" i="3"/>
  <c r="D395" i="3"/>
  <c r="E474" i="15" l="1"/>
  <c r="G459" i="17"/>
  <c r="E474" i="14"/>
  <c r="F459" i="17"/>
  <c r="E471" i="13"/>
  <c r="E456" i="17"/>
  <c r="E395" i="3"/>
  <c r="C380" i="17"/>
  <c r="B380" i="17" s="1"/>
  <c r="B475" i="15"/>
  <c r="B475" i="14"/>
  <c r="B472" i="13"/>
  <c r="D473" i="12"/>
  <c r="C473" i="12"/>
  <c r="G473" i="12"/>
  <c r="H395" i="3"/>
  <c r="I395" i="3" s="1"/>
  <c r="E473" i="12" l="1"/>
  <c r="H473" i="12" s="1"/>
  <c r="I473" i="12" s="1"/>
  <c r="B474" i="12" s="1"/>
  <c r="D458" i="17"/>
  <c r="D475" i="15"/>
  <c r="C475" i="15"/>
  <c r="H475" i="15"/>
  <c r="I475" i="15" s="1"/>
  <c r="G475" i="15"/>
  <c r="H475" i="14"/>
  <c r="I475" i="14" s="1"/>
  <c r="D475" i="14"/>
  <c r="C475" i="14"/>
  <c r="G475" i="14"/>
  <c r="D472" i="13"/>
  <c r="C472" i="13"/>
  <c r="H472" i="13"/>
  <c r="I472" i="13" s="1"/>
  <c r="G472" i="13"/>
  <c r="B396" i="3"/>
  <c r="G396" i="3" s="1"/>
  <c r="E475" i="15" l="1"/>
  <c r="G460" i="17"/>
  <c r="E475" i="14"/>
  <c r="F460" i="17"/>
  <c r="E472" i="13"/>
  <c r="E457" i="17"/>
  <c r="B476" i="15"/>
  <c r="B476" i="14"/>
  <c r="B473" i="13"/>
  <c r="D474" i="12"/>
  <c r="C474" i="12"/>
  <c r="G474" i="12"/>
  <c r="C396" i="3"/>
  <c r="D396" i="3"/>
  <c r="E474" i="12" l="1"/>
  <c r="H474" i="12" s="1"/>
  <c r="I474" i="12" s="1"/>
  <c r="B475" i="12" s="1"/>
  <c r="D459" i="17"/>
  <c r="E396" i="3"/>
  <c r="C381" i="17"/>
  <c r="B381" i="17" s="1"/>
  <c r="H476" i="15"/>
  <c r="I476" i="15" s="1"/>
  <c r="D476" i="15"/>
  <c r="C476" i="15"/>
  <c r="G476" i="15"/>
  <c r="C476" i="14"/>
  <c r="H476" i="14"/>
  <c r="I476" i="14" s="1"/>
  <c r="D476" i="14"/>
  <c r="G476" i="14"/>
  <c r="H473" i="13"/>
  <c r="I473" i="13" s="1"/>
  <c r="D473" i="13"/>
  <c r="C473" i="13"/>
  <c r="G473" i="13"/>
  <c r="H396" i="3"/>
  <c r="I396" i="3" s="1"/>
  <c r="E476" i="15" l="1"/>
  <c r="G461" i="17"/>
  <c r="E476" i="14"/>
  <c r="F461" i="17"/>
  <c r="E473" i="13"/>
  <c r="E458" i="17"/>
  <c r="B477" i="15"/>
  <c r="B477" i="14"/>
  <c r="B474" i="13"/>
  <c r="D475" i="12"/>
  <c r="C475" i="12"/>
  <c r="G475" i="12"/>
  <c r="B397" i="3"/>
  <c r="G397" i="3" s="1"/>
  <c r="E475" i="12" l="1"/>
  <c r="H475" i="12" s="1"/>
  <c r="I475" i="12" s="1"/>
  <c r="B476" i="12" s="1"/>
  <c r="D460" i="17"/>
  <c r="H477" i="15"/>
  <c r="I477" i="15" s="1"/>
  <c r="D477" i="15"/>
  <c r="C477" i="15"/>
  <c r="G477" i="15"/>
  <c r="H477" i="14"/>
  <c r="I477" i="14" s="1"/>
  <c r="D477" i="14"/>
  <c r="C477" i="14"/>
  <c r="G477" i="14"/>
  <c r="D474" i="13"/>
  <c r="C474" i="13"/>
  <c r="H474" i="13"/>
  <c r="I474" i="13" s="1"/>
  <c r="G474" i="13"/>
  <c r="C397" i="3"/>
  <c r="D397" i="3"/>
  <c r="E477" i="15" l="1"/>
  <c r="G462" i="17"/>
  <c r="E477" i="14"/>
  <c r="F462" i="17"/>
  <c r="E474" i="13"/>
  <c r="E459" i="17"/>
  <c r="E397" i="3"/>
  <c r="H397" i="3" s="1"/>
  <c r="I397" i="3" s="1"/>
  <c r="C382" i="17"/>
  <c r="B382" i="17" s="1"/>
  <c r="B478" i="15"/>
  <c r="B478" i="14"/>
  <c r="B475" i="13"/>
  <c r="D476" i="12"/>
  <c r="C476" i="12"/>
  <c r="G476" i="12"/>
  <c r="E476" i="12" l="1"/>
  <c r="H476" i="12" s="1"/>
  <c r="I476" i="12" s="1"/>
  <c r="B477" i="12" s="1"/>
  <c r="D461" i="17"/>
  <c r="H478" i="15"/>
  <c r="I478" i="15" s="1"/>
  <c r="D478" i="15"/>
  <c r="C478" i="15"/>
  <c r="G478" i="15"/>
  <c r="H478" i="14"/>
  <c r="I478" i="14" s="1"/>
  <c r="D478" i="14"/>
  <c r="C478" i="14"/>
  <c r="G478" i="14"/>
  <c r="H475" i="13"/>
  <c r="I475" i="13" s="1"/>
  <c r="D475" i="13"/>
  <c r="C475" i="13"/>
  <c r="G475" i="13"/>
  <c r="B398" i="3"/>
  <c r="G398" i="3" s="1"/>
  <c r="E478" i="15" l="1"/>
  <c r="G463" i="17"/>
  <c r="E478" i="14"/>
  <c r="F463" i="17"/>
  <c r="E475" i="13"/>
  <c r="E460" i="17"/>
  <c r="B479" i="15"/>
  <c r="B479" i="14"/>
  <c r="B476" i="13"/>
  <c r="D477" i="12"/>
  <c r="C477" i="12"/>
  <c r="G477" i="12"/>
  <c r="C398" i="3"/>
  <c r="D398" i="3"/>
  <c r="E477" i="12" l="1"/>
  <c r="H477" i="12" s="1"/>
  <c r="I477" i="12" s="1"/>
  <c r="B478" i="12" s="1"/>
  <c r="D462" i="17"/>
  <c r="E398" i="3"/>
  <c r="C383" i="17"/>
  <c r="B383" i="17" s="1"/>
  <c r="H479" i="15"/>
  <c r="I479" i="15" s="1"/>
  <c r="D479" i="15"/>
  <c r="C479" i="15"/>
  <c r="G479" i="15"/>
  <c r="D479" i="14"/>
  <c r="C479" i="14"/>
  <c r="H479" i="14"/>
  <c r="I479" i="14" s="1"/>
  <c r="G479" i="14"/>
  <c r="H476" i="13"/>
  <c r="I476" i="13" s="1"/>
  <c r="D476" i="13"/>
  <c r="C476" i="13"/>
  <c r="G476" i="13"/>
  <c r="H398" i="3"/>
  <c r="I398" i="3" s="1"/>
  <c r="E479" i="15" l="1"/>
  <c r="G464" i="17"/>
  <c r="E479" i="14"/>
  <c r="F464" i="17"/>
  <c r="E476" i="13"/>
  <c r="E461" i="17"/>
  <c r="B480" i="15"/>
  <c r="B480" i="14"/>
  <c r="B477" i="13"/>
  <c r="D478" i="12"/>
  <c r="C478" i="12"/>
  <c r="G478" i="12"/>
  <c r="B399" i="3"/>
  <c r="G399" i="3" s="1"/>
  <c r="E478" i="12" l="1"/>
  <c r="H478" i="12" s="1"/>
  <c r="I478" i="12" s="1"/>
  <c r="B479" i="12" s="1"/>
  <c r="D463" i="17"/>
  <c r="D480" i="15"/>
  <c r="C480" i="15"/>
  <c r="H480" i="15"/>
  <c r="I480" i="15" s="1"/>
  <c r="G480" i="15"/>
  <c r="H480" i="14"/>
  <c r="I480" i="14" s="1"/>
  <c r="D480" i="14"/>
  <c r="C480" i="14"/>
  <c r="G480" i="14"/>
  <c r="H477" i="13"/>
  <c r="I477" i="13" s="1"/>
  <c r="D477" i="13"/>
  <c r="C477" i="13"/>
  <c r="G477" i="13"/>
  <c r="C399" i="3"/>
  <c r="D399" i="3"/>
  <c r="E480" i="15" l="1"/>
  <c r="G465" i="17"/>
  <c r="E480" i="14"/>
  <c r="F465" i="17"/>
  <c r="E477" i="13"/>
  <c r="E462" i="17"/>
  <c r="E399" i="3"/>
  <c r="H399" i="3" s="1"/>
  <c r="I399" i="3" s="1"/>
  <c r="C384" i="17"/>
  <c r="B384" i="17" s="1"/>
  <c r="B481" i="15"/>
  <c r="B481" i="14"/>
  <c r="B478" i="13"/>
  <c r="D479" i="12"/>
  <c r="C479" i="12"/>
  <c r="G479" i="12"/>
  <c r="E479" i="12" l="1"/>
  <c r="H479" i="12" s="1"/>
  <c r="I479" i="12" s="1"/>
  <c r="B480" i="12" s="1"/>
  <c r="D464" i="17"/>
  <c r="H481" i="15"/>
  <c r="I481" i="15" s="1"/>
  <c r="D481" i="15"/>
  <c r="C481" i="15"/>
  <c r="G481" i="15"/>
  <c r="D481" i="14"/>
  <c r="C481" i="14"/>
  <c r="H481" i="14"/>
  <c r="I481" i="14" s="1"/>
  <c r="G481" i="14"/>
  <c r="H478" i="13"/>
  <c r="I478" i="13" s="1"/>
  <c r="D478" i="13"/>
  <c r="C478" i="13"/>
  <c r="G478" i="13"/>
  <c r="B400" i="3"/>
  <c r="G400" i="3" s="1"/>
  <c r="E481" i="15" l="1"/>
  <c r="G466" i="17"/>
  <c r="E481" i="14"/>
  <c r="F466" i="17"/>
  <c r="E478" i="13"/>
  <c r="E463" i="17"/>
  <c r="B482" i="15"/>
  <c r="B482" i="14"/>
  <c r="B479" i="13"/>
  <c r="C480" i="12"/>
  <c r="D480" i="12"/>
  <c r="G480" i="12"/>
  <c r="C400" i="3"/>
  <c r="D400" i="3"/>
  <c r="E480" i="12" l="1"/>
  <c r="D465" i="17"/>
  <c r="E400" i="3"/>
  <c r="C385" i="17"/>
  <c r="B385" i="17" s="1"/>
  <c r="H480" i="12"/>
  <c r="I480" i="12" s="1"/>
  <c r="B481" i="12" s="1"/>
  <c r="C482" i="15"/>
  <c r="H482" i="15"/>
  <c r="I482" i="15" s="1"/>
  <c r="D482" i="15"/>
  <c r="G482" i="15"/>
  <c r="H482" i="14"/>
  <c r="I482" i="14" s="1"/>
  <c r="D482" i="14"/>
  <c r="C482" i="14"/>
  <c r="G482" i="14"/>
  <c r="D479" i="13"/>
  <c r="C479" i="13"/>
  <c r="H479" i="13"/>
  <c r="I479" i="13" s="1"/>
  <c r="G479" i="13"/>
  <c r="H400" i="3"/>
  <c r="I400" i="3" s="1"/>
  <c r="B401" i="3" s="1"/>
  <c r="G401" i="3" s="1"/>
  <c r="E482" i="15" l="1"/>
  <c r="G467" i="17"/>
  <c r="E482" i="14"/>
  <c r="F467" i="17"/>
  <c r="E479" i="13"/>
  <c r="E464" i="17"/>
  <c r="B483" i="15"/>
  <c r="B483" i="14"/>
  <c r="B480" i="13"/>
  <c r="D481" i="12"/>
  <c r="C481" i="12"/>
  <c r="G481" i="12"/>
  <c r="C401" i="3"/>
  <c r="D401" i="3"/>
  <c r="E481" i="12" l="1"/>
  <c r="D466" i="17"/>
  <c r="E401" i="3"/>
  <c r="C386" i="17"/>
  <c r="B386" i="17" s="1"/>
  <c r="H481" i="12"/>
  <c r="I481" i="12" s="1"/>
  <c r="B482" i="12" s="1"/>
  <c r="H483" i="15"/>
  <c r="I483" i="15" s="1"/>
  <c r="D483" i="15"/>
  <c r="C483" i="15"/>
  <c r="G483" i="15"/>
  <c r="H483" i="14"/>
  <c r="I483" i="14" s="1"/>
  <c r="D483" i="14"/>
  <c r="C483" i="14"/>
  <c r="G483" i="14"/>
  <c r="H480" i="13"/>
  <c r="I480" i="13" s="1"/>
  <c r="D480" i="13"/>
  <c r="C480" i="13"/>
  <c r="G480" i="13"/>
  <c r="H401" i="3"/>
  <c r="I401" i="3" s="1"/>
  <c r="E483" i="15" l="1"/>
  <c r="G468" i="17"/>
  <c r="E483" i="14"/>
  <c r="F468" i="17"/>
  <c r="E480" i="13"/>
  <c r="E465" i="17"/>
  <c r="B484" i="15"/>
  <c r="B484" i="14"/>
  <c r="B481" i="13"/>
  <c r="D482" i="12"/>
  <c r="C482" i="12"/>
  <c r="G482" i="12"/>
  <c r="B402" i="3"/>
  <c r="G402" i="3" s="1"/>
  <c r="E482" i="12" l="1"/>
  <c r="H482" i="12" s="1"/>
  <c r="I482" i="12" s="1"/>
  <c r="B483" i="12" s="1"/>
  <c r="D467" i="17"/>
  <c r="H484" i="15"/>
  <c r="I484" i="15" s="1"/>
  <c r="D484" i="15"/>
  <c r="C484" i="15"/>
  <c r="G484" i="15"/>
  <c r="H484" i="14"/>
  <c r="I484" i="14" s="1"/>
  <c r="D484" i="14"/>
  <c r="C484" i="14"/>
  <c r="G484" i="14"/>
  <c r="C481" i="13"/>
  <c r="H481" i="13"/>
  <c r="I481" i="13" s="1"/>
  <c r="D481" i="13"/>
  <c r="G481" i="13"/>
  <c r="C402" i="3"/>
  <c r="D402" i="3"/>
  <c r="E484" i="15" l="1"/>
  <c r="G469" i="17"/>
  <c r="E484" i="14"/>
  <c r="F469" i="17"/>
  <c r="E481" i="13"/>
  <c r="E466" i="17"/>
  <c r="E402" i="3"/>
  <c r="H402" i="3" s="1"/>
  <c r="I402" i="3" s="1"/>
  <c r="C387" i="17"/>
  <c r="B387" i="17" s="1"/>
  <c r="B485" i="15"/>
  <c r="B485" i="14"/>
  <c r="B482" i="13"/>
  <c r="D483" i="12"/>
  <c r="C483" i="12"/>
  <c r="G483" i="12"/>
  <c r="E483" i="12" l="1"/>
  <c r="H483" i="12" s="1"/>
  <c r="I483" i="12" s="1"/>
  <c r="B484" i="12" s="1"/>
  <c r="D468" i="17"/>
  <c r="D485" i="15"/>
  <c r="C485" i="15"/>
  <c r="H485" i="15"/>
  <c r="I485" i="15" s="1"/>
  <c r="G485" i="15"/>
  <c r="H485" i="14"/>
  <c r="I485" i="14" s="1"/>
  <c r="D485" i="14"/>
  <c r="C485" i="14"/>
  <c r="G485" i="14"/>
  <c r="H482" i="13"/>
  <c r="I482" i="13" s="1"/>
  <c r="D482" i="13"/>
  <c r="C482" i="13"/>
  <c r="G482" i="13"/>
  <c r="B403" i="3"/>
  <c r="G403" i="3" s="1"/>
  <c r="E485" i="15" l="1"/>
  <c r="G470" i="17"/>
  <c r="E485" i="14"/>
  <c r="F470" i="17"/>
  <c r="E482" i="13"/>
  <c r="E467" i="17"/>
  <c r="B486" i="15"/>
  <c r="B486" i="14"/>
  <c r="B483" i="13"/>
  <c r="D484" i="12"/>
  <c r="C484" i="12"/>
  <c r="G484" i="12"/>
  <c r="C403" i="3"/>
  <c r="D403" i="3"/>
  <c r="E484" i="12" l="1"/>
  <c r="H484" i="12" s="1"/>
  <c r="I484" i="12" s="1"/>
  <c r="B485" i="12" s="1"/>
  <c r="D469" i="17"/>
  <c r="E403" i="3"/>
  <c r="C388" i="17"/>
  <c r="B388" i="17" s="1"/>
  <c r="H486" i="15"/>
  <c r="I486" i="15" s="1"/>
  <c r="D486" i="15"/>
  <c r="C486" i="15"/>
  <c r="G486" i="15"/>
  <c r="D486" i="14"/>
  <c r="C486" i="14"/>
  <c r="H486" i="14"/>
  <c r="I486" i="14" s="1"/>
  <c r="G486" i="14"/>
  <c r="H483" i="13"/>
  <c r="I483" i="13" s="1"/>
  <c r="D483" i="13"/>
  <c r="C483" i="13"/>
  <c r="G483" i="13"/>
  <c r="H403" i="3"/>
  <c r="I403" i="3" s="1"/>
  <c r="E486" i="15" l="1"/>
  <c r="G471" i="17"/>
  <c r="E486" i="14"/>
  <c r="F471" i="17"/>
  <c r="E483" i="13"/>
  <c r="E468" i="17"/>
  <c r="B487" i="15"/>
  <c r="B487" i="14"/>
  <c r="B484" i="13"/>
  <c r="D485" i="12"/>
  <c r="C485" i="12"/>
  <c r="G485" i="12"/>
  <c r="B404" i="3"/>
  <c r="G404" i="3" s="1"/>
  <c r="E485" i="12" l="1"/>
  <c r="H485" i="12" s="1"/>
  <c r="I485" i="12" s="1"/>
  <c r="B486" i="12" s="1"/>
  <c r="D470" i="17"/>
  <c r="D487" i="15"/>
  <c r="C487" i="15"/>
  <c r="H487" i="15"/>
  <c r="I487" i="15" s="1"/>
  <c r="G487" i="15"/>
  <c r="H487" i="14"/>
  <c r="I487" i="14" s="1"/>
  <c r="D487" i="14"/>
  <c r="C487" i="14"/>
  <c r="G487" i="14"/>
  <c r="D484" i="13"/>
  <c r="C484" i="13"/>
  <c r="H484" i="13"/>
  <c r="I484" i="13" s="1"/>
  <c r="G484" i="13"/>
  <c r="C404" i="3"/>
  <c r="D404" i="3"/>
  <c r="E487" i="15" l="1"/>
  <c r="G472" i="17"/>
  <c r="E487" i="14"/>
  <c r="F472" i="17"/>
  <c r="E484" i="13"/>
  <c r="E469" i="17"/>
  <c r="E404" i="3"/>
  <c r="H404" i="3" s="1"/>
  <c r="I404" i="3" s="1"/>
  <c r="C389" i="17"/>
  <c r="B389" i="17" s="1"/>
  <c r="B488" i="15"/>
  <c r="B488" i="14"/>
  <c r="B485" i="13"/>
  <c r="D486" i="12"/>
  <c r="C486" i="12"/>
  <c r="G486" i="12"/>
  <c r="E486" i="12" l="1"/>
  <c r="H486" i="12" s="1"/>
  <c r="I486" i="12" s="1"/>
  <c r="B487" i="12" s="1"/>
  <c r="D471" i="17"/>
  <c r="H488" i="15"/>
  <c r="I488" i="15" s="1"/>
  <c r="D488" i="15"/>
  <c r="C488" i="15"/>
  <c r="G488" i="15"/>
  <c r="C488" i="14"/>
  <c r="H488" i="14"/>
  <c r="I488" i="14" s="1"/>
  <c r="D488" i="14"/>
  <c r="G488" i="14"/>
  <c r="H485" i="13"/>
  <c r="I485" i="13" s="1"/>
  <c r="D485" i="13"/>
  <c r="C485" i="13"/>
  <c r="G485" i="13"/>
  <c r="B405" i="3"/>
  <c r="G405" i="3" s="1"/>
  <c r="E488" i="15" l="1"/>
  <c r="G473" i="17"/>
  <c r="E488" i="14"/>
  <c r="F473" i="17"/>
  <c r="E485" i="13"/>
  <c r="E470" i="17"/>
  <c r="B489" i="15"/>
  <c r="B489" i="14"/>
  <c r="B486" i="13"/>
  <c r="D487" i="12"/>
  <c r="C487" i="12"/>
  <c r="G487" i="12"/>
  <c r="C405" i="3"/>
  <c r="D405" i="3"/>
  <c r="E487" i="12" l="1"/>
  <c r="H487" i="12" s="1"/>
  <c r="I487" i="12" s="1"/>
  <c r="B488" i="12" s="1"/>
  <c r="D472" i="17"/>
  <c r="E405" i="3"/>
  <c r="C390" i="17"/>
  <c r="B390" i="17" s="1"/>
  <c r="H489" i="15"/>
  <c r="I489" i="15" s="1"/>
  <c r="D489" i="15"/>
  <c r="C489" i="15"/>
  <c r="G489" i="15"/>
  <c r="H489" i="14"/>
  <c r="I489" i="14" s="1"/>
  <c r="D489" i="14"/>
  <c r="C489" i="14"/>
  <c r="G489" i="14"/>
  <c r="D486" i="13"/>
  <c r="C486" i="13"/>
  <c r="H486" i="13"/>
  <c r="I486" i="13" s="1"/>
  <c r="G486" i="13"/>
  <c r="H405" i="3"/>
  <c r="I405" i="3" s="1"/>
  <c r="E489" i="15" l="1"/>
  <c r="G474" i="17"/>
  <c r="E489" i="14"/>
  <c r="F474" i="17"/>
  <c r="E486" i="13"/>
  <c r="E471" i="17"/>
  <c r="B490" i="15"/>
  <c r="B490" i="14"/>
  <c r="B487" i="13"/>
  <c r="D488" i="12"/>
  <c r="C488" i="12"/>
  <c r="G488" i="12"/>
  <c r="B406" i="3"/>
  <c r="G406" i="3" s="1"/>
  <c r="E488" i="12" l="1"/>
  <c r="H488" i="12" s="1"/>
  <c r="I488" i="12" s="1"/>
  <c r="B489" i="12" s="1"/>
  <c r="D473" i="17"/>
  <c r="H490" i="15"/>
  <c r="I490" i="15" s="1"/>
  <c r="D490" i="15"/>
  <c r="C490" i="15"/>
  <c r="G490" i="15"/>
  <c r="H490" i="14"/>
  <c r="I490" i="14" s="1"/>
  <c r="D490" i="14"/>
  <c r="C490" i="14"/>
  <c r="G490" i="14"/>
  <c r="H487" i="13"/>
  <c r="I487" i="13" s="1"/>
  <c r="D487" i="13"/>
  <c r="C487" i="13"/>
  <c r="G487" i="13"/>
  <c r="C406" i="3"/>
  <c r="D406" i="3"/>
  <c r="E490" i="15" l="1"/>
  <c r="G475" i="17"/>
  <c r="E490" i="14"/>
  <c r="F475" i="17"/>
  <c r="E487" i="13"/>
  <c r="E472" i="17"/>
  <c r="E406" i="3"/>
  <c r="H406" i="3" s="1"/>
  <c r="I406" i="3" s="1"/>
  <c r="B407" i="3" s="1"/>
  <c r="G407" i="3" s="1"/>
  <c r="C391" i="17"/>
  <c r="B391" i="17" s="1"/>
  <c r="B491" i="15"/>
  <c r="B491" i="14"/>
  <c r="B488" i="13"/>
  <c r="D489" i="12"/>
  <c r="C489" i="12"/>
  <c r="G489" i="12"/>
  <c r="E489" i="12" l="1"/>
  <c r="H489" i="12" s="1"/>
  <c r="I489" i="12" s="1"/>
  <c r="B490" i="12" s="1"/>
  <c r="D474" i="17"/>
  <c r="H491" i="15"/>
  <c r="I491" i="15" s="1"/>
  <c r="D491" i="15"/>
  <c r="C491" i="15"/>
  <c r="G491" i="15"/>
  <c r="D491" i="14"/>
  <c r="C491" i="14"/>
  <c r="H491" i="14"/>
  <c r="I491" i="14" s="1"/>
  <c r="G491" i="14"/>
  <c r="H488" i="13"/>
  <c r="I488" i="13" s="1"/>
  <c r="D488" i="13"/>
  <c r="C488" i="13"/>
  <c r="G488" i="13"/>
  <c r="C407" i="3"/>
  <c r="D407" i="3"/>
  <c r="E491" i="15" l="1"/>
  <c r="G476" i="17"/>
  <c r="E491" i="14"/>
  <c r="F476" i="17"/>
  <c r="E488" i="13"/>
  <c r="E473" i="17"/>
  <c r="E407" i="3"/>
  <c r="H407" i="3" s="1"/>
  <c r="I407" i="3" s="1"/>
  <c r="B408" i="3" s="1"/>
  <c r="G408" i="3" s="1"/>
  <c r="C392" i="17"/>
  <c r="B392" i="17" s="1"/>
  <c r="B492" i="15"/>
  <c r="B492" i="14"/>
  <c r="B489" i="13"/>
  <c r="D490" i="12"/>
  <c r="C490" i="12"/>
  <c r="G490" i="12"/>
  <c r="E490" i="12" l="1"/>
  <c r="H490" i="12" s="1"/>
  <c r="I490" i="12" s="1"/>
  <c r="B491" i="12" s="1"/>
  <c r="D475" i="17"/>
  <c r="D492" i="15"/>
  <c r="C492" i="15"/>
  <c r="H492" i="15"/>
  <c r="I492" i="15" s="1"/>
  <c r="G492" i="15"/>
  <c r="H492" i="14"/>
  <c r="I492" i="14" s="1"/>
  <c r="D492" i="14"/>
  <c r="C492" i="14"/>
  <c r="G492" i="14"/>
  <c r="H489" i="13"/>
  <c r="I489" i="13" s="1"/>
  <c r="D489" i="13"/>
  <c r="C489" i="13"/>
  <c r="G489" i="13"/>
  <c r="C408" i="3"/>
  <c r="D408" i="3"/>
  <c r="E492" i="15" l="1"/>
  <c r="G477" i="17"/>
  <c r="E492" i="14"/>
  <c r="F477" i="17"/>
  <c r="E489" i="13"/>
  <c r="E474" i="17"/>
  <c r="E408" i="3"/>
  <c r="H408" i="3" s="1"/>
  <c r="I408" i="3" s="1"/>
  <c r="B409" i="3" s="1"/>
  <c r="G409" i="3" s="1"/>
  <c r="C393" i="17"/>
  <c r="B393" i="17" s="1"/>
  <c r="B493" i="15"/>
  <c r="B493" i="14"/>
  <c r="B490" i="13"/>
  <c r="D491" i="12"/>
  <c r="C491" i="12"/>
  <c r="G491" i="12"/>
  <c r="E491" i="12" l="1"/>
  <c r="H491" i="12" s="1"/>
  <c r="I491" i="12" s="1"/>
  <c r="B492" i="12" s="1"/>
  <c r="D476" i="17"/>
  <c r="H493" i="15"/>
  <c r="I493" i="15" s="1"/>
  <c r="D493" i="15"/>
  <c r="C493" i="15"/>
  <c r="G493" i="15"/>
  <c r="D493" i="14"/>
  <c r="C493" i="14"/>
  <c r="H493" i="14"/>
  <c r="I493" i="14" s="1"/>
  <c r="G493" i="14"/>
  <c r="H490" i="13"/>
  <c r="I490" i="13" s="1"/>
  <c r="D490" i="13"/>
  <c r="C490" i="13"/>
  <c r="G490" i="13"/>
  <c r="C409" i="3"/>
  <c r="D409" i="3"/>
  <c r="E493" i="15" l="1"/>
  <c r="G478" i="17"/>
  <c r="E493" i="14"/>
  <c r="F478" i="17"/>
  <c r="E490" i="13"/>
  <c r="E475" i="17"/>
  <c r="E409" i="3"/>
  <c r="H409" i="3" s="1"/>
  <c r="I409" i="3" s="1"/>
  <c r="C394" i="17"/>
  <c r="B394" i="17" s="1"/>
  <c r="B494" i="15"/>
  <c r="B494" i="14"/>
  <c r="B491" i="13"/>
  <c r="C492" i="12"/>
  <c r="D492" i="12"/>
  <c r="G492" i="12"/>
  <c r="E492" i="12" l="1"/>
  <c r="H492" i="12" s="1"/>
  <c r="I492" i="12" s="1"/>
  <c r="B493" i="12" s="1"/>
  <c r="D477" i="17"/>
  <c r="C494" i="15"/>
  <c r="H494" i="15"/>
  <c r="I494" i="15" s="1"/>
  <c r="D494" i="15"/>
  <c r="G494" i="15"/>
  <c r="H494" i="14"/>
  <c r="I494" i="14" s="1"/>
  <c r="D494" i="14"/>
  <c r="C494" i="14"/>
  <c r="G494" i="14"/>
  <c r="D491" i="13"/>
  <c r="C491" i="13"/>
  <c r="H491" i="13"/>
  <c r="I491" i="13" s="1"/>
  <c r="G491" i="13"/>
  <c r="B410" i="3"/>
  <c r="G410" i="3" s="1"/>
  <c r="E494" i="15" l="1"/>
  <c r="G479" i="17"/>
  <c r="E494" i="14"/>
  <c r="F479" i="17"/>
  <c r="E491" i="13"/>
  <c r="E476" i="17"/>
  <c r="B495" i="15"/>
  <c r="B495" i="14"/>
  <c r="B492" i="13"/>
  <c r="D493" i="12"/>
  <c r="C493" i="12"/>
  <c r="G493" i="12"/>
  <c r="C410" i="3"/>
  <c r="D410" i="3"/>
  <c r="E493" i="12" l="1"/>
  <c r="H493" i="12" s="1"/>
  <c r="I493" i="12" s="1"/>
  <c r="B494" i="12" s="1"/>
  <c r="D478" i="17"/>
  <c r="E410" i="3"/>
  <c r="C395" i="17"/>
  <c r="B395" i="17" s="1"/>
  <c r="H495" i="15"/>
  <c r="I495" i="15" s="1"/>
  <c r="D495" i="15"/>
  <c r="C495" i="15"/>
  <c r="G495" i="15"/>
  <c r="H495" i="14"/>
  <c r="I495" i="14" s="1"/>
  <c r="D495" i="14"/>
  <c r="C495" i="14"/>
  <c r="G495" i="14"/>
  <c r="H492" i="13"/>
  <c r="I492" i="13" s="1"/>
  <c r="D492" i="13"/>
  <c r="C492" i="13"/>
  <c r="G492" i="13"/>
  <c r="H410" i="3"/>
  <c r="I410" i="3" s="1"/>
  <c r="E495" i="15" l="1"/>
  <c r="G480" i="17"/>
  <c r="E495" i="14"/>
  <c r="F480" i="17"/>
  <c r="E492" i="13"/>
  <c r="E477" i="17"/>
  <c r="B496" i="15"/>
  <c r="B496" i="14"/>
  <c r="B493" i="13"/>
  <c r="D494" i="12"/>
  <c r="C494" i="12"/>
  <c r="G494" i="12"/>
  <c r="B411" i="3"/>
  <c r="G411" i="3" s="1"/>
  <c r="E494" i="12" l="1"/>
  <c r="H494" i="12" s="1"/>
  <c r="I494" i="12" s="1"/>
  <c r="B495" i="12" s="1"/>
  <c r="D479" i="17"/>
  <c r="H496" i="15"/>
  <c r="I496" i="15" s="1"/>
  <c r="D496" i="15"/>
  <c r="C496" i="15"/>
  <c r="G496" i="15"/>
  <c r="H496" i="14"/>
  <c r="I496" i="14" s="1"/>
  <c r="D496" i="14"/>
  <c r="C496" i="14"/>
  <c r="G496" i="14"/>
  <c r="C493" i="13"/>
  <c r="H493" i="13"/>
  <c r="I493" i="13" s="1"/>
  <c r="D493" i="13"/>
  <c r="G493" i="13"/>
  <c r="C411" i="3"/>
  <c r="D411" i="3"/>
  <c r="E496" i="15" l="1"/>
  <c r="G481" i="17"/>
  <c r="E496" i="14"/>
  <c r="F481" i="17"/>
  <c r="E493" i="13"/>
  <c r="E478" i="17"/>
  <c r="E411" i="3"/>
  <c r="H411" i="3" s="1"/>
  <c r="I411" i="3" s="1"/>
  <c r="C396" i="17"/>
  <c r="B396" i="17" s="1"/>
  <c r="B497" i="15"/>
  <c r="B497" i="14"/>
  <c r="B494" i="13"/>
  <c r="D495" i="12"/>
  <c r="C495" i="12"/>
  <c r="G495" i="12"/>
  <c r="E495" i="12" l="1"/>
  <c r="D480" i="17"/>
  <c r="H495" i="12"/>
  <c r="I495" i="12" s="1"/>
  <c r="B496" i="12" s="1"/>
  <c r="D497" i="15"/>
  <c r="C497" i="15"/>
  <c r="H497" i="15"/>
  <c r="I497" i="15" s="1"/>
  <c r="G497" i="15"/>
  <c r="H497" i="14"/>
  <c r="I497" i="14" s="1"/>
  <c r="D497" i="14"/>
  <c r="C497" i="14"/>
  <c r="G497" i="14"/>
  <c r="H494" i="13"/>
  <c r="I494" i="13" s="1"/>
  <c r="D494" i="13"/>
  <c r="C494" i="13"/>
  <c r="G494" i="13"/>
  <c r="B412" i="3"/>
  <c r="G412" i="3" s="1"/>
  <c r="E497" i="15" l="1"/>
  <c r="G482" i="17"/>
  <c r="E497" i="14"/>
  <c r="F482" i="17"/>
  <c r="E494" i="13"/>
  <c r="E479" i="17"/>
  <c r="B498" i="15"/>
  <c r="B498" i="14"/>
  <c r="B495" i="13"/>
  <c r="D496" i="12"/>
  <c r="C496" i="12"/>
  <c r="G496" i="12"/>
  <c r="C412" i="3"/>
  <c r="D412" i="3"/>
  <c r="E496" i="12" l="1"/>
  <c r="H496" i="12" s="1"/>
  <c r="I496" i="12" s="1"/>
  <c r="B497" i="12" s="1"/>
  <c r="D481" i="17"/>
  <c r="E412" i="3"/>
  <c r="C397" i="17"/>
  <c r="B397" i="17" s="1"/>
  <c r="H498" i="15"/>
  <c r="I498" i="15" s="1"/>
  <c r="D498" i="15"/>
  <c r="C498" i="15"/>
  <c r="G498" i="15"/>
  <c r="D498" i="14"/>
  <c r="C498" i="14"/>
  <c r="H498" i="14"/>
  <c r="I498" i="14" s="1"/>
  <c r="G498" i="14"/>
  <c r="H495" i="13"/>
  <c r="I495" i="13" s="1"/>
  <c r="D495" i="13"/>
  <c r="C495" i="13"/>
  <c r="G495" i="13"/>
  <c r="H412" i="3"/>
  <c r="I412" i="3" s="1"/>
  <c r="B413" i="3" s="1"/>
  <c r="G413" i="3" s="1"/>
  <c r="E498" i="15" l="1"/>
  <c r="G483" i="17"/>
  <c r="E498" i="14"/>
  <c r="F483" i="17"/>
  <c r="E495" i="13"/>
  <c r="E480" i="17"/>
  <c r="B499" i="15"/>
  <c r="B499" i="14"/>
  <c r="B496" i="13"/>
  <c r="D497" i="12"/>
  <c r="C497" i="12"/>
  <c r="G497" i="12"/>
  <c r="C413" i="3"/>
  <c r="D413" i="3"/>
  <c r="E497" i="12" l="1"/>
  <c r="H497" i="12" s="1"/>
  <c r="I497" i="12" s="1"/>
  <c r="B498" i="12" s="1"/>
  <c r="D482" i="17"/>
  <c r="E413" i="3"/>
  <c r="C398" i="17"/>
  <c r="B398" i="17" s="1"/>
  <c r="D499" i="15"/>
  <c r="C499" i="15"/>
  <c r="H499" i="15"/>
  <c r="I499" i="15" s="1"/>
  <c r="G499" i="15"/>
  <c r="H499" i="14"/>
  <c r="I499" i="14" s="1"/>
  <c r="D499" i="14"/>
  <c r="C499" i="14"/>
  <c r="G499" i="14"/>
  <c r="D496" i="13"/>
  <c r="C496" i="13"/>
  <c r="H496" i="13"/>
  <c r="I496" i="13" s="1"/>
  <c r="G496" i="13"/>
  <c r="H413" i="3"/>
  <c r="I413" i="3" s="1"/>
  <c r="E499" i="15" l="1"/>
  <c r="G484" i="17"/>
  <c r="E499" i="14"/>
  <c r="F484" i="17"/>
  <c r="E496" i="13"/>
  <c r="E481" i="17"/>
  <c r="B500" i="15"/>
  <c r="B500" i="14"/>
  <c r="B497" i="13"/>
  <c r="D498" i="12"/>
  <c r="C498" i="12"/>
  <c r="G498" i="12"/>
  <c r="B414" i="3"/>
  <c r="G414" i="3" s="1"/>
  <c r="E498" i="12" l="1"/>
  <c r="H498" i="12" s="1"/>
  <c r="I498" i="12" s="1"/>
  <c r="B499" i="12" s="1"/>
  <c r="D483" i="17"/>
  <c r="H500" i="15"/>
  <c r="I500" i="15" s="1"/>
  <c r="D500" i="15"/>
  <c r="C500" i="15"/>
  <c r="G500" i="15"/>
  <c r="C500" i="14"/>
  <c r="H500" i="14"/>
  <c r="I500" i="14" s="1"/>
  <c r="D500" i="14"/>
  <c r="G500" i="14"/>
  <c r="H497" i="13"/>
  <c r="I497" i="13" s="1"/>
  <c r="D497" i="13"/>
  <c r="C497" i="13"/>
  <c r="G497" i="13"/>
  <c r="C414" i="3"/>
  <c r="D414" i="3"/>
  <c r="E500" i="15" l="1"/>
  <c r="G485" i="17"/>
  <c r="E500" i="14"/>
  <c r="F485" i="17"/>
  <c r="E497" i="13"/>
  <c r="E482" i="17"/>
  <c r="E414" i="3"/>
  <c r="H414" i="3" s="1"/>
  <c r="I414" i="3" s="1"/>
  <c r="C399" i="17"/>
  <c r="B399" i="17" s="1"/>
  <c r="B501" i="15"/>
  <c r="B501" i="14"/>
  <c r="B498" i="13"/>
  <c r="D499" i="12"/>
  <c r="C499" i="12"/>
  <c r="G499" i="12"/>
  <c r="E499" i="12" l="1"/>
  <c r="H499" i="12" s="1"/>
  <c r="I499" i="12" s="1"/>
  <c r="B500" i="12" s="1"/>
  <c r="D484" i="17"/>
  <c r="H501" i="15"/>
  <c r="I501" i="15" s="1"/>
  <c r="D501" i="15"/>
  <c r="C501" i="15"/>
  <c r="G501" i="15"/>
  <c r="H501" i="14"/>
  <c r="I501" i="14" s="1"/>
  <c r="D501" i="14"/>
  <c r="C501" i="14"/>
  <c r="G501" i="14"/>
  <c r="D498" i="13"/>
  <c r="C498" i="13"/>
  <c r="H498" i="13"/>
  <c r="I498" i="13" s="1"/>
  <c r="G498" i="13"/>
  <c r="B415" i="3"/>
  <c r="G415" i="3" s="1"/>
  <c r="E501" i="15" l="1"/>
  <c r="G486" i="17"/>
  <c r="E501" i="14"/>
  <c r="F486" i="17"/>
  <c r="E498" i="13"/>
  <c r="E483" i="17"/>
  <c r="B502" i="15"/>
  <c r="B502" i="14"/>
  <c r="B499" i="13"/>
  <c r="D500" i="12"/>
  <c r="C500" i="12"/>
  <c r="G500" i="12"/>
  <c r="C415" i="3"/>
  <c r="D415" i="3"/>
  <c r="E500" i="12" l="1"/>
  <c r="H500" i="12" s="1"/>
  <c r="I500" i="12" s="1"/>
  <c r="B501" i="12" s="1"/>
  <c r="D485" i="17"/>
  <c r="E415" i="3"/>
  <c r="C400" i="17"/>
  <c r="B400" i="17" s="1"/>
  <c r="H502" i="15"/>
  <c r="I502" i="15" s="1"/>
  <c r="D502" i="15"/>
  <c r="C502" i="15"/>
  <c r="G502" i="15"/>
  <c r="H502" i="14"/>
  <c r="I502" i="14" s="1"/>
  <c r="D502" i="14"/>
  <c r="C502" i="14"/>
  <c r="G502" i="14"/>
  <c r="H499" i="13"/>
  <c r="I499" i="13" s="1"/>
  <c r="D499" i="13"/>
  <c r="C499" i="13"/>
  <c r="G499" i="13"/>
  <c r="H415" i="3"/>
  <c r="I415" i="3" s="1"/>
  <c r="E502" i="15" l="1"/>
  <c r="G487" i="17"/>
  <c r="E502" i="14"/>
  <c r="F487" i="17"/>
  <c r="E499" i="13"/>
  <c r="E484" i="17"/>
  <c r="B503" i="15"/>
  <c r="B503" i="14"/>
  <c r="B500" i="13"/>
  <c r="D501" i="12"/>
  <c r="C501" i="12"/>
  <c r="G501" i="12"/>
  <c r="B416" i="3"/>
  <c r="G416" i="3" s="1"/>
  <c r="E501" i="12" l="1"/>
  <c r="H501" i="12" s="1"/>
  <c r="I501" i="12" s="1"/>
  <c r="B502" i="12" s="1"/>
  <c r="D486" i="17"/>
  <c r="H503" i="15"/>
  <c r="I503" i="15" s="1"/>
  <c r="D503" i="15"/>
  <c r="C503" i="15"/>
  <c r="G503" i="15"/>
  <c r="D503" i="14"/>
  <c r="C503" i="14"/>
  <c r="H503" i="14"/>
  <c r="I503" i="14" s="1"/>
  <c r="G503" i="14"/>
  <c r="H500" i="13"/>
  <c r="I500" i="13" s="1"/>
  <c r="D500" i="13"/>
  <c r="C500" i="13"/>
  <c r="G500" i="13"/>
  <c r="C416" i="3"/>
  <c r="D416" i="3"/>
  <c r="E503" i="15" l="1"/>
  <c r="G488" i="17"/>
  <c r="E503" i="14"/>
  <c r="F488" i="17"/>
  <c r="E500" i="13"/>
  <c r="E485" i="17"/>
  <c r="E416" i="3"/>
  <c r="H416" i="3" s="1"/>
  <c r="I416" i="3" s="1"/>
  <c r="C401" i="17"/>
  <c r="B401" i="17" s="1"/>
  <c r="B504" i="15"/>
  <c r="B504" i="14"/>
  <c r="B501" i="13"/>
  <c r="D502" i="12"/>
  <c r="C502" i="12"/>
  <c r="G502" i="12"/>
  <c r="E502" i="12" l="1"/>
  <c r="H502" i="12" s="1"/>
  <c r="I502" i="12" s="1"/>
  <c r="B503" i="12" s="1"/>
  <c r="D487" i="17"/>
  <c r="D504" i="15"/>
  <c r="C504" i="15"/>
  <c r="H504" i="15"/>
  <c r="I504" i="15" s="1"/>
  <c r="G504" i="15"/>
  <c r="H504" i="14"/>
  <c r="I504" i="14" s="1"/>
  <c r="D504" i="14"/>
  <c r="C504" i="14"/>
  <c r="G504" i="14"/>
  <c r="H501" i="13"/>
  <c r="I501" i="13" s="1"/>
  <c r="D501" i="13"/>
  <c r="C501" i="13"/>
  <c r="G501" i="13"/>
  <c r="B417" i="3"/>
  <c r="G417" i="3" s="1"/>
  <c r="E504" i="15" l="1"/>
  <c r="G489" i="17"/>
  <c r="E504" i="14"/>
  <c r="F489" i="17"/>
  <c r="E501" i="13"/>
  <c r="E486" i="17"/>
  <c r="B505" i="15"/>
  <c r="B505" i="14"/>
  <c r="B502" i="13"/>
  <c r="D503" i="12"/>
  <c r="C503" i="12"/>
  <c r="G503" i="12"/>
  <c r="C417" i="3"/>
  <c r="D417" i="3"/>
  <c r="E503" i="12" l="1"/>
  <c r="D488" i="17"/>
  <c r="E417" i="3"/>
  <c r="C402" i="17"/>
  <c r="B402" i="17" s="1"/>
  <c r="H503" i="12"/>
  <c r="I503" i="12" s="1"/>
  <c r="B504" i="12" s="1"/>
  <c r="H505" i="15"/>
  <c r="I505" i="15" s="1"/>
  <c r="D505" i="15"/>
  <c r="C505" i="15"/>
  <c r="G505" i="15"/>
  <c r="D505" i="14"/>
  <c r="C505" i="14"/>
  <c r="H505" i="14"/>
  <c r="I505" i="14" s="1"/>
  <c r="G505" i="14"/>
  <c r="H502" i="13"/>
  <c r="I502" i="13" s="1"/>
  <c r="D502" i="13"/>
  <c r="C502" i="13"/>
  <c r="G502" i="13"/>
  <c r="H417" i="3"/>
  <c r="I417" i="3" s="1"/>
  <c r="E505" i="15" l="1"/>
  <c r="G490" i="17"/>
  <c r="E505" i="14"/>
  <c r="F490" i="17"/>
  <c r="E502" i="13"/>
  <c r="E487" i="17"/>
  <c r="B506" i="15"/>
  <c r="B506" i="14"/>
  <c r="B503" i="13"/>
  <c r="C504" i="12"/>
  <c r="D504" i="12"/>
  <c r="G504" i="12"/>
  <c r="B418" i="3"/>
  <c r="G418" i="3" s="1"/>
  <c r="E504" i="12" l="1"/>
  <c r="H504" i="12" s="1"/>
  <c r="I504" i="12" s="1"/>
  <c r="B505" i="12" s="1"/>
  <c r="D489" i="17"/>
  <c r="C506" i="15"/>
  <c r="H506" i="15"/>
  <c r="I506" i="15" s="1"/>
  <c r="D506" i="15"/>
  <c r="G506" i="15"/>
  <c r="H506" i="14"/>
  <c r="I506" i="14" s="1"/>
  <c r="D506" i="14"/>
  <c r="C506" i="14"/>
  <c r="G506" i="14"/>
  <c r="D503" i="13"/>
  <c r="C503" i="13"/>
  <c r="H503" i="13"/>
  <c r="I503" i="13" s="1"/>
  <c r="G503" i="13"/>
  <c r="C418" i="3"/>
  <c r="D418" i="3"/>
  <c r="E506" i="15" l="1"/>
  <c r="G491" i="17"/>
  <c r="E506" i="14"/>
  <c r="F491" i="17"/>
  <c r="E503" i="13"/>
  <c r="E488" i="17"/>
  <c r="E418" i="3"/>
  <c r="H418" i="3" s="1"/>
  <c r="I418" i="3" s="1"/>
  <c r="C403" i="17"/>
  <c r="B403" i="17" s="1"/>
  <c r="B507" i="15"/>
  <c r="B507" i="14"/>
  <c r="B504" i="13"/>
  <c r="D505" i="12"/>
  <c r="C505" i="12"/>
  <c r="G505" i="12"/>
  <c r="E505" i="12" l="1"/>
  <c r="H505" i="12" s="1"/>
  <c r="I505" i="12" s="1"/>
  <c r="B506" i="12" s="1"/>
  <c r="D490" i="17"/>
  <c r="H507" i="15"/>
  <c r="I507" i="15" s="1"/>
  <c r="D507" i="15"/>
  <c r="C507" i="15"/>
  <c r="G507" i="15"/>
  <c r="H507" i="14"/>
  <c r="I507" i="14" s="1"/>
  <c r="D507" i="14"/>
  <c r="C507" i="14"/>
  <c r="G507" i="14"/>
  <c r="H504" i="13"/>
  <c r="I504" i="13" s="1"/>
  <c r="D504" i="13"/>
  <c r="C504" i="13"/>
  <c r="G504" i="13"/>
  <c r="B419" i="3"/>
  <c r="G419" i="3" s="1"/>
  <c r="E507" i="15" l="1"/>
  <c r="G492" i="17"/>
  <c r="E507" i="14"/>
  <c r="F492" i="17"/>
  <c r="E504" i="13"/>
  <c r="E489" i="17"/>
  <c r="B508" i="15"/>
  <c r="B508" i="14"/>
  <c r="B505" i="13"/>
  <c r="D506" i="12"/>
  <c r="C506" i="12"/>
  <c r="G506" i="12"/>
  <c r="C419" i="3"/>
  <c r="D419" i="3"/>
  <c r="E506" i="12" l="1"/>
  <c r="D491" i="17"/>
  <c r="E419" i="3"/>
  <c r="C404" i="17"/>
  <c r="B404" i="17" s="1"/>
  <c r="H506" i="12"/>
  <c r="I506" i="12" s="1"/>
  <c r="B507" i="12" s="1"/>
  <c r="H508" i="15"/>
  <c r="I508" i="15" s="1"/>
  <c r="D508" i="15"/>
  <c r="C508" i="15"/>
  <c r="G508" i="15"/>
  <c r="H508" i="14"/>
  <c r="I508" i="14" s="1"/>
  <c r="D508" i="14"/>
  <c r="C508" i="14"/>
  <c r="G508" i="14"/>
  <c r="C505" i="13"/>
  <c r="H505" i="13"/>
  <c r="I505" i="13" s="1"/>
  <c r="D505" i="13"/>
  <c r="G505" i="13"/>
  <c r="H419" i="3"/>
  <c r="I419" i="3" s="1"/>
  <c r="E508" i="15" l="1"/>
  <c r="G493" i="17"/>
  <c r="E508" i="14"/>
  <c r="F493" i="17"/>
  <c r="E505" i="13"/>
  <c r="E490" i="17"/>
  <c r="B509" i="15"/>
  <c r="B509" i="14"/>
  <c r="B506" i="13"/>
  <c r="D507" i="12"/>
  <c r="C507" i="12"/>
  <c r="G507" i="12"/>
  <c r="B420" i="3"/>
  <c r="G420" i="3" s="1"/>
  <c r="E507" i="12" l="1"/>
  <c r="H507" i="12" s="1"/>
  <c r="I507" i="12" s="1"/>
  <c r="B508" i="12" s="1"/>
  <c r="D492" i="17"/>
  <c r="D509" i="15"/>
  <c r="C509" i="15"/>
  <c r="H509" i="15"/>
  <c r="I509" i="15" s="1"/>
  <c r="G509" i="15"/>
  <c r="H509" i="14"/>
  <c r="I509" i="14" s="1"/>
  <c r="D509" i="14"/>
  <c r="C509" i="14"/>
  <c r="G509" i="14"/>
  <c r="H506" i="13"/>
  <c r="I506" i="13" s="1"/>
  <c r="D506" i="13"/>
  <c r="C506" i="13"/>
  <c r="G506" i="13"/>
  <c r="C420" i="3"/>
  <c r="D420" i="3"/>
  <c r="E509" i="15" l="1"/>
  <c r="G494" i="17"/>
  <c r="E509" i="14"/>
  <c r="F494" i="17"/>
  <c r="E506" i="13"/>
  <c r="E491" i="17"/>
  <c r="E420" i="3"/>
  <c r="H420" i="3" s="1"/>
  <c r="I420" i="3" s="1"/>
  <c r="B421" i="3" s="1"/>
  <c r="G421" i="3" s="1"/>
  <c r="C405" i="17"/>
  <c r="B405" i="17" s="1"/>
  <c r="B510" i="15"/>
  <c r="B510" i="14"/>
  <c r="B507" i="13"/>
  <c r="D508" i="12"/>
  <c r="C508" i="12"/>
  <c r="G508" i="12"/>
  <c r="E508" i="12" l="1"/>
  <c r="H508" i="12" s="1"/>
  <c r="I508" i="12" s="1"/>
  <c r="B509" i="12" s="1"/>
  <c r="D493" i="17"/>
  <c r="H510" i="15"/>
  <c r="I510" i="15" s="1"/>
  <c r="D510" i="15"/>
  <c r="C510" i="15"/>
  <c r="G510" i="15"/>
  <c r="D510" i="14"/>
  <c r="C510" i="14"/>
  <c r="H510" i="14"/>
  <c r="I510" i="14" s="1"/>
  <c r="G510" i="14"/>
  <c r="H507" i="13"/>
  <c r="I507" i="13" s="1"/>
  <c r="D507" i="13"/>
  <c r="C507" i="13"/>
  <c r="G507" i="13"/>
  <c r="C421" i="3"/>
  <c r="D421" i="3"/>
  <c r="E510" i="15" l="1"/>
  <c r="G495" i="17"/>
  <c r="E510" i="14"/>
  <c r="F495" i="17"/>
  <c r="E507" i="13"/>
  <c r="E492" i="17"/>
  <c r="E421" i="3"/>
  <c r="H421" i="3" s="1"/>
  <c r="I421" i="3" s="1"/>
  <c r="B422" i="3" s="1"/>
  <c r="G422" i="3" s="1"/>
  <c r="C406" i="17"/>
  <c r="B406" i="17" s="1"/>
  <c r="B511" i="15"/>
  <c r="B511" i="14"/>
  <c r="B508" i="13"/>
  <c r="D509" i="12"/>
  <c r="C509" i="12"/>
  <c r="G509" i="12"/>
  <c r="E509" i="12" l="1"/>
  <c r="H509" i="12" s="1"/>
  <c r="I509" i="12" s="1"/>
  <c r="B510" i="12" s="1"/>
  <c r="D494" i="17"/>
  <c r="D511" i="15"/>
  <c r="C511" i="15"/>
  <c r="H511" i="15"/>
  <c r="I511" i="15" s="1"/>
  <c r="G511" i="15"/>
  <c r="H511" i="14"/>
  <c r="I511" i="14" s="1"/>
  <c r="D511" i="14"/>
  <c r="C511" i="14"/>
  <c r="G511" i="14"/>
  <c r="D508" i="13"/>
  <c r="C508" i="13"/>
  <c r="H508" i="13"/>
  <c r="I508" i="13" s="1"/>
  <c r="G508" i="13"/>
  <c r="C422" i="3"/>
  <c r="D422" i="3"/>
  <c r="E511" i="15" l="1"/>
  <c r="G496" i="17"/>
  <c r="E511" i="14"/>
  <c r="F496" i="17"/>
  <c r="E508" i="13"/>
  <c r="E493" i="17"/>
  <c r="E422" i="3"/>
  <c r="H422" i="3" s="1"/>
  <c r="I422" i="3" s="1"/>
  <c r="C407" i="17"/>
  <c r="B407" i="17" s="1"/>
  <c r="B512" i="15"/>
  <c r="B512" i="14"/>
  <c r="B509" i="13"/>
  <c r="D510" i="12"/>
  <c r="C510" i="12"/>
  <c r="G510" i="12"/>
  <c r="E510" i="12" l="1"/>
  <c r="H510" i="12" s="1"/>
  <c r="I510" i="12" s="1"/>
  <c r="B511" i="12" s="1"/>
  <c r="D495" i="17"/>
  <c r="H512" i="15"/>
  <c r="I512" i="15" s="1"/>
  <c r="D512" i="15"/>
  <c r="C512" i="15"/>
  <c r="G512" i="15"/>
  <c r="C512" i="14"/>
  <c r="H512" i="14"/>
  <c r="I512" i="14" s="1"/>
  <c r="D512" i="14"/>
  <c r="G512" i="14"/>
  <c r="H509" i="13"/>
  <c r="I509" i="13" s="1"/>
  <c r="D509" i="13"/>
  <c r="C509" i="13"/>
  <c r="G509" i="13"/>
  <c r="B423" i="3"/>
  <c r="G423" i="3" s="1"/>
  <c r="E512" i="15" l="1"/>
  <c r="G497" i="17"/>
  <c r="E512" i="14"/>
  <c r="F497" i="17"/>
  <c r="E509" i="13"/>
  <c r="E494" i="17"/>
  <c r="B513" i="15"/>
  <c r="B513" i="14"/>
  <c r="B510" i="13"/>
  <c r="D511" i="12"/>
  <c r="C511" i="12"/>
  <c r="G511" i="12"/>
  <c r="C423" i="3"/>
  <c r="D423" i="3"/>
  <c r="E511" i="12" l="1"/>
  <c r="H511" i="12" s="1"/>
  <c r="I511" i="12" s="1"/>
  <c r="B512" i="12" s="1"/>
  <c r="D496" i="17"/>
  <c r="E423" i="3"/>
  <c r="H423" i="3" s="1"/>
  <c r="I423" i="3" s="1"/>
  <c r="C408" i="17"/>
  <c r="B408" i="17" s="1"/>
  <c r="H513" i="15"/>
  <c r="I513" i="15" s="1"/>
  <c r="D513" i="15"/>
  <c r="C513" i="15"/>
  <c r="G513" i="15"/>
  <c r="C513" i="14"/>
  <c r="H513" i="14"/>
  <c r="I513" i="14" s="1"/>
  <c r="D513" i="14"/>
  <c r="G513" i="14"/>
  <c r="D510" i="13"/>
  <c r="C510" i="13"/>
  <c r="H510" i="13"/>
  <c r="I510" i="13" s="1"/>
  <c r="G510" i="13"/>
  <c r="E513" i="15" l="1"/>
  <c r="G498" i="17"/>
  <c r="E513" i="14"/>
  <c r="F498" i="17"/>
  <c r="E510" i="13"/>
  <c r="E495" i="17"/>
  <c r="B514" i="15"/>
  <c r="B514" i="14"/>
  <c r="B511" i="13"/>
  <c r="D512" i="12"/>
  <c r="C512" i="12"/>
  <c r="G512" i="12"/>
  <c r="B424" i="3"/>
  <c r="G424" i="3" s="1"/>
  <c r="E512" i="12" l="1"/>
  <c r="H512" i="12" s="1"/>
  <c r="I512" i="12" s="1"/>
  <c r="B513" i="12" s="1"/>
  <c r="D497" i="17"/>
  <c r="H514" i="15"/>
  <c r="I514" i="15" s="1"/>
  <c r="D514" i="15"/>
  <c r="C514" i="15"/>
  <c r="G514" i="15"/>
  <c r="C514" i="14"/>
  <c r="H514" i="14"/>
  <c r="I514" i="14" s="1"/>
  <c r="D514" i="14"/>
  <c r="G514" i="14"/>
  <c r="H511" i="13"/>
  <c r="I511" i="13" s="1"/>
  <c r="D511" i="13"/>
  <c r="C511" i="13"/>
  <c r="G511" i="13"/>
  <c r="C424" i="3"/>
  <c r="D424" i="3"/>
  <c r="E514" i="15" l="1"/>
  <c r="G499" i="17"/>
  <c r="E514" i="14"/>
  <c r="F499" i="17"/>
  <c r="E511" i="13"/>
  <c r="E496" i="17"/>
  <c r="E424" i="3"/>
  <c r="H424" i="3" s="1"/>
  <c r="I424" i="3" s="1"/>
  <c r="C409" i="17"/>
  <c r="B409" i="17" s="1"/>
  <c r="B515" i="15"/>
  <c r="B515" i="14"/>
  <c r="B512" i="13"/>
  <c r="D513" i="12"/>
  <c r="C513" i="12"/>
  <c r="G513" i="12"/>
  <c r="E513" i="12" l="1"/>
  <c r="H513" i="12" s="1"/>
  <c r="I513" i="12" s="1"/>
  <c r="B514" i="12" s="1"/>
  <c r="D498" i="17"/>
  <c r="H515" i="15"/>
  <c r="I515" i="15" s="1"/>
  <c r="D515" i="15"/>
  <c r="C515" i="15"/>
  <c r="G515" i="15"/>
  <c r="H515" i="14"/>
  <c r="I515" i="14" s="1"/>
  <c r="D515" i="14"/>
  <c r="C515" i="14"/>
  <c r="G515" i="14"/>
  <c r="H512" i="13"/>
  <c r="I512" i="13" s="1"/>
  <c r="D512" i="13"/>
  <c r="C512" i="13"/>
  <c r="G512" i="13"/>
  <c r="B425" i="3"/>
  <c r="G425" i="3" s="1"/>
  <c r="E515" i="15" l="1"/>
  <c r="G500" i="17"/>
  <c r="E515" i="14"/>
  <c r="F500" i="17"/>
  <c r="E512" i="13"/>
  <c r="E497" i="17"/>
  <c r="B516" i="15"/>
  <c r="B516" i="14"/>
  <c r="B513" i="13"/>
  <c r="D514" i="12"/>
  <c r="C514" i="12"/>
  <c r="G514" i="12"/>
  <c r="C425" i="3"/>
  <c r="D425" i="3"/>
  <c r="E514" i="12" l="1"/>
  <c r="H514" i="12" s="1"/>
  <c r="I514" i="12" s="1"/>
  <c r="B515" i="12" s="1"/>
  <c r="D499" i="17"/>
  <c r="E425" i="3"/>
  <c r="H425" i="3" s="1"/>
  <c r="I425" i="3" s="1"/>
  <c r="B426" i="3" s="1"/>
  <c r="G426" i="3" s="1"/>
  <c r="C410" i="17"/>
  <c r="B410" i="17" s="1"/>
  <c r="D516" i="15"/>
  <c r="C516" i="15"/>
  <c r="H516" i="15"/>
  <c r="I516" i="15" s="1"/>
  <c r="G516" i="15"/>
  <c r="C516" i="14"/>
  <c r="D516" i="14"/>
  <c r="H516" i="14"/>
  <c r="I516" i="14" s="1"/>
  <c r="G516" i="14"/>
  <c r="H513" i="13"/>
  <c r="I513" i="13" s="1"/>
  <c r="D513" i="13"/>
  <c r="C513" i="13"/>
  <c r="G513" i="13"/>
  <c r="E516" i="15" l="1"/>
  <c r="G501" i="17"/>
  <c r="E516" i="14"/>
  <c r="F501" i="17"/>
  <c r="E513" i="13"/>
  <c r="E498" i="17"/>
  <c r="B517" i="15"/>
  <c r="B517" i="14"/>
  <c r="B514" i="13"/>
  <c r="D515" i="12"/>
  <c r="C515" i="12"/>
  <c r="G515" i="12"/>
  <c r="C426" i="3"/>
  <c r="D426" i="3"/>
  <c r="E515" i="12" l="1"/>
  <c r="H515" i="12" s="1"/>
  <c r="I515" i="12" s="1"/>
  <c r="B516" i="12" s="1"/>
  <c r="D500" i="17"/>
  <c r="E426" i="3"/>
  <c r="C411" i="17"/>
  <c r="B411" i="17" s="1"/>
  <c r="H517" i="15"/>
  <c r="I517" i="15" s="1"/>
  <c r="D517" i="15"/>
  <c r="C517" i="15"/>
  <c r="G517" i="15"/>
  <c r="H517" i="14"/>
  <c r="I517" i="14" s="1"/>
  <c r="D517" i="14"/>
  <c r="C517" i="14"/>
  <c r="G517" i="14"/>
  <c r="H514" i="13"/>
  <c r="I514" i="13" s="1"/>
  <c r="D514" i="13"/>
  <c r="C514" i="13"/>
  <c r="G514" i="13"/>
  <c r="H426" i="3"/>
  <c r="I426" i="3" s="1"/>
  <c r="E517" i="15" l="1"/>
  <c r="G502" i="17"/>
  <c r="E517" i="14"/>
  <c r="F502" i="17"/>
  <c r="E514" i="13"/>
  <c r="E499" i="17"/>
  <c r="B518" i="15"/>
  <c r="B518" i="14"/>
  <c r="B515" i="13"/>
  <c r="C516" i="12"/>
  <c r="D516" i="12"/>
  <c r="G516" i="12"/>
  <c r="B427" i="3"/>
  <c r="G427" i="3" s="1"/>
  <c r="E516" i="12" l="1"/>
  <c r="H516" i="12" s="1"/>
  <c r="I516" i="12" s="1"/>
  <c r="B517" i="12" s="1"/>
  <c r="D501" i="17"/>
  <c r="C518" i="15"/>
  <c r="H518" i="15"/>
  <c r="I518" i="15" s="1"/>
  <c r="D518" i="15"/>
  <c r="G518" i="15"/>
  <c r="D518" i="14"/>
  <c r="H518" i="14"/>
  <c r="I518" i="14" s="1"/>
  <c r="C518" i="14"/>
  <c r="G518" i="14"/>
  <c r="D515" i="13"/>
  <c r="C515" i="13"/>
  <c r="H515" i="13"/>
  <c r="I515" i="13" s="1"/>
  <c r="G515" i="13"/>
  <c r="C427" i="3"/>
  <c r="D427" i="3"/>
  <c r="E518" i="15" l="1"/>
  <c r="G503" i="17"/>
  <c r="E518" i="14"/>
  <c r="F503" i="17"/>
  <c r="E515" i="13"/>
  <c r="E500" i="17"/>
  <c r="E427" i="3"/>
  <c r="H427" i="3" s="1"/>
  <c r="I427" i="3" s="1"/>
  <c r="B428" i="3" s="1"/>
  <c r="G428" i="3" s="1"/>
  <c r="C412" i="17"/>
  <c r="B412" i="17" s="1"/>
  <c r="B519" i="15"/>
  <c r="B519" i="14"/>
  <c r="B516" i="13"/>
  <c r="D517" i="12"/>
  <c r="C517" i="12"/>
  <c r="G517" i="12"/>
  <c r="E517" i="12" l="1"/>
  <c r="H517" i="12" s="1"/>
  <c r="I517" i="12" s="1"/>
  <c r="B518" i="12" s="1"/>
  <c r="D502" i="17"/>
  <c r="H519" i="15"/>
  <c r="I519" i="15" s="1"/>
  <c r="D519" i="15"/>
  <c r="C519" i="15"/>
  <c r="G519" i="15"/>
  <c r="C519" i="14"/>
  <c r="H519" i="14"/>
  <c r="I519" i="14" s="1"/>
  <c r="D519" i="14"/>
  <c r="G519" i="14"/>
  <c r="H516" i="13"/>
  <c r="I516" i="13" s="1"/>
  <c r="D516" i="13"/>
  <c r="C516" i="13"/>
  <c r="G516" i="13"/>
  <c r="C428" i="3"/>
  <c r="D428" i="3"/>
  <c r="E519" i="15" l="1"/>
  <c r="G504" i="17"/>
  <c r="E519" i="14"/>
  <c r="F504" i="17"/>
  <c r="E516" i="13"/>
  <c r="E501" i="17"/>
  <c r="E428" i="3"/>
  <c r="H428" i="3" s="1"/>
  <c r="I428" i="3" s="1"/>
  <c r="C413" i="17"/>
  <c r="B413" i="17" s="1"/>
  <c r="B520" i="15"/>
  <c r="B520" i="14"/>
  <c r="B517" i="13"/>
  <c r="D518" i="12"/>
  <c r="C518" i="12"/>
  <c r="G518" i="12"/>
  <c r="E518" i="12" l="1"/>
  <c r="H518" i="12" s="1"/>
  <c r="I518" i="12" s="1"/>
  <c r="B519" i="12" s="1"/>
  <c r="D503" i="17"/>
  <c r="H520" i="15"/>
  <c r="I520" i="15" s="1"/>
  <c r="D520" i="15"/>
  <c r="C520" i="15"/>
  <c r="G520" i="15"/>
  <c r="H520" i="14"/>
  <c r="I520" i="14" s="1"/>
  <c r="D520" i="14"/>
  <c r="C520" i="14"/>
  <c r="G520" i="14"/>
  <c r="C517" i="13"/>
  <c r="H517" i="13"/>
  <c r="I517" i="13" s="1"/>
  <c r="D517" i="13"/>
  <c r="G517" i="13"/>
  <c r="B429" i="3"/>
  <c r="G429" i="3" s="1"/>
  <c r="E520" i="15" l="1"/>
  <c r="G505" i="17"/>
  <c r="E520" i="14"/>
  <c r="F505" i="17"/>
  <c r="E517" i="13"/>
  <c r="E502" i="17"/>
  <c r="B521" i="15"/>
  <c r="B521" i="14"/>
  <c r="B518" i="13"/>
  <c r="D519" i="12"/>
  <c r="C519" i="12"/>
  <c r="G519" i="12"/>
  <c r="C429" i="3"/>
  <c r="D429" i="3"/>
  <c r="E519" i="12" l="1"/>
  <c r="H519" i="12" s="1"/>
  <c r="I519" i="12" s="1"/>
  <c r="B520" i="12" s="1"/>
  <c r="D504" i="17"/>
  <c r="E429" i="3"/>
  <c r="C414" i="17"/>
  <c r="B414" i="17" s="1"/>
  <c r="D521" i="15"/>
  <c r="C521" i="15"/>
  <c r="H521" i="15"/>
  <c r="I521" i="15" s="1"/>
  <c r="G521" i="15"/>
  <c r="H521" i="14"/>
  <c r="I521" i="14" s="1"/>
  <c r="D521" i="14"/>
  <c r="C521" i="14"/>
  <c r="G521" i="14"/>
  <c r="H518" i="13"/>
  <c r="I518" i="13" s="1"/>
  <c r="D518" i="13"/>
  <c r="C518" i="13"/>
  <c r="G518" i="13"/>
  <c r="H429" i="3"/>
  <c r="I429" i="3" s="1"/>
  <c r="E521" i="15" l="1"/>
  <c r="G506" i="17"/>
  <c r="E521" i="14"/>
  <c r="F506" i="17"/>
  <c r="E518" i="13"/>
  <c r="E503" i="17"/>
  <c r="B522" i="15"/>
  <c r="B522" i="14"/>
  <c r="B519" i="13"/>
  <c r="D520" i="12"/>
  <c r="C520" i="12"/>
  <c r="G520" i="12"/>
  <c r="B430" i="3"/>
  <c r="G430" i="3" s="1"/>
  <c r="E520" i="12" l="1"/>
  <c r="H520" i="12" s="1"/>
  <c r="I520" i="12" s="1"/>
  <c r="B521" i="12" s="1"/>
  <c r="D505" i="17"/>
  <c r="H522" i="15"/>
  <c r="I522" i="15" s="1"/>
  <c r="D522" i="15"/>
  <c r="C522" i="15"/>
  <c r="G522" i="15"/>
  <c r="C522" i="14"/>
  <c r="H522" i="14"/>
  <c r="I522" i="14" s="1"/>
  <c r="D522" i="14"/>
  <c r="G522" i="14"/>
  <c r="H519" i="13"/>
  <c r="I519" i="13" s="1"/>
  <c r="D519" i="13"/>
  <c r="C519" i="13"/>
  <c r="G519" i="13"/>
  <c r="C430" i="3"/>
  <c r="D430" i="3"/>
  <c r="E522" i="15" l="1"/>
  <c r="G507" i="17"/>
  <c r="E522" i="14"/>
  <c r="F507" i="17"/>
  <c r="E519" i="13"/>
  <c r="E504" i="17"/>
  <c r="E430" i="3"/>
  <c r="H430" i="3" s="1"/>
  <c r="I430" i="3" s="1"/>
  <c r="C415" i="17"/>
  <c r="B415" i="17" s="1"/>
  <c r="B523" i="15"/>
  <c r="B523" i="14"/>
  <c r="B520" i="13"/>
  <c r="D521" i="12"/>
  <c r="C521" i="12"/>
  <c r="G521" i="12"/>
  <c r="E521" i="12" l="1"/>
  <c r="H521" i="12" s="1"/>
  <c r="I521" i="12" s="1"/>
  <c r="B522" i="12" s="1"/>
  <c r="D506" i="17"/>
  <c r="D523" i="15"/>
  <c r="C523" i="15"/>
  <c r="H523" i="15"/>
  <c r="I523" i="15" s="1"/>
  <c r="G523" i="15"/>
  <c r="H523" i="14"/>
  <c r="I523" i="14" s="1"/>
  <c r="D523" i="14"/>
  <c r="C523" i="14"/>
  <c r="G523" i="14"/>
  <c r="D520" i="13"/>
  <c r="C520" i="13"/>
  <c r="H520" i="13"/>
  <c r="I520" i="13" s="1"/>
  <c r="G520" i="13"/>
  <c r="B431" i="3"/>
  <c r="G431" i="3" s="1"/>
  <c r="E523" i="15" l="1"/>
  <c r="G508" i="17"/>
  <c r="E523" i="14"/>
  <c r="F508" i="17"/>
  <c r="E520" i="13"/>
  <c r="E505" i="17"/>
  <c r="B524" i="15"/>
  <c r="B524" i="14"/>
  <c r="B521" i="13"/>
  <c r="D522" i="12"/>
  <c r="C522" i="12"/>
  <c r="G522" i="12"/>
  <c r="C431" i="3"/>
  <c r="D431" i="3"/>
  <c r="E522" i="12" l="1"/>
  <c r="D507" i="17"/>
  <c r="E431" i="3"/>
  <c r="C416" i="17"/>
  <c r="B416" i="17" s="1"/>
  <c r="H522" i="12"/>
  <c r="I522" i="12" s="1"/>
  <c r="B523" i="12" s="1"/>
  <c r="H524" i="15"/>
  <c r="I524" i="15" s="1"/>
  <c r="D524" i="15"/>
  <c r="C524" i="15"/>
  <c r="G524" i="15"/>
  <c r="H524" i="14"/>
  <c r="I524" i="14" s="1"/>
  <c r="D524" i="14"/>
  <c r="C524" i="14"/>
  <c r="G524" i="14"/>
  <c r="H521" i="13"/>
  <c r="I521" i="13" s="1"/>
  <c r="D521" i="13"/>
  <c r="C521" i="13"/>
  <c r="G521" i="13"/>
  <c r="H431" i="3"/>
  <c r="I431" i="3" s="1"/>
  <c r="B432" i="3" s="1"/>
  <c r="G432" i="3" s="1"/>
  <c r="E524" i="15" l="1"/>
  <c r="G509" i="17"/>
  <c r="E524" i="14"/>
  <c r="F509" i="17"/>
  <c r="E521" i="13"/>
  <c r="E506" i="17"/>
  <c r="B525" i="15"/>
  <c r="B525" i="14"/>
  <c r="B522" i="13"/>
  <c r="D523" i="12"/>
  <c r="C523" i="12"/>
  <c r="G523" i="12"/>
  <c r="C432" i="3"/>
  <c r="D432" i="3"/>
  <c r="E523" i="12" l="1"/>
  <c r="D508" i="17"/>
  <c r="E432" i="3"/>
  <c r="C417" i="17"/>
  <c r="B417" i="17" s="1"/>
  <c r="H523" i="12"/>
  <c r="I523" i="12" s="1"/>
  <c r="B524" i="12" s="1"/>
  <c r="H525" i="15"/>
  <c r="I525" i="15" s="1"/>
  <c r="D525" i="15"/>
  <c r="C525" i="15"/>
  <c r="G525" i="15"/>
  <c r="C525" i="14"/>
  <c r="H525" i="14"/>
  <c r="I525" i="14" s="1"/>
  <c r="D525" i="14"/>
  <c r="G525" i="14"/>
  <c r="D522" i="13"/>
  <c r="C522" i="13"/>
  <c r="H522" i="13"/>
  <c r="I522" i="13" s="1"/>
  <c r="G522" i="13"/>
  <c r="H432" i="3"/>
  <c r="I432" i="3" s="1"/>
  <c r="E525" i="15" l="1"/>
  <c r="G510" i="17"/>
  <c r="E525" i="14"/>
  <c r="F510" i="17"/>
  <c r="E522" i="13"/>
  <c r="E507" i="17"/>
  <c r="B526" i="15"/>
  <c r="B526" i="14"/>
  <c r="B523" i="13"/>
  <c r="D524" i="12"/>
  <c r="C524" i="12"/>
  <c r="G524" i="12"/>
  <c r="B433" i="3"/>
  <c r="G433" i="3" s="1"/>
  <c r="E524" i="12" l="1"/>
  <c r="H524" i="12" s="1"/>
  <c r="I524" i="12" s="1"/>
  <c r="B525" i="12" s="1"/>
  <c r="D509" i="17"/>
  <c r="H526" i="15"/>
  <c r="I526" i="15" s="1"/>
  <c r="D526" i="15"/>
  <c r="C526" i="15"/>
  <c r="G526" i="15"/>
  <c r="H526" i="14"/>
  <c r="I526" i="14" s="1"/>
  <c r="D526" i="14"/>
  <c r="C526" i="14"/>
  <c r="G526" i="14"/>
  <c r="H523" i="13"/>
  <c r="I523" i="13" s="1"/>
  <c r="D523" i="13"/>
  <c r="C523" i="13"/>
  <c r="G523" i="13"/>
  <c r="C433" i="3"/>
  <c r="D433" i="3"/>
  <c r="E526" i="15" l="1"/>
  <c r="G511" i="17"/>
  <c r="E526" i="14"/>
  <c r="F511" i="17"/>
  <c r="E523" i="13"/>
  <c r="E508" i="17"/>
  <c r="E433" i="3"/>
  <c r="H433" i="3" s="1"/>
  <c r="I433" i="3" s="1"/>
  <c r="C418" i="17"/>
  <c r="B418" i="17" s="1"/>
  <c r="B527" i="15"/>
  <c r="B527" i="14"/>
  <c r="B524" i="13"/>
  <c r="D525" i="12"/>
  <c r="C525" i="12"/>
  <c r="G525" i="12"/>
  <c r="E525" i="12" l="1"/>
  <c r="H525" i="12" s="1"/>
  <c r="I525" i="12" s="1"/>
  <c r="B526" i="12" s="1"/>
  <c r="D510" i="17"/>
  <c r="H527" i="15"/>
  <c r="I527" i="15" s="1"/>
  <c r="D527" i="15"/>
  <c r="C527" i="15"/>
  <c r="G527" i="15"/>
  <c r="H527" i="14"/>
  <c r="I527" i="14" s="1"/>
  <c r="D527" i="14"/>
  <c r="C527" i="14"/>
  <c r="G527" i="14"/>
  <c r="H524" i="13"/>
  <c r="I524" i="13" s="1"/>
  <c r="D524" i="13"/>
  <c r="C524" i="13"/>
  <c r="G524" i="13"/>
  <c r="B434" i="3"/>
  <c r="G434" i="3" s="1"/>
  <c r="E527" i="15" l="1"/>
  <c r="G512" i="17"/>
  <c r="E527" i="14"/>
  <c r="F512" i="17"/>
  <c r="E524" i="13"/>
  <c r="E509" i="17"/>
  <c r="B528" i="15"/>
  <c r="B528" i="14"/>
  <c r="B525" i="13"/>
  <c r="D526" i="12"/>
  <c r="C526" i="12"/>
  <c r="G526" i="12"/>
  <c r="C434" i="3"/>
  <c r="D434" i="3"/>
  <c r="E526" i="12" l="1"/>
  <c r="H526" i="12" s="1"/>
  <c r="I526" i="12" s="1"/>
  <c r="B527" i="12" s="1"/>
  <c r="D511" i="17"/>
  <c r="E434" i="3"/>
  <c r="C419" i="17"/>
  <c r="B419" i="17" s="1"/>
  <c r="D528" i="15"/>
  <c r="C528" i="15"/>
  <c r="H528" i="15"/>
  <c r="I528" i="15" s="1"/>
  <c r="G528" i="15"/>
  <c r="C528" i="14"/>
  <c r="H528" i="14"/>
  <c r="I528" i="14" s="1"/>
  <c r="D528" i="14"/>
  <c r="G528" i="14"/>
  <c r="H525" i="13"/>
  <c r="I525" i="13" s="1"/>
  <c r="D525" i="13"/>
  <c r="C525" i="13"/>
  <c r="G525" i="13"/>
  <c r="H434" i="3"/>
  <c r="I434" i="3" s="1"/>
  <c r="E528" i="15" l="1"/>
  <c r="G513" i="17"/>
  <c r="E528" i="14"/>
  <c r="F513" i="17"/>
  <c r="E525" i="13"/>
  <c r="E510" i="17"/>
  <c r="B529" i="15"/>
  <c r="B529" i="14"/>
  <c r="B526" i="13"/>
  <c r="D527" i="12"/>
  <c r="C527" i="12"/>
  <c r="G527" i="12"/>
  <c r="B435" i="3"/>
  <c r="G435" i="3" s="1"/>
  <c r="E527" i="12" l="1"/>
  <c r="H527" i="12" s="1"/>
  <c r="I527" i="12" s="1"/>
  <c r="B528" i="12" s="1"/>
  <c r="D512" i="17"/>
  <c r="H529" i="15"/>
  <c r="I529" i="15" s="1"/>
  <c r="D529" i="15"/>
  <c r="C529" i="15"/>
  <c r="G529" i="15"/>
  <c r="D529" i="14"/>
  <c r="C529" i="14"/>
  <c r="H529" i="14"/>
  <c r="I529" i="14" s="1"/>
  <c r="G529" i="14"/>
  <c r="H526" i="13"/>
  <c r="I526" i="13" s="1"/>
  <c r="D526" i="13"/>
  <c r="C526" i="13"/>
  <c r="G526" i="13"/>
  <c r="C435" i="3"/>
  <c r="D435" i="3"/>
  <c r="E529" i="15" l="1"/>
  <c r="G514" i="17"/>
  <c r="E529" i="14"/>
  <c r="F514" i="17"/>
  <c r="E526" i="13"/>
  <c r="E511" i="17"/>
  <c r="E435" i="3"/>
  <c r="H435" i="3" s="1"/>
  <c r="I435" i="3" s="1"/>
  <c r="C420" i="17"/>
  <c r="B420" i="17" s="1"/>
  <c r="B530" i="15"/>
  <c r="B530" i="14"/>
  <c r="B527" i="13"/>
  <c r="C528" i="12"/>
  <c r="D528" i="12"/>
  <c r="G528" i="12"/>
  <c r="E528" i="12" l="1"/>
  <c r="H528" i="12" s="1"/>
  <c r="I528" i="12" s="1"/>
  <c r="B529" i="12" s="1"/>
  <c r="D513" i="17"/>
  <c r="C530" i="15"/>
  <c r="H530" i="15"/>
  <c r="I530" i="15" s="1"/>
  <c r="D530" i="15"/>
  <c r="G530" i="15"/>
  <c r="D530" i="14"/>
  <c r="H530" i="14"/>
  <c r="I530" i="14" s="1"/>
  <c r="C530" i="14"/>
  <c r="G530" i="14"/>
  <c r="D527" i="13"/>
  <c r="C527" i="13"/>
  <c r="H527" i="13"/>
  <c r="I527" i="13" s="1"/>
  <c r="G527" i="13"/>
  <c r="B436" i="3"/>
  <c r="G436" i="3" s="1"/>
  <c r="E530" i="15" l="1"/>
  <c r="G515" i="17"/>
  <c r="E530" i="14"/>
  <c r="F515" i="17"/>
  <c r="E527" i="13"/>
  <c r="E512" i="17"/>
  <c r="B531" i="15"/>
  <c r="B531" i="14"/>
  <c r="B528" i="13"/>
  <c r="D529" i="12"/>
  <c r="C529" i="12"/>
  <c r="G529" i="12"/>
  <c r="C436" i="3"/>
  <c r="D436" i="3"/>
  <c r="E529" i="12" l="1"/>
  <c r="D514" i="17"/>
  <c r="E436" i="3"/>
  <c r="C421" i="17"/>
  <c r="B421" i="17" s="1"/>
  <c r="H529" i="12"/>
  <c r="I529" i="12" s="1"/>
  <c r="B530" i="12" s="1"/>
  <c r="H531" i="15"/>
  <c r="I531" i="15" s="1"/>
  <c r="D531" i="15"/>
  <c r="C531" i="15"/>
  <c r="G531" i="15"/>
  <c r="C531" i="14"/>
  <c r="H531" i="14"/>
  <c r="I531" i="14" s="1"/>
  <c r="D531" i="14"/>
  <c r="G531" i="14"/>
  <c r="H528" i="13"/>
  <c r="I528" i="13" s="1"/>
  <c r="D528" i="13"/>
  <c r="C528" i="13"/>
  <c r="G528" i="13"/>
  <c r="H436" i="3"/>
  <c r="I436" i="3" s="1"/>
  <c r="B437" i="3" s="1"/>
  <c r="G437" i="3" s="1"/>
  <c r="E531" i="15" l="1"/>
  <c r="G516" i="17"/>
  <c r="E531" i="14"/>
  <c r="F516" i="17"/>
  <c r="E528" i="13"/>
  <c r="E513" i="17"/>
  <c r="B532" i="15"/>
  <c r="B532" i="14"/>
  <c r="B529" i="13"/>
  <c r="D530" i="12"/>
  <c r="C530" i="12"/>
  <c r="G530" i="12"/>
  <c r="C437" i="3"/>
  <c r="D437" i="3"/>
  <c r="E530" i="12" l="1"/>
  <c r="D515" i="17"/>
  <c r="E437" i="3"/>
  <c r="C422" i="17"/>
  <c r="B422" i="17" s="1"/>
  <c r="H530" i="12"/>
  <c r="I530" i="12" s="1"/>
  <c r="B531" i="12" s="1"/>
  <c r="H532" i="15"/>
  <c r="I532" i="15" s="1"/>
  <c r="D532" i="15"/>
  <c r="C532" i="15"/>
  <c r="G532" i="15"/>
  <c r="H532" i="14"/>
  <c r="I532" i="14" s="1"/>
  <c r="D532" i="14"/>
  <c r="C532" i="14"/>
  <c r="G532" i="14"/>
  <c r="C529" i="13"/>
  <c r="H529" i="13"/>
  <c r="I529" i="13" s="1"/>
  <c r="D529" i="13"/>
  <c r="G529" i="13"/>
  <c r="H437" i="3"/>
  <c r="I437" i="3" s="1"/>
  <c r="E532" i="15" l="1"/>
  <c r="G517" i="17"/>
  <c r="E532" i="14"/>
  <c r="F517" i="17"/>
  <c r="E529" i="13"/>
  <c r="E514" i="17"/>
  <c r="B533" i="15"/>
  <c r="B533" i="14"/>
  <c r="B530" i="13"/>
  <c r="D531" i="12"/>
  <c r="C531" i="12"/>
  <c r="G531" i="12"/>
  <c r="B438" i="3"/>
  <c r="G438" i="3" s="1"/>
  <c r="E531" i="12" l="1"/>
  <c r="H531" i="12" s="1"/>
  <c r="I531" i="12" s="1"/>
  <c r="B532" i="12" s="1"/>
  <c r="D516" i="17"/>
  <c r="D533" i="15"/>
  <c r="C533" i="15"/>
  <c r="H533" i="15"/>
  <c r="I533" i="15" s="1"/>
  <c r="G533" i="15"/>
  <c r="H533" i="14"/>
  <c r="I533" i="14" s="1"/>
  <c r="D533" i="14"/>
  <c r="C533" i="14"/>
  <c r="G533" i="14"/>
  <c r="H530" i="13"/>
  <c r="I530" i="13" s="1"/>
  <c r="D530" i="13"/>
  <c r="C530" i="13"/>
  <c r="G530" i="13"/>
  <c r="C438" i="3"/>
  <c r="D438" i="3"/>
  <c r="E533" i="15" l="1"/>
  <c r="G518" i="17"/>
  <c r="E533" i="14"/>
  <c r="F518" i="17"/>
  <c r="E530" i="13"/>
  <c r="E515" i="17"/>
  <c r="E438" i="3"/>
  <c r="H438" i="3" s="1"/>
  <c r="I438" i="3" s="1"/>
  <c r="B439" i="3" s="1"/>
  <c r="G439" i="3" s="1"/>
  <c r="C423" i="17"/>
  <c r="B423" i="17" s="1"/>
  <c r="B534" i="15"/>
  <c r="B534" i="14"/>
  <c r="B531" i="13"/>
  <c r="D532" i="12"/>
  <c r="C532" i="12"/>
  <c r="G532" i="12"/>
  <c r="E532" i="12" l="1"/>
  <c r="H532" i="12" s="1"/>
  <c r="I532" i="12" s="1"/>
  <c r="B533" i="12" s="1"/>
  <c r="D517" i="17"/>
  <c r="H534" i="15"/>
  <c r="I534" i="15" s="1"/>
  <c r="D534" i="15"/>
  <c r="C534" i="15"/>
  <c r="G534" i="15"/>
  <c r="C534" i="14"/>
  <c r="H534" i="14"/>
  <c r="I534" i="14" s="1"/>
  <c r="D534" i="14"/>
  <c r="G534" i="14"/>
  <c r="H531" i="13"/>
  <c r="I531" i="13" s="1"/>
  <c r="D531" i="13"/>
  <c r="C531" i="13"/>
  <c r="G531" i="13"/>
  <c r="C439" i="3"/>
  <c r="D439" i="3"/>
  <c r="E534" i="15" l="1"/>
  <c r="G519" i="17"/>
  <c r="E534" i="14"/>
  <c r="F519" i="17"/>
  <c r="E531" i="13"/>
  <c r="E516" i="17"/>
  <c r="E439" i="3"/>
  <c r="H439" i="3" s="1"/>
  <c r="I439" i="3" s="1"/>
  <c r="C424" i="17"/>
  <c r="B424" i="17" s="1"/>
  <c r="B535" i="15"/>
  <c r="B535" i="14"/>
  <c r="B532" i="13"/>
  <c r="D533" i="12"/>
  <c r="C533" i="12"/>
  <c r="G533" i="12"/>
  <c r="E533" i="12" l="1"/>
  <c r="H533" i="12" s="1"/>
  <c r="I533" i="12" s="1"/>
  <c r="B534" i="12" s="1"/>
  <c r="D518" i="17"/>
  <c r="D535" i="15"/>
  <c r="C535" i="15"/>
  <c r="H535" i="15"/>
  <c r="I535" i="15" s="1"/>
  <c r="G535" i="15"/>
  <c r="C535" i="14"/>
  <c r="H535" i="14"/>
  <c r="I535" i="14" s="1"/>
  <c r="D535" i="14"/>
  <c r="G535" i="14"/>
  <c r="D532" i="13"/>
  <c r="C532" i="13"/>
  <c r="H532" i="13"/>
  <c r="I532" i="13" s="1"/>
  <c r="G532" i="13"/>
  <c r="B440" i="3"/>
  <c r="G440" i="3" s="1"/>
  <c r="E535" i="15" l="1"/>
  <c r="G520" i="17"/>
  <c r="E535" i="14"/>
  <c r="F520" i="17"/>
  <c r="E532" i="13"/>
  <c r="E517" i="17"/>
  <c r="B536" i="15"/>
  <c r="B536" i="14"/>
  <c r="B533" i="13"/>
  <c r="D534" i="12"/>
  <c r="C534" i="12"/>
  <c r="G534" i="12"/>
  <c r="C440" i="3"/>
  <c r="D440" i="3"/>
  <c r="E534" i="12" l="1"/>
  <c r="D519" i="17"/>
  <c r="E440" i="3"/>
  <c r="C425" i="17"/>
  <c r="B425" i="17" s="1"/>
  <c r="H534" i="12"/>
  <c r="I534" i="12" s="1"/>
  <c r="B535" i="12" s="1"/>
  <c r="H536" i="15"/>
  <c r="I536" i="15" s="1"/>
  <c r="D536" i="15"/>
  <c r="C536" i="15"/>
  <c r="G536" i="15"/>
  <c r="H536" i="14"/>
  <c r="I536" i="14" s="1"/>
  <c r="D536" i="14"/>
  <c r="C536" i="14"/>
  <c r="G536" i="14"/>
  <c r="H533" i="13"/>
  <c r="I533" i="13" s="1"/>
  <c r="D533" i="13"/>
  <c r="C533" i="13"/>
  <c r="G533" i="13"/>
  <c r="H440" i="3"/>
  <c r="I440" i="3" s="1"/>
  <c r="E536" i="15" l="1"/>
  <c r="G521" i="17"/>
  <c r="E536" i="14"/>
  <c r="F521" i="17"/>
  <c r="E533" i="13"/>
  <c r="E518" i="17"/>
  <c r="B537" i="15"/>
  <c r="B537" i="14"/>
  <c r="B534" i="13"/>
  <c r="D535" i="12"/>
  <c r="C535" i="12"/>
  <c r="G535" i="12"/>
  <c r="B441" i="3"/>
  <c r="G441" i="3" s="1"/>
  <c r="E535" i="12" l="1"/>
  <c r="H535" i="12" s="1"/>
  <c r="I535" i="12" s="1"/>
  <c r="B536" i="12" s="1"/>
  <c r="D520" i="17"/>
  <c r="H537" i="15"/>
  <c r="I537" i="15" s="1"/>
  <c r="D537" i="15"/>
  <c r="C537" i="15"/>
  <c r="G537" i="15"/>
  <c r="D537" i="14"/>
  <c r="C537" i="14"/>
  <c r="H537" i="14"/>
  <c r="I537" i="14" s="1"/>
  <c r="G537" i="14"/>
  <c r="D534" i="13"/>
  <c r="C534" i="13"/>
  <c r="H534" i="13"/>
  <c r="I534" i="13" s="1"/>
  <c r="G534" i="13"/>
  <c r="C441" i="3"/>
  <c r="D441" i="3"/>
  <c r="E537" i="15" l="1"/>
  <c r="G522" i="17"/>
  <c r="E537" i="14"/>
  <c r="F522" i="17"/>
  <c r="E534" i="13"/>
  <c r="E519" i="17"/>
  <c r="E441" i="3"/>
  <c r="H441" i="3" s="1"/>
  <c r="I441" i="3" s="1"/>
  <c r="B442" i="3" s="1"/>
  <c r="G442" i="3" s="1"/>
  <c r="C426" i="17"/>
  <c r="B426" i="17" s="1"/>
  <c r="B538" i="15"/>
  <c r="B538" i="14"/>
  <c r="B535" i="13"/>
  <c r="D536" i="12"/>
  <c r="C536" i="12"/>
  <c r="G536" i="12"/>
  <c r="E536" i="12" l="1"/>
  <c r="H536" i="12" s="1"/>
  <c r="I536" i="12" s="1"/>
  <c r="B537" i="12" s="1"/>
  <c r="D521" i="17"/>
  <c r="H538" i="15"/>
  <c r="I538" i="15" s="1"/>
  <c r="D538" i="15"/>
  <c r="C538" i="15"/>
  <c r="G538" i="15"/>
  <c r="D538" i="14"/>
  <c r="C538" i="14"/>
  <c r="H538" i="14"/>
  <c r="I538" i="14" s="1"/>
  <c r="G538" i="14"/>
  <c r="H535" i="13"/>
  <c r="I535" i="13" s="1"/>
  <c r="D535" i="13"/>
  <c r="C535" i="13"/>
  <c r="G535" i="13"/>
  <c r="C442" i="3"/>
  <c r="D442" i="3"/>
  <c r="E538" i="15" l="1"/>
  <c r="G523" i="17"/>
  <c r="E538" i="14"/>
  <c r="F523" i="17"/>
  <c r="E535" i="13"/>
  <c r="E520" i="17"/>
  <c r="E442" i="3"/>
  <c r="H442" i="3" s="1"/>
  <c r="I442" i="3" s="1"/>
  <c r="C427" i="17"/>
  <c r="B427" i="17" s="1"/>
  <c r="B539" i="15"/>
  <c r="B539" i="14"/>
  <c r="B536" i="13"/>
  <c r="D537" i="12"/>
  <c r="C537" i="12"/>
  <c r="G537" i="12"/>
  <c r="E537" i="12" l="1"/>
  <c r="H537" i="12" s="1"/>
  <c r="I537" i="12" s="1"/>
  <c r="B538" i="12" s="1"/>
  <c r="D522" i="17"/>
  <c r="H539" i="15"/>
  <c r="I539" i="15" s="1"/>
  <c r="D539" i="15"/>
  <c r="C539" i="15"/>
  <c r="G539" i="15"/>
  <c r="H539" i="14"/>
  <c r="I539" i="14" s="1"/>
  <c r="D539" i="14"/>
  <c r="C539" i="14"/>
  <c r="G539" i="14"/>
  <c r="H536" i="13"/>
  <c r="I536" i="13" s="1"/>
  <c r="D536" i="13"/>
  <c r="C536" i="13"/>
  <c r="G536" i="13"/>
  <c r="B443" i="3"/>
  <c r="G443" i="3" s="1"/>
  <c r="E539" i="15" l="1"/>
  <c r="G524" i="17"/>
  <c r="E539" i="14"/>
  <c r="F524" i="17"/>
  <c r="E536" i="13"/>
  <c r="E521" i="17"/>
  <c r="B540" i="15"/>
  <c r="B540" i="14"/>
  <c r="B537" i="13"/>
  <c r="D538" i="12"/>
  <c r="C538" i="12"/>
  <c r="G538" i="12"/>
  <c r="C443" i="3"/>
  <c r="D443" i="3"/>
  <c r="E538" i="12" l="1"/>
  <c r="H538" i="12" s="1"/>
  <c r="I538" i="12" s="1"/>
  <c r="B539" i="12" s="1"/>
  <c r="D523" i="17"/>
  <c r="E443" i="3"/>
  <c r="C428" i="17"/>
  <c r="B428" i="17" s="1"/>
  <c r="D540" i="15"/>
  <c r="C540" i="15"/>
  <c r="H540" i="15"/>
  <c r="I540" i="15" s="1"/>
  <c r="G540" i="15"/>
  <c r="H540" i="14"/>
  <c r="I540" i="14" s="1"/>
  <c r="C540" i="14"/>
  <c r="D540" i="14"/>
  <c r="G540" i="14"/>
  <c r="H537" i="13"/>
  <c r="I537" i="13" s="1"/>
  <c r="D537" i="13"/>
  <c r="C537" i="13"/>
  <c r="G537" i="13"/>
  <c r="H443" i="3"/>
  <c r="I443" i="3" s="1"/>
  <c r="B444" i="3" s="1"/>
  <c r="G444" i="3" s="1"/>
  <c r="E540" i="15" l="1"/>
  <c r="G525" i="17"/>
  <c r="E540" i="14"/>
  <c r="F525" i="17"/>
  <c r="E537" i="13"/>
  <c r="E522" i="17"/>
  <c r="B541" i="15"/>
  <c r="B541" i="14"/>
  <c r="B538" i="13"/>
  <c r="D539" i="12"/>
  <c r="C539" i="12"/>
  <c r="G539" i="12"/>
  <c r="C444" i="3"/>
  <c r="D444" i="3"/>
  <c r="E539" i="12" l="1"/>
  <c r="D524" i="17"/>
  <c r="E444" i="3"/>
  <c r="C429" i="17"/>
  <c r="B429" i="17" s="1"/>
  <c r="H539" i="12"/>
  <c r="I539" i="12" s="1"/>
  <c r="B540" i="12" s="1"/>
  <c r="H541" i="15"/>
  <c r="I541" i="15" s="1"/>
  <c r="D541" i="15"/>
  <c r="C541" i="15"/>
  <c r="G541" i="15"/>
  <c r="H541" i="14"/>
  <c r="I541" i="14" s="1"/>
  <c r="D541" i="14"/>
  <c r="C541" i="14"/>
  <c r="G541" i="14"/>
  <c r="H538" i="13"/>
  <c r="I538" i="13" s="1"/>
  <c r="D538" i="13"/>
  <c r="C538" i="13"/>
  <c r="G538" i="13"/>
  <c r="H444" i="3"/>
  <c r="I444" i="3" s="1"/>
  <c r="E541" i="15" l="1"/>
  <c r="G526" i="17"/>
  <c r="E541" i="14"/>
  <c r="F526" i="17"/>
  <c r="E538" i="13"/>
  <c r="E523" i="17"/>
  <c r="B542" i="15"/>
  <c r="B542" i="14"/>
  <c r="B539" i="13"/>
  <c r="C540" i="12"/>
  <c r="D540" i="12"/>
  <c r="G540" i="12"/>
  <c r="B445" i="3"/>
  <c r="G445" i="3" s="1"/>
  <c r="E540" i="12" l="1"/>
  <c r="H540" i="12" s="1"/>
  <c r="I540" i="12" s="1"/>
  <c r="B541" i="12" s="1"/>
  <c r="D525" i="17"/>
  <c r="H542" i="15"/>
  <c r="I542" i="15" s="1"/>
  <c r="D542" i="15"/>
  <c r="C542" i="15"/>
  <c r="G542" i="15"/>
  <c r="D542" i="14"/>
  <c r="H542" i="14"/>
  <c r="I542" i="14" s="1"/>
  <c r="C542" i="14"/>
  <c r="G542" i="14"/>
  <c r="D539" i="13"/>
  <c r="C539" i="13"/>
  <c r="H539" i="13"/>
  <c r="I539" i="13" s="1"/>
  <c r="G539" i="13"/>
  <c r="C445" i="3"/>
  <c r="D445" i="3"/>
  <c r="E542" i="15" l="1"/>
  <c r="G527" i="17"/>
  <c r="E542" i="14"/>
  <c r="F527" i="17"/>
  <c r="E539" i="13"/>
  <c r="E524" i="17"/>
  <c r="E445" i="3"/>
  <c r="H445" i="3" s="1"/>
  <c r="I445" i="3" s="1"/>
  <c r="C430" i="17"/>
  <c r="B430" i="17" s="1"/>
  <c r="B543" i="15"/>
  <c r="B543" i="14"/>
  <c r="B540" i="13"/>
  <c r="D541" i="12"/>
  <c r="C541" i="12"/>
  <c r="G541" i="12"/>
  <c r="E541" i="12" l="1"/>
  <c r="H541" i="12" s="1"/>
  <c r="I541" i="12" s="1"/>
  <c r="B542" i="12" s="1"/>
  <c r="D526" i="17"/>
  <c r="H543" i="15"/>
  <c r="I543" i="15" s="1"/>
  <c r="D543" i="15"/>
  <c r="C543" i="15"/>
  <c r="G543" i="15"/>
  <c r="C543" i="14"/>
  <c r="H543" i="14"/>
  <c r="I543" i="14" s="1"/>
  <c r="D543" i="14"/>
  <c r="G543" i="14"/>
  <c r="H540" i="13"/>
  <c r="I540" i="13" s="1"/>
  <c r="D540" i="13"/>
  <c r="C540" i="13"/>
  <c r="G540" i="13"/>
  <c r="B446" i="3"/>
  <c r="G446" i="3" s="1"/>
  <c r="E543" i="15" l="1"/>
  <c r="G528" i="17"/>
  <c r="E543" i="14"/>
  <c r="F528" i="17"/>
  <c r="E540" i="13"/>
  <c r="E525" i="17"/>
  <c r="B544" i="15"/>
  <c r="B544" i="14"/>
  <c r="B541" i="13"/>
  <c r="D542" i="12"/>
  <c r="C542" i="12"/>
  <c r="G542" i="12"/>
  <c r="C446" i="3"/>
  <c r="D446" i="3"/>
  <c r="E542" i="12" l="1"/>
  <c r="H542" i="12" s="1"/>
  <c r="I542" i="12" s="1"/>
  <c r="B543" i="12" s="1"/>
  <c r="D527" i="17"/>
  <c r="E446" i="3"/>
  <c r="C431" i="17"/>
  <c r="B431" i="17" s="1"/>
  <c r="H544" i="15"/>
  <c r="I544" i="15" s="1"/>
  <c r="D544" i="15"/>
  <c r="C544" i="15"/>
  <c r="G544" i="15"/>
  <c r="C544" i="14"/>
  <c r="H544" i="14"/>
  <c r="I544" i="14" s="1"/>
  <c r="D544" i="14"/>
  <c r="G544" i="14"/>
  <c r="C541" i="13"/>
  <c r="H541" i="13"/>
  <c r="I541" i="13" s="1"/>
  <c r="D541" i="13"/>
  <c r="G541" i="13"/>
  <c r="H446" i="3"/>
  <c r="I446" i="3" s="1"/>
  <c r="E544" i="15" l="1"/>
  <c r="G529" i="17"/>
  <c r="E544" i="14"/>
  <c r="F529" i="17"/>
  <c r="E541" i="13"/>
  <c r="E526" i="17"/>
  <c r="B545" i="15"/>
  <c r="B545" i="14"/>
  <c r="B542" i="13"/>
  <c r="D543" i="12"/>
  <c r="C543" i="12"/>
  <c r="G543" i="12"/>
  <c r="B447" i="3"/>
  <c r="G447" i="3" s="1"/>
  <c r="E543" i="12" l="1"/>
  <c r="H543" i="12" s="1"/>
  <c r="I543" i="12" s="1"/>
  <c r="B544" i="12" s="1"/>
  <c r="D528" i="17"/>
  <c r="C545" i="15"/>
  <c r="D545" i="15"/>
  <c r="H545" i="15"/>
  <c r="I545" i="15" s="1"/>
  <c r="G545" i="15"/>
  <c r="H545" i="14"/>
  <c r="I545" i="14" s="1"/>
  <c r="D545" i="14"/>
  <c r="C545" i="14"/>
  <c r="G545" i="14"/>
  <c r="H542" i="13"/>
  <c r="I542" i="13" s="1"/>
  <c r="D542" i="13"/>
  <c r="C542" i="13"/>
  <c r="G542" i="13"/>
  <c r="C447" i="3"/>
  <c r="D447" i="3"/>
  <c r="E545" i="15" l="1"/>
  <c r="G530" i="17"/>
  <c r="E545" i="14"/>
  <c r="F530" i="17"/>
  <c r="E542" i="13"/>
  <c r="E527" i="17"/>
  <c r="E447" i="3"/>
  <c r="H447" i="3" s="1"/>
  <c r="I447" i="3" s="1"/>
  <c r="B448" i="3" s="1"/>
  <c r="G448" i="3" s="1"/>
  <c r="C432" i="17"/>
  <c r="B432" i="17" s="1"/>
  <c r="B546" i="15"/>
  <c r="B546" i="14"/>
  <c r="B543" i="13"/>
  <c r="H544" i="12"/>
  <c r="I544" i="12" s="1"/>
  <c r="D544" i="12"/>
  <c r="C544" i="12"/>
  <c r="G544" i="12"/>
  <c r="E544" i="12" l="1"/>
  <c r="D529" i="17"/>
  <c r="C546" i="15"/>
  <c r="H546" i="15"/>
  <c r="I546" i="15" s="1"/>
  <c r="D546" i="15"/>
  <c r="G546" i="15"/>
  <c r="C546" i="14"/>
  <c r="H546" i="14"/>
  <c r="I546" i="14" s="1"/>
  <c r="D546" i="14"/>
  <c r="G546" i="14"/>
  <c r="H543" i="13"/>
  <c r="I543" i="13" s="1"/>
  <c r="D543" i="13"/>
  <c r="C543" i="13"/>
  <c r="G543" i="13"/>
  <c r="B545" i="12"/>
  <c r="C448" i="3"/>
  <c r="D448" i="3"/>
  <c r="E546" i="15" l="1"/>
  <c r="G531" i="17"/>
  <c r="E546" i="14"/>
  <c r="F531" i="17"/>
  <c r="E543" i="13"/>
  <c r="E528" i="17"/>
  <c r="E448" i="3"/>
  <c r="H448" i="3" s="1"/>
  <c r="I448" i="3" s="1"/>
  <c r="C433" i="17"/>
  <c r="B433" i="17" s="1"/>
  <c r="B547" i="15"/>
  <c r="B547" i="14"/>
  <c r="B544" i="13"/>
  <c r="D545" i="12"/>
  <c r="C545" i="12"/>
  <c r="H545" i="12"/>
  <c r="I545" i="12" s="1"/>
  <c r="G545" i="12"/>
  <c r="E545" i="12" l="1"/>
  <c r="D530" i="17"/>
  <c r="C547" i="15"/>
  <c r="H547" i="15"/>
  <c r="I547" i="15" s="1"/>
  <c r="D547" i="15"/>
  <c r="G547" i="15"/>
  <c r="H547" i="14"/>
  <c r="I547" i="14" s="1"/>
  <c r="D547" i="14"/>
  <c r="C547" i="14"/>
  <c r="G547" i="14"/>
  <c r="D544" i="13"/>
  <c r="C544" i="13"/>
  <c r="H544" i="13"/>
  <c r="I544" i="13" s="1"/>
  <c r="G544" i="13"/>
  <c r="B546" i="12"/>
  <c r="B449" i="3"/>
  <c r="G449" i="3" s="1"/>
  <c r="E547" i="15" l="1"/>
  <c r="G532" i="17"/>
  <c r="E547" i="14"/>
  <c r="F532" i="17"/>
  <c r="E544" i="13"/>
  <c r="E529" i="17"/>
  <c r="B548" i="15"/>
  <c r="B548" i="14"/>
  <c r="B545" i="13"/>
  <c r="H546" i="12"/>
  <c r="I546" i="12" s="1"/>
  <c r="D546" i="12"/>
  <c r="C546" i="12"/>
  <c r="G546" i="12"/>
  <c r="C449" i="3"/>
  <c r="D449" i="3"/>
  <c r="E546" i="12" l="1"/>
  <c r="D531" i="17"/>
  <c r="E449" i="3"/>
  <c r="C434" i="17"/>
  <c r="B434" i="17" s="1"/>
  <c r="C548" i="15"/>
  <c r="H548" i="15"/>
  <c r="I548" i="15" s="1"/>
  <c r="D548" i="15"/>
  <c r="G548" i="15"/>
  <c r="H548" i="14"/>
  <c r="I548" i="14" s="1"/>
  <c r="D548" i="14"/>
  <c r="C548" i="14"/>
  <c r="G548" i="14"/>
  <c r="H545" i="13"/>
  <c r="I545" i="13" s="1"/>
  <c r="D545" i="13"/>
  <c r="C545" i="13"/>
  <c r="G545" i="13"/>
  <c r="B547" i="12"/>
  <c r="H449" i="3"/>
  <c r="I449" i="3" s="1"/>
  <c r="B450" i="3" s="1"/>
  <c r="G450" i="3" s="1"/>
  <c r="E548" i="15" l="1"/>
  <c r="G533" i="17"/>
  <c r="E548" i="14"/>
  <c r="F533" i="17"/>
  <c r="E545" i="13"/>
  <c r="E530" i="17"/>
  <c r="B549" i="15"/>
  <c r="B549" i="14"/>
  <c r="B546" i="13"/>
  <c r="H547" i="12"/>
  <c r="I547" i="12" s="1"/>
  <c r="D547" i="12"/>
  <c r="C547" i="12"/>
  <c r="G547" i="12"/>
  <c r="C450" i="3"/>
  <c r="D450" i="3"/>
  <c r="E547" i="12" l="1"/>
  <c r="D532" i="17"/>
  <c r="E450" i="3"/>
  <c r="C435" i="17"/>
  <c r="B435" i="17" s="1"/>
  <c r="H549" i="15"/>
  <c r="I549" i="15" s="1"/>
  <c r="D549" i="15"/>
  <c r="C549" i="15"/>
  <c r="G549" i="15"/>
  <c r="D549" i="14"/>
  <c r="C549" i="14"/>
  <c r="H549" i="14"/>
  <c r="I549" i="14" s="1"/>
  <c r="G549" i="14"/>
  <c r="D546" i="13"/>
  <c r="C546" i="13"/>
  <c r="H546" i="13"/>
  <c r="I546" i="13" s="1"/>
  <c r="G546" i="13"/>
  <c r="B548" i="12"/>
  <c r="H450" i="3"/>
  <c r="I450" i="3" s="1"/>
  <c r="B451" i="3" s="1"/>
  <c r="G451" i="3" s="1"/>
  <c r="E549" i="15" l="1"/>
  <c r="G534" i="17"/>
  <c r="E549" i="14"/>
  <c r="F534" i="17"/>
  <c r="E546" i="13"/>
  <c r="E531" i="17"/>
  <c r="B550" i="15"/>
  <c r="B550" i="14"/>
  <c r="B547" i="13"/>
  <c r="H548" i="12"/>
  <c r="I548" i="12" s="1"/>
  <c r="D548" i="12"/>
  <c r="C548" i="12"/>
  <c r="G548" i="12"/>
  <c r="C451" i="3"/>
  <c r="D451" i="3"/>
  <c r="E548" i="12" l="1"/>
  <c r="D533" i="17"/>
  <c r="E451" i="3"/>
  <c r="C436" i="17"/>
  <c r="B436" i="17" s="1"/>
  <c r="D550" i="15"/>
  <c r="H550" i="15"/>
  <c r="I550" i="15" s="1"/>
  <c r="C550" i="15"/>
  <c r="G550" i="15"/>
  <c r="D550" i="14"/>
  <c r="H550" i="14"/>
  <c r="I550" i="14" s="1"/>
  <c r="C550" i="14"/>
  <c r="G550" i="14"/>
  <c r="H547" i="13"/>
  <c r="I547" i="13" s="1"/>
  <c r="D547" i="13"/>
  <c r="C547" i="13"/>
  <c r="G547" i="13"/>
  <c r="B549" i="12"/>
  <c r="H451" i="3"/>
  <c r="I451" i="3" s="1"/>
  <c r="E550" i="15" l="1"/>
  <c r="G535" i="17"/>
  <c r="E550" i="14"/>
  <c r="F535" i="17"/>
  <c r="E547" i="13"/>
  <c r="E532" i="17"/>
  <c r="B551" i="15"/>
  <c r="B551" i="14"/>
  <c r="B548" i="13"/>
  <c r="H549" i="12"/>
  <c r="I549" i="12" s="1"/>
  <c r="D549" i="12"/>
  <c r="C549" i="12"/>
  <c r="G549" i="12"/>
  <c r="B452" i="3"/>
  <c r="G452" i="3" s="1"/>
  <c r="E549" i="12" l="1"/>
  <c r="D534" i="17"/>
  <c r="D551" i="15"/>
  <c r="H551" i="15"/>
  <c r="I551" i="15" s="1"/>
  <c r="C551" i="15"/>
  <c r="G551" i="15"/>
  <c r="H551" i="14"/>
  <c r="I551" i="14" s="1"/>
  <c r="D551" i="14"/>
  <c r="C551" i="14"/>
  <c r="G551" i="14"/>
  <c r="H548" i="13"/>
  <c r="I548" i="13" s="1"/>
  <c r="D548" i="13"/>
  <c r="C548" i="13"/>
  <c r="G548" i="13"/>
  <c r="B550" i="12"/>
  <c r="C452" i="3"/>
  <c r="D452" i="3"/>
  <c r="E551" i="15" l="1"/>
  <c r="G536" i="17"/>
  <c r="E551" i="14"/>
  <c r="F536" i="17"/>
  <c r="E548" i="13"/>
  <c r="E533" i="17"/>
  <c r="E452" i="3"/>
  <c r="C437" i="17"/>
  <c r="B437" i="17" s="1"/>
  <c r="B552" i="15"/>
  <c r="B552" i="14"/>
  <c r="B549" i="13"/>
  <c r="D550" i="12"/>
  <c r="C550" i="12"/>
  <c r="H550" i="12"/>
  <c r="I550" i="12" s="1"/>
  <c r="G550" i="12"/>
  <c r="H452" i="3"/>
  <c r="I452" i="3" s="1"/>
  <c r="E550" i="12" l="1"/>
  <c r="D535" i="17"/>
  <c r="D552" i="15"/>
  <c r="H552" i="15"/>
  <c r="I552" i="15" s="1"/>
  <c r="C552" i="15"/>
  <c r="G552" i="15"/>
  <c r="H552" i="14"/>
  <c r="I552" i="14" s="1"/>
  <c r="C552" i="14"/>
  <c r="D552" i="14"/>
  <c r="G552" i="14"/>
  <c r="H549" i="13"/>
  <c r="I549" i="13" s="1"/>
  <c r="D549" i="13"/>
  <c r="C549" i="13"/>
  <c r="G549" i="13"/>
  <c r="B551" i="12"/>
  <c r="B453" i="3"/>
  <c r="G453" i="3" s="1"/>
  <c r="E552" i="15" l="1"/>
  <c r="G537" i="17"/>
  <c r="E552" i="14"/>
  <c r="F537" i="17"/>
  <c r="E549" i="13"/>
  <c r="E534" i="17"/>
  <c r="B553" i="15"/>
  <c r="B553" i="14"/>
  <c r="B550" i="13"/>
  <c r="H551" i="12"/>
  <c r="I551" i="12" s="1"/>
  <c r="D551" i="12"/>
  <c r="C551" i="12"/>
  <c r="G551" i="12"/>
  <c r="C453" i="3"/>
  <c r="D453" i="3"/>
  <c r="E551" i="12" l="1"/>
  <c r="D536" i="17"/>
  <c r="E453" i="3"/>
  <c r="H453" i="3" s="1"/>
  <c r="I453" i="3" s="1"/>
  <c r="B454" i="3" s="1"/>
  <c r="G454" i="3" s="1"/>
  <c r="C438" i="17"/>
  <c r="B438" i="17" s="1"/>
  <c r="H553" i="15"/>
  <c r="I553" i="15" s="1"/>
  <c r="D553" i="15"/>
  <c r="C553" i="15"/>
  <c r="G553" i="15"/>
  <c r="H553" i="14"/>
  <c r="I553" i="14" s="1"/>
  <c r="D553" i="14"/>
  <c r="C553" i="14"/>
  <c r="G553" i="14"/>
  <c r="H550" i="13"/>
  <c r="I550" i="13" s="1"/>
  <c r="D550" i="13"/>
  <c r="C550" i="13"/>
  <c r="G550" i="13"/>
  <c r="B552" i="12"/>
  <c r="E553" i="15" l="1"/>
  <c r="G538" i="17"/>
  <c r="E553" i="14"/>
  <c r="F538" i="17"/>
  <c r="E550" i="13"/>
  <c r="E535" i="17"/>
  <c r="B554" i="15"/>
  <c r="B554" i="14"/>
  <c r="B551" i="13"/>
  <c r="C552" i="12"/>
  <c r="H552" i="12"/>
  <c r="I552" i="12" s="1"/>
  <c r="D552" i="12"/>
  <c r="G552" i="12"/>
  <c r="C454" i="3"/>
  <c r="D454" i="3"/>
  <c r="E552" i="12" l="1"/>
  <c r="D537" i="17"/>
  <c r="E454" i="3"/>
  <c r="C439" i="17"/>
  <c r="B439" i="17" s="1"/>
  <c r="H554" i="15"/>
  <c r="I554" i="15" s="1"/>
  <c r="D554" i="15"/>
  <c r="C554" i="15"/>
  <c r="G554" i="15"/>
  <c r="D554" i="14"/>
  <c r="H554" i="14"/>
  <c r="I554" i="14" s="1"/>
  <c r="C554" i="14"/>
  <c r="G554" i="14"/>
  <c r="D551" i="13"/>
  <c r="C551" i="13"/>
  <c r="H551" i="13"/>
  <c r="I551" i="13" s="1"/>
  <c r="G551" i="13"/>
  <c r="B553" i="12"/>
  <c r="H454" i="3"/>
  <c r="I454" i="3" s="1"/>
  <c r="E554" i="15" l="1"/>
  <c r="G539" i="17"/>
  <c r="E554" i="14"/>
  <c r="F539" i="17"/>
  <c r="E551" i="13"/>
  <c r="E536" i="17"/>
  <c r="B555" i="15"/>
  <c r="B555" i="14"/>
  <c r="B552" i="13"/>
  <c r="H553" i="12"/>
  <c r="I553" i="12" s="1"/>
  <c r="D553" i="12"/>
  <c r="C553" i="12"/>
  <c r="G553" i="12"/>
  <c r="B455" i="3"/>
  <c r="G455" i="3" s="1"/>
  <c r="E553" i="12" l="1"/>
  <c r="D538" i="17"/>
  <c r="H555" i="15"/>
  <c r="I555" i="15" s="1"/>
  <c r="D555" i="15"/>
  <c r="C555" i="15"/>
  <c r="G555" i="15"/>
  <c r="C555" i="14"/>
  <c r="H555" i="14"/>
  <c r="I555" i="14" s="1"/>
  <c r="D555" i="14"/>
  <c r="G555" i="14"/>
  <c r="H552" i="13"/>
  <c r="I552" i="13" s="1"/>
  <c r="D552" i="13"/>
  <c r="C552" i="13"/>
  <c r="G552" i="13"/>
  <c r="B554" i="12"/>
  <c r="C455" i="3"/>
  <c r="D455" i="3"/>
  <c r="E555" i="15" l="1"/>
  <c r="G540" i="17"/>
  <c r="E555" i="14"/>
  <c r="F540" i="17"/>
  <c r="E552" i="13"/>
  <c r="E537" i="17"/>
  <c r="E455" i="3"/>
  <c r="H455" i="3" s="1"/>
  <c r="I455" i="3" s="1"/>
  <c r="C440" i="17"/>
  <c r="B440" i="17" s="1"/>
  <c r="B556" i="15"/>
  <c r="B556" i="14"/>
  <c r="B553" i="13"/>
  <c r="H554" i="12"/>
  <c r="I554" i="12" s="1"/>
  <c r="D554" i="12"/>
  <c r="C554" i="12"/>
  <c r="G554" i="12"/>
  <c r="E554" i="12" l="1"/>
  <c r="D539" i="17"/>
  <c r="H556" i="15"/>
  <c r="I556" i="15" s="1"/>
  <c r="D556" i="15"/>
  <c r="C556" i="15"/>
  <c r="G556" i="15"/>
  <c r="C556" i="14"/>
  <c r="H556" i="14"/>
  <c r="I556" i="14" s="1"/>
  <c r="D556" i="14"/>
  <c r="G556" i="14"/>
  <c r="C553" i="13"/>
  <c r="H553" i="13"/>
  <c r="I553" i="13" s="1"/>
  <c r="D553" i="13"/>
  <c r="G553" i="13"/>
  <c r="B555" i="12"/>
  <c r="B456" i="3"/>
  <c r="G456" i="3" s="1"/>
  <c r="E556" i="15" l="1"/>
  <c r="G541" i="17"/>
  <c r="E556" i="14"/>
  <c r="F541" i="17"/>
  <c r="E553" i="13"/>
  <c r="E538" i="17"/>
  <c r="B557" i="15"/>
  <c r="B557" i="14"/>
  <c r="B554" i="13"/>
  <c r="D555" i="12"/>
  <c r="C555" i="12"/>
  <c r="H555" i="12"/>
  <c r="I555" i="12" s="1"/>
  <c r="G555" i="12"/>
  <c r="C456" i="3"/>
  <c r="D456" i="3"/>
  <c r="E555" i="12" l="1"/>
  <c r="D540" i="17"/>
  <c r="E456" i="3"/>
  <c r="C441" i="17"/>
  <c r="B441" i="17" s="1"/>
  <c r="C557" i="15"/>
  <c r="H557" i="15"/>
  <c r="I557" i="15" s="1"/>
  <c r="D557" i="15"/>
  <c r="G557" i="15"/>
  <c r="H557" i="14"/>
  <c r="I557" i="14" s="1"/>
  <c r="D557" i="14"/>
  <c r="C557" i="14"/>
  <c r="G557" i="14"/>
  <c r="H554" i="13"/>
  <c r="I554" i="13" s="1"/>
  <c r="D554" i="13"/>
  <c r="C554" i="13"/>
  <c r="G554" i="13"/>
  <c r="B556" i="12"/>
  <c r="H456" i="3"/>
  <c r="I456" i="3" s="1"/>
  <c r="E557" i="15" l="1"/>
  <c r="G542" i="17"/>
  <c r="E557" i="14"/>
  <c r="F542" i="17"/>
  <c r="E554" i="13"/>
  <c r="E539" i="17"/>
  <c r="B558" i="15"/>
  <c r="B558" i="14"/>
  <c r="B555" i="13"/>
  <c r="H556" i="12"/>
  <c r="I556" i="12" s="1"/>
  <c r="D556" i="12"/>
  <c r="C556" i="12"/>
  <c r="G556" i="12"/>
  <c r="B457" i="3"/>
  <c r="G457" i="3" s="1"/>
  <c r="E556" i="12" l="1"/>
  <c r="D541" i="17"/>
  <c r="C558" i="15"/>
  <c r="D558" i="15"/>
  <c r="H558" i="15"/>
  <c r="I558" i="15" s="1"/>
  <c r="G558" i="15"/>
  <c r="C558" i="14"/>
  <c r="H558" i="14"/>
  <c r="I558" i="14" s="1"/>
  <c r="D558" i="14"/>
  <c r="G558" i="14"/>
  <c r="H555" i="13"/>
  <c r="I555" i="13" s="1"/>
  <c r="D555" i="13"/>
  <c r="C555" i="13"/>
  <c r="G555" i="13"/>
  <c r="B557" i="12"/>
  <c r="C457" i="3"/>
  <c r="D457" i="3"/>
  <c r="E558" i="15" l="1"/>
  <c r="G543" i="17"/>
  <c r="E558" i="14"/>
  <c r="F543" i="17"/>
  <c r="E555" i="13"/>
  <c r="E540" i="17"/>
  <c r="E457" i="3"/>
  <c r="H457" i="3" s="1"/>
  <c r="I457" i="3" s="1"/>
  <c r="B458" i="3" s="1"/>
  <c r="G458" i="3" s="1"/>
  <c r="C442" i="17"/>
  <c r="B442" i="17" s="1"/>
  <c r="B559" i="15"/>
  <c r="B559" i="14"/>
  <c r="B556" i="13"/>
  <c r="D557" i="12"/>
  <c r="C557" i="12"/>
  <c r="H557" i="12"/>
  <c r="I557" i="12" s="1"/>
  <c r="G557" i="12"/>
  <c r="E557" i="12" l="1"/>
  <c r="D542" i="17"/>
  <c r="C559" i="15"/>
  <c r="H559" i="15"/>
  <c r="I559" i="15" s="1"/>
  <c r="D559" i="15"/>
  <c r="G559" i="15"/>
  <c r="C559" i="14"/>
  <c r="H559" i="14"/>
  <c r="I559" i="14" s="1"/>
  <c r="D559" i="14"/>
  <c r="G559" i="14"/>
  <c r="D556" i="13"/>
  <c r="C556" i="13"/>
  <c r="H556" i="13"/>
  <c r="I556" i="13" s="1"/>
  <c r="G556" i="13"/>
  <c r="B558" i="12"/>
  <c r="C458" i="3"/>
  <c r="D458" i="3"/>
  <c r="E559" i="15" l="1"/>
  <c r="G544" i="17"/>
  <c r="E559" i="14"/>
  <c r="F544" i="17"/>
  <c r="E556" i="13"/>
  <c r="E541" i="17"/>
  <c r="E458" i="3"/>
  <c r="H458" i="3" s="1"/>
  <c r="I458" i="3" s="1"/>
  <c r="C443" i="17"/>
  <c r="B443" i="17" s="1"/>
  <c r="B560" i="15"/>
  <c r="B560" i="14"/>
  <c r="B557" i="13"/>
  <c r="H558" i="12"/>
  <c r="I558" i="12" s="1"/>
  <c r="D558" i="12"/>
  <c r="C558" i="12"/>
  <c r="G558" i="12"/>
  <c r="E558" i="12" l="1"/>
  <c r="D543" i="17"/>
  <c r="C560" i="15"/>
  <c r="H560" i="15"/>
  <c r="I560" i="15" s="1"/>
  <c r="D560" i="15"/>
  <c r="G560" i="15"/>
  <c r="H560" i="14"/>
  <c r="I560" i="14" s="1"/>
  <c r="D560" i="14"/>
  <c r="C560" i="14"/>
  <c r="G560" i="14"/>
  <c r="H557" i="13"/>
  <c r="I557" i="13" s="1"/>
  <c r="D557" i="13"/>
  <c r="C557" i="13"/>
  <c r="G557" i="13"/>
  <c r="B559" i="12"/>
  <c r="B459" i="3"/>
  <c r="G459" i="3" s="1"/>
  <c r="E560" i="15" l="1"/>
  <c r="G545" i="17"/>
  <c r="E560" i="14"/>
  <c r="F545" i="17"/>
  <c r="E557" i="13"/>
  <c r="E542" i="17"/>
  <c r="B561" i="15"/>
  <c r="B561" i="14"/>
  <c r="B558" i="13"/>
  <c r="H559" i="12"/>
  <c r="I559" i="12" s="1"/>
  <c r="D559" i="12"/>
  <c r="C559" i="12"/>
  <c r="G559" i="12"/>
  <c r="C459" i="3"/>
  <c r="D459" i="3"/>
  <c r="E559" i="12" l="1"/>
  <c r="D544" i="17"/>
  <c r="E459" i="3"/>
  <c r="C444" i="17"/>
  <c r="B444" i="17" s="1"/>
  <c r="H561" i="15"/>
  <c r="I561" i="15" s="1"/>
  <c r="D561" i="15"/>
  <c r="C561" i="15"/>
  <c r="G561" i="15"/>
  <c r="D561" i="14"/>
  <c r="C561" i="14"/>
  <c r="H561" i="14"/>
  <c r="I561" i="14" s="1"/>
  <c r="G561" i="14"/>
  <c r="D558" i="13"/>
  <c r="C558" i="13"/>
  <c r="H558" i="13"/>
  <c r="I558" i="13" s="1"/>
  <c r="G558" i="13"/>
  <c r="B560" i="12"/>
  <c r="H459" i="3"/>
  <c r="I459" i="3" s="1"/>
  <c r="B460" i="3" s="1"/>
  <c r="G460" i="3" s="1"/>
  <c r="E561" i="15" l="1"/>
  <c r="G546" i="17"/>
  <c r="E561" i="14"/>
  <c r="F546" i="17"/>
  <c r="E558" i="13"/>
  <c r="E543" i="17"/>
  <c r="B562" i="15"/>
  <c r="B562" i="14"/>
  <c r="B559" i="13"/>
  <c r="H560" i="12"/>
  <c r="I560" i="12" s="1"/>
  <c r="D560" i="12"/>
  <c r="C560" i="12"/>
  <c r="G560" i="12"/>
  <c r="C460" i="3"/>
  <c r="D460" i="3"/>
  <c r="E560" i="12" l="1"/>
  <c r="D545" i="17"/>
  <c r="E460" i="3"/>
  <c r="C445" i="17"/>
  <c r="B445" i="17" s="1"/>
  <c r="D562" i="15"/>
  <c r="H562" i="15"/>
  <c r="I562" i="15" s="1"/>
  <c r="C562" i="15"/>
  <c r="G562" i="15"/>
  <c r="D562" i="14"/>
  <c r="C562" i="14"/>
  <c r="H562" i="14"/>
  <c r="I562" i="14" s="1"/>
  <c r="G562" i="14"/>
  <c r="H559" i="13"/>
  <c r="I559" i="13" s="1"/>
  <c r="D559" i="13"/>
  <c r="C559" i="13"/>
  <c r="G559" i="13"/>
  <c r="B561" i="12"/>
  <c r="H460" i="3"/>
  <c r="I460" i="3" s="1"/>
  <c r="B461" i="3" s="1"/>
  <c r="G461" i="3" s="1"/>
  <c r="E562" i="15" l="1"/>
  <c r="G547" i="17"/>
  <c r="E562" i="14"/>
  <c r="F547" i="17"/>
  <c r="E559" i="13"/>
  <c r="E544" i="17"/>
  <c r="B563" i="15"/>
  <c r="B563" i="14"/>
  <c r="B560" i="13"/>
  <c r="H561" i="12"/>
  <c r="I561" i="12" s="1"/>
  <c r="D561" i="12"/>
  <c r="C561" i="12"/>
  <c r="G561" i="12"/>
  <c r="C461" i="3"/>
  <c r="D461" i="3"/>
  <c r="E561" i="12" l="1"/>
  <c r="D546" i="17"/>
  <c r="E461" i="3"/>
  <c r="C446" i="17"/>
  <c r="B446" i="17" s="1"/>
  <c r="D563" i="15"/>
  <c r="C563" i="15"/>
  <c r="H563" i="15"/>
  <c r="I563" i="15" s="1"/>
  <c r="G563" i="15"/>
  <c r="H563" i="14"/>
  <c r="I563" i="14" s="1"/>
  <c r="D563" i="14"/>
  <c r="C563" i="14"/>
  <c r="G563" i="14"/>
  <c r="H560" i="13"/>
  <c r="I560" i="13" s="1"/>
  <c r="D560" i="13"/>
  <c r="C560" i="13"/>
  <c r="G560" i="13"/>
  <c r="B562" i="12"/>
  <c r="H461" i="3"/>
  <c r="I461" i="3" s="1"/>
  <c r="E563" i="15" l="1"/>
  <c r="G548" i="17"/>
  <c r="E563" i="14"/>
  <c r="F548" i="17"/>
  <c r="E560" i="13"/>
  <c r="E545" i="17"/>
  <c r="B564" i="15"/>
  <c r="B564" i="14"/>
  <c r="B561" i="13"/>
  <c r="D562" i="12"/>
  <c r="C562" i="12"/>
  <c r="H562" i="12"/>
  <c r="I562" i="12" s="1"/>
  <c r="G562" i="12"/>
  <c r="B462" i="3"/>
  <c r="G462" i="3" s="1"/>
  <c r="E562" i="12" l="1"/>
  <c r="D547" i="17"/>
  <c r="D564" i="15"/>
  <c r="H564" i="15"/>
  <c r="I564" i="15" s="1"/>
  <c r="C564" i="15"/>
  <c r="G564" i="15"/>
  <c r="H564" i="14"/>
  <c r="I564" i="14" s="1"/>
  <c r="C564" i="14"/>
  <c r="D564" i="14"/>
  <c r="G564" i="14"/>
  <c r="H561" i="13"/>
  <c r="I561" i="13" s="1"/>
  <c r="D561" i="13"/>
  <c r="C561" i="13"/>
  <c r="G561" i="13"/>
  <c r="B563" i="12"/>
  <c r="C462" i="3"/>
  <c r="D462" i="3"/>
  <c r="E564" i="15" l="1"/>
  <c r="G549" i="17"/>
  <c r="E564" i="14"/>
  <c r="F549" i="17"/>
  <c r="E561" i="13"/>
  <c r="E546" i="17"/>
  <c r="E462" i="3"/>
  <c r="H462" i="3" s="1"/>
  <c r="I462" i="3" s="1"/>
  <c r="B463" i="3" s="1"/>
  <c r="G463" i="3" s="1"/>
  <c r="C447" i="17"/>
  <c r="B447" i="17" s="1"/>
  <c r="B565" i="15"/>
  <c r="B565" i="14"/>
  <c r="B562" i="13"/>
  <c r="H563" i="12"/>
  <c r="I563" i="12" s="1"/>
  <c r="D563" i="12"/>
  <c r="C563" i="12"/>
  <c r="G563" i="12"/>
  <c r="E563" i="12" l="1"/>
  <c r="D548" i="17"/>
  <c r="H565" i="15"/>
  <c r="I565" i="15" s="1"/>
  <c r="D565" i="15"/>
  <c r="C565" i="15"/>
  <c r="G565" i="15"/>
  <c r="H565" i="14"/>
  <c r="I565" i="14" s="1"/>
  <c r="D565" i="14"/>
  <c r="C565" i="14"/>
  <c r="G565" i="14"/>
  <c r="H562" i="13"/>
  <c r="I562" i="13" s="1"/>
  <c r="D562" i="13"/>
  <c r="C562" i="13"/>
  <c r="G562" i="13"/>
  <c r="B564" i="12"/>
  <c r="C463" i="3"/>
  <c r="D463" i="3"/>
  <c r="E565" i="15" l="1"/>
  <c r="G550" i="17"/>
  <c r="E565" i="14"/>
  <c r="F550" i="17"/>
  <c r="E562" i="13"/>
  <c r="E547" i="17"/>
  <c r="E463" i="3"/>
  <c r="C448" i="17"/>
  <c r="B448" i="17" s="1"/>
  <c r="B566" i="15"/>
  <c r="B566" i="14"/>
  <c r="B563" i="13"/>
  <c r="C564" i="12"/>
  <c r="H564" i="12"/>
  <c r="I564" i="12" s="1"/>
  <c r="D564" i="12"/>
  <c r="G564" i="12"/>
  <c r="H463" i="3"/>
  <c r="I463" i="3" s="1"/>
  <c r="E564" i="12" l="1"/>
  <c r="D549" i="17"/>
  <c r="H566" i="15"/>
  <c r="I566" i="15" s="1"/>
  <c r="C566" i="15"/>
  <c r="D566" i="15"/>
  <c r="G566" i="15"/>
  <c r="D566" i="14"/>
  <c r="H566" i="14"/>
  <c r="I566" i="14" s="1"/>
  <c r="C566" i="14"/>
  <c r="G566" i="14"/>
  <c r="D563" i="13"/>
  <c r="C563" i="13"/>
  <c r="H563" i="13"/>
  <c r="I563" i="13" s="1"/>
  <c r="G563" i="13"/>
  <c r="B565" i="12"/>
  <c r="B464" i="3"/>
  <c r="G464" i="3" s="1"/>
  <c r="E566" i="15" l="1"/>
  <c r="G551" i="17"/>
  <c r="E566" i="14"/>
  <c r="F551" i="17"/>
  <c r="E563" i="13"/>
  <c r="E548" i="17"/>
  <c r="B567" i="15"/>
  <c r="B567" i="14"/>
  <c r="B564" i="13"/>
  <c r="H565" i="12"/>
  <c r="I565" i="12" s="1"/>
  <c r="D565" i="12"/>
  <c r="C565" i="12"/>
  <c r="G565" i="12"/>
  <c r="C464" i="3"/>
  <c r="D464" i="3"/>
  <c r="E565" i="12" l="1"/>
  <c r="D550" i="17"/>
  <c r="E464" i="3"/>
  <c r="C449" i="17"/>
  <c r="B449" i="17" s="1"/>
  <c r="H567" i="15"/>
  <c r="I567" i="15" s="1"/>
  <c r="D567" i="15"/>
  <c r="C567" i="15"/>
  <c r="G567" i="15"/>
  <c r="C567" i="14"/>
  <c r="H567" i="14"/>
  <c r="I567" i="14" s="1"/>
  <c r="D567" i="14"/>
  <c r="G567" i="14"/>
  <c r="H564" i="13"/>
  <c r="I564" i="13" s="1"/>
  <c r="D564" i="13"/>
  <c r="C564" i="13"/>
  <c r="G564" i="13"/>
  <c r="B566" i="12"/>
  <c r="H464" i="3"/>
  <c r="I464" i="3" s="1"/>
  <c r="E567" i="15" l="1"/>
  <c r="G552" i="17"/>
  <c r="E567" i="14"/>
  <c r="F552" i="17"/>
  <c r="E564" i="13"/>
  <c r="E549" i="17"/>
  <c r="B568" i="15"/>
  <c r="B568" i="14"/>
  <c r="B565" i="13"/>
  <c r="H566" i="12"/>
  <c r="I566" i="12" s="1"/>
  <c r="D566" i="12"/>
  <c r="C566" i="12"/>
  <c r="G566" i="12"/>
  <c r="B465" i="3"/>
  <c r="G465" i="3" s="1"/>
  <c r="E566" i="12" l="1"/>
  <c r="D551" i="17"/>
  <c r="H568" i="15"/>
  <c r="I568" i="15" s="1"/>
  <c r="D568" i="15"/>
  <c r="C568" i="15"/>
  <c r="G568" i="15"/>
  <c r="C568" i="14"/>
  <c r="H568" i="14"/>
  <c r="I568" i="14" s="1"/>
  <c r="D568" i="14"/>
  <c r="G568" i="14"/>
  <c r="C565" i="13"/>
  <c r="H565" i="13"/>
  <c r="I565" i="13" s="1"/>
  <c r="D565" i="13"/>
  <c r="G565" i="13"/>
  <c r="B567" i="12"/>
  <c r="C465" i="3"/>
  <c r="D465" i="3"/>
  <c r="E568" i="15" l="1"/>
  <c r="G553" i="17"/>
  <c r="E568" i="14"/>
  <c r="F553" i="17"/>
  <c r="E565" i="13"/>
  <c r="E550" i="17"/>
  <c r="E465" i="3"/>
  <c r="H465" i="3" s="1"/>
  <c r="I465" i="3" s="1"/>
  <c r="C450" i="17"/>
  <c r="B450" i="17" s="1"/>
  <c r="B569" i="15"/>
  <c r="B569" i="14"/>
  <c r="B566" i="13"/>
  <c r="D567" i="12"/>
  <c r="C567" i="12"/>
  <c r="H567" i="12"/>
  <c r="I567" i="12" s="1"/>
  <c r="G567" i="12"/>
  <c r="E567" i="12" l="1"/>
  <c r="D552" i="17"/>
  <c r="C569" i="15"/>
  <c r="H569" i="15"/>
  <c r="I569" i="15" s="1"/>
  <c r="D569" i="15"/>
  <c r="G569" i="15"/>
  <c r="H569" i="14"/>
  <c r="I569" i="14" s="1"/>
  <c r="D569" i="14"/>
  <c r="C569" i="14"/>
  <c r="G569" i="14"/>
  <c r="H566" i="13"/>
  <c r="I566" i="13" s="1"/>
  <c r="D566" i="13"/>
  <c r="C566" i="13"/>
  <c r="G566" i="13"/>
  <c r="B568" i="12"/>
  <c r="B466" i="3"/>
  <c r="G466" i="3" s="1"/>
  <c r="E569" i="15" l="1"/>
  <c r="G554" i="17"/>
  <c r="E569" i="14"/>
  <c r="F554" i="17"/>
  <c r="E566" i="13"/>
  <c r="E551" i="17"/>
  <c r="B570" i="15"/>
  <c r="B570" i="14"/>
  <c r="B567" i="13"/>
  <c r="H568" i="12"/>
  <c r="I568" i="12" s="1"/>
  <c r="D568" i="12"/>
  <c r="C568" i="12"/>
  <c r="G568" i="12"/>
  <c r="C466" i="3"/>
  <c r="D466" i="3"/>
  <c r="E568" i="12" l="1"/>
  <c r="D553" i="17"/>
  <c r="E466" i="3"/>
  <c r="C451" i="17"/>
  <c r="B451" i="17" s="1"/>
  <c r="C570" i="15"/>
  <c r="H570" i="15"/>
  <c r="I570" i="15" s="1"/>
  <c r="D570" i="15"/>
  <c r="G570" i="15"/>
  <c r="C570" i="14"/>
  <c r="H570" i="14"/>
  <c r="I570" i="14" s="1"/>
  <c r="D570" i="14"/>
  <c r="G570" i="14"/>
  <c r="H567" i="13"/>
  <c r="I567" i="13" s="1"/>
  <c r="D567" i="13"/>
  <c r="C567" i="13"/>
  <c r="G567" i="13"/>
  <c r="B569" i="12"/>
  <c r="H466" i="3"/>
  <c r="I466" i="3" s="1"/>
  <c r="E570" i="15" l="1"/>
  <c r="G555" i="17"/>
  <c r="E570" i="14"/>
  <c r="F555" i="17"/>
  <c r="E567" i="13"/>
  <c r="E552" i="17"/>
  <c r="B571" i="15"/>
  <c r="B571" i="14"/>
  <c r="B568" i="13"/>
  <c r="D569" i="12"/>
  <c r="C569" i="12"/>
  <c r="H569" i="12"/>
  <c r="I569" i="12" s="1"/>
  <c r="G569" i="12"/>
  <c r="B467" i="3"/>
  <c r="G467" i="3" s="1"/>
  <c r="E569" i="12" l="1"/>
  <c r="D554" i="17"/>
  <c r="C571" i="15"/>
  <c r="D571" i="15"/>
  <c r="H571" i="15"/>
  <c r="I571" i="15" s="1"/>
  <c r="G571" i="15"/>
  <c r="H571" i="14"/>
  <c r="I571" i="14" s="1"/>
  <c r="D571" i="14"/>
  <c r="C571" i="14"/>
  <c r="G571" i="14"/>
  <c r="D568" i="13"/>
  <c r="C568" i="13"/>
  <c r="H568" i="13"/>
  <c r="I568" i="13" s="1"/>
  <c r="G568" i="13"/>
  <c r="B570" i="12"/>
  <c r="C467" i="3"/>
  <c r="D467" i="3"/>
  <c r="E571" i="15" l="1"/>
  <c r="G556" i="17"/>
  <c r="E571" i="14"/>
  <c r="F556" i="17"/>
  <c r="E568" i="13"/>
  <c r="E553" i="17"/>
  <c r="E467" i="3"/>
  <c r="H467" i="3" s="1"/>
  <c r="I467" i="3" s="1"/>
  <c r="C452" i="17"/>
  <c r="B452" i="17" s="1"/>
  <c r="B572" i="15"/>
  <c r="B572" i="14"/>
  <c r="B569" i="13"/>
  <c r="H570" i="12"/>
  <c r="I570" i="12" s="1"/>
  <c r="D570" i="12"/>
  <c r="C570" i="12"/>
  <c r="G570" i="12"/>
  <c r="E570" i="12" l="1"/>
  <c r="D555" i="17"/>
  <c r="C572" i="15"/>
  <c r="H572" i="15"/>
  <c r="I572" i="15" s="1"/>
  <c r="D572" i="15"/>
  <c r="G572" i="15"/>
  <c r="H572" i="14"/>
  <c r="I572" i="14" s="1"/>
  <c r="D572" i="14"/>
  <c r="C572" i="14"/>
  <c r="G572" i="14"/>
  <c r="H569" i="13"/>
  <c r="I569" i="13" s="1"/>
  <c r="D569" i="13"/>
  <c r="C569" i="13"/>
  <c r="G569" i="13"/>
  <c r="B571" i="12"/>
  <c r="B468" i="3"/>
  <c r="G468" i="3" s="1"/>
  <c r="E572" i="15" l="1"/>
  <c r="G557" i="17"/>
  <c r="E572" i="14"/>
  <c r="F557" i="17"/>
  <c r="E569" i="13"/>
  <c r="E554" i="17"/>
  <c r="B573" i="15"/>
  <c r="B573" i="14"/>
  <c r="B570" i="13"/>
  <c r="H571" i="12"/>
  <c r="I571" i="12" s="1"/>
  <c r="D571" i="12"/>
  <c r="C571" i="12"/>
  <c r="G571" i="12"/>
  <c r="C468" i="3"/>
  <c r="D468" i="3"/>
  <c r="E571" i="12" l="1"/>
  <c r="D556" i="17"/>
  <c r="E468" i="3"/>
  <c r="C453" i="17"/>
  <c r="B453" i="17" s="1"/>
  <c r="H573" i="15"/>
  <c r="I573" i="15" s="1"/>
  <c r="D573" i="15"/>
  <c r="C573" i="15"/>
  <c r="G573" i="15"/>
  <c r="D573" i="14"/>
  <c r="C573" i="14"/>
  <c r="H573" i="14"/>
  <c r="I573" i="14" s="1"/>
  <c r="G573" i="14"/>
  <c r="D570" i="13"/>
  <c r="C570" i="13"/>
  <c r="H570" i="13"/>
  <c r="I570" i="13" s="1"/>
  <c r="G570" i="13"/>
  <c r="B572" i="12"/>
  <c r="H468" i="3"/>
  <c r="I468" i="3" s="1"/>
  <c r="B469" i="3" s="1"/>
  <c r="G469" i="3" s="1"/>
  <c r="E573" i="15" l="1"/>
  <c r="G558" i="17"/>
  <c r="E573" i="14"/>
  <c r="F558" i="17"/>
  <c r="E570" i="13"/>
  <c r="E555" i="17"/>
  <c r="B574" i="15"/>
  <c r="B574" i="14"/>
  <c r="B571" i="13"/>
  <c r="H572" i="12"/>
  <c r="I572" i="12" s="1"/>
  <c r="D572" i="12"/>
  <c r="C572" i="12"/>
  <c r="G572" i="12"/>
  <c r="C469" i="3"/>
  <c r="D469" i="3"/>
  <c r="E572" i="12" l="1"/>
  <c r="D557" i="17"/>
  <c r="E469" i="3"/>
  <c r="C454" i="17"/>
  <c r="B454" i="17" s="1"/>
  <c r="D574" i="15"/>
  <c r="H574" i="15"/>
  <c r="I574" i="15" s="1"/>
  <c r="C574" i="15"/>
  <c r="G574" i="15"/>
  <c r="D574" i="14"/>
  <c r="H574" i="14"/>
  <c r="I574" i="14" s="1"/>
  <c r="C574" i="14"/>
  <c r="G574" i="14"/>
  <c r="H571" i="13"/>
  <c r="I571" i="13" s="1"/>
  <c r="D571" i="13"/>
  <c r="C571" i="13"/>
  <c r="G571" i="13"/>
  <c r="B573" i="12"/>
  <c r="H469" i="3"/>
  <c r="I469" i="3" s="1"/>
  <c r="E574" i="15" l="1"/>
  <c r="G559" i="17"/>
  <c r="E574" i="14"/>
  <c r="F559" i="17"/>
  <c r="E571" i="13"/>
  <c r="E556" i="17"/>
  <c r="B575" i="15"/>
  <c r="B575" i="14"/>
  <c r="B572" i="13"/>
  <c r="H573" i="12"/>
  <c r="I573" i="12" s="1"/>
  <c r="D573" i="12"/>
  <c r="C573" i="12"/>
  <c r="G573" i="12"/>
  <c r="B470" i="3"/>
  <c r="G470" i="3" s="1"/>
  <c r="E573" i="12" l="1"/>
  <c r="D558" i="17"/>
  <c r="D575" i="15"/>
  <c r="H575" i="15"/>
  <c r="I575" i="15" s="1"/>
  <c r="C575" i="15"/>
  <c r="G575" i="15"/>
  <c r="H575" i="14"/>
  <c r="I575" i="14" s="1"/>
  <c r="D575" i="14"/>
  <c r="C575" i="14"/>
  <c r="G575" i="14"/>
  <c r="H572" i="13"/>
  <c r="I572" i="13" s="1"/>
  <c r="D572" i="13"/>
  <c r="C572" i="13"/>
  <c r="G572" i="13"/>
  <c r="B574" i="12"/>
  <c r="C470" i="3"/>
  <c r="D470" i="3"/>
  <c r="E575" i="15" l="1"/>
  <c r="G560" i="17"/>
  <c r="E575" i="14"/>
  <c r="F560" i="17"/>
  <c r="E572" i="13"/>
  <c r="E557" i="17"/>
  <c r="E470" i="3"/>
  <c r="H470" i="3" s="1"/>
  <c r="I470" i="3" s="1"/>
  <c r="C455" i="17"/>
  <c r="B455" i="17" s="1"/>
  <c r="B576" i="15"/>
  <c r="B576" i="14"/>
  <c r="B573" i="13"/>
  <c r="D574" i="12"/>
  <c r="C574" i="12"/>
  <c r="H574" i="12"/>
  <c r="I574" i="12" s="1"/>
  <c r="G574" i="12"/>
  <c r="E574" i="12" l="1"/>
  <c r="D559" i="17"/>
  <c r="D576" i="15"/>
  <c r="C576" i="15"/>
  <c r="H576" i="15"/>
  <c r="I576" i="15" s="1"/>
  <c r="G576" i="15"/>
  <c r="H576" i="14"/>
  <c r="I576" i="14" s="1"/>
  <c r="C576" i="14"/>
  <c r="D576" i="14"/>
  <c r="G576" i="14"/>
  <c r="H573" i="13"/>
  <c r="I573" i="13" s="1"/>
  <c r="D573" i="13"/>
  <c r="C573" i="13"/>
  <c r="G573" i="13"/>
  <c r="B575" i="12"/>
  <c r="B471" i="3"/>
  <c r="G471" i="3" s="1"/>
  <c r="E576" i="15" l="1"/>
  <c r="G561" i="17"/>
  <c r="E576" i="14"/>
  <c r="F561" i="17"/>
  <c r="E573" i="13"/>
  <c r="E558" i="17"/>
  <c r="B577" i="15"/>
  <c r="B577" i="14"/>
  <c r="B574" i="13"/>
  <c r="H575" i="12"/>
  <c r="I575" i="12" s="1"/>
  <c r="D575" i="12"/>
  <c r="C575" i="12"/>
  <c r="G575" i="12"/>
  <c r="C471" i="3"/>
  <c r="D471" i="3"/>
  <c r="E575" i="12" l="1"/>
  <c r="D560" i="17"/>
  <c r="E471" i="3"/>
  <c r="C456" i="17"/>
  <c r="B456" i="17" s="1"/>
  <c r="H577" i="15"/>
  <c r="I577" i="15" s="1"/>
  <c r="D577" i="15"/>
  <c r="C577" i="15"/>
  <c r="G577" i="15"/>
  <c r="H577" i="14"/>
  <c r="I577" i="14" s="1"/>
  <c r="D577" i="14"/>
  <c r="C577" i="14"/>
  <c r="G577" i="14"/>
  <c r="H574" i="13"/>
  <c r="I574" i="13" s="1"/>
  <c r="D574" i="13"/>
  <c r="C574" i="13"/>
  <c r="G574" i="13"/>
  <c r="B576" i="12"/>
  <c r="H471" i="3"/>
  <c r="I471" i="3" s="1"/>
  <c r="E577" i="15" l="1"/>
  <c r="G562" i="17"/>
  <c r="E577" i="14"/>
  <c r="F562" i="17"/>
  <c r="E574" i="13"/>
  <c r="E559" i="17"/>
  <c r="B578" i="15"/>
  <c r="B578" i="14"/>
  <c r="B575" i="13"/>
  <c r="C576" i="12"/>
  <c r="H576" i="12"/>
  <c r="I576" i="12" s="1"/>
  <c r="D576" i="12"/>
  <c r="G576" i="12"/>
  <c r="B472" i="3"/>
  <c r="G472" i="3" s="1"/>
  <c r="E576" i="12" l="1"/>
  <c r="D561" i="17"/>
  <c r="H578" i="15"/>
  <c r="I578" i="15" s="1"/>
  <c r="D578" i="15"/>
  <c r="C578" i="15"/>
  <c r="G578" i="15"/>
  <c r="D578" i="14"/>
  <c r="H578" i="14"/>
  <c r="I578" i="14" s="1"/>
  <c r="C578" i="14"/>
  <c r="G578" i="14"/>
  <c r="D575" i="13"/>
  <c r="C575" i="13"/>
  <c r="H575" i="13"/>
  <c r="I575" i="13" s="1"/>
  <c r="G575" i="13"/>
  <c r="B577" i="12"/>
  <c r="C472" i="3"/>
  <c r="D472" i="3"/>
  <c r="E578" i="15" l="1"/>
  <c r="G563" i="17"/>
  <c r="E578" i="14"/>
  <c r="F563" i="17"/>
  <c r="E575" i="13"/>
  <c r="E560" i="17"/>
  <c r="E472" i="3"/>
  <c r="H472" i="3" s="1"/>
  <c r="I472" i="3" s="1"/>
  <c r="C457" i="17"/>
  <c r="B457" i="17" s="1"/>
  <c r="B579" i="15"/>
  <c r="B579" i="14"/>
  <c r="B576" i="13"/>
  <c r="H577" i="12"/>
  <c r="I577" i="12" s="1"/>
  <c r="D577" i="12"/>
  <c r="C577" i="12"/>
  <c r="G577" i="12"/>
  <c r="E577" i="12" l="1"/>
  <c r="D562" i="17"/>
  <c r="H579" i="15"/>
  <c r="I579" i="15" s="1"/>
  <c r="D579" i="15"/>
  <c r="C579" i="15"/>
  <c r="G579" i="15"/>
  <c r="C579" i="14"/>
  <c r="H579" i="14"/>
  <c r="I579" i="14" s="1"/>
  <c r="D579" i="14"/>
  <c r="G579" i="14"/>
  <c r="H576" i="13"/>
  <c r="I576" i="13" s="1"/>
  <c r="D576" i="13"/>
  <c r="C576" i="13"/>
  <c r="G576" i="13"/>
  <c r="B578" i="12"/>
  <c r="B473" i="3"/>
  <c r="G473" i="3" s="1"/>
  <c r="E579" i="15" l="1"/>
  <c r="G564" i="17"/>
  <c r="E579" i="14"/>
  <c r="F564" i="17"/>
  <c r="E576" i="13"/>
  <c r="E561" i="17"/>
  <c r="B580" i="15"/>
  <c r="B580" i="14"/>
  <c r="B577" i="13"/>
  <c r="H578" i="12"/>
  <c r="I578" i="12" s="1"/>
  <c r="D578" i="12"/>
  <c r="C578" i="12"/>
  <c r="G578" i="12"/>
  <c r="C473" i="3"/>
  <c r="D473" i="3"/>
  <c r="E578" i="12" l="1"/>
  <c r="D563" i="17"/>
  <c r="E473" i="3"/>
  <c r="C458" i="17"/>
  <c r="B458" i="17" s="1"/>
  <c r="H580" i="15"/>
  <c r="I580" i="15" s="1"/>
  <c r="D580" i="15"/>
  <c r="C580" i="15"/>
  <c r="G580" i="15"/>
  <c r="C580" i="14"/>
  <c r="H580" i="14"/>
  <c r="I580" i="14" s="1"/>
  <c r="D580" i="14"/>
  <c r="G580" i="14"/>
  <c r="C577" i="13"/>
  <c r="H577" i="13"/>
  <c r="I577" i="13" s="1"/>
  <c r="D577" i="13"/>
  <c r="G577" i="13"/>
  <c r="B579" i="12"/>
  <c r="H473" i="3"/>
  <c r="I473" i="3" s="1"/>
  <c r="E580" i="15" l="1"/>
  <c r="G565" i="17"/>
  <c r="E580" i="14"/>
  <c r="F565" i="17"/>
  <c r="E577" i="13"/>
  <c r="E562" i="17"/>
  <c r="B581" i="15"/>
  <c r="B581" i="14"/>
  <c r="B578" i="13"/>
  <c r="D579" i="12"/>
  <c r="C579" i="12"/>
  <c r="H579" i="12"/>
  <c r="I579" i="12" s="1"/>
  <c r="G579" i="12"/>
  <c r="B474" i="3"/>
  <c r="G474" i="3" s="1"/>
  <c r="E579" i="12" l="1"/>
  <c r="D564" i="17"/>
  <c r="C581" i="15"/>
  <c r="D581" i="15"/>
  <c r="H581" i="15"/>
  <c r="I581" i="15" s="1"/>
  <c r="G581" i="15"/>
  <c r="H581" i="14"/>
  <c r="I581" i="14" s="1"/>
  <c r="D581" i="14"/>
  <c r="C581" i="14"/>
  <c r="G581" i="14"/>
  <c r="H578" i="13"/>
  <c r="I578" i="13" s="1"/>
  <c r="D578" i="13"/>
  <c r="C578" i="13"/>
  <c r="G578" i="13"/>
  <c r="B580" i="12"/>
  <c r="C474" i="3"/>
  <c r="D474" i="3"/>
  <c r="E581" i="15" l="1"/>
  <c r="G566" i="17"/>
  <c r="E581" i="14"/>
  <c r="F566" i="17"/>
  <c r="E578" i="13"/>
  <c r="E563" i="17"/>
  <c r="E474" i="3"/>
  <c r="H474" i="3" s="1"/>
  <c r="I474" i="3" s="1"/>
  <c r="B475" i="3" s="1"/>
  <c r="G475" i="3" s="1"/>
  <c r="C459" i="17"/>
  <c r="B459" i="17" s="1"/>
  <c r="B582" i="15"/>
  <c r="B582" i="14"/>
  <c r="B579" i="13"/>
  <c r="H580" i="12"/>
  <c r="I580" i="12" s="1"/>
  <c r="D580" i="12"/>
  <c r="C580" i="12"/>
  <c r="G580" i="12"/>
  <c r="E580" i="12" l="1"/>
  <c r="D565" i="17"/>
  <c r="C582" i="15"/>
  <c r="H582" i="15"/>
  <c r="I582" i="15" s="1"/>
  <c r="D582" i="15"/>
  <c r="G582" i="15"/>
  <c r="C582" i="14"/>
  <c r="H582" i="14"/>
  <c r="I582" i="14" s="1"/>
  <c r="D582" i="14"/>
  <c r="G582" i="14"/>
  <c r="H579" i="13"/>
  <c r="I579" i="13" s="1"/>
  <c r="D579" i="13"/>
  <c r="C579" i="13"/>
  <c r="G579" i="13"/>
  <c r="B581" i="12"/>
  <c r="C475" i="3"/>
  <c r="D475" i="3"/>
  <c r="E582" i="15" l="1"/>
  <c r="G567" i="17"/>
  <c r="E582" i="14"/>
  <c r="F567" i="17"/>
  <c r="E579" i="13"/>
  <c r="E564" i="17"/>
  <c r="E475" i="3"/>
  <c r="H475" i="3" s="1"/>
  <c r="I475" i="3" s="1"/>
  <c r="C460" i="17"/>
  <c r="B460" i="17" s="1"/>
  <c r="B583" i="15"/>
  <c r="B583" i="14"/>
  <c r="B580" i="13"/>
  <c r="D581" i="12"/>
  <c r="C581" i="12"/>
  <c r="H581" i="12"/>
  <c r="I581" i="12" s="1"/>
  <c r="G581" i="12"/>
  <c r="E581" i="12" l="1"/>
  <c r="D566" i="17"/>
  <c r="C583" i="15"/>
  <c r="H583" i="15"/>
  <c r="I583" i="15" s="1"/>
  <c r="D583" i="15"/>
  <c r="G583" i="15"/>
  <c r="C583" i="14"/>
  <c r="H583" i="14"/>
  <c r="I583" i="14" s="1"/>
  <c r="D583" i="14"/>
  <c r="G583" i="14"/>
  <c r="D580" i="13"/>
  <c r="C580" i="13"/>
  <c r="H580" i="13"/>
  <c r="I580" i="13" s="1"/>
  <c r="G580" i="13"/>
  <c r="B582" i="12"/>
  <c r="B476" i="3"/>
  <c r="G476" i="3" s="1"/>
  <c r="E583" i="15" l="1"/>
  <c r="G568" i="17"/>
  <c r="E583" i="14"/>
  <c r="F568" i="17"/>
  <c r="E580" i="13"/>
  <c r="E565" i="17"/>
  <c r="B584" i="15"/>
  <c r="B584" i="14"/>
  <c r="B581" i="13"/>
  <c r="H582" i="12"/>
  <c r="I582" i="12" s="1"/>
  <c r="D582" i="12"/>
  <c r="C582" i="12"/>
  <c r="G582" i="12"/>
  <c r="C476" i="3"/>
  <c r="D476" i="3"/>
  <c r="E582" i="12" l="1"/>
  <c r="D567" i="17"/>
  <c r="E476" i="3"/>
  <c r="C461" i="17"/>
  <c r="B461" i="17" s="1"/>
  <c r="C584" i="15"/>
  <c r="H584" i="15"/>
  <c r="I584" i="15" s="1"/>
  <c r="D584" i="15"/>
  <c r="G584" i="15"/>
  <c r="H584" i="14"/>
  <c r="I584" i="14" s="1"/>
  <c r="D584" i="14"/>
  <c r="C584" i="14"/>
  <c r="G584" i="14"/>
  <c r="H581" i="13"/>
  <c r="I581" i="13" s="1"/>
  <c r="D581" i="13"/>
  <c r="C581" i="13"/>
  <c r="G581" i="13"/>
  <c r="B583" i="12"/>
  <c r="H476" i="3"/>
  <c r="I476" i="3" s="1"/>
  <c r="E584" i="15" l="1"/>
  <c r="G569" i="17"/>
  <c r="E584" i="14"/>
  <c r="F569" i="17"/>
  <c r="E581" i="13"/>
  <c r="E566" i="17"/>
  <c r="B585" i="15"/>
  <c r="B585" i="14"/>
  <c r="B582" i="13"/>
  <c r="H583" i="12"/>
  <c r="I583" i="12" s="1"/>
  <c r="D583" i="12"/>
  <c r="C583" i="12"/>
  <c r="G583" i="12"/>
  <c r="B477" i="3"/>
  <c r="G477" i="3" s="1"/>
  <c r="E583" i="12" l="1"/>
  <c r="D568" i="17"/>
  <c r="H585" i="15"/>
  <c r="I585" i="15" s="1"/>
  <c r="D585" i="15"/>
  <c r="C585" i="15"/>
  <c r="G585" i="15"/>
  <c r="D585" i="14"/>
  <c r="C585" i="14"/>
  <c r="H585" i="14"/>
  <c r="I585" i="14" s="1"/>
  <c r="G585" i="14"/>
  <c r="D582" i="13"/>
  <c r="C582" i="13"/>
  <c r="H582" i="13"/>
  <c r="I582" i="13" s="1"/>
  <c r="G582" i="13"/>
  <c r="B584" i="12"/>
  <c r="C477" i="3"/>
  <c r="D477" i="3"/>
  <c r="E585" i="15" l="1"/>
  <c r="G570" i="17"/>
  <c r="E585" i="14"/>
  <c r="F570" i="17"/>
  <c r="E582" i="13"/>
  <c r="E567" i="17"/>
  <c r="E477" i="3"/>
  <c r="H477" i="3" s="1"/>
  <c r="I477" i="3" s="1"/>
  <c r="B478" i="3" s="1"/>
  <c r="G478" i="3" s="1"/>
  <c r="C462" i="17"/>
  <c r="B462" i="17" s="1"/>
  <c r="B586" i="15"/>
  <c r="B586" i="14"/>
  <c r="B583" i="13"/>
  <c r="H584" i="12"/>
  <c r="I584" i="12" s="1"/>
  <c r="D584" i="12"/>
  <c r="C584" i="12"/>
  <c r="G584" i="12"/>
  <c r="E584" i="12" l="1"/>
  <c r="D569" i="17"/>
  <c r="D586" i="15"/>
  <c r="H586" i="15"/>
  <c r="I586" i="15" s="1"/>
  <c r="C586" i="15"/>
  <c r="G586" i="15"/>
  <c r="D586" i="14"/>
  <c r="C586" i="14"/>
  <c r="H586" i="14"/>
  <c r="I586" i="14" s="1"/>
  <c r="G586" i="14"/>
  <c r="H583" i="13"/>
  <c r="I583" i="13" s="1"/>
  <c r="D583" i="13"/>
  <c r="C583" i="13"/>
  <c r="G583" i="13"/>
  <c r="B585" i="12"/>
  <c r="C478" i="3"/>
  <c r="D478" i="3"/>
  <c r="E586" i="15" l="1"/>
  <c r="G571" i="17"/>
  <c r="E586" i="14"/>
  <c r="F571" i="17"/>
  <c r="E583" i="13"/>
  <c r="E568" i="17"/>
  <c r="E478" i="3"/>
  <c r="H478" i="3" s="1"/>
  <c r="I478" i="3" s="1"/>
  <c r="C463" i="17"/>
  <c r="B463" i="17" s="1"/>
  <c r="B587" i="15"/>
  <c r="B587" i="14"/>
  <c r="B584" i="13"/>
  <c r="H585" i="12"/>
  <c r="I585" i="12" s="1"/>
  <c r="D585" i="12"/>
  <c r="C585" i="12"/>
  <c r="G585" i="12"/>
  <c r="E585" i="12" l="1"/>
  <c r="D570" i="17"/>
  <c r="D587" i="15"/>
  <c r="H587" i="15"/>
  <c r="I587" i="15" s="1"/>
  <c r="C587" i="15"/>
  <c r="G587" i="15"/>
  <c r="H587" i="14"/>
  <c r="I587" i="14" s="1"/>
  <c r="D587" i="14"/>
  <c r="C587" i="14"/>
  <c r="G587" i="14"/>
  <c r="H584" i="13"/>
  <c r="I584" i="13" s="1"/>
  <c r="D584" i="13"/>
  <c r="C584" i="13"/>
  <c r="G584" i="13"/>
  <c r="B586" i="12"/>
  <c r="B479" i="3"/>
  <c r="G479" i="3" s="1"/>
  <c r="E587" i="15" l="1"/>
  <c r="G572" i="17"/>
  <c r="E587" i="14"/>
  <c r="F572" i="17"/>
  <c r="E584" i="13"/>
  <c r="E569" i="17"/>
  <c r="B588" i="15"/>
  <c r="B588" i="14"/>
  <c r="B585" i="13"/>
  <c r="D586" i="12"/>
  <c r="C586" i="12"/>
  <c r="H586" i="12"/>
  <c r="I586" i="12" s="1"/>
  <c r="G586" i="12"/>
  <c r="C479" i="3"/>
  <c r="D479" i="3"/>
  <c r="E586" i="12" l="1"/>
  <c r="D571" i="17"/>
  <c r="E479" i="3"/>
  <c r="C464" i="17"/>
  <c r="B464" i="17" s="1"/>
  <c r="D588" i="15"/>
  <c r="H588" i="15"/>
  <c r="I588" i="15" s="1"/>
  <c r="C588" i="15"/>
  <c r="G588" i="15"/>
  <c r="H588" i="14"/>
  <c r="I588" i="14" s="1"/>
  <c r="C588" i="14"/>
  <c r="D588" i="14"/>
  <c r="G588" i="14"/>
  <c r="H585" i="13"/>
  <c r="I585" i="13" s="1"/>
  <c r="D585" i="13"/>
  <c r="C585" i="13"/>
  <c r="G585" i="13"/>
  <c r="B587" i="12"/>
  <c r="H479" i="3"/>
  <c r="I479" i="3" s="1"/>
  <c r="E588" i="15" l="1"/>
  <c r="G573" i="17"/>
  <c r="E588" i="14"/>
  <c r="F573" i="17"/>
  <c r="E585" i="13"/>
  <c r="E570" i="17"/>
  <c r="B589" i="15"/>
  <c r="B589" i="14"/>
  <c r="B586" i="13"/>
  <c r="H587" i="12"/>
  <c r="I587" i="12" s="1"/>
  <c r="D587" i="12"/>
  <c r="C587" i="12"/>
  <c r="G587" i="12"/>
  <c r="B480" i="3"/>
  <c r="G480" i="3" s="1"/>
  <c r="E587" i="12" l="1"/>
  <c r="D572" i="17"/>
  <c r="H589" i="15"/>
  <c r="I589" i="15" s="1"/>
  <c r="D589" i="15"/>
  <c r="C589" i="15"/>
  <c r="G589" i="15"/>
  <c r="H589" i="14"/>
  <c r="I589" i="14" s="1"/>
  <c r="D589" i="14"/>
  <c r="C589" i="14"/>
  <c r="G589" i="14"/>
  <c r="H586" i="13"/>
  <c r="I586" i="13" s="1"/>
  <c r="D586" i="13"/>
  <c r="C586" i="13"/>
  <c r="G586" i="13"/>
  <c r="B588" i="12"/>
  <c r="C480" i="3"/>
  <c r="D480" i="3"/>
  <c r="E589" i="15" l="1"/>
  <c r="G574" i="17"/>
  <c r="E589" i="14"/>
  <c r="F574" i="17"/>
  <c r="E586" i="13"/>
  <c r="E571" i="17"/>
  <c r="E480" i="3"/>
  <c r="C465" i="17"/>
  <c r="B465" i="17" s="1"/>
  <c r="B590" i="15"/>
  <c r="B590" i="14"/>
  <c r="B587" i="13"/>
  <c r="C588" i="12"/>
  <c r="H588" i="12"/>
  <c r="I588" i="12" s="1"/>
  <c r="D588" i="12"/>
  <c r="G588" i="12"/>
  <c r="H480" i="3"/>
  <c r="I480" i="3" s="1"/>
  <c r="E588" i="12" l="1"/>
  <c r="D573" i="17"/>
  <c r="H590" i="15"/>
  <c r="I590" i="15" s="1"/>
  <c r="D590" i="15"/>
  <c r="C590" i="15"/>
  <c r="G590" i="15"/>
  <c r="D590" i="14"/>
  <c r="H590" i="14"/>
  <c r="I590" i="14" s="1"/>
  <c r="C590" i="14"/>
  <c r="G590" i="14"/>
  <c r="D587" i="13"/>
  <c r="C587" i="13"/>
  <c r="H587" i="13"/>
  <c r="I587" i="13" s="1"/>
  <c r="G587" i="13"/>
  <c r="B589" i="12"/>
  <c r="B481" i="3"/>
  <c r="G481" i="3" s="1"/>
  <c r="E590" i="15" l="1"/>
  <c r="G575" i="17"/>
  <c r="E590" i="14"/>
  <c r="F575" i="17"/>
  <c r="E587" i="13"/>
  <c r="E572" i="17"/>
  <c r="B591" i="15"/>
  <c r="B591" i="14"/>
  <c r="B588" i="13"/>
  <c r="H589" i="12"/>
  <c r="I589" i="12" s="1"/>
  <c r="D589" i="12"/>
  <c r="C589" i="12"/>
  <c r="G589" i="12"/>
  <c r="C481" i="3"/>
  <c r="D481" i="3"/>
  <c r="E589" i="12" l="1"/>
  <c r="D574" i="17"/>
  <c r="E481" i="3"/>
  <c r="C466" i="17"/>
  <c r="B466" i="17" s="1"/>
  <c r="H591" i="15"/>
  <c r="I591" i="15" s="1"/>
  <c r="D591" i="15"/>
  <c r="C591" i="15"/>
  <c r="G591" i="15"/>
  <c r="C591" i="14"/>
  <c r="H591" i="14"/>
  <c r="I591" i="14" s="1"/>
  <c r="D591" i="14"/>
  <c r="G591" i="14"/>
  <c r="H588" i="13"/>
  <c r="I588" i="13" s="1"/>
  <c r="D588" i="13"/>
  <c r="C588" i="13"/>
  <c r="G588" i="13"/>
  <c r="B590" i="12"/>
  <c r="H481" i="3"/>
  <c r="I481" i="3" s="1"/>
  <c r="E591" i="15" l="1"/>
  <c r="G576" i="17"/>
  <c r="E591" i="14"/>
  <c r="F576" i="17"/>
  <c r="E588" i="13"/>
  <c r="E573" i="17"/>
  <c r="B592" i="15"/>
  <c r="B592" i="14"/>
  <c r="B589" i="13"/>
  <c r="H590" i="12"/>
  <c r="I590" i="12" s="1"/>
  <c r="D590" i="12"/>
  <c r="C590" i="12"/>
  <c r="G590" i="12"/>
  <c r="B482" i="3"/>
  <c r="G482" i="3" s="1"/>
  <c r="E590" i="12" l="1"/>
  <c r="D575" i="17"/>
  <c r="H592" i="15"/>
  <c r="I592" i="15" s="1"/>
  <c r="D592" i="15"/>
  <c r="C592" i="15"/>
  <c r="G592" i="15"/>
  <c r="C592" i="14"/>
  <c r="H592" i="14"/>
  <c r="I592" i="14" s="1"/>
  <c r="D592" i="14"/>
  <c r="G592" i="14"/>
  <c r="C589" i="13"/>
  <c r="H589" i="13"/>
  <c r="I589" i="13" s="1"/>
  <c r="D589" i="13"/>
  <c r="G589" i="13"/>
  <c r="B591" i="12"/>
  <c r="C482" i="3"/>
  <c r="D482" i="3"/>
  <c r="E592" i="15" l="1"/>
  <c r="G577" i="17"/>
  <c r="E592" i="14"/>
  <c r="F577" i="17"/>
  <c r="E589" i="13"/>
  <c r="E574" i="17"/>
  <c r="E482" i="3"/>
  <c r="H482" i="3" s="1"/>
  <c r="I482" i="3" s="1"/>
  <c r="C467" i="17"/>
  <c r="B467" i="17" s="1"/>
  <c r="B593" i="15"/>
  <c r="B593" i="14"/>
  <c r="B590" i="13"/>
  <c r="D591" i="12"/>
  <c r="C591" i="12"/>
  <c r="H591" i="12"/>
  <c r="I591" i="12" s="1"/>
  <c r="G591" i="12"/>
  <c r="E591" i="12" l="1"/>
  <c r="D576" i="17"/>
  <c r="C593" i="15"/>
  <c r="H593" i="15"/>
  <c r="I593" i="15" s="1"/>
  <c r="D593" i="15"/>
  <c r="G593" i="15"/>
  <c r="H593" i="14"/>
  <c r="I593" i="14" s="1"/>
  <c r="D593" i="14"/>
  <c r="C593" i="14"/>
  <c r="G593" i="14"/>
  <c r="H590" i="13"/>
  <c r="I590" i="13" s="1"/>
  <c r="D590" i="13"/>
  <c r="C590" i="13"/>
  <c r="G590" i="13"/>
  <c r="B592" i="12"/>
  <c r="B483" i="3"/>
  <c r="G483" i="3" s="1"/>
  <c r="E593" i="15" l="1"/>
  <c r="G578" i="17"/>
  <c r="E593" i="14"/>
  <c r="F578" i="17"/>
  <c r="E590" i="13"/>
  <c r="E575" i="17"/>
  <c r="B594" i="15"/>
  <c r="B594" i="14"/>
  <c r="B591" i="13"/>
  <c r="H592" i="12"/>
  <c r="I592" i="12" s="1"/>
  <c r="D592" i="12"/>
  <c r="C592" i="12"/>
  <c r="G592" i="12"/>
  <c r="C483" i="3"/>
  <c r="D483" i="3"/>
  <c r="E592" i="12" l="1"/>
  <c r="D577" i="17"/>
  <c r="E483" i="3"/>
  <c r="C468" i="17"/>
  <c r="B468" i="17" s="1"/>
  <c r="D594" i="15"/>
  <c r="C594" i="15"/>
  <c r="H594" i="15"/>
  <c r="I594" i="15" s="1"/>
  <c r="G594" i="15"/>
  <c r="C594" i="14"/>
  <c r="H594" i="14"/>
  <c r="I594" i="14" s="1"/>
  <c r="D594" i="14"/>
  <c r="G594" i="14"/>
  <c r="H591" i="13"/>
  <c r="I591" i="13" s="1"/>
  <c r="D591" i="13"/>
  <c r="C591" i="13"/>
  <c r="G591" i="13"/>
  <c r="B593" i="12"/>
  <c r="H483" i="3"/>
  <c r="I483" i="3" s="1"/>
  <c r="E594" i="15" l="1"/>
  <c r="G579" i="17"/>
  <c r="E594" i="14"/>
  <c r="F579" i="17"/>
  <c r="E591" i="13"/>
  <c r="E576" i="17"/>
  <c r="B595" i="15"/>
  <c r="B595" i="14"/>
  <c r="B592" i="13"/>
  <c r="D593" i="12"/>
  <c r="C593" i="12"/>
  <c r="H593" i="12"/>
  <c r="I593" i="12" s="1"/>
  <c r="G593" i="12"/>
  <c r="B484" i="3"/>
  <c r="G484" i="3" s="1"/>
  <c r="E593" i="12" l="1"/>
  <c r="D578" i="17"/>
  <c r="C595" i="15"/>
  <c r="H595" i="15"/>
  <c r="I595" i="15" s="1"/>
  <c r="D595" i="15"/>
  <c r="G595" i="15"/>
  <c r="H595" i="14"/>
  <c r="I595" i="14" s="1"/>
  <c r="D595" i="14"/>
  <c r="C595" i="14"/>
  <c r="G595" i="14"/>
  <c r="D592" i="13"/>
  <c r="C592" i="13"/>
  <c r="H592" i="13"/>
  <c r="I592" i="13" s="1"/>
  <c r="G592" i="13"/>
  <c r="B594" i="12"/>
  <c r="C484" i="3"/>
  <c r="D484" i="3"/>
  <c r="E595" i="15" l="1"/>
  <c r="G580" i="17"/>
  <c r="E595" i="14"/>
  <c r="F580" i="17"/>
  <c r="E592" i="13"/>
  <c r="E577" i="17"/>
  <c r="E484" i="3"/>
  <c r="H484" i="3" s="1"/>
  <c r="I484" i="3" s="1"/>
  <c r="C469" i="17"/>
  <c r="B469" i="17" s="1"/>
  <c r="B596" i="15"/>
  <c r="B596" i="14"/>
  <c r="B593" i="13"/>
  <c r="H594" i="12"/>
  <c r="I594" i="12" s="1"/>
  <c r="D594" i="12"/>
  <c r="C594" i="12"/>
  <c r="G594" i="12"/>
  <c r="E594" i="12" l="1"/>
  <c r="D579" i="17"/>
  <c r="C596" i="15"/>
  <c r="H596" i="15"/>
  <c r="I596" i="15" s="1"/>
  <c r="D596" i="15"/>
  <c r="G596" i="15"/>
  <c r="H596" i="14"/>
  <c r="I596" i="14" s="1"/>
  <c r="D596" i="14"/>
  <c r="C596" i="14"/>
  <c r="G596" i="14"/>
  <c r="H593" i="13"/>
  <c r="I593" i="13" s="1"/>
  <c r="D593" i="13"/>
  <c r="C593" i="13"/>
  <c r="G593" i="13"/>
  <c r="B595" i="12"/>
  <c r="B485" i="3"/>
  <c r="G485" i="3" s="1"/>
  <c r="E596" i="15" l="1"/>
  <c r="G581" i="17"/>
  <c r="E596" i="14"/>
  <c r="F581" i="17"/>
  <c r="E593" i="13"/>
  <c r="E578" i="17"/>
  <c r="B597" i="15"/>
  <c r="B597" i="14"/>
  <c r="B594" i="13"/>
  <c r="H595" i="12"/>
  <c r="I595" i="12" s="1"/>
  <c r="D595" i="12"/>
  <c r="C595" i="12"/>
  <c r="G595" i="12"/>
  <c r="C485" i="3"/>
  <c r="D485" i="3"/>
  <c r="E595" i="12" l="1"/>
  <c r="D580" i="17"/>
  <c r="E485" i="3"/>
  <c r="C470" i="17"/>
  <c r="B470" i="17" s="1"/>
  <c r="H597" i="15"/>
  <c r="I597" i="15" s="1"/>
  <c r="D597" i="15"/>
  <c r="C597" i="15"/>
  <c r="G597" i="15"/>
  <c r="D597" i="14"/>
  <c r="C597" i="14"/>
  <c r="H597" i="14"/>
  <c r="I597" i="14" s="1"/>
  <c r="G597" i="14"/>
  <c r="D594" i="13"/>
  <c r="C594" i="13"/>
  <c r="H594" i="13"/>
  <c r="I594" i="13" s="1"/>
  <c r="G594" i="13"/>
  <c r="B596" i="12"/>
  <c r="H485" i="3"/>
  <c r="I485" i="3" s="1"/>
  <c r="E597" i="15" l="1"/>
  <c r="G582" i="17"/>
  <c r="E597" i="14"/>
  <c r="F582" i="17"/>
  <c r="E594" i="13"/>
  <c r="E579" i="17"/>
  <c r="B598" i="15"/>
  <c r="B598" i="14"/>
  <c r="B595" i="13"/>
  <c r="H596" i="12"/>
  <c r="I596" i="12" s="1"/>
  <c r="D596" i="12"/>
  <c r="C596" i="12"/>
  <c r="G596" i="12"/>
  <c r="B486" i="3"/>
  <c r="G486" i="3" s="1"/>
  <c r="E596" i="12" l="1"/>
  <c r="D581" i="17"/>
  <c r="D598" i="15"/>
  <c r="H598" i="15"/>
  <c r="I598" i="15" s="1"/>
  <c r="C598" i="15"/>
  <c r="G598" i="15"/>
  <c r="D598" i="14"/>
  <c r="H598" i="14"/>
  <c r="I598" i="14" s="1"/>
  <c r="C598" i="14"/>
  <c r="G598" i="14"/>
  <c r="H595" i="13"/>
  <c r="I595" i="13" s="1"/>
  <c r="D595" i="13"/>
  <c r="C595" i="13"/>
  <c r="G595" i="13"/>
  <c r="B597" i="12"/>
  <c r="C486" i="3"/>
  <c r="D486" i="3"/>
  <c r="E598" i="15" l="1"/>
  <c r="G583" i="17"/>
  <c r="E598" i="14"/>
  <c r="F583" i="17"/>
  <c r="E595" i="13"/>
  <c r="E580" i="17"/>
  <c r="E486" i="3"/>
  <c r="C471" i="17"/>
  <c r="B471" i="17" s="1"/>
  <c r="B599" i="15"/>
  <c r="B599" i="14"/>
  <c r="B596" i="13"/>
  <c r="H597" i="12"/>
  <c r="I597" i="12" s="1"/>
  <c r="D597" i="12"/>
  <c r="C597" i="12"/>
  <c r="G597" i="12"/>
  <c r="H486" i="3"/>
  <c r="I486" i="3" s="1"/>
  <c r="E597" i="12" l="1"/>
  <c r="D582" i="17"/>
  <c r="D599" i="15"/>
  <c r="H599" i="15"/>
  <c r="I599" i="15" s="1"/>
  <c r="C599" i="15"/>
  <c r="G599" i="15"/>
  <c r="H599" i="14"/>
  <c r="I599" i="14" s="1"/>
  <c r="D599" i="14"/>
  <c r="C599" i="14"/>
  <c r="G599" i="14"/>
  <c r="H596" i="13"/>
  <c r="I596" i="13" s="1"/>
  <c r="D596" i="13"/>
  <c r="C596" i="13"/>
  <c r="G596" i="13"/>
  <c r="B598" i="12"/>
  <c r="B487" i="3"/>
  <c r="G487" i="3" s="1"/>
  <c r="E599" i="15" l="1"/>
  <c r="G584" i="17"/>
  <c r="E599" i="14"/>
  <c r="F584" i="17"/>
  <c r="E596" i="13"/>
  <c r="E581" i="17"/>
  <c r="B600" i="15"/>
  <c r="B600" i="14"/>
  <c r="B597" i="13"/>
  <c r="D598" i="12"/>
  <c r="C598" i="12"/>
  <c r="H598" i="12"/>
  <c r="I598" i="12" s="1"/>
  <c r="G598" i="12"/>
  <c r="C487" i="3"/>
  <c r="D487" i="3"/>
  <c r="E598" i="12" l="1"/>
  <c r="D583" i="17"/>
  <c r="E487" i="3"/>
  <c r="C472" i="17"/>
  <c r="B472" i="17" s="1"/>
  <c r="D600" i="15"/>
  <c r="C600" i="15"/>
  <c r="H600" i="15"/>
  <c r="I600" i="15" s="1"/>
  <c r="G600" i="15"/>
  <c r="H600" i="14"/>
  <c r="I600" i="14" s="1"/>
  <c r="C600" i="14"/>
  <c r="D600" i="14"/>
  <c r="G600" i="14"/>
  <c r="H597" i="13"/>
  <c r="I597" i="13" s="1"/>
  <c r="D597" i="13"/>
  <c r="C597" i="13"/>
  <c r="G597" i="13"/>
  <c r="B599" i="12"/>
  <c r="H487" i="3"/>
  <c r="I487" i="3" s="1"/>
  <c r="E600" i="15" l="1"/>
  <c r="G585" i="17"/>
  <c r="E600" i="14"/>
  <c r="F585" i="17"/>
  <c r="E597" i="13"/>
  <c r="E582" i="17"/>
  <c r="B601" i="15"/>
  <c r="B601" i="14"/>
  <c r="B598" i="13"/>
  <c r="H599" i="12"/>
  <c r="I599" i="12" s="1"/>
  <c r="D599" i="12"/>
  <c r="C599" i="12"/>
  <c r="G599" i="12"/>
  <c r="B488" i="3"/>
  <c r="G488" i="3" s="1"/>
  <c r="E599" i="12" l="1"/>
  <c r="D584" i="17"/>
  <c r="H601" i="15"/>
  <c r="I601" i="15" s="1"/>
  <c r="D601" i="15"/>
  <c r="C601" i="15"/>
  <c r="G601" i="15"/>
  <c r="H601" i="14"/>
  <c r="I601" i="14" s="1"/>
  <c r="D601" i="14"/>
  <c r="C601" i="14"/>
  <c r="G601" i="14"/>
  <c r="H598" i="13"/>
  <c r="I598" i="13" s="1"/>
  <c r="D598" i="13"/>
  <c r="C598" i="13"/>
  <c r="G598" i="13"/>
  <c r="B600" i="12"/>
  <c r="C488" i="3"/>
  <c r="D488" i="3"/>
  <c r="E601" i="15" l="1"/>
  <c r="G586" i="17"/>
  <c r="E601" i="14"/>
  <c r="F586" i="17"/>
  <c r="E598" i="13"/>
  <c r="E583" i="17"/>
  <c r="E488" i="3"/>
  <c r="H488" i="3" s="1"/>
  <c r="I488" i="3" s="1"/>
  <c r="C473" i="17"/>
  <c r="B473" i="17" s="1"/>
  <c r="B602" i="15"/>
  <c r="B602" i="14"/>
  <c r="B599" i="13"/>
  <c r="C600" i="12"/>
  <c r="H600" i="12"/>
  <c r="I600" i="12" s="1"/>
  <c r="D600" i="12"/>
  <c r="G600" i="12"/>
  <c r="E600" i="12" l="1"/>
  <c r="D585" i="17"/>
  <c r="H602" i="15"/>
  <c r="I602" i="15" s="1"/>
  <c r="D602" i="15"/>
  <c r="C602" i="15"/>
  <c r="G602" i="15"/>
  <c r="D602" i="14"/>
  <c r="H602" i="14"/>
  <c r="I602" i="14" s="1"/>
  <c r="C602" i="14"/>
  <c r="G602" i="14"/>
  <c r="D599" i="13"/>
  <c r="C599" i="13"/>
  <c r="H599" i="13"/>
  <c r="I599" i="13" s="1"/>
  <c r="G599" i="13"/>
  <c r="B601" i="12"/>
  <c r="B489" i="3"/>
  <c r="G489" i="3" s="1"/>
  <c r="E602" i="15" l="1"/>
  <c r="G587" i="17"/>
  <c r="E602" i="14"/>
  <c r="F587" i="17"/>
  <c r="E599" i="13"/>
  <c r="E584" i="17"/>
  <c r="B603" i="15"/>
  <c r="B603" i="14"/>
  <c r="B600" i="13"/>
  <c r="H601" i="12"/>
  <c r="I601" i="12" s="1"/>
  <c r="D601" i="12"/>
  <c r="C601" i="12"/>
  <c r="G601" i="12"/>
  <c r="C489" i="3"/>
  <c r="D489" i="3"/>
  <c r="E601" i="12" l="1"/>
  <c r="D586" i="17"/>
  <c r="E489" i="3"/>
  <c r="C474" i="17"/>
  <c r="B474" i="17" s="1"/>
  <c r="H603" i="15"/>
  <c r="I603" i="15" s="1"/>
  <c r="D603" i="15"/>
  <c r="C603" i="15"/>
  <c r="G603" i="15"/>
  <c r="C603" i="14"/>
  <c r="H603" i="14"/>
  <c r="I603" i="14" s="1"/>
  <c r="D603" i="14"/>
  <c r="G603" i="14"/>
  <c r="H600" i="13"/>
  <c r="I600" i="13" s="1"/>
  <c r="D600" i="13"/>
  <c r="C600" i="13"/>
  <c r="G600" i="13"/>
  <c r="B602" i="12"/>
  <c r="H489" i="3"/>
  <c r="I489" i="3" s="1"/>
  <c r="E603" i="15" l="1"/>
  <c r="G588" i="17"/>
  <c r="E603" i="14"/>
  <c r="F588" i="17"/>
  <c r="E600" i="13"/>
  <c r="E585" i="17"/>
  <c r="B604" i="15"/>
  <c r="B604" i="14"/>
  <c r="B601" i="13"/>
  <c r="H602" i="12"/>
  <c r="I602" i="12" s="1"/>
  <c r="D602" i="12"/>
  <c r="C602" i="12"/>
  <c r="G602" i="12"/>
  <c r="B490" i="3"/>
  <c r="G490" i="3" s="1"/>
  <c r="E602" i="12" l="1"/>
  <c r="D587" i="17"/>
  <c r="H604" i="15"/>
  <c r="I604" i="15" s="1"/>
  <c r="D604" i="15"/>
  <c r="C604" i="15"/>
  <c r="G604" i="15"/>
  <c r="C604" i="14"/>
  <c r="H604" i="14"/>
  <c r="I604" i="14" s="1"/>
  <c r="D604" i="14"/>
  <c r="G604" i="14"/>
  <c r="C601" i="13"/>
  <c r="H601" i="13"/>
  <c r="I601" i="13" s="1"/>
  <c r="D601" i="13"/>
  <c r="G601" i="13"/>
  <c r="B603" i="12"/>
  <c r="C490" i="3"/>
  <c r="D490" i="3"/>
  <c r="E604" i="15" l="1"/>
  <c r="G589" i="17"/>
  <c r="E604" i="14"/>
  <c r="F589" i="17"/>
  <c r="E601" i="13"/>
  <c r="E586" i="17"/>
  <c r="E490" i="3"/>
  <c r="H490" i="3" s="1"/>
  <c r="I490" i="3" s="1"/>
  <c r="C475" i="17"/>
  <c r="B475" i="17" s="1"/>
  <c r="B605" i="15"/>
  <c r="B605" i="14"/>
  <c r="B602" i="13"/>
  <c r="D603" i="12"/>
  <c r="C603" i="12"/>
  <c r="H603" i="12"/>
  <c r="I603" i="12" s="1"/>
  <c r="G603" i="12"/>
  <c r="E603" i="12" l="1"/>
  <c r="D588" i="17"/>
  <c r="C605" i="15"/>
  <c r="H605" i="15"/>
  <c r="I605" i="15" s="1"/>
  <c r="D605" i="15"/>
  <c r="G605" i="15"/>
  <c r="H605" i="14"/>
  <c r="I605" i="14" s="1"/>
  <c r="D605" i="14"/>
  <c r="C605" i="14"/>
  <c r="G605" i="14"/>
  <c r="H602" i="13"/>
  <c r="I602" i="13" s="1"/>
  <c r="D602" i="13"/>
  <c r="C602" i="13"/>
  <c r="G602" i="13"/>
  <c r="B604" i="12"/>
  <c r="B491" i="3"/>
  <c r="G491" i="3" s="1"/>
  <c r="E605" i="15" l="1"/>
  <c r="G590" i="17"/>
  <c r="E605" i="14"/>
  <c r="F590" i="17"/>
  <c r="E602" i="13"/>
  <c r="E587" i="17"/>
  <c r="B606" i="15"/>
  <c r="B606" i="14"/>
  <c r="B603" i="13"/>
  <c r="H604" i="12"/>
  <c r="I604" i="12" s="1"/>
  <c r="D604" i="12"/>
  <c r="C604" i="12"/>
  <c r="G604" i="12"/>
  <c r="C491" i="3"/>
  <c r="D491" i="3"/>
  <c r="E604" i="12" l="1"/>
  <c r="D589" i="17"/>
  <c r="E491" i="3"/>
  <c r="C476" i="17"/>
  <c r="B476" i="17" s="1"/>
  <c r="D606" i="15"/>
  <c r="C606" i="15"/>
  <c r="H606" i="15"/>
  <c r="I606" i="15" s="1"/>
  <c r="G606" i="15"/>
  <c r="D606" i="14"/>
  <c r="C606" i="14"/>
  <c r="H606" i="14"/>
  <c r="I606" i="14" s="1"/>
  <c r="G606" i="14"/>
  <c r="H603" i="13"/>
  <c r="I603" i="13" s="1"/>
  <c r="D603" i="13"/>
  <c r="C603" i="13"/>
  <c r="G603" i="13"/>
  <c r="B605" i="12"/>
  <c r="H491" i="3"/>
  <c r="I491" i="3" s="1"/>
  <c r="E606" i="15" l="1"/>
  <c r="G591" i="17"/>
  <c r="E606" i="14"/>
  <c r="F591" i="17"/>
  <c r="E603" i="13"/>
  <c r="E588" i="17"/>
  <c r="B607" i="15"/>
  <c r="B607" i="14"/>
  <c r="B604" i="13"/>
  <c r="D605" i="12"/>
  <c r="C605" i="12"/>
  <c r="H605" i="12"/>
  <c r="I605" i="12" s="1"/>
  <c r="G605" i="12"/>
  <c r="B492" i="3"/>
  <c r="G492" i="3" s="1"/>
  <c r="E605" i="12" l="1"/>
  <c r="D590" i="17"/>
  <c r="C607" i="15"/>
  <c r="H607" i="15"/>
  <c r="I607" i="15" s="1"/>
  <c r="D607" i="15"/>
  <c r="G607" i="15"/>
  <c r="D607" i="14"/>
  <c r="H607" i="14"/>
  <c r="I607" i="14" s="1"/>
  <c r="C607" i="14"/>
  <c r="G607" i="14"/>
  <c r="D604" i="13"/>
  <c r="C604" i="13"/>
  <c r="H604" i="13"/>
  <c r="I604" i="13" s="1"/>
  <c r="G604" i="13"/>
  <c r="B606" i="12"/>
  <c r="C492" i="3"/>
  <c r="D492" i="3"/>
  <c r="E607" i="15" l="1"/>
  <c r="G592" i="17"/>
  <c r="E607" i="14"/>
  <c r="F592" i="17"/>
  <c r="E604" i="13"/>
  <c r="E589" i="17"/>
  <c r="E492" i="3"/>
  <c r="H492" i="3" s="1"/>
  <c r="I492" i="3" s="1"/>
  <c r="C477" i="17"/>
  <c r="B477" i="17" s="1"/>
  <c r="B608" i="15"/>
  <c r="B608" i="14"/>
  <c r="B605" i="13"/>
  <c r="H606" i="12"/>
  <c r="I606" i="12" s="1"/>
  <c r="D606" i="12"/>
  <c r="C606" i="12"/>
  <c r="G606" i="12"/>
  <c r="E606" i="12" l="1"/>
  <c r="D591" i="17"/>
  <c r="C608" i="15"/>
  <c r="H608" i="15"/>
  <c r="I608" i="15" s="1"/>
  <c r="D608" i="15"/>
  <c r="G608" i="15"/>
  <c r="H608" i="14"/>
  <c r="I608" i="14" s="1"/>
  <c r="D608" i="14"/>
  <c r="C608" i="14"/>
  <c r="G608" i="14"/>
  <c r="H605" i="13"/>
  <c r="I605" i="13" s="1"/>
  <c r="D605" i="13"/>
  <c r="C605" i="13"/>
  <c r="G605" i="13"/>
  <c r="B607" i="12"/>
  <c r="B493" i="3"/>
  <c r="G493" i="3" s="1"/>
  <c r="E608" i="15" l="1"/>
  <c r="G593" i="17"/>
  <c r="E608" i="14"/>
  <c r="F593" i="17"/>
  <c r="E605" i="13"/>
  <c r="E590" i="17"/>
  <c r="B609" i="15"/>
  <c r="B609" i="14"/>
  <c r="B606" i="13"/>
  <c r="H607" i="12"/>
  <c r="I607" i="12" s="1"/>
  <c r="D607" i="12"/>
  <c r="C607" i="12"/>
  <c r="G607" i="12"/>
  <c r="C493" i="3"/>
  <c r="D493" i="3"/>
  <c r="E607" i="12" l="1"/>
  <c r="D592" i="17"/>
  <c r="E493" i="3"/>
  <c r="C478" i="17"/>
  <c r="B478" i="17" s="1"/>
  <c r="H609" i="15"/>
  <c r="I609" i="15" s="1"/>
  <c r="C609" i="15"/>
  <c r="D609" i="15"/>
  <c r="G609" i="15"/>
  <c r="D609" i="14"/>
  <c r="C609" i="14"/>
  <c r="H609" i="14"/>
  <c r="I609" i="14" s="1"/>
  <c r="G609" i="14"/>
  <c r="D606" i="13"/>
  <c r="C606" i="13"/>
  <c r="H606" i="13"/>
  <c r="I606" i="13" s="1"/>
  <c r="G606" i="13"/>
  <c r="B608" i="12"/>
  <c r="H493" i="3"/>
  <c r="I493" i="3" s="1"/>
  <c r="E609" i="15" l="1"/>
  <c r="G594" i="17"/>
  <c r="E609" i="14"/>
  <c r="F594" i="17"/>
  <c r="E606" i="13"/>
  <c r="E591" i="17"/>
  <c r="B610" i="15"/>
  <c r="B610" i="14"/>
  <c r="B607" i="13"/>
  <c r="H608" i="12"/>
  <c r="I608" i="12" s="1"/>
  <c r="D608" i="12"/>
  <c r="C608" i="12"/>
  <c r="G608" i="12"/>
  <c r="B494" i="3"/>
  <c r="G494" i="3" s="1"/>
  <c r="E608" i="12" l="1"/>
  <c r="D593" i="17"/>
  <c r="D610" i="15"/>
  <c r="H610" i="15"/>
  <c r="I610" i="15" s="1"/>
  <c r="C610" i="15"/>
  <c r="G610" i="15"/>
  <c r="H610" i="14"/>
  <c r="I610" i="14" s="1"/>
  <c r="D610" i="14"/>
  <c r="C610" i="14"/>
  <c r="G610" i="14"/>
  <c r="H607" i="13"/>
  <c r="I607" i="13" s="1"/>
  <c r="D607" i="13"/>
  <c r="C607" i="13"/>
  <c r="G607" i="13"/>
  <c r="B609" i="12"/>
  <c r="C494" i="3"/>
  <c r="D494" i="3"/>
  <c r="E610" i="15" l="1"/>
  <c r="G595" i="17"/>
  <c r="E610" i="14"/>
  <c r="F595" i="17"/>
  <c r="E607" i="13"/>
  <c r="E592" i="17"/>
  <c r="E494" i="3"/>
  <c r="H494" i="3" s="1"/>
  <c r="I494" i="3" s="1"/>
  <c r="C479" i="17"/>
  <c r="B479" i="17" s="1"/>
  <c r="B611" i="15"/>
  <c r="B611" i="14"/>
  <c r="B608" i="13"/>
  <c r="H609" i="12"/>
  <c r="I609" i="12" s="1"/>
  <c r="D609" i="12"/>
  <c r="C609" i="12"/>
  <c r="G609" i="12"/>
  <c r="E609" i="12" l="1"/>
  <c r="D594" i="17"/>
  <c r="D611" i="15"/>
  <c r="H611" i="15"/>
  <c r="I611" i="15" s="1"/>
  <c r="C611" i="15"/>
  <c r="G611" i="15"/>
  <c r="H611" i="14"/>
  <c r="I611" i="14" s="1"/>
  <c r="D611" i="14"/>
  <c r="C611" i="14"/>
  <c r="G611" i="14"/>
  <c r="H608" i="13"/>
  <c r="I608" i="13" s="1"/>
  <c r="D608" i="13"/>
  <c r="C608" i="13"/>
  <c r="G608" i="13"/>
  <c r="B610" i="12"/>
  <c r="B495" i="3"/>
  <c r="G495" i="3" s="1"/>
  <c r="E611" i="15" l="1"/>
  <c r="G596" i="17"/>
  <c r="E611" i="14"/>
  <c r="F596" i="17"/>
  <c r="E608" i="13"/>
  <c r="E593" i="17"/>
  <c r="B612" i="15"/>
  <c r="B612" i="14"/>
  <c r="B609" i="13"/>
  <c r="D610" i="12"/>
  <c r="C610" i="12"/>
  <c r="H610" i="12"/>
  <c r="I610" i="12" s="1"/>
  <c r="G610" i="12"/>
  <c r="C495" i="3"/>
  <c r="D495" i="3"/>
  <c r="E610" i="12" l="1"/>
  <c r="D595" i="17"/>
  <c r="E495" i="3"/>
  <c r="C480" i="17"/>
  <c r="B480" i="17" s="1"/>
  <c r="D612" i="15"/>
  <c r="C612" i="15"/>
  <c r="H612" i="15"/>
  <c r="I612" i="15" s="1"/>
  <c r="G612" i="15"/>
  <c r="H612" i="14"/>
  <c r="I612" i="14" s="1"/>
  <c r="D612" i="14"/>
  <c r="C612" i="14"/>
  <c r="G612" i="14"/>
  <c r="H609" i="13"/>
  <c r="I609" i="13" s="1"/>
  <c r="D609" i="13"/>
  <c r="C609" i="13"/>
  <c r="G609" i="13"/>
  <c r="B611" i="12"/>
  <c r="H495" i="3"/>
  <c r="I495" i="3" s="1"/>
  <c r="E612" i="15" l="1"/>
  <c r="G597" i="17"/>
  <c r="E612" i="14"/>
  <c r="F597" i="17"/>
  <c r="E609" i="13"/>
  <c r="E594" i="17"/>
  <c r="B613" i="15"/>
  <c r="B613" i="14"/>
  <c r="B610" i="13"/>
  <c r="H611" i="12"/>
  <c r="I611" i="12" s="1"/>
  <c r="D611" i="12"/>
  <c r="C611" i="12"/>
  <c r="G611" i="12"/>
  <c r="B496" i="3"/>
  <c r="G496" i="3" s="1"/>
  <c r="E611" i="12" l="1"/>
  <c r="D596" i="17"/>
  <c r="H613" i="15"/>
  <c r="I613" i="15" s="1"/>
  <c r="D613" i="15"/>
  <c r="C613" i="15"/>
  <c r="G613" i="15"/>
  <c r="H613" i="14"/>
  <c r="I613" i="14" s="1"/>
  <c r="D613" i="14"/>
  <c r="C613" i="14"/>
  <c r="G613" i="14"/>
  <c r="H610" i="13"/>
  <c r="I610" i="13" s="1"/>
  <c r="D610" i="13"/>
  <c r="C610" i="13"/>
  <c r="G610" i="13"/>
  <c r="B612" i="12"/>
  <c r="C496" i="3"/>
  <c r="D496" i="3"/>
  <c r="E613" i="15" l="1"/>
  <c r="G598" i="17"/>
  <c r="E613" i="14"/>
  <c r="F598" i="17"/>
  <c r="E610" i="13"/>
  <c r="E595" i="17"/>
  <c r="E496" i="3"/>
  <c r="H496" i="3" s="1"/>
  <c r="I496" i="3" s="1"/>
  <c r="C481" i="17"/>
  <c r="B481" i="17" s="1"/>
  <c r="B614" i="15"/>
  <c r="B614" i="14"/>
  <c r="B611" i="13"/>
  <c r="C612" i="12"/>
  <c r="H612" i="12"/>
  <c r="I612" i="12" s="1"/>
  <c r="D612" i="12"/>
  <c r="G612" i="12"/>
  <c r="E612" i="12" l="1"/>
  <c r="D597" i="17"/>
  <c r="H614" i="15"/>
  <c r="I614" i="15" s="1"/>
  <c r="D614" i="15"/>
  <c r="C614" i="15"/>
  <c r="G614" i="15"/>
  <c r="D614" i="14"/>
  <c r="C614" i="14"/>
  <c r="H614" i="14"/>
  <c r="I614" i="14" s="1"/>
  <c r="G614" i="14"/>
  <c r="D611" i="13"/>
  <c r="C611" i="13"/>
  <c r="H611" i="13"/>
  <c r="I611" i="13" s="1"/>
  <c r="G611" i="13"/>
  <c r="B613" i="12"/>
  <c r="B497" i="3"/>
  <c r="G497" i="3" s="1"/>
  <c r="E614" i="15" l="1"/>
  <c r="G599" i="17"/>
  <c r="E614" i="14"/>
  <c r="F599" i="17"/>
  <c r="E611" i="13"/>
  <c r="E596" i="17"/>
  <c r="B615" i="15"/>
  <c r="B615" i="14"/>
  <c r="B612" i="13"/>
  <c r="H613" i="12"/>
  <c r="I613" i="12" s="1"/>
  <c r="D613" i="12"/>
  <c r="C613" i="12"/>
  <c r="G613" i="12"/>
  <c r="C497" i="3"/>
  <c r="D497" i="3"/>
  <c r="E613" i="12" l="1"/>
  <c r="D598" i="17"/>
  <c r="E497" i="3"/>
  <c r="C482" i="17"/>
  <c r="B482" i="17" s="1"/>
  <c r="H615" i="15"/>
  <c r="I615" i="15" s="1"/>
  <c r="C615" i="15"/>
  <c r="D615" i="15"/>
  <c r="G615" i="15"/>
  <c r="H615" i="14"/>
  <c r="I615" i="14" s="1"/>
  <c r="C615" i="14"/>
  <c r="D615" i="14"/>
  <c r="G615" i="14"/>
  <c r="H612" i="13"/>
  <c r="I612" i="13" s="1"/>
  <c r="D612" i="13"/>
  <c r="C612" i="13"/>
  <c r="G612" i="13"/>
  <c r="B614" i="12"/>
  <c r="H497" i="3"/>
  <c r="I497" i="3" s="1"/>
  <c r="E615" i="15" l="1"/>
  <c r="G600" i="17"/>
  <c r="E615" i="14"/>
  <c r="F600" i="17"/>
  <c r="E612" i="13"/>
  <c r="E597" i="17"/>
  <c r="B616" i="15"/>
  <c r="B616" i="14"/>
  <c r="B613" i="13"/>
  <c r="H614" i="12"/>
  <c r="I614" i="12" s="1"/>
  <c r="D614" i="12"/>
  <c r="C614" i="12"/>
  <c r="G614" i="12"/>
  <c r="B498" i="3"/>
  <c r="G498" i="3" s="1"/>
  <c r="E614" i="12" l="1"/>
  <c r="D599" i="17"/>
  <c r="H616" i="15"/>
  <c r="I616" i="15" s="1"/>
  <c r="D616" i="15"/>
  <c r="C616" i="15"/>
  <c r="G616" i="15"/>
  <c r="C616" i="14"/>
  <c r="H616" i="14"/>
  <c r="I616" i="14" s="1"/>
  <c r="D616" i="14"/>
  <c r="G616" i="14"/>
  <c r="C613" i="13"/>
  <c r="H613" i="13"/>
  <c r="I613" i="13" s="1"/>
  <c r="D613" i="13"/>
  <c r="G613" i="13"/>
  <c r="B615" i="12"/>
  <c r="C498" i="3"/>
  <c r="D498" i="3"/>
  <c r="E616" i="15" l="1"/>
  <c r="G601" i="17"/>
  <c r="E616" i="14"/>
  <c r="F601" i="17"/>
  <c r="E613" i="13"/>
  <c r="E598" i="17"/>
  <c r="E498" i="3"/>
  <c r="H498" i="3" s="1"/>
  <c r="I498" i="3" s="1"/>
  <c r="C483" i="17"/>
  <c r="B483" i="17" s="1"/>
  <c r="B617" i="15"/>
  <c r="B617" i="14"/>
  <c r="B614" i="13"/>
  <c r="D615" i="12"/>
  <c r="C615" i="12"/>
  <c r="H615" i="12"/>
  <c r="I615" i="12" s="1"/>
  <c r="G615" i="12"/>
  <c r="E615" i="12" l="1"/>
  <c r="D600" i="17"/>
  <c r="C617" i="15"/>
  <c r="H617" i="15"/>
  <c r="I617" i="15" s="1"/>
  <c r="D617" i="15"/>
  <c r="G617" i="15"/>
  <c r="H617" i="14"/>
  <c r="I617" i="14" s="1"/>
  <c r="D617" i="14"/>
  <c r="C617" i="14"/>
  <c r="G617" i="14"/>
  <c r="H614" i="13"/>
  <c r="I614" i="13" s="1"/>
  <c r="D614" i="13"/>
  <c r="C614" i="13"/>
  <c r="G614" i="13"/>
  <c r="B616" i="12"/>
  <c r="B499" i="3"/>
  <c r="G499" i="3" s="1"/>
  <c r="E617" i="15" l="1"/>
  <c r="G602" i="17"/>
  <c r="E617" i="14"/>
  <c r="F602" i="17"/>
  <c r="E614" i="13"/>
  <c r="E599" i="17"/>
  <c r="B618" i="15"/>
  <c r="B618" i="14"/>
  <c r="B615" i="13"/>
  <c r="H616" i="12"/>
  <c r="I616" i="12" s="1"/>
  <c r="D616" i="12"/>
  <c r="C616" i="12"/>
  <c r="G616" i="12"/>
  <c r="C499" i="3"/>
  <c r="D499" i="3"/>
  <c r="E616" i="12" l="1"/>
  <c r="D601" i="17"/>
  <c r="E499" i="3"/>
  <c r="C484" i="17"/>
  <c r="B484" i="17" s="1"/>
  <c r="D618" i="15"/>
  <c r="C618" i="15"/>
  <c r="H618" i="15"/>
  <c r="I618" i="15" s="1"/>
  <c r="G618" i="15"/>
  <c r="D618" i="14"/>
  <c r="C618" i="14"/>
  <c r="H618" i="14"/>
  <c r="I618" i="14" s="1"/>
  <c r="G618" i="14"/>
  <c r="H615" i="13"/>
  <c r="I615" i="13" s="1"/>
  <c r="D615" i="13"/>
  <c r="C615" i="13"/>
  <c r="G615" i="13"/>
  <c r="B617" i="12"/>
  <c r="H499" i="3"/>
  <c r="I499" i="3" s="1"/>
  <c r="E618" i="15" l="1"/>
  <c r="G603" i="17"/>
  <c r="E618" i="14"/>
  <c r="F603" i="17"/>
  <c r="E615" i="13"/>
  <c r="E600" i="17"/>
  <c r="B619" i="15"/>
  <c r="B619" i="14"/>
  <c r="B616" i="13"/>
  <c r="D617" i="12"/>
  <c r="C617" i="12"/>
  <c r="H617" i="12"/>
  <c r="I617" i="12" s="1"/>
  <c r="G617" i="12"/>
  <c r="B500" i="3"/>
  <c r="G500" i="3" s="1"/>
  <c r="E617" i="12" l="1"/>
  <c r="D602" i="17"/>
  <c r="C619" i="15"/>
  <c r="H619" i="15"/>
  <c r="I619" i="15" s="1"/>
  <c r="D619" i="15"/>
  <c r="G619" i="15"/>
  <c r="D619" i="14"/>
  <c r="C619" i="14"/>
  <c r="H619" i="14"/>
  <c r="I619" i="14" s="1"/>
  <c r="G619" i="14"/>
  <c r="D616" i="13"/>
  <c r="C616" i="13"/>
  <c r="H616" i="13"/>
  <c r="I616" i="13" s="1"/>
  <c r="G616" i="13"/>
  <c r="B618" i="12"/>
  <c r="C500" i="3"/>
  <c r="D500" i="3"/>
  <c r="E619" i="15" l="1"/>
  <c r="G604" i="17"/>
  <c r="E619" i="14"/>
  <c r="F604" i="17"/>
  <c r="E616" i="13"/>
  <c r="E601" i="17"/>
  <c r="E500" i="3"/>
  <c r="H500" i="3" s="1"/>
  <c r="I500" i="3" s="1"/>
  <c r="C485" i="17"/>
  <c r="B485" i="17" s="1"/>
  <c r="B620" i="15"/>
  <c r="B620" i="14"/>
  <c r="B617" i="13"/>
  <c r="H618" i="12"/>
  <c r="I618" i="12" s="1"/>
  <c r="D618" i="12"/>
  <c r="C618" i="12"/>
  <c r="G618" i="12"/>
  <c r="E618" i="12" l="1"/>
  <c r="D603" i="17"/>
  <c r="C620" i="15"/>
  <c r="H620" i="15"/>
  <c r="I620" i="15" s="1"/>
  <c r="D620" i="15"/>
  <c r="G620" i="15"/>
  <c r="H620" i="14"/>
  <c r="I620" i="14" s="1"/>
  <c r="D620" i="14"/>
  <c r="C620" i="14"/>
  <c r="G620" i="14"/>
  <c r="H617" i="13"/>
  <c r="I617" i="13" s="1"/>
  <c r="D617" i="13"/>
  <c r="C617" i="13"/>
  <c r="G617" i="13"/>
  <c r="B619" i="12"/>
  <c r="B501" i="3"/>
  <c r="G501" i="3" s="1"/>
  <c r="E620" i="15" l="1"/>
  <c r="G605" i="17"/>
  <c r="E620" i="14"/>
  <c r="F605" i="17"/>
  <c r="E617" i="13"/>
  <c r="E602" i="17"/>
  <c r="B621" i="15"/>
  <c r="B621" i="14"/>
  <c r="B618" i="13"/>
  <c r="H619" i="12"/>
  <c r="I619" i="12" s="1"/>
  <c r="D619" i="12"/>
  <c r="C619" i="12"/>
  <c r="G619" i="12"/>
  <c r="C501" i="3"/>
  <c r="D501" i="3"/>
  <c r="E619" i="12" l="1"/>
  <c r="D604" i="17"/>
  <c r="E501" i="3"/>
  <c r="C486" i="17"/>
  <c r="B486" i="17" s="1"/>
  <c r="H621" i="15"/>
  <c r="I621" i="15" s="1"/>
  <c r="D621" i="15"/>
  <c r="C621" i="15"/>
  <c r="G621" i="15"/>
  <c r="D621" i="14"/>
  <c r="C621" i="14"/>
  <c r="H621" i="14"/>
  <c r="I621" i="14" s="1"/>
  <c r="G621" i="14"/>
  <c r="D618" i="13"/>
  <c r="C618" i="13"/>
  <c r="H618" i="13"/>
  <c r="I618" i="13" s="1"/>
  <c r="G618" i="13"/>
  <c r="B620" i="12"/>
  <c r="H501" i="3"/>
  <c r="I501" i="3" s="1"/>
  <c r="E621" i="15" l="1"/>
  <c r="G606" i="17"/>
  <c r="E621" i="14"/>
  <c r="F606" i="17"/>
  <c r="E618" i="13"/>
  <c r="E603" i="17"/>
  <c r="B622" i="15"/>
  <c r="B622" i="14"/>
  <c r="B619" i="13"/>
  <c r="H620" i="12"/>
  <c r="I620" i="12" s="1"/>
  <c r="D620" i="12"/>
  <c r="C620" i="12"/>
  <c r="G620" i="12"/>
  <c r="B502" i="3"/>
  <c r="G502" i="3" s="1"/>
  <c r="E620" i="12" l="1"/>
  <c r="D605" i="17"/>
  <c r="D622" i="15"/>
  <c r="H622" i="15"/>
  <c r="I622" i="15" s="1"/>
  <c r="C622" i="15"/>
  <c r="G622" i="15"/>
  <c r="H622" i="14"/>
  <c r="I622" i="14" s="1"/>
  <c r="D622" i="14"/>
  <c r="C622" i="14"/>
  <c r="G622" i="14"/>
  <c r="H619" i="13"/>
  <c r="I619" i="13" s="1"/>
  <c r="D619" i="13"/>
  <c r="C619" i="13"/>
  <c r="G619" i="13"/>
  <c r="B621" i="12"/>
  <c r="C502" i="3"/>
  <c r="D502" i="3"/>
  <c r="E622" i="15" l="1"/>
  <c r="G607" i="17"/>
  <c r="E622" i="14"/>
  <c r="F607" i="17"/>
  <c r="E619" i="13"/>
  <c r="E604" i="17"/>
  <c r="E502" i="3"/>
  <c r="H502" i="3" s="1"/>
  <c r="I502" i="3" s="1"/>
  <c r="C487" i="17"/>
  <c r="B487" i="17" s="1"/>
  <c r="B623" i="15"/>
  <c r="B623" i="14"/>
  <c r="B620" i="13"/>
  <c r="H621" i="12"/>
  <c r="I621" i="12" s="1"/>
  <c r="D621" i="12"/>
  <c r="C621" i="12"/>
  <c r="G621" i="12"/>
  <c r="E621" i="12" l="1"/>
  <c r="D606" i="17"/>
  <c r="D623" i="15"/>
  <c r="H623" i="15"/>
  <c r="I623" i="15" s="1"/>
  <c r="C623" i="15"/>
  <c r="G623" i="15"/>
  <c r="H623" i="14"/>
  <c r="I623" i="14" s="1"/>
  <c r="D623" i="14"/>
  <c r="C623" i="14"/>
  <c r="G623" i="14"/>
  <c r="H620" i="13"/>
  <c r="I620" i="13" s="1"/>
  <c r="D620" i="13"/>
  <c r="C620" i="13"/>
  <c r="G620" i="13"/>
  <c r="B622" i="12"/>
  <c r="B503" i="3"/>
  <c r="G503" i="3" s="1"/>
  <c r="E623" i="15" l="1"/>
  <c r="G608" i="17"/>
  <c r="E623" i="14"/>
  <c r="F608" i="17"/>
  <c r="E620" i="13"/>
  <c r="E605" i="17"/>
  <c r="B624" i="15"/>
  <c r="B624" i="14"/>
  <c r="B621" i="13"/>
  <c r="D622" i="12"/>
  <c r="C622" i="12"/>
  <c r="H622" i="12"/>
  <c r="I622" i="12" s="1"/>
  <c r="G622" i="12"/>
  <c r="C503" i="3"/>
  <c r="D503" i="3"/>
  <c r="E622" i="12" l="1"/>
  <c r="D607" i="17"/>
  <c r="E503" i="3"/>
  <c r="C488" i="17"/>
  <c r="B488" i="17" s="1"/>
  <c r="D624" i="15"/>
  <c r="H624" i="15"/>
  <c r="I624" i="15" s="1"/>
  <c r="C624" i="15"/>
  <c r="G624" i="15"/>
  <c r="H624" i="14"/>
  <c r="I624" i="14" s="1"/>
  <c r="D624" i="14"/>
  <c r="C624" i="14"/>
  <c r="G624" i="14"/>
  <c r="H621" i="13"/>
  <c r="I621" i="13" s="1"/>
  <c r="D621" i="13"/>
  <c r="C621" i="13"/>
  <c r="G621" i="13"/>
  <c r="B623" i="12"/>
  <c r="H503" i="3"/>
  <c r="I503" i="3" s="1"/>
  <c r="E624" i="15" l="1"/>
  <c r="G609" i="17"/>
  <c r="E624" i="14"/>
  <c r="F609" i="17"/>
  <c r="E621" i="13"/>
  <c r="E606" i="17"/>
  <c r="B625" i="15"/>
  <c r="B625" i="14"/>
  <c r="B622" i="13"/>
  <c r="H623" i="12"/>
  <c r="I623" i="12" s="1"/>
  <c r="D623" i="12"/>
  <c r="C623" i="12"/>
  <c r="G623" i="12"/>
  <c r="B504" i="3"/>
  <c r="G504" i="3" s="1"/>
  <c r="E623" i="12" l="1"/>
  <c r="D608" i="17"/>
  <c r="H625" i="15"/>
  <c r="I625" i="15" s="1"/>
  <c r="D625" i="15"/>
  <c r="C625" i="15"/>
  <c r="G625" i="15"/>
  <c r="H625" i="14"/>
  <c r="I625" i="14" s="1"/>
  <c r="D625" i="14"/>
  <c r="C625" i="14"/>
  <c r="G625" i="14"/>
  <c r="H622" i="13"/>
  <c r="I622" i="13" s="1"/>
  <c r="D622" i="13"/>
  <c r="C622" i="13"/>
  <c r="G622" i="13"/>
  <c r="B624" i="12"/>
  <c r="C504" i="3"/>
  <c r="D504" i="3"/>
  <c r="E625" i="15" l="1"/>
  <c r="G610" i="17"/>
  <c r="E625" i="14"/>
  <c r="F610" i="17"/>
  <c r="E622" i="13"/>
  <c r="E607" i="17"/>
  <c r="E504" i="3"/>
  <c r="H504" i="3" s="1"/>
  <c r="I504" i="3" s="1"/>
  <c r="C489" i="17"/>
  <c r="B489" i="17" s="1"/>
  <c r="B626" i="15"/>
  <c r="B626" i="14"/>
  <c r="B623" i="13"/>
  <c r="C624" i="12"/>
  <c r="H624" i="12"/>
  <c r="I624" i="12" s="1"/>
  <c r="D624" i="12"/>
  <c r="G624" i="12"/>
  <c r="E624" i="12" l="1"/>
  <c r="D609" i="17"/>
  <c r="H626" i="15"/>
  <c r="I626" i="15" s="1"/>
  <c r="D626" i="15"/>
  <c r="C626" i="15"/>
  <c r="G626" i="15"/>
  <c r="D626" i="14"/>
  <c r="C626" i="14"/>
  <c r="H626" i="14"/>
  <c r="I626" i="14" s="1"/>
  <c r="G626" i="14"/>
  <c r="D623" i="13"/>
  <c r="C623" i="13"/>
  <c r="H623" i="13"/>
  <c r="I623" i="13" s="1"/>
  <c r="G623" i="13"/>
  <c r="B625" i="12"/>
  <c r="B505" i="3"/>
  <c r="G505" i="3" s="1"/>
  <c r="E626" i="15" l="1"/>
  <c r="G611" i="17"/>
  <c r="E626" i="14"/>
  <c r="F611" i="17"/>
  <c r="E623" i="13"/>
  <c r="E608" i="17"/>
  <c r="B627" i="15"/>
  <c r="B627" i="14"/>
  <c r="B624" i="13"/>
  <c r="H625" i="12"/>
  <c r="I625" i="12" s="1"/>
  <c r="D625" i="12"/>
  <c r="C625" i="12"/>
  <c r="G625" i="12"/>
  <c r="C505" i="3"/>
  <c r="D505" i="3"/>
  <c r="E625" i="12" l="1"/>
  <c r="D610" i="17"/>
  <c r="E505" i="3"/>
  <c r="C490" i="17"/>
  <c r="B490" i="17" s="1"/>
  <c r="H627" i="15"/>
  <c r="I627" i="15" s="1"/>
  <c r="D627" i="15"/>
  <c r="C627" i="15"/>
  <c r="G627" i="15"/>
  <c r="H627" i="14"/>
  <c r="I627" i="14" s="1"/>
  <c r="C627" i="14"/>
  <c r="D627" i="14"/>
  <c r="G627" i="14"/>
  <c r="H624" i="13"/>
  <c r="I624" i="13" s="1"/>
  <c r="D624" i="13"/>
  <c r="C624" i="13"/>
  <c r="G624" i="13"/>
  <c r="B626" i="12"/>
  <c r="H505" i="3"/>
  <c r="I505" i="3" s="1"/>
  <c r="E627" i="15" l="1"/>
  <c r="G612" i="17"/>
  <c r="E627" i="14"/>
  <c r="F612" i="17"/>
  <c r="E624" i="13"/>
  <c r="E609" i="17"/>
  <c r="B628" i="15"/>
  <c r="B628" i="14"/>
  <c r="B625" i="13"/>
  <c r="H626" i="12"/>
  <c r="I626" i="12" s="1"/>
  <c r="D626" i="12"/>
  <c r="C626" i="12"/>
  <c r="G626" i="12"/>
  <c r="B506" i="3"/>
  <c r="G506" i="3" s="1"/>
  <c r="E626" i="12" l="1"/>
  <c r="D611" i="17"/>
  <c r="H628" i="15"/>
  <c r="I628" i="15" s="1"/>
  <c r="D628" i="15"/>
  <c r="C628" i="15"/>
  <c r="G628" i="15"/>
  <c r="C628" i="14"/>
  <c r="H628" i="14"/>
  <c r="I628" i="14" s="1"/>
  <c r="D628" i="14"/>
  <c r="G628" i="14"/>
  <c r="C625" i="13"/>
  <c r="H625" i="13"/>
  <c r="I625" i="13" s="1"/>
  <c r="D625" i="13"/>
  <c r="G625" i="13"/>
  <c r="B627" i="12"/>
  <c r="C506" i="3"/>
  <c r="D506" i="3"/>
  <c r="E628" i="15" l="1"/>
  <c r="G613" i="17"/>
  <c r="E628" i="14"/>
  <c r="F613" i="17"/>
  <c r="E625" i="13"/>
  <c r="E610" i="17"/>
  <c r="E506" i="3"/>
  <c r="H506" i="3" s="1"/>
  <c r="I506" i="3" s="1"/>
  <c r="C491" i="17"/>
  <c r="B491" i="17" s="1"/>
  <c r="B629" i="15"/>
  <c r="B629" i="14"/>
  <c r="B626" i="13"/>
  <c r="D627" i="12"/>
  <c r="C627" i="12"/>
  <c r="H627" i="12"/>
  <c r="I627" i="12" s="1"/>
  <c r="G627" i="12"/>
  <c r="E627" i="12" l="1"/>
  <c r="D612" i="17"/>
  <c r="C629" i="15"/>
  <c r="H629" i="15"/>
  <c r="I629" i="15" s="1"/>
  <c r="D629" i="15"/>
  <c r="G629" i="15"/>
  <c r="H629" i="14"/>
  <c r="I629" i="14" s="1"/>
  <c r="D629" i="14"/>
  <c r="C629" i="14"/>
  <c r="G629" i="14"/>
  <c r="H626" i="13"/>
  <c r="I626" i="13" s="1"/>
  <c r="D626" i="13"/>
  <c r="C626" i="13"/>
  <c r="G626" i="13"/>
  <c r="B628" i="12"/>
  <c r="B507" i="3"/>
  <c r="G507" i="3" s="1"/>
  <c r="E629" i="15" l="1"/>
  <c r="G614" i="17"/>
  <c r="E629" i="14"/>
  <c r="F614" i="17"/>
  <c r="E626" i="13"/>
  <c r="E611" i="17"/>
  <c r="B630" i="15"/>
  <c r="B630" i="14"/>
  <c r="B627" i="13"/>
  <c r="H628" i="12"/>
  <c r="I628" i="12" s="1"/>
  <c r="D628" i="12"/>
  <c r="C628" i="12"/>
  <c r="G628" i="12"/>
  <c r="C507" i="3"/>
  <c r="D507" i="3"/>
  <c r="E628" i="12" l="1"/>
  <c r="D613" i="17"/>
  <c r="E507" i="3"/>
  <c r="C492" i="17"/>
  <c r="B492" i="17" s="1"/>
  <c r="D630" i="15"/>
  <c r="C630" i="15"/>
  <c r="H630" i="15"/>
  <c r="I630" i="15" s="1"/>
  <c r="G630" i="15"/>
  <c r="D630" i="14"/>
  <c r="C630" i="14"/>
  <c r="H630" i="14"/>
  <c r="I630" i="14" s="1"/>
  <c r="G630" i="14"/>
  <c r="H627" i="13"/>
  <c r="I627" i="13" s="1"/>
  <c r="D627" i="13"/>
  <c r="C627" i="13"/>
  <c r="G627" i="13"/>
  <c r="B629" i="12"/>
  <c r="H507" i="3"/>
  <c r="I507" i="3" s="1"/>
  <c r="E630" i="15" l="1"/>
  <c r="G615" i="17"/>
  <c r="E630" i="14"/>
  <c r="F615" i="17"/>
  <c r="E627" i="13"/>
  <c r="E612" i="17"/>
  <c r="B631" i="15"/>
  <c r="B631" i="14"/>
  <c r="B628" i="13"/>
  <c r="D629" i="12"/>
  <c r="C629" i="12"/>
  <c r="H629" i="12"/>
  <c r="I629" i="12" s="1"/>
  <c r="G629" i="12"/>
  <c r="B508" i="3"/>
  <c r="G508" i="3" s="1"/>
  <c r="E629" i="12" l="1"/>
  <c r="D614" i="17"/>
  <c r="C631" i="15"/>
  <c r="H631" i="15"/>
  <c r="I631" i="15" s="1"/>
  <c r="D631" i="15"/>
  <c r="G631" i="15"/>
  <c r="D631" i="14"/>
  <c r="C631" i="14"/>
  <c r="H631" i="14"/>
  <c r="I631" i="14" s="1"/>
  <c r="G631" i="14"/>
  <c r="D628" i="13"/>
  <c r="C628" i="13"/>
  <c r="H628" i="13"/>
  <c r="I628" i="13" s="1"/>
  <c r="G628" i="13"/>
  <c r="B630" i="12"/>
  <c r="C508" i="3"/>
  <c r="D508" i="3"/>
  <c r="E631" i="15" l="1"/>
  <c r="G616" i="17"/>
  <c r="E631" i="14"/>
  <c r="F616" i="17"/>
  <c r="E628" i="13"/>
  <c r="E613" i="17"/>
  <c r="E508" i="3"/>
  <c r="H508" i="3" s="1"/>
  <c r="I508" i="3" s="1"/>
  <c r="B509" i="3" s="1"/>
  <c r="G509" i="3" s="1"/>
  <c r="C493" i="17"/>
  <c r="B493" i="17" s="1"/>
  <c r="B632" i="15"/>
  <c r="B632" i="14"/>
  <c r="B629" i="13"/>
  <c r="H630" i="12"/>
  <c r="I630" i="12" s="1"/>
  <c r="D630" i="12"/>
  <c r="C630" i="12"/>
  <c r="G630" i="12"/>
  <c r="E630" i="12" l="1"/>
  <c r="D615" i="17"/>
  <c r="C632" i="15"/>
  <c r="H632" i="15"/>
  <c r="I632" i="15" s="1"/>
  <c r="D632" i="15"/>
  <c r="G632" i="15"/>
  <c r="H632" i="14"/>
  <c r="I632" i="14" s="1"/>
  <c r="D632" i="14"/>
  <c r="C632" i="14"/>
  <c r="G632" i="14"/>
  <c r="H629" i="13"/>
  <c r="I629" i="13" s="1"/>
  <c r="D629" i="13"/>
  <c r="C629" i="13"/>
  <c r="G629" i="13"/>
  <c r="B631" i="12"/>
  <c r="C509" i="3"/>
  <c r="D509" i="3"/>
  <c r="E632" i="15" l="1"/>
  <c r="G617" i="17"/>
  <c r="E632" i="14"/>
  <c r="F617" i="17"/>
  <c r="E629" i="13"/>
  <c r="E614" i="17"/>
  <c r="E509" i="3"/>
  <c r="H509" i="3" s="1"/>
  <c r="I509" i="3" s="1"/>
  <c r="B510" i="3" s="1"/>
  <c r="G510" i="3" s="1"/>
  <c r="C494" i="17"/>
  <c r="B494" i="17" s="1"/>
  <c r="B633" i="15"/>
  <c r="B633" i="14"/>
  <c r="B630" i="13"/>
  <c r="H631" i="12"/>
  <c r="I631" i="12" s="1"/>
  <c r="D631" i="12"/>
  <c r="C631" i="12"/>
  <c r="G631" i="12"/>
  <c r="E631" i="12" l="1"/>
  <c r="D616" i="17"/>
  <c r="H633" i="15"/>
  <c r="I633" i="15" s="1"/>
  <c r="D633" i="15"/>
  <c r="C633" i="15"/>
  <c r="G633" i="15"/>
  <c r="D633" i="14"/>
  <c r="C633" i="14"/>
  <c r="H633" i="14"/>
  <c r="I633" i="14" s="1"/>
  <c r="G633" i="14"/>
  <c r="D630" i="13"/>
  <c r="C630" i="13"/>
  <c r="H630" i="13"/>
  <c r="I630" i="13" s="1"/>
  <c r="G630" i="13"/>
  <c r="B632" i="12"/>
  <c r="C510" i="3"/>
  <c r="D510" i="3"/>
  <c r="E633" i="15" l="1"/>
  <c r="G618" i="17"/>
  <c r="E633" i="14"/>
  <c r="F618" i="17"/>
  <c r="E630" i="13"/>
  <c r="E615" i="17"/>
  <c r="E510" i="3"/>
  <c r="H510" i="3" s="1"/>
  <c r="I510" i="3" s="1"/>
  <c r="B511" i="3" s="1"/>
  <c r="G511" i="3" s="1"/>
  <c r="C495" i="17"/>
  <c r="B495" i="17" s="1"/>
  <c r="B634" i="15"/>
  <c r="B634" i="14"/>
  <c r="B631" i="13"/>
  <c r="H632" i="12"/>
  <c r="I632" i="12" s="1"/>
  <c r="D632" i="12"/>
  <c r="C632" i="12"/>
  <c r="G632" i="12"/>
  <c r="E632" i="12" l="1"/>
  <c r="D617" i="17"/>
  <c r="D634" i="15"/>
  <c r="H634" i="15"/>
  <c r="I634" i="15" s="1"/>
  <c r="C634" i="15"/>
  <c r="G634" i="15"/>
  <c r="H634" i="14"/>
  <c r="I634" i="14" s="1"/>
  <c r="D634" i="14"/>
  <c r="C634" i="14"/>
  <c r="G634" i="14"/>
  <c r="H631" i="13"/>
  <c r="I631" i="13" s="1"/>
  <c r="D631" i="13"/>
  <c r="C631" i="13"/>
  <c r="G631" i="13"/>
  <c r="B633" i="12"/>
  <c r="C511" i="3"/>
  <c r="D511" i="3"/>
  <c r="E634" i="15" l="1"/>
  <c r="G619" i="17"/>
  <c r="E634" i="14"/>
  <c r="F619" i="17"/>
  <c r="E631" i="13"/>
  <c r="E616" i="17"/>
  <c r="E511" i="3"/>
  <c r="C496" i="17"/>
  <c r="B496" i="17" s="1"/>
  <c r="B635" i="15"/>
  <c r="B635" i="14"/>
  <c r="B632" i="13"/>
  <c r="H633" i="12"/>
  <c r="I633" i="12" s="1"/>
  <c r="D633" i="12"/>
  <c r="C633" i="12"/>
  <c r="G633" i="12"/>
  <c r="H511" i="3"/>
  <c r="I511" i="3" s="1"/>
  <c r="E633" i="12" l="1"/>
  <c r="D618" i="17"/>
  <c r="D635" i="15"/>
  <c r="H635" i="15"/>
  <c r="I635" i="15" s="1"/>
  <c r="C635" i="15"/>
  <c r="G635" i="15"/>
  <c r="H635" i="14"/>
  <c r="I635" i="14" s="1"/>
  <c r="D635" i="14"/>
  <c r="C635" i="14"/>
  <c r="G635" i="14"/>
  <c r="H632" i="13"/>
  <c r="I632" i="13" s="1"/>
  <c r="D632" i="13"/>
  <c r="C632" i="13"/>
  <c r="G632" i="13"/>
  <c r="B634" i="12"/>
  <c r="B512" i="3"/>
  <c r="G512" i="3" s="1"/>
  <c r="E635" i="15" l="1"/>
  <c r="G620" i="17"/>
  <c r="E635" i="14"/>
  <c r="F620" i="17"/>
  <c r="E632" i="13"/>
  <c r="E617" i="17"/>
  <c r="B636" i="15"/>
  <c r="B636" i="14"/>
  <c r="B633" i="13"/>
  <c r="D634" i="12"/>
  <c r="C634" i="12"/>
  <c r="H634" i="12"/>
  <c r="I634" i="12" s="1"/>
  <c r="G634" i="12"/>
  <c r="C512" i="3"/>
  <c r="D512" i="3"/>
  <c r="E634" i="12" l="1"/>
  <c r="D619" i="17"/>
  <c r="E512" i="3"/>
  <c r="C497" i="17"/>
  <c r="B497" i="17" s="1"/>
  <c r="D636" i="15"/>
  <c r="H636" i="15"/>
  <c r="I636" i="15" s="1"/>
  <c r="C636" i="15"/>
  <c r="G636" i="15"/>
  <c r="H636" i="14"/>
  <c r="I636" i="14" s="1"/>
  <c r="D636" i="14"/>
  <c r="C636" i="14"/>
  <c r="G636" i="14"/>
  <c r="H633" i="13"/>
  <c r="I633" i="13" s="1"/>
  <c r="D633" i="13"/>
  <c r="C633" i="13"/>
  <c r="G633" i="13"/>
  <c r="B635" i="12"/>
  <c r="H512" i="3"/>
  <c r="I512" i="3" s="1"/>
  <c r="E636" i="15" l="1"/>
  <c r="G621" i="17"/>
  <c r="E636" i="14"/>
  <c r="F621" i="17"/>
  <c r="E633" i="13"/>
  <c r="E618" i="17"/>
  <c r="B637" i="15"/>
  <c r="B637" i="14"/>
  <c r="B634" i="13"/>
  <c r="H635" i="12"/>
  <c r="I635" i="12" s="1"/>
  <c r="D635" i="12"/>
  <c r="C635" i="12"/>
  <c r="G635" i="12"/>
  <c r="B513" i="3"/>
  <c r="G513" i="3" s="1"/>
  <c r="E635" i="12" l="1"/>
  <c r="D620" i="17"/>
  <c r="H637" i="15"/>
  <c r="I637" i="15" s="1"/>
  <c r="D637" i="15"/>
  <c r="C637" i="15"/>
  <c r="G637" i="15"/>
  <c r="H637" i="14"/>
  <c r="I637" i="14" s="1"/>
  <c r="D637" i="14"/>
  <c r="C637" i="14"/>
  <c r="G637" i="14"/>
  <c r="H634" i="13"/>
  <c r="I634" i="13" s="1"/>
  <c r="D634" i="13"/>
  <c r="C634" i="13"/>
  <c r="G634" i="13"/>
  <c r="B636" i="12"/>
  <c r="C513" i="3"/>
  <c r="D513" i="3"/>
  <c r="E637" i="15" l="1"/>
  <c r="G622" i="17"/>
  <c r="E637" i="14"/>
  <c r="F622" i="17"/>
  <c r="E634" i="13"/>
  <c r="E619" i="17"/>
  <c r="E513" i="3"/>
  <c r="H513" i="3" s="1"/>
  <c r="I513" i="3" s="1"/>
  <c r="C498" i="17"/>
  <c r="B498" i="17" s="1"/>
  <c r="B638" i="15"/>
  <c r="B638" i="14"/>
  <c r="B635" i="13"/>
  <c r="C636" i="12"/>
  <c r="H636" i="12"/>
  <c r="I636" i="12" s="1"/>
  <c r="D636" i="12"/>
  <c r="G636" i="12"/>
  <c r="E636" i="12" l="1"/>
  <c r="D621" i="17"/>
  <c r="H638" i="15"/>
  <c r="I638" i="15" s="1"/>
  <c r="D638" i="15"/>
  <c r="C638" i="15"/>
  <c r="G638" i="15"/>
  <c r="D638" i="14"/>
  <c r="C638" i="14"/>
  <c r="H638" i="14"/>
  <c r="I638" i="14" s="1"/>
  <c r="G638" i="14"/>
  <c r="D635" i="13"/>
  <c r="C635" i="13"/>
  <c r="H635" i="13"/>
  <c r="I635" i="13" s="1"/>
  <c r="G635" i="13"/>
  <c r="B637" i="12"/>
  <c r="B514" i="3"/>
  <c r="G514" i="3" s="1"/>
  <c r="E638" i="15" l="1"/>
  <c r="G623" i="17"/>
  <c r="E638" i="14"/>
  <c r="F623" i="17"/>
  <c r="E635" i="13"/>
  <c r="E620" i="17"/>
  <c r="B639" i="15"/>
  <c r="B639" i="14"/>
  <c r="B636" i="13"/>
  <c r="H637" i="12"/>
  <c r="I637" i="12" s="1"/>
  <c r="D637" i="12"/>
  <c r="C637" i="12"/>
  <c r="G637" i="12"/>
  <c r="C514" i="3"/>
  <c r="D514" i="3"/>
  <c r="E637" i="12" l="1"/>
  <c r="D622" i="17"/>
  <c r="E514" i="3"/>
  <c r="C499" i="17"/>
  <c r="B499" i="17" s="1"/>
  <c r="H639" i="15"/>
  <c r="I639" i="15" s="1"/>
  <c r="D639" i="15"/>
  <c r="C639" i="15"/>
  <c r="G639" i="15"/>
  <c r="H639" i="14"/>
  <c r="I639" i="14" s="1"/>
  <c r="C639" i="14"/>
  <c r="D639" i="14"/>
  <c r="G639" i="14"/>
  <c r="H636" i="13"/>
  <c r="I636" i="13" s="1"/>
  <c r="D636" i="13"/>
  <c r="C636" i="13"/>
  <c r="G636" i="13"/>
  <c r="B638" i="12"/>
  <c r="H514" i="3"/>
  <c r="I514" i="3" s="1"/>
  <c r="E639" i="15" l="1"/>
  <c r="G624" i="17"/>
  <c r="E639" i="14"/>
  <c r="F624" i="17"/>
  <c r="E636" i="13"/>
  <c r="E621" i="17"/>
  <c r="B640" i="15"/>
  <c r="B640" i="14"/>
  <c r="B637" i="13"/>
  <c r="H638" i="12"/>
  <c r="I638" i="12" s="1"/>
  <c r="D638" i="12"/>
  <c r="C638" i="12"/>
  <c r="G638" i="12"/>
  <c r="B515" i="3"/>
  <c r="G515" i="3" s="1"/>
  <c r="E638" i="12" l="1"/>
  <c r="D623" i="17"/>
  <c r="H640" i="15"/>
  <c r="I640" i="15" s="1"/>
  <c r="D640" i="15"/>
  <c r="C640" i="15"/>
  <c r="G640" i="15"/>
  <c r="C640" i="14"/>
  <c r="H640" i="14"/>
  <c r="I640" i="14" s="1"/>
  <c r="D640" i="14"/>
  <c r="G640" i="14"/>
  <c r="C637" i="13"/>
  <c r="H637" i="13"/>
  <c r="I637" i="13" s="1"/>
  <c r="D637" i="13"/>
  <c r="G637" i="13"/>
  <c r="B639" i="12"/>
  <c r="C515" i="3"/>
  <c r="D515" i="3"/>
  <c r="E640" i="15" l="1"/>
  <c r="G625" i="17"/>
  <c r="E640" i="14"/>
  <c r="F625" i="17"/>
  <c r="E637" i="13"/>
  <c r="E622" i="17"/>
  <c r="E515" i="3"/>
  <c r="H515" i="3" s="1"/>
  <c r="I515" i="3" s="1"/>
  <c r="B516" i="3" s="1"/>
  <c r="G516" i="3" s="1"/>
  <c r="C500" i="17"/>
  <c r="B500" i="17" s="1"/>
  <c r="B641" i="15"/>
  <c r="B641" i="14"/>
  <c r="B638" i="13"/>
  <c r="D639" i="12"/>
  <c r="C639" i="12"/>
  <c r="H639" i="12"/>
  <c r="I639" i="12" s="1"/>
  <c r="G639" i="12"/>
  <c r="E639" i="12" l="1"/>
  <c r="D624" i="17"/>
  <c r="C641" i="15"/>
  <c r="D641" i="15"/>
  <c r="H641" i="15"/>
  <c r="I641" i="15" s="1"/>
  <c r="G641" i="15"/>
  <c r="H641" i="14"/>
  <c r="I641" i="14" s="1"/>
  <c r="D641" i="14"/>
  <c r="C641" i="14"/>
  <c r="G641" i="14"/>
  <c r="H638" i="13"/>
  <c r="I638" i="13" s="1"/>
  <c r="D638" i="13"/>
  <c r="C638" i="13"/>
  <c r="G638" i="13"/>
  <c r="B640" i="12"/>
  <c r="C516" i="3"/>
  <c r="D516" i="3"/>
  <c r="E641" i="15" l="1"/>
  <c r="G626" i="17"/>
  <c r="E641" i="14"/>
  <c r="F626" i="17"/>
  <c r="E638" i="13"/>
  <c r="E623" i="17"/>
  <c r="E516" i="3"/>
  <c r="H516" i="3" s="1"/>
  <c r="I516" i="3" s="1"/>
  <c r="C501" i="17"/>
  <c r="B501" i="17" s="1"/>
  <c r="B642" i="15"/>
  <c r="B642" i="14"/>
  <c r="B639" i="13"/>
  <c r="H640" i="12"/>
  <c r="I640" i="12" s="1"/>
  <c r="D640" i="12"/>
  <c r="C640" i="12"/>
  <c r="G640" i="12"/>
  <c r="E640" i="12" l="1"/>
  <c r="D625" i="17"/>
  <c r="D642" i="15"/>
  <c r="C642" i="15"/>
  <c r="H642" i="15"/>
  <c r="I642" i="15" s="1"/>
  <c r="G642" i="15"/>
  <c r="D642" i="14"/>
  <c r="C642" i="14"/>
  <c r="H642" i="14"/>
  <c r="I642" i="14" s="1"/>
  <c r="G642" i="14"/>
  <c r="H639" i="13"/>
  <c r="I639" i="13" s="1"/>
  <c r="D639" i="13"/>
  <c r="C639" i="13"/>
  <c r="G639" i="13"/>
  <c r="B641" i="12"/>
  <c r="B517" i="3"/>
  <c r="G517" i="3" s="1"/>
  <c r="E642" i="15" l="1"/>
  <c r="G627" i="17"/>
  <c r="E642" i="14"/>
  <c r="F627" i="17"/>
  <c r="E639" i="13"/>
  <c r="E624" i="17"/>
  <c r="B643" i="15"/>
  <c r="B643" i="14"/>
  <c r="B640" i="13"/>
  <c r="D641" i="12"/>
  <c r="C641" i="12"/>
  <c r="H641" i="12"/>
  <c r="I641" i="12" s="1"/>
  <c r="G641" i="12"/>
  <c r="C517" i="3"/>
  <c r="D517" i="3"/>
  <c r="E641" i="12" l="1"/>
  <c r="D626" i="17"/>
  <c r="E517" i="3"/>
  <c r="C502" i="17"/>
  <c r="B502" i="17" s="1"/>
  <c r="C643" i="15"/>
  <c r="H643" i="15"/>
  <c r="I643" i="15" s="1"/>
  <c r="D643" i="15"/>
  <c r="G643" i="15"/>
  <c r="D643" i="14"/>
  <c r="C643" i="14"/>
  <c r="H643" i="14"/>
  <c r="I643" i="14" s="1"/>
  <c r="G643" i="14"/>
  <c r="D640" i="13"/>
  <c r="C640" i="13"/>
  <c r="H640" i="13"/>
  <c r="I640" i="13" s="1"/>
  <c r="G640" i="13"/>
  <c r="B642" i="12"/>
  <c r="H517" i="3"/>
  <c r="I517" i="3" s="1"/>
  <c r="B518" i="3" s="1"/>
  <c r="G518" i="3" s="1"/>
  <c r="E643" i="15" l="1"/>
  <c r="G628" i="17"/>
  <c r="E643" i="14"/>
  <c r="F628" i="17"/>
  <c r="E640" i="13"/>
  <c r="E625" i="17"/>
  <c r="B644" i="15"/>
  <c r="B644" i="14"/>
  <c r="B641" i="13"/>
  <c r="H642" i="12"/>
  <c r="I642" i="12" s="1"/>
  <c r="D642" i="12"/>
  <c r="C642" i="12"/>
  <c r="G642" i="12"/>
  <c r="C518" i="3"/>
  <c r="D518" i="3"/>
  <c r="E642" i="12" l="1"/>
  <c r="D627" i="17"/>
  <c r="E518" i="3"/>
  <c r="C503" i="17"/>
  <c r="B503" i="17" s="1"/>
  <c r="C644" i="15"/>
  <c r="D644" i="15"/>
  <c r="H644" i="15"/>
  <c r="I644" i="15" s="1"/>
  <c r="G644" i="15"/>
  <c r="H644" i="14"/>
  <c r="I644" i="14" s="1"/>
  <c r="D644" i="14"/>
  <c r="C644" i="14"/>
  <c r="G644" i="14"/>
  <c r="H641" i="13"/>
  <c r="I641" i="13" s="1"/>
  <c r="D641" i="13"/>
  <c r="C641" i="13"/>
  <c r="G641" i="13"/>
  <c r="B643" i="12"/>
  <c r="H518" i="3"/>
  <c r="I518" i="3" s="1"/>
  <c r="B519" i="3" s="1"/>
  <c r="G519" i="3" s="1"/>
  <c r="E644" i="15" l="1"/>
  <c r="G629" i="17"/>
  <c r="E644" i="14"/>
  <c r="F629" i="17"/>
  <c r="E641" i="13"/>
  <c r="E626" i="17"/>
  <c r="B645" i="15"/>
  <c r="B645" i="14"/>
  <c r="B642" i="13"/>
  <c r="H643" i="12"/>
  <c r="I643" i="12" s="1"/>
  <c r="D643" i="12"/>
  <c r="C643" i="12"/>
  <c r="G643" i="12"/>
  <c r="C519" i="3"/>
  <c r="D519" i="3"/>
  <c r="E643" i="12" l="1"/>
  <c r="D628" i="17"/>
  <c r="E519" i="3"/>
  <c r="C504" i="17"/>
  <c r="B504" i="17" s="1"/>
  <c r="H645" i="15"/>
  <c r="I645" i="15" s="1"/>
  <c r="D645" i="15"/>
  <c r="C645" i="15"/>
  <c r="G645" i="15"/>
  <c r="D645" i="14"/>
  <c r="C645" i="14"/>
  <c r="H645" i="14"/>
  <c r="I645" i="14" s="1"/>
  <c r="G645" i="14"/>
  <c r="D642" i="13"/>
  <c r="C642" i="13"/>
  <c r="H642" i="13"/>
  <c r="I642" i="13" s="1"/>
  <c r="G642" i="13"/>
  <c r="B644" i="12"/>
  <c r="H519" i="3"/>
  <c r="I519" i="3" s="1"/>
  <c r="E645" i="15" l="1"/>
  <c r="G630" i="17"/>
  <c r="E645" i="14"/>
  <c r="F630" i="17"/>
  <c r="E642" i="13"/>
  <c r="E627" i="17"/>
  <c r="B646" i="15"/>
  <c r="B646" i="14"/>
  <c r="B643" i="13"/>
  <c r="H644" i="12"/>
  <c r="I644" i="12" s="1"/>
  <c r="D644" i="12"/>
  <c r="C644" i="12"/>
  <c r="G644" i="12"/>
  <c r="B520" i="3"/>
  <c r="G520" i="3" s="1"/>
  <c r="E644" i="12" l="1"/>
  <c r="D629" i="17"/>
  <c r="D646" i="15"/>
  <c r="H646" i="15"/>
  <c r="I646" i="15" s="1"/>
  <c r="C646" i="15"/>
  <c r="G646" i="15"/>
  <c r="H646" i="14"/>
  <c r="I646" i="14" s="1"/>
  <c r="D646" i="14"/>
  <c r="C646" i="14"/>
  <c r="G646" i="14"/>
  <c r="H643" i="13"/>
  <c r="I643" i="13" s="1"/>
  <c r="D643" i="13"/>
  <c r="C643" i="13"/>
  <c r="G643" i="13"/>
  <c r="B645" i="12"/>
  <c r="C520" i="3"/>
  <c r="D520" i="3"/>
  <c r="E646" i="15" l="1"/>
  <c r="G631" i="17"/>
  <c r="E646" i="14"/>
  <c r="F631" i="17"/>
  <c r="E643" i="13"/>
  <c r="E628" i="17"/>
  <c r="E520" i="3"/>
  <c r="H520" i="3" s="1"/>
  <c r="I520" i="3" s="1"/>
  <c r="C505" i="17"/>
  <c r="B505" i="17" s="1"/>
  <c r="B647" i="15"/>
  <c r="B647" i="14"/>
  <c r="B644" i="13"/>
  <c r="H645" i="12"/>
  <c r="I645" i="12" s="1"/>
  <c r="D645" i="12"/>
  <c r="C645" i="12"/>
  <c r="G645" i="12"/>
  <c r="E645" i="12" l="1"/>
  <c r="D630" i="17"/>
  <c r="D647" i="15"/>
  <c r="C647" i="15"/>
  <c r="H647" i="15"/>
  <c r="I647" i="15" s="1"/>
  <c r="G647" i="15"/>
  <c r="H647" i="14"/>
  <c r="I647" i="14" s="1"/>
  <c r="D647" i="14"/>
  <c r="C647" i="14"/>
  <c r="G647" i="14"/>
  <c r="H644" i="13"/>
  <c r="I644" i="13" s="1"/>
  <c r="D644" i="13"/>
  <c r="C644" i="13"/>
  <c r="G644" i="13"/>
  <c r="B646" i="12"/>
  <c r="B521" i="3"/>
  <c r="G521" i="3" s="1"/>
  <c r="E647" i="15" l="1"/>
  <c r="G632" i="17"/>
  <c r="E647" i="14"/>
  <c r="F632" i="17"/>
  <c r="E644" i="13"/>
  <c r="E629" i="17"/>
  <c r="B648" i="15"/>
  <c r="B648" i="14"/>
  <c r="B645" i="13"/>
  <c r="D646" i="12"/>
  <c r="C646" i="12"/>
  <c r="H646" i="12"/>
  <c r="I646" i="12" s="1"/>
  <c r="G646" i="12"/>
  <c r="C521" i="3"/>
  <c r="D521" i="3"/>
  <c r="E646" i="12" l="1"/>
  <c r="D631" i="17"/>
  <c r="E521" i="3"/>
  <c r="C506" i="17"/>
  <c r="B506" i="17" s="1"/>
  <c r="D648" i="15"/>
  <c r="H648" i="15"/>
  <c r="I648" i="15" s="1"/>
  <c r="C648" i="15"/>
  <c r="G648" i="15"/>
  <c r="H648" i="14"/>
  <c r="I648" i="14" s="1"/>
  <c r="D648" i="14"/>
  <c r="C648" i="14"/>
  <c r="G648" i="14"/>
  <c r="H645" i="13"/>
  <c r="I645" i="13" s="1"/>
  <c r="D645" i="13"/>
  <c r="C645" i="13"/>
  <c r="G645" i="13"/>
  <c r="B647" i="12"/>
  <c r="H521" i="3"/>
  <c r="I521" i="3" s="1"/>
  <c r="E648" i="15" l="1"/>
  <c r="G633" i="17"/>
  <c r="E648" i="14"/>
  <c r="F633" i="17"/>
  <c r="E645" i="13"/>
  <c r="E630" i="17"/>
  <c r="B649" i="15"/>
  <c r="B649" i="14"/>
  <c r="B646" i="13"/>
  <c r="H647" i="12"/>
  <c r="I647" i="12" s="1"/>
  <c r="D647" i="12"/>
  <c r="C647" i="12"/>
  <c r="G647" i="12"/>
  <c r="B522" i="3"/>
  <c r="G522" i="3" s="1"/>
  <c r="E647" i="12" l="1"/>
  <c r="D632" i="17"/>
  <c r="H649" i="15"/>
  <c r="I649" i="15" s="1"/>
  <c r="D649" i="15"/>
  <c r="C649" i="15"/>
  <c r="G649" i="15"/>
  <c r="H649" i="14"/>
  <c r="I649" i="14" s="1"/>
  <c r="D649" i="14"/>
  <c r="C649" i="14"/>
  <c r="G649" i="14"/>
  <c r="H646" i="13"/>
  <c r="I646" i="13" s="1"/>
  <c r="D646" i="13"/>
  <c r="C646" i="13"/>
  <c r="G646" i="13"/>
  <c r="B648" i="12"/>
  <c r="C522" i="3"/>
  <c r="D522" i="3"/>
  <c r="E649" i="15" l="1"/>
  <c r="G634" i="17"/>
  <c r="E649" i="14"/>
  <c r="F634" i="17"/>
  <c r="E646" i="13"/>
  <c r="E631" i="17"/>
  <c r="E522" i="3"/>
  <c r="H522" i="3" s="1"/>
  <c r="I522" i="3" s="1"/>
  <c r="C507" i="17"/>
  <c r="B507" i="17" s="1"/>
  <c r="B650" i="15"/>
  <c r="B650" i="14"/>
  <c r="B647" i="13"/>
  <c r="C648" i="12"/>
  <c r="H648" i="12"/>
  <c r="I648" i="12" s="1"/>
  <c r="D648" i="12"/>
  <c r="G648" i="12"/>
  <c r="E648" i="12" l="1"/>
  <c r="D633" i="17"/>
  <c r="H650" i="15"/>
  <c r="I650" i="15" s="1"/>
  <c r="D650" i="15"/>
  <c r="C650" i="15"/>
  <c r="G650" i="15"/>
  <c r="D650" i="14"/>
  <c r="C650" i="14"/>
  <c r="H650" i="14"/>
  <c r="I650" i="14" s="1"/>
  <c r="G650" i="14"/>
  <c r="D647" i="13"/>
  <c r="C647" i="13"/>
  <c r="H647" i="13"/>
  <c r="I647" i="13" s="1"/>
  <c r="G647" i="13"/>
  <c r="B649" i="12"/>
  <c r="B523" i="3"/>
  <c r="G523" i="3" s="1"/>
  <c r="E650" i="15" l="1"/>
  <c r="G635" i="17"/>
  <c r="E650" i="14"/>
  <c r="F635" i="17"/>
  <c r="E647" i="13"/>
  <c r="E632" i="17"/>
  <c r="B651" i="15"/>
  <c r="B651" i="14"/>
  <c r="B648" i="13"/>
  <c r="H649" i="12"/>
  <c r="I649" i="12" s="1"/>
  <c r="D649" i="12"/>
  <c r="C649" i="12"/>
  <c r="G649" i="12"/>
  <c r="C523" i="3"/>
  <c r="D523" i="3"/>
  <c r="E649" i="12" l="1"/>
  <c r="D634" i="17"/>
  <c r="E523" i="3"/>
  <c r="C508" i="17"/>
  <c r="B508" i="17" s="1"/>
  <c r="H651" i="15"/>
  <c r="I651" i="15" s="1"/>
  <c r="D651" i="15"/>
  <c r="C651" i="15"/>
  <c r="G651" i="15"/>
  <c r="H651" i="14"/>
  <c r="I651" i="14" s="1"/>
  <c r="C651" i="14"/>
  <c r="D651" i="14"/>
  <c r="G651" i="14"/>
  <c r="H648" i="13"/>
  <c r="I648" i="13" s="1"/>
  <c r="D648" i="13"/>
  <c r="C648" i="13"/>
  <c r="G648" i="13"/>
  <c r="B650" i="12"/>
  <c r="H523" i="3"/>
  <c r="I523" i="3" s="1"/>
  <c r="B524" i="3" s="1"/>
  <c r="G524" i="3" s="1"/>
  <c r="E651" i="15" l="1"/>
  <c r="G636" i="17"/>
  <c r="E651" i="14"/>
  <c r="F636" i="17"/>
  <c r="E648" i="13"/>
  <c r="E633" i="17"/>
  <c r="B652" i="15"/>
  <c r="B652" i="14"/>
  <c r="B649" i="13"/>
  <c r="H650" i="12"/>
  <c r="I650" i="12" s="1"/>
  <c r="D650" i="12"/>
  <c r="C650" i="12"/>
  <c r="G650" i="12"/>
  <c r="C524" i="3"/>
  <c r="D524" i="3"/>
  <c r="E650" i="12" l="1"/>
  <c r="D635" i="17"/>
  <c r="E524" i="3"/>
  <c r="C509" i="17"/>
  <c r="B509" i="17" s="1"/>
  <c r="H652" i="15"/>
  <c r="I652" i="15" s="1"/>
  <c r="D652" i="15"/>
  <c r="C652" i="15"/>
  <c r="G652" i="15"/>
  <c r="C652" i="14"/>
  <c r="H652" i="14"/>
  <c r="I652" i="14" s="1"/>
  <c r="D652" i="14"/>
  <c r="G652" i="14"/>
  <c r="C649" i="13"/>
  <c r="H649" i="13"/>
  <c r="I649" i="13" s="1"/>
  <c r="D649" i="13"/>
  <c r="G649" i="13"/>
  <c r="B651" i="12"/>
  <c r="H524" i="3"/>
  <c r="I524" i="3" s="1"/>
  <c r="E652" i="15" l="1"/>
  <c r="G637" i="17"/>
  <c r="E652" i="14"/>
  <c r="F637" i="17"/>
  <c r="E649" i="13"/>
  <c r="E634" i="17"/>
  <c r="B653" i="15"/>
  <c r="B653" i="14"/>
  <c r="B650" i="13"/>
  <c r="D651" i="12"/>
  <c r="C651" i="12"/>
  <c r="H651" i="12"/>
  <c r="I651" i="12" s="1"/>
  <c r="G651" i="12"/>
  <c r="B525" i="3"/>
  <c r="G525" i="3" s="1"/>
  <c r="E651" i="12" l="1"/>
  <c r="D636" i="17"/>
  <c r="C653" i="15"/>
  <c r="D653" i="15"/>
  <c r="H653" i="15"/>
  <c r="I653" i="15" s="1"/>
  <c r="G653" i="15"/>
  <c r="H653" i="14"/>
  <c r="I653" i="14" s="1"/>
  <c r="D653" i="14"/>
  <c r="C653" i="14"/>
  <c r="G653" i="14"/>
  <c r="H650" i="13"/>
  <c r="I650" i="13" s="1"/>
  <c r="D650" i="13"/>
  <c r="C650" i="13"/>
  <c r="G650" i="13"/>
  <c r="B652" i="12"/>
  <c r="C525" i="3"/>
  <c r="D525" i="3"/>
  <c r="E653" i="15" l="1"/>
  <c r="G638" i="17"/>
  <c r="E653" i="14"/>
  <c r="F638" i="17"/>
  <c r="E650" i="13"/>
  <c r="E635" i="17"/>
  <c r="E525" i="3"/>
  <c r="H525" i="3" s="1"/>
  <c r="I525" i="3" s="1"/>
  <c r="C510" i="17"/>
  <c r="B510" i="17" s="1"/>
  <c r="B654" i="15"/>
  <c r="B654" i="14"/>
  <c r="B651" i="13"/>
  <c r="H652" i="12"/>
  <c r="I652" i="12" s="1"/>
  <c r="D652" i="12"/>
  <c r="C652" i="12"/>
  <c r="G652" i="12"/>
  <c r="E652" i="12" l="1"/>
  <c r="D637" i="17"/>
  <c r="D654" i="15"/>
  <c r="C654" i="15"/>
  <c r="H654" i="15"/>
  <c r="I654" i="15" s="1"/>
  <c r="G654" i="15"/>
  <c r="D654" i="14"/>
  <c r="C654" i="14"/>
  <c r="H654" i="14"/>
  <c r="I654" i="14" s="1"/>
  <c r="G654" i="14"/>
  <c r="H651" i="13"/>
  <c r="I651" i="13" s="1"/>
  <c r="D651" i="13"/>
  <c r="C651" i="13"/>
  <c r="G651" i="13"/>
  <c r="B653" i="12"/>
  <c r="B526" i="3"/>
  <c r="G526" i="3" s="1"/>
  <c r="E654" i="15" l="1"/>
  <c r="G639" i="17"/>
  <c r="E654" i="14"/>
  <c r="F639" i="17"/>
  <c r="E651" i="13"/>
  <c r="E636" i="17"/>
  <c r="B655" i="15"/>
  <c r="B655" i="14"/>
  <c r="B652" i="13"/>
  <c r="D653" i="12"/>
  <c r="C653" i="12"/>
  <c r="H653" i="12"/>
  <c r="I653" i="12" s="1"/>
  <c r="G653" i="12"/>
  <c r="C526" i="3"/>
  <c r="D526" i="3"/>
  <c r="E653" i="12" l="1"/>
  <c r="D638" i="17"/>
  <c r="E526" i="3"/>
  <c r="C511" i="17"/>
  <c r="B511" i="17" s="1"/>
  <c r="C655" i="15"/>
  <c r="H655" i="15"/>
  <c r="I655" i="15" s="1"/>
  <c r="D655" i="15"/>
  <c r="G655" i="15"/>
  <c r="D655" i="14"/>
  <c r="C655" i="14"/>
  <c r="H655" i="14"/>
  <c r="I655" i="14" s="1"/>
  <c r="G655" i="14"/>
  <c r="D652" i="13"/>
  <c r="C652" i="13"/>
  <c r="H652" i="13"/>
  <c r="I652" i="13" s="1"/>
  <c r="G652" i="13"/>
  <c r="B654" i="12"/>
  <c r="H526" i="3"/>
  <c r="I526" i="3" s="1"/>
  <c r="E655" i="15" l="1"/>
  <c r="G640" i="17"/>
  <c r="E655" i="14"/>
  <c r="F640" i="17"/>
  <c r="E652" i="13"/>
  <c r="E637" i="17"/>
  <c r="B656" i="15"/>
  <c r="B656" i="14"/>
  <c r="B653" i="13"/>
  <c r="H654" i="12"/>
  <c r="I654" i="12" s="1"/>
  <c r="D654" i="12"/>
  <c r="C654" i="12"/>
  <c r="G654" i="12"/>
  <c r="B527" i="3"/>
  <c r="G527" i="3" s="1"/>
  <c r="E654" i="12" l="1"/>
  <c r="D639" i="17"/>
  <c r="C656" i="15"/>
  <c r="D656" i="15"/>
  <c r="H656" i="15"/>
  <c r="I656" i="15" s="1"/>
  <c r="G656" i="15"/>
  <c r="H656" i="14"/>
  <c r="I656" i="14" s="1"/>
  <c r="D656" i="14"/>
  <c r="C656" i="14"/>
  <c r="G656" i="14"/>
  <c r="H653" i="13"/>
  <c r="I653" i="13" s="1"/>
  <c r="D653" i="13"/>
  <c r="C653" i="13"/>
  <c r="G653" i="13"/>
  <c r="B655" i="12"/>
  <c r="C527" i="3"/>
  <c r="D527" i="3"/>
  <c r="E656" i="15" l="1"/>
  <c r="G641" i="17"/>
  <c r="E656" i="14"/>
  <c r="F641" i="17"/>
  <c r="E653" i="13"/>
  <c r="E638" i="17"/>
  <c r="E527" i="3"/>
  <c r="H527" i="3" s="1"/>
  <c r="I527" i="3" s="1"/>
  <c r="C512" i="17"/>
  <c r="B512" i="17" s="1"/>
  <c r="B657" i="15"/>
  <c r="B657" i="14"/>
  <c r="B654" i="13"/>
  <c r="H655" i="12"/>
  <c r="I655" i="12" s="1"/>
  <c r="D655" i="12"/>
  <c r="C655" i="12"/>
  <c r="G655" i="12"/>
  <c r="E655" i="12" l="1"/>
  <c r="D640" i="17"/>
  <c r="H657" i="15"/>
  <c r="I657" i="15" s="1"/>
  <c r="D657" i="15"/>
  <c r="C657" i="15"/>
  <c r="G657" i="15"/>
  <c r="D657" i="14"/>
  <c r="C657" i="14"/>
  <c r="H657" i="14"/>
  <c r="I657" i="14" s="1"/>
  <c r="G657" i="14"/>
  <c r="D654" i="13"/>
  <c r="C654" i="13"/>
  <c r="H654" i="13"/>
  <c r="I654" i="13" s="1"/>
  <c r="G654" i="13"/>
  <c r="B656" i="12"/>
  <c r="B528" i="3"/>
  <c r="G528" i="3" s="1"/>
  <c r="E657" i="15" l="1"/>
  <c r="G642" i="17"/>
  <c r="E657" i="14"/>
  <c r="F642" i="17"/>
  <c r="E654" i="13"/>
  <c r="E639" i="17"/>
  <c r="B658" i="15"/>
  <c r="B658" i="14"/>
  <c r="B655" i="13"/>
  <c r="H656" i="12"/>
  <c r="I656" i="12" s="1"/>
  <c r="D656" i="12"/>
  <c r="C656" i="12"/>
  <c r="G656" i="12"/>
  <c r="C528" i="3"/>
  <c r="D528" i="3"/>
  <c r="E656" i="12" l="1"/>
  <c r="D641" i="17"/>
  <c r="E528" i="3"/>
  <c r="C513" i="17"/>
  <c r="B513" i="17" s="1"/>
  <c r="D658" i="15"/>
  <c r="H658" i="15"/>
  <c r="I658" i="15" s="1"/>
  <c r="C658" i="15"/>
  <c r="G658" i="15"/>
  <c r="H658" i="14"/>
  <c r="I658" i="14" s="1"/>
  <c r="D658" i="14"/>
  <c r="C658" i="14"/>
  <c r="G658" i="14"/>
  <c r="H655" i="13"/>
  <c r="I655" i="13" s="1"/>
  <c r="D655" i="13"/>
  <c r="C655" i="13"/>
  <c r="G655" i="13"/>
  <c r="B657" i="12"/>
  <c r="H528" i="3"/>
  <c r="I528" i="3" s="1"/>
  <c r="E658" i="15" l="1"/>
  <c r="G643" i="17"/>
  <c r="E658" i="14"/>
  <c r="F643" i="17"/>
  <c r="E655" i="13"/>
  <c r="E640" i="17"/>
  <c r="B659" i="15"/>
  <c r="B659" i="14"/>
  <c r="B656" i="13"/>
  <c r="H657" i="12"/>
  <c r="I657" i="12" s="1"/>
  <c r="D657" i="12"/>
  <c r="C657" i="12"/>
  <c r="G657" i="12"/>
  <c r="B529" i="3"/>
  <c r="G529" i="3" s="1"/>
  <c r="E657" i="12" l="1"/>
  <c r="D642" i="17"/>
  <c r="D659" i="15"/>
  <c r="H659" i="15"/>
  <c r="I659" i="15" s="1"/>
  <c r="C659" i="15"/>
  <c r="G659" i="15"/>
  <c r="H659" i="14"/>
  <c r="I659" i="14" s="1"/>
  <c r="D659" i="14"/>
  <c r="C659" i="14"/>
  <c r="G659" i="14"/>
  <c r="C656" i="13"/>
  <c r="H656" i="13"/>
  <c r="I656" i="13" s="1"/>
  <c r="D656" i="13"/>
  <c r="G656" i="13"/>
  <c r="B658" i="12"/>
  <c r="C529" i="3"/>
  <c r="D529" i="3"/>
  <c r="E659" i="15" l="1"/>
  <c r="G644" i="17"/>
  <c r="E659" i="14"/>
  <c r="F644" i="17"/>
  <c r="E656" i="13"/>
  <c r="E641" i="17"/>
  <c r="E529" i="3"/>
  <c r="H529" i="3" s="1"/>
  <c r="I529" i="3" s="1"/>
  <c r="B530" i="3" s="1"/>
  <c r="G530" i="3" s="1"/>
  <c r="C514" i="17"/>
  <c r="B514" i="17" s="1"/>
  <c r="B660" i="15"/>
  <c r="B660" i="14"/>
  <c r="B657" i="13"/>
  <c r="D658" i="12"/>
  <c r="C658" i="12"/>
  <c r="H658" i="12"/>
  <c r="I658" i="12" s="1"/>
  <c r="G658" i="12"/>
  <c r="E658" i="12" l="1"/>
  <c r="D643" i="17"/>
  <c r="D660" i="15"/>
  <c r="H660" i="15"/>
  <c r="I660" i="15" s="1"/>
  <c r="C660" i="15"/>
  <c r="G660" i="15"/>
  <c r="H660" i="14"/>
  <c r="I660" i="14" s="1"/>
  <c r="D660" i="14"/>
  <c r="C660" i="14"/>
  <c r="G660" i="14"/>
  <c r="H657" i="13"/>
  <c r="I657" i="13" s="1"/>
  <c r="D657" i="13"/>
  <c r="C657" i="13"/>
  <c r="G657" i="13"/>
  <c r="B659" i="12"/>
  <c r="C530" i="3"/>
  <c r="D530" i="3"/>
  <c r="E660" i="15" l="1"/>
  <c r="G645" i="17"/>
  <c r="E660" i="14"/>
  <c r="F645" i="17"/>
  <c r="E657" i="13"/>
  <c r="E642" i="17"/>
  <c r="E530" i="3"/>
  <c r="H530" i="3" s="1"/>
  <c r="I530" i="3" s="1"/>
  <c r="B531" i="3" s="1"/>
  <c r="G531" i="3" s="1"/>
  <c r="C515" i="17"/>
  <c r="B515" i="17" s="1"/>
  <c r="B661" i="15"/>
  <c r="B661" i="14"/>
  <c r="B658" i="13"/>
  <c r="H659" i="12"/>
  <c r="I659" i="12" s="1"/>
  <c r="D659" i="12"/>
  <c r="C659" i="12"/>
  <c r="G659" i="12"/>
  <c r="E659" i="12" l="1"/>
  <c r="D644" i="17"/>
  <c r="H661" i="15"/>
  <c r="I661" i="15" s="1"/>
  <c r="D661" i="15"/>
  <c r="C661" i="15"/>
  <c r="G661" i="15"/>
  <c r="H661" i="14"/>
  <c r="I661" i="14" s="1"/>
  <c r="D661" i="14"/>
  <c r="C661" i="14"/>
  <c r="G661" i="14"/>
  <c r="H658" i="13"/>
  <c r="I658" i="13" s="1"/>
  <c r="D658" i="13"/>
  <c r="C658" i="13"/>
  <c r="G658" i="13"/>
  <c r="B660" i="12"/>
  <c r="C531" i="3"/>
  <c r="D531" i="3"/>
  <c r="E661" i="15" l="1"/>
  <c r="G646" i="17"/>
  <c r="E661" i="14"/>
  <c r="F646" i="17"/>
  <c r="E658" i="13"/>
  <c r="E643" i="17"/>
  <c r="E531" i="3"/>
  <c r="H531" i="3" s="1"/>
  <c r="I531" i="3" s="1"/>
  <c r="C516" i="17"/>
  <c r="B516" i="17" s="1"/>
  <c r="B662" i="15"/>
  <c r="B662" i="14"/>
  <c r="B659" i="13"/>
  <c r="C660" i="12"/>
  <c r="H660" i="12"/>
  <c r="I660" i="12" s="1"/>
  <c r="D660" i="12"/>
  <c r="G660" i="12"/>
  <c r="E660" i="12" l="1"/>
  <c r="D645" i="17"/>
  <c r="H662" i="15"/>
  <c r="I662" i="15" s="1"/>
  <c r="D662" i="15"/>
  <c r="C662" i="15"/>
  <c r="G662" i="15"/>
  <c r="D662" i="14"/>
  <c r="C662" i="14"/>
  <c r="H662" i="14"/>
  <c r="I662" i="14" s="1"/>
  <c r="G662" i="14"/>
  <c r="D659" i="13"/>
  <c r="C659" i="13"/>
  <c r="H659" i="13"/>
  <c r="I659" i="13" s="1"/>
  <c r="G659" i="13"/>
  <c r="B661" i="12"/>
  <c r="B532" i="3"/>
  <c r="G532" i="3" s="1"/>
  <c r="E662" i="15" l="1"/>
  <c r="G647" i="17"/>
  <c r="E662" i="14"/>
  <c r="F647" i="17"/>
  <c r="E659" i="13"/>
  <c r="E644" i="17"/>
  <c r="B663" i="15"/>
  <c r="B663" i="14"/>
  <c r="B660" i="13"/>
  <c r="H661" i="12"/>
  <c r="I661" i="12" s="1"/>
  <c r="D661" i="12"/>
  <c r="C661" i="12"/>
  <c r="G661" i="12"/>
  <c r="C532" i="3"/>
  <c r="D532" i="3"/>
  <c r="E661" i="12" l="1"/>
  <c r="D646" i="17"/>
  <c r="E532" i="3"/>
  <c r="C517" i="17"/>
  <c r="B517" i="17" s="1"/>
  <c r="H663" i="15"/>
  <c r="I663" i="15" s="1"/>
  <c r="D663" i="15"/>
  <c r="C663" i="15"/>
  <c r="G663" i="15"/>
  <c r="H663" i="14"/>
  <c r="I663" i="14" s="1"/>
  <c r="C663" i="14"/>
  <c r="D663" i="14"/>
  <c r="G663" i="14"/>
  <c r="H660" i="13"/>
  <c r="I660" i="13" s="1"/>
  <c r="D660" i="13"/>
  <c r="C660" i="13"/>
  <c r="G660" i="13"/>
  <c r="B662" i="12"/>
  <c r="H532" i="3"/>
  <c r="I532" i="3" s="1"/>
  <c r="E663" i="15" l="1"/>
  <c r="G648" i="17"/>
  <c r="E663" i="14"/>
  <c r="F648" i="17"/>
  <c r="E660" i="13"/>
  <c r="E645" i="17"/>
  <c r="B664" i="15"/>
  <c r="B664" i="14"/>
  <c r="B661" i="13"/>
  <c r="H662" i="12"/>
  <c r="I662" i="12" s="1"/>
  <c r="D662" i="12"/>
  <c r="C662" i="12"/>
  <c r="G662" i="12"/>
  <c r="B533" i="3"/>
  <c r="G533" i="3" s="1"/>
  <c r="E662" i="12" l="1"/>
  <c r="D647" i="17"/>
  <c r="H664" i="15"/>
  <c r="I664" i="15" s="1"/>
  <c r="D664" i="15"/>
  <c r="C664" i="15"/>
  <c r="G664" i="15"/>
  <c r="C664" i="14"/>
  <c r="H664" i="14"/>
  <c r="I664" i="14" s="1"/>
  <c r="D664" i="14"/>
  <c r="G664" i="14"/>
  <c r="D661" i="13"/>
  <c r="C661" i="13"/>
  <c r="H661" i="13"/>
  <c r="I661" i="13" s="1"/>
  <c r="G661" i="13"/>
  <c r="B663" i="12"/>
  <c r="C533" i="3"/>
  <c r="D533" i="3"/>
  <c r="E664" i="15" l="1"/>
  <c r="G649" i="17"/>
  <c r="E664" i="14"/>
  <c r="F649" i="17"/>
  <c r="E661" i="13"/>
  <c r="E646" i="17"/>
  <c r="E533" i="3"/>
  <c r="H533" i="3" s="1"/>
  <c r="I533" i="3" s="1"/>
  <c r="C518" i="17"/>
  <c r="B518" i="17" s="1"/>
  <c r="B665" i="15"/>
  <c r="B665" i="14"/>
  <c r="B662" i="13"/>
  <c r="D663" i="12"/>
  <c r="C663" i="12"/>
  <c r="H663" i="12"/>
  <c r="I663" i="12" s="1"/>
  <c r="G663" i="12"/>
  <c r="E663" i="12" l="1"/>
  <c r="D648" i="17"/>
  <c r="C665" i="15"/>
  <c r="H665" i="15"/>
  <c r="I665" i="15" s="1"/>
  <c r="D665" i="15"/>
  <c r="G665" i="15"/>
  <c r="H665" i="14"/>
  <c r="I665" i="14" s="1"/>
  <c r="D665" i="14"/>
  <c r="C665" i="14"/>
  <c r="G665" i="14"/>
  <c r="H662" i="13"/>
  <c r="I662" i="13" s="1"/>
  <c r="D662" i="13"/>
  <c r="C662" i="13"/>
  <c r="G662" i="13"/>
  <c r="B664" i="12"/>
  <c r="B534" i="3"/>
  <c r="G534" i="3" s="1"/>
  <c r="E665" i="15" l="1"/>
  <c r="G650" i="17"/>
  <c r="E665" i="14"/>
  <c r="F650" i="17"/>
  <c r="E662" i="13"/>
  <c r="E647" i="17"/>
  <c r="B666" i="15"/>
  <c r="B666" i="14"/>
  <c r="B663" i="13"/>
  <c r="H664" i="12"/>
  <c r="I664" i="12" s="1"/>
  <c r="D664" i="12"/>
  <c r="C664" i="12"/>
  <c r="G664" i="12"/>
  <c r="C534" i="3"/>
  <c r="D534" i="3"/>
  <c r="E664" i="12" l="1"/>
  <c r="D649" i="17"/>
  <c r="E534" i="3"/>
  <c r="C519" i="17"/>
  <c r="B519" i="17" s="1"/>
  <c r="D666" i="15"/>
  <c r="C666" i="15"/>
  <c r="H666" i="15"/>
  <c r="I666" i="15" s="1"/>
  <c r="G666" i="15"/>
  <c r="D666" i="14"/>
  <c r="C666" i="14"/>
  <c r="H666" i="14"/>
  <c r="I666" i="14" s="1"/>
  <c r="G666" i="14"/>
  <c r="H663" i="13"/>
  <c r="I663" i="13" s="1"/>
  <c r="D663" i="13"/>
  <c r="C663" i="13"/>
  <c r="G663" i="13"/>
  <c r="B665" i="12"/>
  <c r="H534" i="3"/>
  <c r="I534" i="3" s="1"/>
  <c r="E666" i="15" l="1"/>
  <c r="G651" i="17"/>
  <c r="E666" i="14"/>
  <c r="F651" i="17"/>
  <c r="E663" i="13"/>
  <c r="E648" i="17"/>
  <c r="B667" i="15"/>
  <c r="B667" i="14"/>
  <c r="B664" i="13"/>
  <c r="D665" i="12"/>
  <c r="C665" i="12"/>
  <c r="H665" i="12"/>
  <c r="I665" i="12" s="1"/>
  <c r="G665" i="12"/>
  <c r="B535" i="3"/>
  <c r="G535" i="3" s="1"/>
  <c r="E665" i="12" l="1"/>
  <c r="D650" i="17"/>
  <c r="C667" i="15"/>
  <c r="H667" i="15"/>
  <c r="I667" i="15" s="1"/>
  <c r="D667" i="15"/>
  <c r="G667" i="15"/>
  <c r="D667" i="14"/>
  <c r="C667" i="14"/>
  <c r="H667" i="14"/>
  <c r="I667" i="14" s="1"/>
  <c r="G667" i="14"/>
  <c r="H664" i="13"/>
  <c r="I664" i="13" s="1"/>
  <c r="D664" i="13"/>
  <c r="C664" i="13"/>
  <c r="G664" i="13"/>
  <c r="B666" i="12"/>
  <c r="C535" i="3"/>
  <c r="D535" i="3"/>
  <c r="E667" i="15" l="1"/>
  <c r="G652" i="17"/>
  <c r="E667" i="14"/>
  <c r="F652" i="17"/>
  <c r="E664" i="13"/>
  <c r="E649" i="17"/>
  <c r="E535" i="3"/>
  <c r="H535" i="3" s="1"/>
  <c r="I535" i="3" s="1"/>
  <c r="C520" i="17"/>
  <c r="B520" i="17" s="1"/>
  <c r="B668" i="15"/>
  <c r="B668" i="14"/>
  <c r="B665" i="13"/>
  <c r="H666" i="12"/>
  <c r="I666" i="12" s="1"/>
  <c r="D666" i="12"/>
  <c r="C666" i="12"/>
  <c r="G666" i="12"/>
  <c r="E666" i="12" l="1"/>
  <c r="D651" i="17"/>
  <c r="C668" i="15"/>
  <c r="H668" i="15"/>
  <c r="I668" i="15" s="1"/>
  <c r="D668" i="15"/>
  <c r="G668" i="15"/>
  <c r="H668" i="14"/>
  <c r="I668" i="14" s="1"/>
  <c r="D668" i="14"/>
  <c r="C668" i="14"/>
  <c r="G668" i="14"/>
  <c r="H665" i="13"/>
  <c r="I665" i="13" s="1"/>
  <c r="D665" i="13"/>
  <c r="C665" i="13"/>
  <c r="G665" i="13"/>
  <c r="B667" i="12"/>
  <c r="B536" i="3"/>
  <c r="G536" i="3" s="1"/>
  <c r="E668" i="15" l="1"/>
  <c r="G653" i="17"/>
  <c r="E668" i="14"/>
  <c r="F653" i="17"/>
  <c r="E665" i="13"/>
  <c r="E650" i="17"/>
  <c r="B669" i="15"/>
  <c r="B669" i="14"/>
  <c r="B666" i="13"/>
  <c r="H667" i="12"/>
  <c r="I667" i="12" s="1"/>
  <c r="D667" i="12"/>
  <c r="C667" i="12"/>
  <c r="G667" i="12"/>
  <c r="C536" i="3"/>
  <c r="D536" i="3"/>
  <c r="E667" i="12" l="1"/>
  <c r="D652" i="17"/>
  <c r="E536" i="3"/>
  <c r="C521" i="17"/>
  <c r="B521" i="17" s="1"/>
  <c r="H669" i="15"/>
  <c r="I669" i="15" s="1"/>
  <c r="C669" i="15"/>
  <c r="D669" i="15"/>
  <c r="G669" i="15"/>
  <c r="D669" i="14"/>
  <c r="C669" i="14"/>
  <c r="H669" i="14"/>
  <c r="I669" i="14" s="1"/>
  <c r="G669" i="14"/>
  <c r="D666" i="13"/>
  <c r="C666" i="13"/>
  <c r="H666" i="13"/>
  <c r="I666" i="13" s="1"/>
  <c r="G666" i="13"/>
  <c r="B668" i="12"/>
  <c r="H536" i="3"/>
  <c r="I536" i="3" s="1"/>
  <c r="B537" i="3" s="1"/>
  <c r="G537" i="3" s="1"/>
  <c r="E669" i="15" l="1"/>
  <c r="G654" i="17"/>
  <c r="E669" i="14"/>
  <c r="F654" i="17"/>
  <c r="E666" i="13"/>
  <c r="E651" i="17"/>
  <c r="B670" i="15"/>
  <c r="B670" i="14"/>
  <c r="B667" i="13"/>
  <c r="H668" i="12"/>
  <c r="I668" i="12" s="1"/>
  <c r="D668" i="12"/>
  <c r="C668" i="12"/>
  <c r="G668" i="12"/>
  <c r="C537" i="3"/>
  <c r="D537" i="3"/>
  <c r="E668" i="12" l="1"/>
  <c r="D653" i="17"/>
  <c r="E537" i="3"/>
  <c r="C522" i="17"/>
  <c r="B522" i="17" s="1"/>
  <c r="D670" i="15"/>
  <c r="H670" i="15"/>
  <c r="I670" i="15" s="1"/>
  <c r="C670" i="15"/>
  <c r="G670" i="15"/>
  <c r="H670" i="14"/>
  <c r="I670" i="14" s="1"/>
  <c r="D670" i="14"/>
  <c r="C670" i="14"/>
  <c r="G670" i="14"/>
  <c r="H667" i="13"/>
  <c r="I667" i="13" s="1"/>
  <c r="D667" i="13"/>
  <c r="C667" i="13"/>
  <c r="G667" i="13"/>
  <c r="B669" i="12"/>
  <c r="H537" i="3"/>
  <c r="I537" i="3" s="1"/>
  <c r="E670" i="15" l="1"/>
  <c r="G655" i="17"/>
  <c r="E670" i="14"/>
  <c r="F655" i="17"/>
  <c r="E667" i="13"/>
  <c r="E652" i="17"/>
  <c r="B671" i="15"/>
  <c r="B671" i="14"/>
  <c r="B668" i="13"/>
  <c r="H669" i="12"/>
  <c r="I669" i="12" s="1"/>
  <c r="D669" i="12"/>
  <c r="C669" i="12"/>
  <c r="G669" i="12"/>
  <c r="B538" i="3"/>
  <c r="G538" i="3" s="1"/>
  <c r="E669" i="12" l="1"/>
  <c r="D654" i="17"/>
  <c r="D671" i="15"/>
  <c r="H671" i="15"/>
  <c r="I671" i="15" s="1"/>
  <c r="C671" i="15"/>
  <c r="G671" i="15"/>
  <c r="H671" i="14"/>
  <c r="I671" i="14" s="1"/>
  <c r="D671" i="14"/>
  <c r="C671" i="14"/>
  <c r="G671" i="14"/>
  <c r="C668" i="13"/>
  <c r="H668" i="13"/>
  <c r="I668" i="13" s="1"/>
  <c r="D668" i="13"/>
  <c r="G668" i="13"/>
  <c r="B670" i="12"/>
  <c r="C538" i="3"/>
  <c r="D538" i="3"/>
  <c r="E671" i="15" l="1"/>
  <c r="G656" i="17"/>
  <c r="E671" i="14"/>
  <c r="F656" i="17"/>
  <c r="E668" i="13"/>
  <c r="E653" i="17"/>
  <c r="E538" i="3"/>
  <c r="H538" i="3" s="1"/>
  <c r="I538" i="3" s="1"/>
  <c r="B539" i="3" s="1"/>
  <c r="G539" i="3" s="1"/>
  <c r="C523" i="17"/>
  <c r="B523" i="17" s="1"/>
  <c r="B672" i="15"/>
  <c r="B672" i="14"/>
  <c r="B669" i="13"/>
  <c r="D670" i="12"/>
  <c r="C670" i="12"/>
  <c r="H670" i="12"/>
  <c r="I670" i="12" s="1"/>
  <c r="G670" i="12"/>
  <c r="E670" i="12" l="1"/>
  <c r="D655" i="17"/>
  <c r="D672" i="15"/>
  <c r="C672" i="15"/>
  <c r="H672" i="15"/>
  <c r="I672" i="15" s="1"/>
  <c r="G672" i="15"/>
  <c r="H672" i="14"/>
  <c r="I672" i="14" s="1"/>
  <c r="D672" i="14"/>
  <c r="C672" i="14"/>
  <c r="G672" i="14"/>
  <c r="H669" i="13"/>
  <c r="I669" i="13" s="1"/>
  <c r="D669" i="13"/>
  <c r="C669" i="13"/>
  <c r="G669" i="13"/>
  <c r="B671" i="12"/>
  <c r="C539" i="3"/>
  <c r="D539" i="3"/>
  <c r="E672" i="15" l="1"/>
  <c r="G657" i="17"/>
  <c r="E672" i="14"/>
  <c r="F657" i="17"/>
  <c r="E669" i="13"/>
  <c r="E654" i="17"/>
  <c r="E539" i="3"/>
  <c r="H539" i="3" s="1"/>
  <c r="I539" i="3" s="1"/>
  <c r="C524" i="17"/>
  <c r="B524" i="17" s="1"/>
  <c r="B673" i="15"/>
  <c r="B673" i="14"/>
  <c r="B670" i="13"/>
  <c r="H671" i="12"/>
  <c r="I671" i="12" s="1"/>
  <c r="D671" i="12"/>
  <c r="C671" i="12"/>
  <c r="G671" i="12"/>
  <c r="E671" i="12" l="1"/>
  <c r="D656" i="17"/>
  <c r="H673" i="15"/>
  <c r="I673" i="15" s="1"/>
  <c r="D673" i="15"/>
  <c r="C673" i="15"/>
  <c r="G673" i="15"/>
  <c r="H673" i="14"/>
  <c r="I673" i="14" s="1"/>
  <c r="D673" i="14"/>
  <c r="C673" i="14"/>
  <c r="G673" i="14"/>
  <c r="H670" i="13"/>
  <c r="I670" i="13" s="1"/>
  <c r="D670" i="13"/>
  <c r="C670" i="13"/>
  <c r="G670" i="13"/>
  <c r="B672" i="12"/>
  <c r="B540" i="3"/>
  <c r="G540" i="3" s="1"/>
  <c r="E673" i="15" l="1"/>
  <c r="G658" i="17"/>
  <c r="E673" i="14"/>
  <c r="F658" i="17"/>
  <c r="E670" i="13"/>
  <c r="E655" i="17"/>
  <c r="B674" i="15"/>
  <c r="B674" i="14"/>
  <c r="B671" i="13"/>
  <c r="C672" i="12"/>
  <c r="H672" i="12"/>
  <c r="I672" i="12" s="1"/>
  <c r="D672" i="12"/>
  <c r="G672" i="12"/>
  <c r="C540" i="3"/>
  <c r="D540" i="3"/>
  <c r="E672" i="12" l="1"/>
  <c r="D657" i="17"/>
  <c r="E540" i="3"/>
  <c r="C525" i="17"/>
  <c r="B525" i="17" s="1"/>
  <c r="H674" i="15"/>
  <c r="I674" i="15" s="1"/>
  <c r="D674" i="15"/>
  <c r="C674" i="15"/>
  <c r="G674" i="15"/>
  <c r="D674" i="14"/>
  <c r="C674" i="14"/>
  <c r="H674" i="14"/>
  <c r="I674" i="14" s="1"/>
  <c r="G674" i="14"/>
  <c r="D671" i="13"/>
  <c r="C671" i="13"/>
  <c r="H671" i="13"/>
  <c r="I671" i="13" s="1"/>
  <c r="G671" i="13"/>
  <c r="B673" i="12"/>
  <c r="H540" i="3"/>
  <c r="I540" i="3" s="1"/>
  <c r="E674" i="15" l="1"/>
  <c r="G659" i="17"/>
  <c r="E674" i="14"/>
  <c r="F659" i="17"/>
  <c r="E671" i="13"/>
  <c r="E656" i="17"/>
  <c r="B675" i="15"/>
  <c r="B675" i="14"/>
  <c r="B672" i="13"/>
  <c r="H673" i="12"/>
  <c r="I673" i="12" s="1"/>
  <c r="D673" i="12"/>
  <c r="C673" i="12"/>
  <c r="G673" i="12"/>
  <c r="B541" i="3"/>
  <c r="G541" i="3" s="1"/>
  <c r="E673" i="12" l="1"/>
  <c r="D658" i="17"/>
  <c r="H675" i="15"/>
  <c r="I675" i="15" s="1"/>
  <c r="D675" i="15"/>
  <c r="C675" i="15"/>
  <c r="G675" i="15"/>
  <c r="H675" i="14"/>
  <c r="I675" i="14" s="1"/>
  <c r="C675" i="14"/>
  <c r="D675" i="14"/>
  <c r="G675" i="14"/>
  <c r="H672" i="13"/>
  <c r="I672" i="13" s="1"/>
  <c r="D672" i="13"/>
  <c r="C672" i="13"/>
  <c r="G672" i="13"/>
  <c r="B674" i="12"/>
  <c r="C541" i="3"/>
  <c r="D541" i="3"/>
  <c r="E675" i="15" l="1"/>
  <c r="G660" i="17"/>
  <c r="E675" i="14"/>
  <c r="F660" i="17"/>
  <c r="E672" i="13"/>
  <c r="E657" i="17"/>
  <c r="E541" i="3"/>
  <c r="H541" i="3" s="1"/>
  <c r="I541" i="3" s="1"/>
  <c r="C526" i="17"/>
  <c r="B526" i="17" s="1"/>
  <c r="B676" i="15"/>
  <c r="B676" i="14"/>
  <c r="B673" i="13"/>
  <c r="H674" i="12"/>
  <c r="I674" i="12" s="1"/>
  <c r="D674" i="12"/>
  <c r="C674" i="12"/>
  <c r="G674" i="12"/>
  <c r="E674" i="12" l="1"/>
  <c r="D659" i="17"/>
  <c r="H676" i="15"/>
  <c r="I676" i="15" s="1"/>
  <c r="D676" i="15"/>
  <c r="C676" i="15"/>
  <c r="G676" i="15"/>
  <c r="C676" i="14"/>
  <c r="H676" i="14"/>
  <c r="I676" i="14" s="1"/>
  <c r="D676" i="14"/>
  <c r="G676" i="14"/>
  <c r="D673" i="13"/>
  <c r="C673" i="13"/>
  <c r="H673" i="13"/>
  <c r="I673" i="13" s="1"/>
  <c r="G673" i="13"/>
  <c r="B675" i="12"/>
  <c r="B542" i="3"/>
  <c r="G542" i="3" s="1"/>
  <c r="E676" i="15" l="1"/>
  <c r="G661" i="17"/>
  <c r="E676" i="14"/>
  <c r="F661" i="17"/>
  <c r="E673" i="13"/>
  <c r="E658" i="17"/>
  <c r="B677" i="15"/>
  <c r="B677" i="14"/>
  <c r="B674" i="13"/>
  <c r="D675" i="12"/>
  <c r="C675" i="12"/>
  <c r="H675" i="12"/>
  <c r="I675" i="12" s="1"/>
  <c r="G675" i="12"/>
  <c r="C542" i="3"/>
  <c r="D542" i="3"/>
  <c r="E675" i="12" l="1"/>
  <c r="D660" i="17"/>
  <c r="E542" i="3"/>
  <c r="C527" i="17"/>
  <c r="C677" i="15"/>
  <c r="H677" i="15"/>
  <c r="I677" i="15" s="1"/>
  <c r="D677" i="15"/>
  <c r="G677" i="15"/>
  <c r="H677" i="14"/>
  <c r="I677" i="14" s="1"/>
  <c r="D677" i="14"/>
  <c r="C677" i="14"/>
  <c r="G677" i="14"/>
  <c r="H674" i="13"/>
  <c r="I674" i="13" s="1"/>
  <c r="D674" i="13"/>
  <c r="C674" i="13"/>
  <c r="G674" i="13"/>
  <c r="B676" i="12"/>
  <c r="H542" i="3"/>
  <c r="I542" i="3" s="1"/>
  <c r="B543" i="3" s="1"/>
  <c r="G543" i="3" s="1"/>
  <c r="B527" i="17" l="1"/>
  <c r="E677" i="15"/>
  <c r="G662" i="17"/>
  <c r="E677" i="14"/>
  <c r="F662" i="17"/>
  <c r="E674" i="13"/>
  <c r="E659" i="17"/>
  <c r="B678" i="15"/>
  <c r="B678" i="14"/>
  <c r="B675" i="13"/>
  <c r="H676" i="12"/>
  <c r="I676" i="12" s="1"/>
  <c r="D676" i="12"/>
  <c r="C676" i="12"/>
  <c r="G676" i="12"/>
  <c r="C543" i="3"/>
  <c r="D543" i="3"/>
  <c r="E676" i="12" l="1"/>
  <c r="D661" i="17"/>
  <c r="E543" i="3"/>
  <c r="C528" i="17"/>
  <c r="B528" i="17" s="1"/>
  <c r="D678" i="15"/>
  <c r="C678" i="15"/>
  <c r="H678" i="15"/>
  <c r="I678" i="15" s="1"/>
  <c r="G678" i="15"/>
  <c r="D678" i="14"/>
  <c r="C678" i="14"/>
  <c r="H678" i="14"/>
  <c r="I678" i="14" s="1"/>
  <c r="G678" i="14"/>
  <c r="H675" i="13"/>
  <c r="I675" i="13" s="1"/>
  <c r="D675" i="13"/>
  <c r="C675" i="13"/>
  <c r="G675" i="13"/>
  <c r="B677" i="12"/>
  <c r="H543" i="3"/>
  <c r="I543" i="3" s="1"/>
  <c r="E678" i="15" l="1"/>
  <c r="G663" i="17"/>
  <c r="E678" i="14"/>
  <c r="F663" i="17"/>
  <c r="E675" i="13"/>
  <c r="E660" i="17"/>
  <c r="B679" i="15"/>
  <c r="B679" i="14"/>
  <c r="B676" i="13"/>
  <c r="D677" i="12"/>
  <c r="C677" i="12"/>
  <c r="H677" i="12"/>
  <c r="I677" i="12" s="1"/>
  <c r="G677" i="12"/>
  <c r="B544" i="3"/>
  <c r="G544" i="3" s="1"/>
  <c r="E677" i="12" l="1"/>
  <c r="D662" i="17"/>
  <c r="C679" i="15"/>
  <c r="D679" i="15"/>
  <c r="H679" i="15"/>
  <c r="I679" i="15" s="1"/>
  <c r="G679" i="15"/>
  <c r="D679" i="14"/>
  <c r="C679" i="14"/>
  <c r="H679" i="14"/>
  <c r="I679" i="14" s="1"/>
  <c r="G679" i="14"/>
  <c r="H676" i="13"/>
  <c r="I676" i="13" s="1"/>
  <c r="D676" i="13"/>
  <c r="C676" i="13"/>
  <c r="G676" i="13"/>
  <c r="B678" i="12"/>
  <c r="C544" i="3"/>
  <c r="D544" i="3"/>
  <c r="E679" i="15" l="1"/>
  <c r="G664" i="17"/>
  <c r="E679" i="14"/>
  <c r="F664" i="17"/>
  <c r="E676" i="13"/>
  <c r="E661" i="17"/>
  <c r="E544" i="3"/>
  <c r="H544" i="3" s="1"/>
  <c r="I544" i="3" s="1"/>
  <c r="B545" i="3" s="1"/>
  <c r="G545" i="3" s="1"/>
  <c r="C529" i="17"/>
  <c r="B680" i="15"/>
  <c r="B680" i="14"/>
  <c r="B677" i="13"/>
  <c r="H678" i="12"/>
  <c r="I678" i="12" s="1"/>
  <c r="D678" i="12"/>
  <c r="C678" i="12"/>
  <c r="G678" i="12"/>
  <c r="B529" i="17" l="1"/>
  <c r="E678" i="12"/>
  <c r="D663" i="17"/>
  <c r="C680" i="15"/>
  <c r="H680" i="15"/>
  <c r="I680" i="15" s="1"/>
  <c r="D680" i="15"/>
  <c r="G680" i="15"/>
  <c r="H680" i="14"/>
  <c r="I680" i="14" s="1"/>
  <c r="D680" i="14"/>
  <c r="C680" i="14"/>
  <c r="G680" i="14"/>
  <c r="H677" i="13"/>
  <c r="I677" i="13" s="1"/>
  <c r="D677" i="13"/>
  <c r="C677" i="13"/>
  <c r="G677" i="13"/>
  <c r="B679" i="12"/>
  <c r="C545" i="3"/>
  <c r="D545" i="3"/>
  <c r="E680" i="15" l="1"/>
  <c r="G665" i="17"/>
  <c r="E680" i="14"/>
  <c r="F665" i="17"/>
  <c r="E677" i="13"/>
  <c r="E662" i="17"/>
  <c r="E545" i="3"/>
  <c r="H545" i="3" s="1"/>
  <c r="I545" i="3" s="1"/>
  <c r="C530" i="17"/>
  <c r="B530" i="17" s="1"/>
  <c r="B681" i="15"/>
  <c r="B681" i="14"/>
  <c r="B678" i="13"/>
  <c r="H679" i="12"/>
  <c r="I679" i="12" s="1"/>
  <c r="D679" i="12"/>
  <c r="C679" i="12"/>
  <c r="G679" i="12"/>
  <c r="E679" i="12" l="1"/>
  <c r="D664" i="17"/>
  <c r="H681" i="15"/>
  <c r="I681" i="15" s="1"/>
  <c r="C681" i="15"/>
  <c r="D681" i="15"/>
  <c r="G681" i="15"/>
  <c r="D681" i="14"/>
  <c r="C681" i="14"/>
  <c r="H681" i="14"/>
  <c r="I681" i="14" s="1"/>
  <c r="G681" i="14"/>
  <c r="D678" i="13"/>
  <c r="C678" i="13"/>
  <c r="H678" i="13"/>
  <c r="I678" i="13" s="1"/>
  <c r="G678" i="13"/>
  <c r="B680" i="12"/>
  <c r="B546" i="3"/>
  <c r="G546" i="3" s="1"/>
  <c r="E681" i="15" l="1"/>
  <c r="G666" i="17"/>
  <c r="E681" i="14"/>
  <c r="F666" i="17"/>
  <c r="E678" i="13"/>
  <c r="E663" i="17"/>
  <c r="B682" i="15"/>
  <c r="B682" i="14"/>
  <c r="B679" i="13"/>
  <c r="H680" i="12"/>
  <c r="I680" i="12" s="1"/>
  <c r="D680" i="12"/>
  <c r="C680" i="12"/>
  <c r="G680" i="12"/>
  <c r="D546" i="3"/>
  <c r="C546" i="3"/>
  <c r="E680" i="12" l="1"/>
  <c r="D665" i="17"/>
  <c r="E546" i="3"/>
  <c r="H546" i="3" s="1"/>
  <c r="I546" i="3" s="1"/>
  <c r="B547" i="3" s="1"/>
  <c r="G547" i="3" s="1"/>
  <c r="C531" i="17"/>
  <c r="B531" i="17" s="1"/>
  <c r="D682" i="15"/>
  <c r="H682" i="15"/>
  <c r="I682" i="15" s="1"/>
  <c r="C682" i="15"/>
  <c r="G682" i="15"/>
  <c r="H682" i="14"/>
  <c r="I682" i="14" s="1"/>
  <c r="D682" i="14"/>
  <c r="C682" i="14"/>
  <c r="G682" i="14"/>
  <c r="H679" i="13"/>
  <c r="I679" i="13" s="1"/>
  <c r="D679" i="13"/>
  <c r="C679" i="13"/>
  <c r="G679" i="13"/>
  <c r="B681" i="12"/>
  <c r="E682" i="15" l="1"/>
  <c r="G667" i="17"/>
  <c r="E682" i="14"/>
  <c r="F667" i="17"/>
  <c r="E679" i="13"/>
  <c r="E664" i="17"/>
  <c r="B683" i="15"/>
  <c r="B683" i="14"/>
  <c r="B680" i="13"/>
  <c r="H681" i="12"/>
  <c r="I681" i="12" s="1"/>
  <c r="D681" i="12"/>
  <c r="C681" i="12"/>
  <c r="G681" i="12"/>
  <c r="C547" i="3"/>
  <c r="D547" i="3"/>
  <c r="E681" i="12" l="1"/>
  <c r="D666" i="17"/>
  <c r="E547" i="3"/>
  <c r="C532" i="17"/>
  <c r="B532" i="17" s="1"/>
  <c r="D683" i="15"/>
  <c r="H683" i="15"/>
  <c r="I683" i="15" s="1"/>
  <c r="C683" i="15"/>
  <c r="G683" i="15"/>
  <c r="H683" i="14"/>
  <c r="I683" i="14" s="1"/>
  <c r="D683" i="14"/>
  <c r="C683" i="14"/>
  <c r="G683" i="14"/>
  <c r="C680" i="13"/>
  <c r="H680" i="13"/>
  <c r="I680" i="13" s="1"/>
  <c r="D680" i="13"/>
  <c r="G680" i="13"/>
  <c r="B682" i="12"/>
  <c r="H547" i="3"/>
  <c r="I547" i="3" s="1"/>
  <c r="B548" i="3" s="1"/>
  <c r="G548" i="3" s="1"/>
  <c r="E683" i="15" l="1"/>
  <c r="G668" i="17"/>
  <c r="E683" i="14"/>
  <c r="F668" i="17"/>
  <c r="E680" i="13"/>
  <c r="E665" i="17"/>
  <c r="B684" i="15"/>
  <c r="B684" i="14"/>
  <c r="B681" i="13"/>
  <c r="D682" i="12"/>
  <c r="C682" i="12"/>
  <c r="H682" i="12"/>
  <c r="I682" i="12" s="1"/>
  <c r="G682" i="12"/>
  <c r="C548" i="3"/>
  <c r="D548" i="3"/>
  <c r="E682" i="12" l="1"/>
  <c r="D667" i="17"/>
  <c r="E548" i="3"/>
  <c r="C533" i="17"/>
  <c r="B533" i="17" s="1"/>
  <c r="D684" i="15"/>
  <c r="H684" i="15"/>
  <c r="I684" i="15" s="1"/>
  <c r="C684" i="15"/>
  <c r="G684" i="15"/>
  <c r="H684" i="14"/>
  <c r="I684" i="14" s="1"/>
  <c r="D684" i="14"/>
  <c r="C684" i="14"/>
  <c r="G684" i="14"/>
  <c r="H681" i="13"/>
  <c r="I681" i="13" s="1"/>
  <c r="D681" i="13"/>
  <c r="C681" i="13"/>
  <c r="G681" i="13"/>
  <c r="B683" i="12"/>
  <c r="H548" i="3"/>
  <c r="I548" i="3" s="1"/>
  <c r="B549" i="3" s="1"/>
  <c r="G549" i="3" s="1"/>
  <c r="E684" i="15" l="1"/>
  <c r="G669" i="17"/>
  <c r="E684" i="14"/>
  <c r="F669" i="17"/>
  <c r="E681" i="13"/>
  <c r="E666" i="17"/>
  <c r="B685" i="15"/>
  <c r="B685" i="14"/>
  <c r="B682" i="13"/>
  <c r="H683" i="12"/>
  <c r="I683" i="12" s="1"/>
  <c r="D683" i="12"/>
  <c r="C683" i="12"/>
  <c r="G683" i="12"/>
  <c r="C549" i="3"/>
  <c r="D549" i="3"/>
  <c r="E683" i="12" l="1"/>
  <c r="D668" i="17"/>
  <c r="E549" i="3"/>
  <c r="C534" i="17"/>
  <c r="B534" i="17" s="1"/>
  <c r="H685" i="15"/>
  <c r="I685" i="15" s="1"/>
  <c r="D685" i="15"/>
  <c r="C685" i="15"/>
  <c r="G685" i="15"/>
  <c r="H685" i="14"/>
  <c r="I685" i="14" s="1"/>
  <c r="D685" i="14"/>
  <c r="C685" i="14"/>
  <c r="G685" i="14"/>
  <c r="H682" i="13"/>
  <c r="I682" i="13" s="1"/>
  <c r="D682" i="13"/>
  <c r="C682" i="13"/>
  <c r="G682" i="13"/>
  <c r="B684" i="12"/>
  <c r="H549" i="3"/>
  <c r="I549" i="3" s="1"/>
  <c r="B550" i="3" s="1"/>
  <c r="G550" i="3" s="1"/>
  <c r="E685" i="15" l="1"/>
  <c r="G670" i="17"/>
  <c r="E685" i="14"/>
  <c r="F670" i="17"/>
  <c r="E682" i="13"/>
  <c r="E667" i="17"/>
  <c r="B686" i="15"/>
  <c r="B686" i="14"/>
  <c r="B683" i="13"/>
  <c r="C684" i="12"/>
  <c r="H684" i="12"/>
  <c r="I684" i="12" s="1"/>
  <c r="D684" i="12"/>
  <c r="G684" i="12"/>
  <c r="C550" i="3"/>
  <c r="D550" i="3"/>
  <c r="E684" i="12" l="1"/>
  <c r="D669" i="17"/>
  <c r="E550" i="3"/>
  <c r="C535" i="17"/>
  <c r="B535" i="17" s="1"/>
  <c r="H686" i="15"/>
  <c r="I686" i="15" s="1"/>
  <c r="D686" i="15"/>
  <c r="C686" i="15"/>
  <c r="G686" i="15"/>
  <c r="D686" i="14"/>
  <c r="C686" i="14"/>
  <c r="H686" i="14"/>
  <c r="I686" i="14" s="1"/>
  <c r="G686" i="14"/>
  <c r="D683" i="13"/>
  <c r="C683" i="13"/>
  <c r="H683" i="13"/>
  <c r="I683" i="13" s="1"/>
  <c r="G683" i="13"/>
  <c r="B685" i="12"/>
  <c r="H550" i="3"/>
  <c r="I550" i="3" s="1"/>
  <c r="E686" i="15" l="1"/>
  <c r="G671" i="17"/>
  <c r="E686" i="14"/>
  <c r="F671" i="17"/>
  <c r="E683" i="13"/>
  <c r="E668" i="17"/>
  <c r="B687" i="15"/>
  <c r="B687" i="14"/>
  <c r="B684" i="13"/>
  <c r="H685" i="12"/>
  <c r="I685" i="12" s="1"/>
  <c r="D685" i="12"/>
  <c r="C685" i="12"/>
  <c r="G685" i="12"/>
  <c r="B551" i="3"/>
  <c r="G551" i="3" s="1"/>
  <c r="E685" i="12" l="1"/>
  <c r="D670" i="17"/>
  <c r="H687" i="15"/>
  <c r="I687" i="15" s="1"/>
  <c r="D687" i="15"/>
  <c r="C687" i="15"/>
  <c r="G687" i="15"/>
  <c r="H687" i="14"/>
  <c r="I687" i="14" s="1"/>
  <c r="C687" i="14"/>
  <c r="D687" i="14"/>
  <c r="G687" i="14"/>
  <c r="H684" i="13"/>
  <c r="I684" i="13" s="1"/>
  <c r="D684" i="13"/>
  <c r="C684" i="13"/>
  <c r="G684" i="13"/>
  <c r="B686" i="12"/>
  <c r="C551" i="3"/>
  <c r="D551" i="3"/>
  <c r="E687" i="15" l="1"/>
  <c r="G672" i="17"/>
  <c r="E687" i="14"/>
  <c r="F672" i="17"/>
  <c r="E684" i="13"/>
  <c r="E669" i="17"/>
  <c r="E551" i="3"/>
  <c r="H551" i="3" s="1"/>
  <c r="I551" i="3" s="1"/>
  <c r="B552" i="3" s="1"/>
  <c r="G552" i="3" s="1"/>
  <c r="C536" i="17"/>
  <c r="B536" i="17" s="1"/>
  <c r="B688" i="15"/>
  <c r="B688" i="14"/>
  <c r="B685" i="13"/>
  <c r="H686" i="12"/>
  <c r="I686" i="12" s="1"/>
  <c r="D686" i="12"/>
  <c r="C686" i="12"/>
  <c r="G686" i="12"/>
  <c r="E686" i="12" l="1"/>
  <c r="D671" i="17"/>
  <c r="H688" i="15"/>
  <c r="I688" i="15" s="1"/>
  <c r="D688" i="15"/>
  <c r="C688" i="15"/>
  <c r="G688" i="15"/>
  <c r="C688" i="14"/>
  <c r="H688" i="14"/>
  <c r="I688" i="14" s="1"/>
  <c r="D688" i="14"/>
  <c r="G688" i="14"/>
  <c r="D685" i="13"/>
  <c r="C685" i="13"/>
  <c r="H685" i="13"/>
  <c r="I685" i="13" s="1"/>
  <c r="G685" i="13"/>
  <c r="B687" i="12"/>
  <c r="C552" i="3"/>
  <c r="D552" i="3"/>
  <c r="E688" i="15" l="1"/>
  <c r="G673" i="17"/>
  <c r="E688" i="14"/>
  <c r="F673" i="17"/>
  <c r="E685" i="13"/>
  <c r="E670" i="17"/>
  <c r="E552" i="3"/>
  <c r="C537" i="17"/>
  <c r="B537" i="17" s="1"/>
  <c r="B689" i="15"/>
  <c r="B689" i="14"/>
  <c r="B686" i="13"/>
  <c r="D687" i="12"/>
  <c r="C687" i="12"/>
  <c r="H687" i="12"/>
  <c r="I687" i="12" s="1"/>
  <c r="G687" i="12"/>
  <c r="H552" i="3"/>
  <c r="I552" i="3" s="1"/>
  <c r="B553" i="3" s="1"/>
  <c r="G553" i="3" s="1"/>
  <c r="E687" i="12" l="1"/>
  <c r="D672" i="17"/>
  <c r="C689" i="15"/>
  <c r="H689" i="15"/>
  <c r="I689" i="15" s="1"/>
  <c r="D689" i="15"/>
  <c r="G689" i="15"/>
  <c r="H689" i="14"/>
  <c r="I689" i="14" s="1"/>
  <c r="D689" i="14"/>
  <c r="C689" i="14"/>
  <c r="G689" i="14"/>
  <c r="H686" i="13"/>
  <c r="I686" i="13" s="1"/>
  <c r="D686" i="13"/>
  <c r="C686" i="13"/>
  <c r="G686" i="13"/>
  <c r="B688" i="12"/>
  <c r="C553" i="3"/>
  <c r="D553" i="3"/>
  <c r="E689" i="15" l="1"/>
  <c r="G674" i="17"/>
  <c r="E689" i="14"/>
  <c r="F674" i="17"/>
  <c r="E686" i="13"/>
  <c r="E671" i="17"/>
  <c r="E553" i="3"/>
  <c r="C538" i="17"/>
  <c r="B538" i="17" s="1"/>
  <c r="B690" i="15"/>
  <c r="B690" i="14"/>
  <c r="B687" i="13"/>
  <c r="H688" i="12"/>
  <c r="I688" i="12" s="1"/>
  <c r="D688" i="12"/>
  <c r="C688" i="12"/>
  <c r="G688" i="12"/>
  <c r="H553" i="3"/>
  <c r="I553" i="3" s="1"/>
  <c r="E688" i="12" l="1"/>
  <c r="D673" i="17"/>
  <c r="D690" i="15"/>
  <c r="C690" i="15"/>
  <c r="H690" i="15"/>
  <c r="I690" i="15" s="1"/>
  <c r="G690" i="15"/>
  <c r="D690" i="14"/>
  <c r="C690" i="14"/>
  <c r="H690" i="14"/>
  <c r="I690" i="14" s="1"/>
  <c r="G690" i="14"/>
  <c r="H687" i="13"/>
  <c r="I687" i="13" s="1"/>
  <c r="D687" i="13"/>
  <c r="C687" i="13"/>
  <c r="G687" i="13"/>
  <c r="B689" i="12"/>
  <c r="B554" i="3"/>
  <c r="G554" i="3" s="1"/>
  <c r="E690" i="15" l="1"/>
  <c r="G675" i="17"/>
  <c r="E690" i="14"/>
  <c r="F675" i="17"/>
  <c r="E687" i="13"/>
  <c r="E672" i="17"/>
  <c r="B691" i="15"/>
  <c r="B691" i="14"/>
  <c r="B688" i="13"/>
  <c r="D689" i="12"/>
  <c r="C689" i="12"/>
  <c r="H689" i="12"/>
  <c r="I689" i="12" s="1"/>
  <c r="G689" i="12"/>
  <c r="C554" i="3"/>
  <c r="D554" i="3"/>
  <c r="E689" i="12" l="1"/>
  <c r="D674" i="17"/>
  <c r="E554" i="3"/>
  <c r="C539" i="17"/>
  <c r="B539" i="17" s="1"/>
  <c r="C691" i="15"/>
  <c r="H691" i="15"/>
  <c r="I691" i="15" s="1"/>
  <c r="D691" i="15"/>
  <c r="G691" i="15"/>
  <c r="D691" i="14"/>
  <c r="C691" i="14"/>
  <c r="H691" i="14"/>
  <c r="I691" i="14" s="1"/>
  <c r="G691" i="14"/>
  <c r="H688" i="13"/>
  <c r="I688" i="13" s="1"/>
  <c r="D688" i="13"/>
  <c r="C688" i="13"/>
  <c r="G688" i="13"/>
  <c r="B690" i="12"/>
  <c r="H554" i="3"/>
  <c r="I554" i="3" s="1"/>
  <c r="E691" i="15" l="1"/>
  <c r="G676" i="17"/>
  <c r="E691" i="14"/>
  <c r="F676" i="17"/>
  <c r="E688" i="13"/>
  <c r="E673" i="17"/>
  <c r="B692" i="15"/>
  <c r="B692" i="14"/>
  <c r="B689" i="13"/>
  <c r="H690" i="12"/>
  <c r="I690" i="12" s="1"/>
  <c r="D690" i="12"/>
  <c r="C690" i="12"/>
  <c r="G690" i="12"/>
  <c r="B555" i="3"/>
  <c r="G555" i="3" s="1"/>
  <c r="E690" i="12" l="1"/>
  <c r="D675" i="17"/>
  <c r="C692" i="15"/>
  <c r="H692" i="15"/>
  <c r="I692" i="15" s="1"/>
  <c r="D692" i="15"/>
  <c r="G692" i="15"/>
  <c r="H692" i="14"/>
  <c r="I692" i="14" s="1"/>
  <c r="D692" i="14"/>
  <c r="C692" i="14"/>
  <c r="G692" i="14"/>
  <c r="H689" i="13"/>
  <c r="I689" i="13" s="1"/>
  <c r="D689" i="13"/>
  <c r="C689" i="13"/>
  <c r="G689" i="13"/>
  <c r="B691" i="12"/>
  <c r="C555" i="3"/>
  <c r="D555" i="3"/>
  <c r="E692" i="15" l="1"/>
  <c r="G677" i="17"/>
  <c r="E692" i="14"/>
  <c r="F677" i="17"/>
  <c r="E689" i="13"/>
  <c r="E674" i="17"/>
  <c r="E555" i="3"/>
  <c r="H555" i="3" s="1"/>
  <c r="I555" i="3" s="1"/>
  <c r="B556" i="3" s="1"/>
  <c r="G556" i="3" s="1"/>
  <c r="C540" i="17"/>
  <c r="B540" i="17" s="1"/>
  <c r="B693" i="15"/>
  <c r="B693" i="14"/>
  <c r="B690" i="13"/>
  <c r="H691" i="12"/>
  <c r="I691" i="12" s="1"/>
  <c r="D691" i="12"/>
  <c r="C691" i="12"/>
  <c r="G691" i="12"/>
  <c r="E691" i="12" l="1"/>
  <c r="D676" i="17"/>
  <c r="H693" i="15"/>
  <c r="I693" i="15" s="1"/>
  <c r="C693" i="15"/>
  <c r="D693" i="15"/>
  <c r="G693" i="15"/>
  <c r="D693" i="14"/>
  <c r="C693" i="14"/>
  <c r="H693" i="14"/>
  <c r="I693" i="14" s="1"/>
  <c r="G693" i="14"/>
  <c r="D690" i="13"/>
  <c r="C690" i="13"/>
  <c r="H690" i="13"/>
  <c r="I690" i="13" s="1"/>
  <c r="G690" i="13"/>
  <c r="B692" i="12"/>
  <c r="C556" i="3"/>
  <c r="D556" i="3"/>
  <c r="E693" i="15" l="1"/>
  <c r="G678" i="17"/>
  <c r="E693" i="14"/>
  <c r="F678" i="17"/>
  <c r="E690" i="13"/>
  <c r="E675" i="17"/>
  <c r="E556" i="3"/>
  <c r="H556" i="3" s="1"/>
  <c r="I556" i="3" s="1"/>
  <c r="C541" i="17"/>
  <c r="B541" i="17" s="1"/>
  <c r="B694" i="15"/>
  <c r="B694" i="14"/>
  <c r="B691" i="13"/>
  <c r="H692" i="12"/>
  <c r="I692" i="12" s="1"/>
  <c r="D692" i="12"/>
  <c r="C692" i="12"/>
  <c r="G692" i="12"/>
  <c r="E692" i="12" l="1"/>
  <c r="D677" i="17"/>
  <c r="D694" i="15"/>
  <c r="H694" i="15"/>
  <c r="I694" i="15" s="1"/>
  <c r="C694" i="15"/>
  <c r="G694" i="15"/>
  <c r="H694" i="14"/>
  <c r="I694" i="14" s="1"/>
  <c r="C694" i="14"/>
  <c r="D694" i="14"/>
  <c r="G694" i="14"/>
  <c r="H691" i="13"/>
  <c r="I691" i="13" s="1"/>
  <c r="D691" i="13"/>
  <c r="C691" i="13"/>
  <c r="G691" i="13"/>
  <c r="B693" i="12"/>
  <c r="B557" i="3"/>
  <c r="G557" i="3" s="1"/>
  <c r="E694" i="15" l="1"/>
  <c r="G679" i="17"/>
  <c r="E694" i="14"/>
  <c r="F679" i="17"/>
  <c r="E691" i="13"/>
  <c r="E676" i="17"/>
  <c r="B695" i="15"/>
  <c r="B695" i="14"/>
  <c r="B692" i="13"/>
  <c r="H693" i="12"/>
  <c r="I693" i="12" s="1"/>
  <c r="D693" i="12"/>
  <c r="C693" i="12"/>
  <c r="G693" i="12"/>
  <c r="C557" i="3"/>
  <c r="D557" i="3"/>
  <c r="E693" i="12" l="1"/>
  <c r="D678" i="17"/>
  <c r="E557" i="3"/>
  <c r="C542" i="17"/>
  <c r="B542" i="17" s="1"/>
  <c r="D695" i="15"/>
  <c r="H695" i="15"/>
  <c r="I695" i="15" s="1"/>
  <c r="C695" i="15"/>
  <c r="G695" i="15"/>
  <c r="H695" i="14"/>
  <c r="I695" i="14" s="1"/>
  <c r="D695" i="14"/>
  <c r="C695" i="14"/>
  <c r="G695" i="14"/>
  <c r="C692" i="13"/>
  <c r="H692" i="13"/>
  <c r="I692" i="13" s="1"/>
  <c r="D692" i="13"/>
  <c r="G692" i="13"/>
  <c r="B694" i="12"/>
  <c r="H557" i="3"/>
  <c r="I557" i="3" s="1"/>
  <c r="B558" i="3" s="1"/>
  <c r="G558" i="3" s="1"/>
  <c r="E695" i="15" l="1"/>
  <c r="G680" i="17"/>
  <c r="E695" i="14"/>
  <c r="F680" i="17"/>
  <c r="E692" i="13"/>
  <c r="E677" i="17"/>
  <c r="B696" i="15"/>
  <c r="B696" i="14"/>
  <c r="B693" i="13"/>
  <c r="D694" i="12"/>
  <c r="C694" i="12"/>
  <c r="H694" i="12"/>
  <c r="I694" i="12" s="1"/>
  <c r="G694" i="12"/>
  <c r="C558" i="3"/>
  <c r="D558" i="3"/>
  <c r="E694" i="12" l="1"/>
  <c r="D679" i="17"/>
  <c r="E558" i="3"/>
  <c r="C543" i="17"/>
  <c r="B543" i="17" s="1"/>
  <c r="D696" i="15"/>
  <c r="C696" i="15"/>
  <c r="H696" i="15"/>
  <c r="I696" i="15" s="1"/>
  <c r="G696" i="15"/>
  <c r="C696" i="14"/>
  <c r="H696" i="14"/>
  <c r="I696" i="14" s="1"/>
  <c r="D696" i="14"/>
  <c r="G696" i="14"/>
  <c r="H693" i="13"/>
  <c r="I693" i="13" s="1"/>
  <c r="D693" i="13"/>
  <c r="C693" i="13"/>
  <c r="G693" i="13"/>
  <c r="B695" i="12"/>
  <c r="H558" i="3"/>
  <c r="I558" i="3" s="1"/>
  <c r="B559" i="3" s="1"/>
  <c r="G559" i="3" s="1"/>
  <c r="E696" i="15" l="1"/>
  <c r="G681" i="17"/>
  <c r="E696" i="14"/>
  <c r="F681" i="17"/>
  <c r="E693" i="13"/>
  <c r="E678" i="17"/>
  <c r="B697" i="15"/>
  <c r="B697" i="14"/>
  <c r="B694" i="13"/>
  <c r="H695" i="12"/>
  <c r="I695" i="12" s="1"/>
  <c r="D695" i="12"/>
  <c r="C695" i="12"/>
  <c r="G695" i="12"/>
  <c r="C559" i="3"/>
  <c r="D559" i="3"/>
  <c r="E695" i="12" l="1"/>
  <c r="D680" i="17"/>
  <c r="E559" i="3"/>
  <c r="C544" i="17"/>
  <c r="B544" i="17" s="1"/>
  <c r="H697" i="15"/>
  <c r="I697" i="15" s="1"/>
  <c r="D697" i="15"/>
  <c r="C697" i="15"/>
  <c r="G697" i="15"/>
  <c r="H697" i="14"/>
  <c r="I697" i="14" s="1"/>
  <c r="D697" i="14"/>
  <c r="C697" i="14"/>
  <c r="G697" i="14"/>
  <c r="H694" i="13"/>
  <c r="I694" i="13" s="1"/>
  <c r="D694" i="13"/>
  <c r="C694" i="13"/>
  <c r="G694" i="13"/>
  <c r="B696" i="12"/>
  <c r="H559" i="3"/>
  <c r="I559" i="3" s="1"/>
  <c r="E697" i="15" l="1"/>
  <c r="G682" i="17"/>
  <c r="E697" i="14"/>
  <c r="F682" i="17"/>
  <c r="E694" i="13"/>
  <c r="E679" i="17"/>
  <c r="B698" i="15"/>
  <c r="B698" i="14"/>
  <c r="B695" i="13"/>
  <c r="C696" i="12"/>
  <c r="H696" i="12"/>
  <c r="I696" i="12" s="1"/>
  <c r="D696" i="12"/>
  <c r="G696" i="12"/>
  <c r="B560" i="3"/>
  <c r="G560" i="3" s="1"/>
  <c r="E696" i="12" l="1"/>
  <c r="D681" i="17"/>
  <c r="H698" i="15"/>
  <c r="I698" i="15" s="1"/>
  <c r="D698" i="15"/>
  <c r="C698" i="15"/>
  <c r="G698" i="15"/>
  <c r="H698" i="14"/>
  <c r="I698" i="14" s="1"/>
  <c r="D698" i="14"/>
  <c r="C698" i="14"/>
  <c r="G698" i="14"/>
  <c r="D695" i="13"/>
  <c r="C695" i="13"/>
  <c r="H695" i="13"/>
  <c r="I695" i="13" s="1"/>
  <c r="G695" i="13"/>
  <c r="B697" i="12"/>
  <c r="C560" i="3"/>
  <c r="D560" i="3"/>
  <c r="E698" i="15" l="1"/>
  <c r="G683" i="17"/>
  <c r="E698" i="14"/>
  <c r="F683" i="17"/>
  <c r="E695" i="13"/>
  <c r="E680" i="17"/>
  <c r="E560" i="3"/>
  <c r="H560" i="3" s="1"/>
  <c r="I560" i="3" s="1"/>
  <c r="C545" i="17"/>
  <c r="B545" i="17" s="1"/>
  <c r="B699" i="15"/>
  <c r="B699" i="14"/>
  <c r="B696" i="13"/>
  <c r="H697" i="12"/>
  <c r="I697" i="12" s="1"/>
  <c r="D697" i="12"/>
  <c r="C697" i="12"/>
  <c r="G697" i="12"/>
  <c r="E697" i="12" l="1"/>
  <c r="D682" i="17"/>
  <c r="H699" i="15"/>
  <c r="I699" i="15" s="1"/>
  <c r="D699" i="15"/>
  <c r="C699" i="15"/>
  <c r="G699" i="15"/>
  <c r="C699" i="14"/>
  <c r="H699" i="14"/>
  <c r="I699" i="14" s="1"/>
  <c r="D699" i="14"/>
  <c r="G699" i="14"/>
  <c r="H696" i="13"/>
  <c r="I696" i="13" s="1"/>
  <c r="D696" i="13"/>
  <c r="C696" i="13"/>
  <c r="G696" i="13"/>
  <c r="B698" i="12"/>
  <c r="B561" i="3"/>
  <c r="G561" i="3" s="1"/>
  <c r="E699" i="15" l="1"/>
  <c r="G684" i="17"/>
  <c r="E699" i="14"/>
  <c r="F684" i="17"/>
  <c r="E696" i="13"/>
  <c r="E681" i="17"/>
  <c r="B700" i="15"/>
  <c r="B700" i="14"/>
  <c r="B697" i="13"/>
  <c r="H698" i="12"/>
  <c r="I698" i="12" s="1"/>
  <c r="D698" i="12"/>
  <c r="C698" i="12"/>
  <c r="G698" i="12"/>
  <c r="C561" i="3"/>
  <c r="D561" i="3"/>
  <c r="E698" i="12" l="1"/>
  <c r="D683" i="17"/>
  <c r="E561" i="3"/>
  <c r="C546" i="17"/>
  <c r="B546" i="17" s="1"/>
  <c r="D700" i="15"/>
  <c r="C700" i="15"/>
  <c r="H700" i="15"/>
  <c r="I700" i="15" s="1"/>
  <c r="G700" i="15"/>
  <c r="D700" i="14"/>
  <c r="C700" i="14"/>
  <c r="H700" i="14"/>
  <c r="I700" i="14" s="1"/>
  <c r="G700" i="14"/>
  <c r="D697" i="13"/>
  <c r="C697" i="13"/>
  <c r="H697" i="13"/>
  <c r="I697" i="13" s="1"/>
  <c r="G697" i="13"/>
  <c r="B699" i="12"/>
  <c r="H561" i="3"/>
  <c r="I561" i="3" s="1"/>
  <c r="B562" i="3" s="1"/>
  <c r="G562" i="3" s="1"/>
  <c r="E700" i="15" l="1"/>
  <c r="G685" i="17"/>
  <c r="E700" i="14"/>
  <c r="F685" i="17"/>
  <c r="E697" i="13"/>
  <c r="E682" i="17"/>
  <c r="B701" i="15"/>
  <c r="B701" i="14"/>
  <c r="B698" i="13"/>
  <c r="D699" i="12"/>
  <c r="C699" i="12"/>
  <c r="H699" i="12"/>
  <c r="I699" i="12" s="1"/>
  <c r="G699" i="12"/>
  <c r="D562" i="3"/>
  <c r="C562" i="3"/>
  <c r="E699" i="12" l="1"/>
  <c r="D684" i="17"/>
  <c r="E562" i="3"/>
  <c r="H562" i="3" s="1"/>
  <c r="I562" i="3" s="1"/>
  <c r="B563" i="3" s="1"/>
  <c r="G563" i="3" s="1"/>
  <c r="C547" i="17"/>
  <c r="B547" i="17" s="1"/>
  <c r="C701" i="15"/>
  <c r="H701" i="15"/>
  <c r="I701" i="15" s="1"/>
  <c r="D701" i="15"/>
  <c r="G701" i="15"/>
  <c r="H701" i="14"/>
  <c r="I701" i="14" s="1"/>
  <c r="D701" i="14"/>
  <c r="C701" i="14"/>
  <c r="G701" i="14"/>
  <c r="H698" i="13"/>
  <c r="I698" i="13" s="1"/>
  <c r="D698" i="13"/>
  <c r="C698" i="13"/>
  <c r="G698" i="13"/>
  <c r="B700" i="12"/>
  <c r="E701" i="15" l="1"/>
  <c r="G686" i="17"/>
  <c r="E701" i="14"/>
  <c r="F686" i="17"/>
  <c r="E698" i="13"/>
  <c r="E683" i="17"/>
  <c r="B702" i="15"/>
  <c r="B702" i="14"/>
  <c r="B699" i="13"/>
  <c r="H700" i="12"/>
  <c r="I700" i="12" s="1"/>
  <c r="D700" i="12"/>
  <c r="C700" i="12"/>
  <c r="G700" i="12"/>
  <c r="C563" i="3"/>
  <c r="D563" i="3"/>
  <c r="E700" i="12" l="1"/>
  <c r="D685" i="17"/>
  <c r="E563" i="3"/>
  <c r="H563" i="3" s="1"/>
  <c r="I563" i="3" s="1"/>
  <c r="B564" i="3" s="1"/>
  <c r="G564" i="3" s="1"/>
  <c r="C548" i="17"/>
  <c r="B548" i="17" s="1"/>
  <c r="C702" i="15"/>
  <c r="H702" i="15"/>
  <c r="I702" i="15" s="1"/>
  <c r="D702" i="15"/>
  <c r="G702" i="15"/>
  <c r="C702" i="14"/>
  <c r="H702" i="14"/>
  <c r="I702" i="14" s="1"/>
  <c r="D702" i="14"/>
  <c r="G702" i="14"/>
  <c r="H699" i="13"/>
  <c r="I699" i="13" s="1"/>
  <c r="D699" i="13"/>
  <c r="C699" i="13"/>
  <c r="G699" i="13"/>
  <c r="B701" i="12"/>
  <c r="E702" i="15" l="1"/>
  <c r="G687" i="17"/>
  <c r="E702" i="14"/>
  <c r="F687" i="17"/>
  <c r="E699" i="13"/>
  <c r="E684" i="17"/>
  <c r="B703" i="15"/>
  <c r="B703" i="14"/>
  <c r="B700" i="13"/>
  <c r="D701" i="12"/>
  <c r="C701" i="12"/>
  <c r="H701" i="12"/>
  <c r="I701" i="12" s="1"/>
  <c r="G701" i="12"/>
  <c r="C564" i="3"/>
  <c r="D564" i="3"/>
  <c r="E701" i="12" l="1"/>
  <c r="D686" i="17"/>
  <c r="E564" i="3"/>
  <c r="C549" i="17"/>
  <c r="B549" i="17" s="1"/>
  <c r="H703" i="15"/>
  <c r="I703" i="15" s="1"/>
  <c r="D703" i="15"/>
  <c r="C703" i="15"/>
  <c r="G703" i="15"/>
  <c r="H703" i="14"/>
  <c r="I703" i="14" s="1"/>
  <c r="D703" i="14"/>
  <c r="C703" i="14"/>
  <c r="G703" i="14"/>
  <c r="H700" i="13"/>
  <c r="I700" i="13" s="1"/>
  <c r="D700" i="13"/>
  <c r="C700" i="13"/>
  <c r="G700" i="13"/>
  <c r="B702" i="12"/>
  <c r="H564" i="3"/>
  <c r="I564" i="3" s="1"/>
  <c r="B565" i="3" s="1"/>
  <c r="G565" i="3" s="1"/>
  <c r="E703" i="15" l="1"/>
  <c r="G688" i="17"/>
  <c r="E703" i="14"/>
  <c r="F688" i="17"/>
  <c r="E700" i="13"/>
  <c r="E685" i="17"/>
  <c r="B704" i="15"/>
  <c r="B704" i="14"/>
  <c r="B701" i="13"/>
  <c r="H702" i="12"/>
  <c r="I702" i="12" s="1"/>
  <c r="D702" i="12"/>
  <c r="C702" i="12"/>
  <c r="G702" i="12"/>
  <c r="C565" i="3"/>
  <c r="D565" i="3"/>
  <c r="E702" i="12" l="1"/>
  <c r="D687" i="17"/>
  <c r="E565" i="3"/>
  <c r="C550" i="17"/>
  <c r="B550" i="17" s="1"/>
  <c r="H704" i="15"/>
  <c r="I704" i="15" s="1"/>
  <c r="D704" i="15"/>
  <c r="C704" i="15"/>
  <c r="G704" i="15"/>
  <c r="H704" i="14"/>
  <c r="I704" i="14" s="1"/>
  <c r="D704" i="14"/>
  <c r="C704" i="14"/>
  <c r="G704" i="14"/>
  <c r="H701" i="13"/>
  <c r="I701" i="13" s="1"/>
  <c r="D701" i="13"/>
  <c r="C701" i="13"/>
  <c r="G701" i="13"/>
  <c r="B703" i="12"/>
  <c r="H565" i="3"/>
  <c r="I565" i="3" s="1"/>
  <c r="B566" i="3" s="1"/>
  <c r="G566" i="3" s="1"/>
  <c r="E704" i="15" l="1"/>
  <c r="G689" i="17"/>
  <c r="E704" i="14"/>
  <c r="F689" i="17"/>
  <c r="E701" i="13"/>
  <c r="E686" i="17"/>
  <c r="B705" i="15"/>
  <c r="B705" i="14"/>
  <c r="B702" i="13"/>
  <c r="H703" i="12"/>
  <c r="I703" i="12" s="1"/>
  <c r="D703" i="12"/>
  <c r="C703" i="12"/>
  <c r="G703" i="12"/>
  <c r="C566" i="3"/>
  <c r="D566" i="3"/>
  <c r="E703" i="12" l="1"/>
  <c r="D688" i="17"/>
  <c r="E566" i="3"/>
  <c r="C551" i="17"/>
  <c r="B551" i="17" s="1"/>
  <c r="D705" i="15"/>
  <c r="H705" i="15"/>
  <c r="I705" i="15" s="1"/>
  <c r="C705" i="15"/>
  <c r="G705" i="15"/>
  <c r="C705" i="14"/>
  <c r="D705" i="14"/>
  <c r="H705" i="14"/>
  <c r="I705" i="14" s="1"/>
  <c r="G705" i="14"/>
  <c r="D702" i="13"/>
  <c r="C702" i="13"/>
  <c r="H702" i="13"/>
  <c r="I702" i="13" s="1"/>
  <c r="G702" i="13"/>
  <c r="B704" i="12"/>
  <c r="H566" i="3"/>
  <c r="I566" i="3" s="1"/>
  <c r="E705" i="15" l="1"/>
  <c r="G690" i="17"/>
  <c r="E705" i="14"/>
  <c r="F690" i="17"/>
  <c r="E702" i="13"/>
  <c r="E687" i="17"/>
  <c r="B706" i="15"/>
  <c r="B706" i="14"/>
  <c r="B703" i="13"/>
  <c r="H704" i="12"/>
  <c r="I704" i="12" s="1"/>
  <c r="D704" i="12"/>
  <c r="C704" i="12"/>
  <c r="G704" i="12"/>
  <c r="B567" i="3"/>
  <c r="G567" i="3" s="1"/>
  <c r="E704" i="12" l="1"/>
  <c r="D689" i="17"/>
  <c r="D706" i="15"/>
  <c r="C706" i="15"/>
  <c r="H706" i="15"/>
  <c r="I706" i="15" s="1"/>
  <c r="G706" i="15"/>
  <c r="D706" i="14"/>
  <c r="C706" i="14"/>
  <c r="H706" i="14"/>
  <c r="I706" i="14" s="1"/>
  <c r="G706" i="14"/>
  <c r="H703" i="13"/>
  <c r="I703" i="13" s="1"/>
  <c r="D703" i="13"/>
  <c r="C703" i="13"/>
  <c r="G703" i="13"/>
  <c r="B705" i="12"/>
  <c r="C567" i="3"/>
  <c r="D567" i="3"/>
  <c r="E706" i="15" l="1"/>
  <c r="G691" i="17"/>
  <c r="E706" i="14"/>
  <c r="F691" i="17"/>
  <c r="E703" i="13"/>
  <c r="E688" i="17"/>
  <c r="E567" i="3"/>
  <c r="H567" i="3" s="1"/>
  <c r="I567" i="3" s="1"/>
  <c r="C552" i="17"/>
  <c r="B552" i="17" s="1"/>
  <c r="B707" i="15"/>
  <c r="B707" i="14"/>
  <c r="B704" i="13"/>
  <c r="H705" i="12"/>
  <c r="I705" i="12" s="1"/>
  <c r="D705" i="12"/>
  <c r="C705" i="12"/>
  <c r="G705" i="12"/>
  <c r="E705" i="12" l="1"/>
  <c r="D690" i="17"/>
  <c r="C707" i="15"/>
  <c r="H707" i="15"/>
  <c r="I707" i="15" s="1"/>
  <c r="D707" i="15"/>
  <c r="G707" i="15"/>
  <c r="D707" i="14"/>
  <c r="H707" i="14"/>
  <c r="I707" i="14" s="1"/>
  <c r="C707" i="14"/>
  <c r="G707" i="14"/>
  <c r="C704" i="13"/>
  <c r="H704" i="13"/>
  <c r="I704" i="13" s="1"/>
  <c r="D704" i="13"/>
  <c r="G704" i="13"/>
  <c r="B706" i="12"/>
  <c r="B568" i="3"/>
  <c r="G568" i="3" s="1"/>
  <c r="E707" i="15" l="1"/>
  <c r="G692" i="17"/>
  <c r="E707" i="14"/>
  <c r="F692" i="17"/>
  <c r="E704" i="13"/>
  <c r="E689" i="17"/>
  <c r="B708" i="15"/>
  <c r="B708" i="14"/>
  <c r="B705" i="13"/>
  <c r="D706" i="12"/>
  <c r="C706" i="12"/>
  <c r="H706" i="12"/>
  <c r="I706" i="12" s="1"/>
  <c r="G706" i="12"/>
  <c r="D568" i="3"/>
  <c r="C568" i="3"/>
  <c r="E706" i="12" l="1"/>
  <c r="D691" i="17"/>
  <c r="E568" i="3"/>
  <c r="H568" i="3" s="1"/>
  <c r="I568" i="3" s="1"/>
  <c r="B569" i="3" s="1"/>
  <c r="G569" i="3" s="1"/>
  <c r="C553" i="17"/>
  <c r="B553" i="17" s="1"/>
  <c r="H708" i="15"/>
  <c r="I708" i="15" s="1"/>
  <c r="D708" i="15"/>
  <c r="C708" i="15"/>
  <c r="G708" i="15"/>
  <c r="C708" i="14"/>
  <c r="H708" i="14"/>
  <c r="I708" i="14" s="1"/>
  <c r="D708" i="14"/>
  <c r="G708" i="14"/>
  <c r="H705" i="13"/>
  <c r="I705" i="13" s="1"/>
  <c r="D705" i="13"/>
  <c r="C705" i="13"/>
  <c r="G705" i="13"/>
  <c r="B707" i="12"/>
  <c r="E708" i="15" l="1"/>
  <c r="G693" i="17"/>
  <c r="E708" i="14"/>
  <c r="F693" i="17"/>
  <c r="E705" i="13"/>
  <c r="E690" i="17"/>
  <c r="B709" i="15"/>
  <c r="B709" i="14"/>
  <c r="B706" i="13"/>
  <c r="H707" i="12"/>
  <c r="I707" i="12" s="1"/>
  <c r="D707" i="12"/>
  <c r="C707" i="12"/>
  <c r="G707" i="12"/>
  <c r="C569" i="3"/>
  <c r="D569" i="3"/>
  <c r="E707" i="12" l="1"/>
  <c r="D692" i="17"/>
  <c r="E569" i="3"/>
  <c r="C554" i="17"/>
  <c r="B554" i="17" s="1"/>
  <c r="H709" i="15"/>
  <c r="I709" i="15" s="1"/>
  <c r="D709" i="15"/>
  <c r="C709" i="15"/>
  <c r="G709" i="15"/>
  <c r="H709" i="14"/>
  <c r="I709" i="14" s="1"/>
  <c r="C709" i="14"/>
  <c r="D709" i="14"/>
  <c r="G709" i="14"/>
  <c r="H706" i="13"/>
  <c r="I706" i="13" s="1"/>
  <c r="D706" i="13"/>
  <c r="C706" i="13"/>
  <c r="G706" i="13"/>
  <c r="B708" i="12"/>
  <c r="H569" i="3"/>
  <c r="I569" i="3" s="1"/>
  <c r="B570" i="3" s="1"/>
  <c r="G570" i="3" s="1"/>
  <c r="E709" i="15" l="1"/>
  <c r="G694" i="17"/>
  <c r="E709" i="14"/>
  <c r="F694" i="17"/>
  <c r="E706" i="13"/>
  <c r="E691" i="17"/>
  <c r="B710" i="15"/>
  <c r="B710" i="14"/>
  <c r="B707" i="13"/>
  <c r="C708" i="12"/>
  <c r="H708" i="12"/>
  <c r="I708" i="12" s="1"/>
  <c r="D708" i="12"/>
  <c r="G708" i="12"/>
  <c r="C570" i="3"/>
  <c r="D570" i="3"/>
  <c r="E708" i="12" l="1"/>
  <c r="D693" i="17"/>
  <c r="E570" i="3"/>
  <c r="C555" i="17"/>
  <c r="B555" i="17" s="1"/>
  <c r="C710" i="15"/>
  <c r="H710" i="15"/>
  <c r="I710" i="15" s="1"/>
  <c r="D710" i="15"/>
  <c r="G710" i="15"/>
  <c r="H710" i="14"/>
  <c r="I710" i="14" s="1"/>
  <c r="D710" i="14"/>
  <c r="C710" i="14"/>
  <c r="G710" i="14"/>
  <c r="D707" i="13"/>
  <c r="C707" i="13"/>
  <c r="H707" i="13"/>
  <c r="I707" i="13" s="1"/>
  <c r="G707" i="13"/>
  <c r="B709" i="12"/>
  <c r="H570" i="3"/>
  <c r="I570" i="3" s="1"/>
  <c r="E710" i="15" l="1"/>
  <c r="G695" i="17"/>
  <c r="E710" i="14"/>
  <c r="F695" i="17"/>
  <c r="E707" i="13"/>
  <c r="E692" i="17"/>
  <c r="B711" i="15"/>
  <c r="B711" i="14"/>
  <c r="B708" i="13"/>
  <c r="H709" i="12"/>
  <c r="I709" i="12" s="1"/>
  <c r="D709" i="12"/>
  <c r="C709" i="12"/>
  <c r="G709" i="12"/>
  <c r="B571" i="3"/>
  <c r="G571" i="3" s="1"/>
  <c r="E709" i="12" l="1"/>
  <c r="D694" i="17"/>
  <c r="C711" i="15"/>
  <c r="H711" i="15"/>
  <c r="I711" i="15" s="1"/>
  <c r="D711" i="15"/>
  <c r="G711" i="15"/>
  <c r="C711" i="14"/>
  <c r="H711" i="14"/>
  <c r="I711" i="14" s="1"/>
  <c r="D711" i="14"/>
  <c r="G711" i="14"/>
  <c r="H708" i="13"/>
  <c r="I708" i="13" s="1"/>
  <c r="D708" i="13"/>
  <c r="C708" i="13"/>
  <c r="G708" i="13"/>
  <c r="B710" i="12"/>
  <c r="C571" i="3"/>
  <c r="D571" i="3"/>
  <c r="E711" i="15" l="1"/>
  <c r="G696" i="17"/>
  <c r="E711" i="14"/>
  <c r="F696" i="17"/>
  <c r="E708" i="13"/>
  <c r="E693" i="17"/>
  <c r="E571" i="3"/>
  <c r="H571" i="3" s="1"/>
  <c r="I571" i="3" s="1"/>
  <c r="C556" i="17"/>
  <c r="B556" i="17" s="1"/>
  <c r="B712" i="15"/>
  <c r="B712" i="14"/>
  <c r="B709" i="13"/>
  <c r="H710" i="12"/>
  <c r="I710" i="12" s="1"/>
  <c r="D710" i="12"/>
  <c r="C710" i="12"/>
  <c r="G710" i="12"/>
  <c r="E710" i="12" l="1"/>
  <c r="D695" i="17"/>
  <c r="D712" i="15"/>
  <c r="C712" i="15"/>
  <c r="H712" i="15"/>
  <c r="I712" i="15" s="1"/>
  <c r="G712" i="15"/>
  <c r="H712" i="14"/>
  <c r="I712" i="14" s="1"/>
  <c r="D712" i="14"/>
  <c r="C712" i="14"/>
  <c r="G712" i="14"/>
  <c r="D709" i="13"/>
  <c r="C709" i="13"/>
  <c r="H709" i="13"/>
  <c r="I709" i="13" s="1"/>
  <c r="G709" i="13"/>
  <c r="B711" i="12"/>
  <c r="B572" i="3"/>
  <c r="G572" i="3" s="1"/>
  <c r="E712" i="15" l="1"/>
  <c r="G697" i="17"/>
  <c r="E712" i="14"/>
  <c r="F697" i="17"/>
  <c r="E709" i="13"/>
  <c r="E694" i="17"/>
  <c r="B713" i="15"/>
  <c r="B713" i="14"/>
  <c r="B710" i="13"/>
  <c r="D711" i="12"/>
  <c r="C711" i="12"/>
  <c r="H711" i="12"/>
  <c r="I711" i="12" s="1"/>
  <c r="G711" i="12"/>
  <c r="C572" i="3"/>
  <c r="D572" i="3"/>
  <c r="E711" i="12" l="1"/>
  <c r="D696" i="17"/>
  <c r="E572" i="3"/>
  <c r="C557" i="17"/>
  <c r="B557" i="17" s="1"/>
  <c r="C713" i="15"/>
  <c r="H713" i="15"/>
  <c r="I713" i="15" s="1"/>
  <c r="D713" i="15"/>
  <c r="G713" i="15"/>
  <c r="H713" i="14"/>
  <c r="I713" i="14" s="1"/>
  <c r="D713" i="14"/>
  <c r="C713" i="14"/>
  <c r="G713" i="14"/>
  <c r="H710" i="13"/>
  <c r="I710" i="13" s="1"/>
  <c r="D710" i="13"/>
  <c r="C710" i="13"/>
  <c r="G710" i="13"/>
  <c r="B712" i="12"/>
  <c r="H572" i="3"/>
  <c r="I572" i="3" s="1"/>
  <c r="E713" i="15" l="1"/>
  <c r="G698" i="17"/>
  <c r="E713" i="14"/>
  <c r="F698" i="17"/>
  <c r="E710" i="13"/>
  <c r="E695" i="17"/>
  <c r="B714" i="15"/>
  <c r="B714" i="14"/>
  <c r="B711" i="13"/>
  <c r="H712" i="12"/>
  <c r="I712" i="12" s="1"/>
  <c r="D712" i="12"/>
  <c r="C712" i="12"/>
  <c r="G712" i="12"/>
  <c r="B573" i="3"/>
  <c r="G573" i="3" s="1"/>
  <c r="E712" i="12" l="1"/>
  <c r="D697" i="17"/>
  <c r="H714" i="15"/>
  <c r="I714" i="15" s="1"/>
  <c r="D714" i="15"/>
  <c r="C714" i="15"/>
  <c r="G714" i="15"/>
  <c r="C714" i="14"/>
  <c r="H714" i="14"/>
  <c r="I714" i="14" s="1"/>
  <c r="D714" i="14"/>
  <c r="G714" i="14"/>
  <c r="H711" i="13"/>
  <c r="I711" i="13" s="1"/>
  <c r="D711" i="13"/>
  <c r="C711" i="13"/>
  <c r="G711" i="13"/>
  <c r="B713" i="12"/>
  <c r="C573" i="3"/>
  <c r="D573" i="3"/>
  <c r="E714" i="15" l="1"/>
  <c r="G699" i="17"/>
  <c r="E714" i="14"/>
  <c r="F699" i="17"/>
  <c r="E711" i="13"/>
  <c r="E696" i="17"/>
  <c r="E573" i="3"/>
  <c r="H573" i="3" s="1"/>
  <c r="I573" i="3" s="1"/>
  <c r="C558" i="17"/>
  <c r="B558" i="17" s="1"/>
  <c r="B715" i="15"/>
  <c r="B715" i="14"/>
  <c r="B712" i="13"/>
  <c r="D713" i="12"/>
  <c r="C713" i="12"/>
  <c r="H713" i="12"/>
  <c r="I713" i="12" s="1"/>
  <c r="G713" i="12"/>
  <c r="E713" i="12" l="1"/>
  <c r="D698" i="17"/>
  <c r="H715" i="15"/>
  <c r="I715" i="15" s="1"/>
  <c r="D715" i="15"/>
  <c r="C715" i="15"/>
  <c r="G715" i="15"/>
  <c r="H715" i="14"/>
  <c r="I715" i="14" s="1"/>
  <c r="D715" i="14"/>
  <c r="C715" i="14"/>
  <c r="G715" i="14"/>
  <c r="H712" i="13"/>
  <c r="I712" i="13" s="1"/>
  <c r="D712" i="13"/>
  <c r="C712" i="13"/>
  <c r="G712" i="13"/>
  <c r="B714" i="12"/>
  <c r="B574" i="3"/>
  <c r="G574" i="3" s="1"/>
  <c r="E715" i="15" l="1"/>
  <c r="G700" i="17"/>
  <c r="E715" i="14"/>
  <c r="F700" i="17"/>
  <c r="E712" i="13"/>
  <c r="E697" i="17"/>
  <c r="B716" i="15"/>
  <c r="B716" i="14"/>
  <c r="B713" i="13"/>
  <c r="H714" i="12"/>
  <c r="I714" i="12" s="1"/>
  <c r="D714" i="12"/>
  <c r="C714" i="12"/>
  <c r="G714" i="12"/>
  <c r="C574" i="3"/>
  <c r="D574" i="3"/>
  <c r="E714" i="12" l="1"/>
  <c r="D699" i="17"/>
  <c r="E574" i="3"/>
  <c r="C559" i="17"/>
  <c r="B559" i="17" s="1"/>
  <c r="H716" i="15"/>
  <c r="I716" i="15" s="1"/>
  <c r="C716" i="15"/>
  <c r="D716" i="15"/>
  <c r="G716" i="15"/>
  <c r="H716" i="14"/>
  <c r="I716" i="14" s="1"/>
  <c r="D716" i="14"/>
  <c r="C716" i="14"/>
  <c r="G716" i="14"/>
  <c r="H713" i="13"/>
  <c r="I713" i="13" s="1"/>
  <c r="D713" i="13"/>
  <c r="C713" i="13"/>
  <c r="G713" i="13"/>
  <c r="B715" i="12"/>
  <c r="H574" i="3"/>
  <c r="I574" i="3" s="1"/>
  <c r="E716" i="15" l="1"/>
  <c r="G701" i="17"/>
  <c r="E716" i="14"/>
  <c r="F701" i="17"/>
  <c r="E713" i="13"/>
  <c r="E698" i="17"/>
  <c r="B717" i="15"/>
  <c r="B717" i="14"/>
  <c r="B714" i="13"/>
  <c r="H715" i="12"/>
  <c r="I715" i="12" s="1"/>
  <c r="D715" i="12"/>
  <c r="C715" i="12"/>
  <c r="G715" i="12"/>
  <c r="B575" i="3"/>
  <c r="G575" i="3" s="1"/>
  <c r="E715" i="12" l="1"/>
  <c r="D700" i="17"/>
  <c r="D717" i="15"/>
  <c r="H717" i="15"/>
  <c r="I717" i="15" s="1"/>
  <c r="C717" i="15"/>
  <c r="G717" i="15"/>
  <c r="C717" i="14"/>
  <c r="H717" i="14"/>
  <c r="I717" i="14" s="1"/>
  <c r="D717" i="14"/>
  <c r="G717" i="14"/>
  <c r="D714" i="13"/>
  <c r="C714" i="13"/>
  <c r="H714" i="13"/>
  <c r="I714" i="13" s="1"/>
  <c r="G714" i="13"/>
  <c r="B716" i="12"/>
  <c r="C575" i="3"/>
  <c r="D575" i="3"/>
  <c r="E717" i="15" l="1"/>
  <c r="G702" i="17"/>
  <c r="E717" i="14"/>
  <c r="F702" i="17"/>
  <c r="E714" i="13"/>
  <c r="E699" i="17"/>
  <c r="E575" i="3"/>
  <c r="H575" i="3" s="1"/>
  <c r="I575" i="3" s="1"/>
  <c r="B576" i="3" s="1"/>
  <c r="G576" i="3" s="1"/>
  <c r="C560" i="17"/>
  <c r="B560" i="17" s="1"/>
  <c r="B718" i="15"/>
  <c r="B718" i="14"/>
  <c r="B715" i="13"/>
  <c r="H716" i="12"/>
  <c r="I716" i="12" s="1"/>
  <c r="D716" i="12"/>
  <c r="C716" i="12"/>
  <c r="G716" i="12"/>
  <c r="E716" i="12" l="1"/>
  <c r="D701" i="17"/>
  <c r="D718" i="15"/>
  <c r="C718" i="15"/>
  <c r="H718" i="15"/>
  <c r="I718" i="15" s="1"/>
  <c r="G718" i="15"/>
  <c r="D718" i="14"/>
  <c r="C718" i="14"/>
  <c r="H718" i="14"/>
  <c r="I718" i="14" s="1"/>
  <c r="G718" i="14"/>
  <c r="H715" i="13"/>
  <c r="I715" i="13" s="1"/>
  <c r="D715" i="13"/>
  <c r="C715" i="13"/>
  <c r="G715" i="13"/>
  <c r="B717" i="12"/>
  <c r="C576" i="3"/>
  <c r="D576" i="3"/>
  <c r="E718" i="15" l="1"/>
  <c r="G703" i="17"/>
  <c r="E718" i="14"/>
  <c r="F703" i="17"/>
  <c r="E715" i="13"/>
  <c r="E700" i="17"/>
  <c r="E576" i="3"/>
  <c r="H576" i="3" s="1"/>
  <c r="I576" i="3" s="1"/>
  <c r="C561" i="17"/>
  <c r="B561" i="17" s="1"/>
  <c r="B719" i="15"/>
  <c r="B719" i="14"/>
  <c r="B716" i="13"/>
  <c r="H717" i="12"/>
  <c r="I717" i="12" s="1"/>
  <c r="D717" i="12"/>
  <c r="C717" i="12"/>
  <c r="G717" i="12"/>
  <c r="E717" i="12" l="1"/>
  <c r="D702" i="17"/>
  <c r="C719" i="15"/>
  <c r="D719" i="15"/>
  <c r="H719" i="15"/>
  <c r="I719" i="15" s="1"/>
  <c r="G719" i="15"/>
  <c r="D719" i="14"/>
  <c r="H719" i="14"/>
  <c r="I719" i="14" s="1"/>
  <c r="C719" i="14"/>
  <c r="G719" i="14"/>
  <c r="C716" i="13"/>
  <c r="H716" i="13"/>
  <c r="I716" i="13" s="1"/>
  <c r="D716" i="13"/>
  <c r="G716" i="13"/>
  <c r="B718" i="12"/>
  <c r="B577" i="3"/>
  <c r="G577" i="3" s="1"/>
  <c r="E719" i="15" l="1"/>
  <c r="G704" i="17"/>
  <c r="E719" i="14"/>
  <c r="F704" i="17"/>
  <c r="E716" i="13"/>
  <c r="E701" i="17"/>
  <c r="B720" i="15"/>
  <c r="B720" i="14"/>
  <c r="B717" i="13"/>
  <c r="D718" i="12"/>
  <c r="C718" i="12"/>
  <c r="H718" i="12"/>
  <c r="I718" i="12" s="1"/>
  <c r="G718" i="12"/>
  <c r="C577" i="3"/>
  <c r="D577" i="3"/>
  <c r="E718" i="12" l="1"/>
  <c r="D703" i="17"/>
  <c r="E577" i="3"/>
  <c r="C562" i="17"/>
  <c r="B562" i="17" s="1"/>
  <c r="H720" i="15"/>
  <c r="I720" i="15" s="1"/>
  <c r="D720" i="15"/>
  <c r="C720" i="15"/>
  <c r="G720" i="15"/>
  <c r="C720" i="14"/>
  <c r="H720" i="14"/>
  <c r="I720" i="14" s="1"/>
  <c r="D720" i="14"/>
  <c r="G720" i="14"/>
  <c r="H717" i="13"/>
  <c r="I717" i="13" s="1"/>
  <c r="D717" i="13"/>
  <c r="C717" i="13"/>
  <c r="G717" i="13"/>
  <c r="B719" i="12"/>
  <c r="H577" i="3"/>
  <c r="I577" i="3" s="1"/>
  <c r="E720" i="15" l="1"/>
  <c r="G705" i="17"/>
  <c r="E720" i="14"/>
  <c r="F705" i="17"/>
  <c r="E717" i="13"/>
  <c r="E702" i="17"/>
  <c r="B721" i="15"/>
  <c r="B721" i="14"/>
  <c r="B718" i="13"/>
  <c r="H719" i="12"/>
  <c r="I719" i="12" s="1"/>
  <c r="D719" i="12"/>
  <c r="C719" i="12"/>
  <c r="G719" i="12"/>
  <c r="B578" i="3"/>
  <c r="G578" i="3" s="1"/>
  <c r="E719" i="12" l="1"/>
  <c r="D704" i="17"/>
  <c r="H721" i="15"/>
  <c r="I721" i="15" s="1"/>
  <c r="D721" i="15"/>
  <c r="C721" i="15"/>
  <c r="G721" i="15"/>
  <c r="H721" i="14"/>
  <c r="I721" i="14" s="1"/>
  <c r="D721" i="14"/>
  <c r="C721" i="14"/>
  <c r="G721" i="14"/>
  <c r="H718" i="13"/>
  <c r="I718" i="13" s="1"/>
  <c r="D718" i="13"/>
  <c r="C718" i="13"/>
  <c r="G718" i="13"/>
  <c r="B720" i="12"/>
  <c r="C578" i="3"/>
  <c r="D578" i="3"/>
  <c r="E721" i="15" l="1"/>
  <c r="G706" i="17"/>
  <c r="E721" i="14"/>
  <c r="F706" i="17"/>
  <c r="E718" i="13"/>
  <c r="E703" i="17"/>
  <c r="E578" i="3"/>
  <c r="H578" i="3" s="1"/>
  <c r="I578" i="3" s="1"/>
  <c r="C563" i="17"/>
  <c r="B563" i="17" s="1"/>
  <c r="B722" i="15"/>
  <c r="B722" i="14"/>
  <c r="B719" i="13"/>
  <c r="C720" i="12"/>
  <c r="H720" i="12"/>
  <c r="I720" i="12" s="1"/>
  <c r="D720" i="12"/>
  <c r="G720" i="12"/>
  <c r="E720" i="12" l="1"/>
  <c r="D705" i="17"/>
  <c r="C722" i="15"/>
  <c r="H722" i="15"/>
  <c r="I722" i="15" s="1"/>
  <c r="D722" i="15"/>
  <c r="G722" i="15"/>
  <c r="H722" i="14"/>
  <c r="I722" i="14" s="1"/>
  <c r="D722" i="14"/>
  <c r="C722" i="14"/>
  <c r="G722" i="14"/>
  <c r="D719" i="13"/>
  <c r="C719" i="13"/>
  <c r="H719" i="13"/>
  <c r="I719" i="13" s="1"/>
  <c r="G719" i="13"/>
  <c r="B721" i="12"/>
  <c r="B579" i="3"/>
  <c r="G579" i="3" s="1"/>
  <c r="E722" i="15" l="1"/>
  <c r="G707" i="17"/>
  <c r="E722" i="14"/>
  <c r="F707" i="17"/>
  <c r="E719" i="13"/>
  <c r="E704" i="17"/>
  <c r="B723" i="15"/>
  <c r="B723" i="14"/>
  <c r="B720" i="13"/>
  <c r="H721" i="12"/>
  <c r="I721" i="12" s="1"/>
  <c r="D721" i="12"/>
  <c r="C721" i="12"/>
  <c r="G721" i="12"/>
  <c r="C579" i="3"/>
  <c r="D579" i="3"/>
  <c r="E721" i="12" l="1"/>
  <c r="D706" i="17"/>
  <c r="E579" i="3"/>
  <c r="C564" i="17"/>
  <c r="B564" i="17" s="1"/>
  <c r="H723" i="15"/>
  <c r="I723" i="15" s="1"/>
  <c r="D723" i="15"/>
  <c r="C723" i="15"/>
  <c r="G723" i="15"/>
  <c r="C723" i="14"/>
  <c r="D723" i="14"/>
  <c r="H723" i="14"/>
  <c r="I723" i="14" s="1"/>
  <c r="G723" i="14"/>
  <c r="H720" i="13"/>
  <c r="I720" i="13" s="1"/>
  <c r="D720" i="13"/>
  <c r="C720" i="13"/>
  <c r="G720" i="13"/>
  <c r="B722" i="12"/>
  <c r="H579" i="3"/>
  <c r="I579" i="3" s="1"/>
  <c r="E723" i="15" l="1"/>
  <c r="G708" i="17"/>
  <c r="E723" i="14"/>
  <c r="F708" i="17"/>
  <c r="E720" i="13"/>
  <c r="E705" i="17"/>
  <c r="B724" i="15"/>
  <c r="B724" i="14"/>
  <c r="B721" i="13"/>
  <c r="H722" i="12"/>
  <c r="I722" i="12" s="1"/>
  <c r="D722" i="12"/>
  <c r="C722" i="12"/>
  <c r="G722" i="12"/>
  <c r="B580" i="3"/>
  <c r="G580" i="3" s="1"/>
  <c r="E722" i="12" l="1"/>
  <c r="D707" i="17"/>
  <c r="D724" i="15"/>
  <c r="C724" i="15"/>
  <c r="H724" i="15"/>
  <c r="I724" i="15" s="1"/>
  <c r="G724" i="15"/>
  <c r="D724" i="14"/>
  <c r="C724" i="14"/>
  <c r="H724" i="14"/>
  <c r="I724" i="14" s="1"/>
  <c r="G724" i="14"/>
  <c r="D721" i="13"/>
  <c r="C721" i="13"/>
  <c r="H721" i="13"/>
  <c r="I721" i="13" s="1"/>
  <c r="G721" i="13"/>
  <c r="B723" i="12"/>
  <c r="C580" i="3"/>
  <c r="D580" i="3"/>
  <c r="E724" i="15" l="1"/>
  <c r="G709" i="17"/>
  <c r="E724" i="14"/>
  <c r="F709" i="17"/>
  <c r="E721" i="13"/>
  <c r="E706" i="17"/>
  <c r="E580" i="3"/>
  <c r="H580" i="3" s="1"/>
  <c r="I580" i="3" s="1"/>
  <c r="C565" i="17"/>
  <c r="B565" i="17" s="1"/>
  <c r="B725" i="15"/>
  <c r="B725" i="14"/>
  <c r="B722" i="13"/>
  <c r="D723" i="12"/>
  <c r="C723" i="12"/>
  <c r="H723" i="12"/>
  <c r="I723" i="12" s="1"/>
  <c r="G723" i="12"/>
  <c r="E723" i="12" l="1"/>
  <c r="D708" i="17"/>
  <c r="C725" i="15"/>
  <c r="H725" i="15"/>
  <c r="I725" i="15" s="1"/>
  <c r="D725" i="15"/>
  <c r="G725" i="15"/>
  <c r="H725" i="14"/>
  <c r="I725" i="14" s="1"/>
  <c r="D725" i="14"/>
  <c r="C725" i="14"/>
  <c r="G725" i="14"/>
  <c r="H722" i="13"/>
  <c r="I722" i="13" s="1"/>
  <c r="D722" i="13"/>
  <c r="C722" i="13"/>
  <c r="G722" i="13"/>
  <c r="B724" i="12"/>
  <c r="B581" i="3"/>
  <c r="G581" i="3" s="1"/>
  <c r="E725" i="15" l="1"/>
  <c r="G710" i="17"/>
  <c r="E725" i="14"/>
  <c r="F710" i="17"/>
  <c r="E722" i="13"/>
  <c r="E707" i="17"/>
  <c r="B726" i="15"/>
  <c r="B726" i="14"/>
  <c r="B723" i="13"/>
  <c r="H724" i="12"/>
  <c r="I724" i="12" s="1"/>
  <c r="D724" i="12"/>
  <c r="C724" i="12"/>
  <c r="G724" i="12"/>
  <c r="C581" i="3"/>
  <c r="D581" i="3"/>
  <c r="E724" i="12" l="1"/>
  <c r="D709" i="17"/>
  <c r="E581" i="3"/>
  <c r="C566" i="17"/>
  <c r="B566" i="17" s="1"/>
  <c r="H726" i="15"/>
  <c r="I726" i="15" s="1"/>
  <c r="D726" i="15"/>
  <c r="C726" i="15"/>
  <c r="G726" i="15"/>
  <c r="C726" i="14"/>
  <c r="H726" i="14"/>
  <c r="I726" i="14" s="1"/>
  <c r="D726" i="14"/>
  <c r="G726" i="14"/>
  <c r="H723" i="13"/>
  <c r="I723" i="13" s="1"/>
  <c r="D723" i="13"/>
  <c r="C723" i="13"/>
  <c r="G723" i="13"/>
  <c r="B725" i="12"/>
  <c r="H581" i="3"/>
  <c r="I581" i="3" s="1"/>
  <c r="E726" i="15" l="1"/>
  <c r="G711" i="17"/>
  <c r="E726" i="14"/>
  <c r="F711" i="17"/>
  <c r="E723" i="13"/>
  <c r="E708" i="17"/>
  <c r="B727" i="15"/>
  <c r="B727" i="14"/>
  <c r="B724" i="13"/>
  <c r="D725" i="12"/>
  <c r="C725" i="12"/>
  <c r="H725" i="12"/>
  <c r="I725" i="12" s="1"/>
  <c r="G725" i="12"/>
  <c r="B582" i="3"/>
  <c r="G582" i="3" s="1"/>
  <c r="E725" i="12" l="1"/>
  <c r="D710" i="17"/>
  <c r="H727" i="15"/>
  <c r="I727" i="15" s="1"/>
  <c r="C727" i="15"/>
  <c r="D727" i="15"/>
  <c r="G727" i="15"/>
  <c r="H727" i="14"/>
  <c r="I727" i="14" s="1"/>
  <c r="C727" i="14"/>
  <c r="D727" i="14"/>
  <c r="G727" i="14"/>
  <c r="H724" i="13"/>
  <c r="I724" i="13" s="1"/>
  <c r="D724" i="13"/>
  <c r="C724" i="13"/>
  <c r="G724" i="13"/>
  <c r="B726" i="12"/>
  <c r="D582" i="3"/>
  <c r="C582" i="3"/>
  <c r="E727" i="15" l="1"/>
  <c r="G712" i="17"/>
  <c r="E727" i="14"/>
  <c r="F712" i="17"/>
  <c r="E724" i="13"/>
  <c r="E709" i="17"/>
  <c r="E582" i="3"/>
  <c r="H582" i="3" s="1"/>
  <c r="I582" i="3" s="1"/>
  <c r="C567" i="17"/>
  <c r="B567" i="17" s="1"/>
  <c r="B728" i="15"/>
  <c r="B728" i="14"/>
  <c r="B725" i="13"/>
  <c r="H726" i="12"/>
  <c r="I726" i="12" s="1"/>
  <c r="D726" i="12"/>
  <c r="C726" i="12"/>
  <c r="G726" i="12"/>
  <c r="E726" i="12" l="1"/>
  <c r="D711" i="17"/>
  <c r="D728" i="15"/>
  <c r="C728" i="15"/>
  <c r="H728" i="15"/>
  <c r="I728" i="15" s="1"/>
  <c r="G728" i="15"/>
  <c r="H728" i="14"/>
  <c r="I728" i="14" s="1"/>
  <c r="D728" i="14"/>
  <c r="C728" i="14"/>
  <c r="G728" i="14"/>
  <c r="H725" i="13"/>
  <c r="I725" i="13" s="1"/>
  <c r="D725" i="13"/>
  <c r="C725" i="13"/>
  <c r="G725" i="13"/>
  <c r="B727" i="12"/>
  <c r="B583" i="3"/>
  <c r="G583" i="3" s="1"/>
  <c r="E728" i="15" l="1"/>
  <c r="G713" i="17"/>
  <c r="E728" i="14"/>
  <c r="F713" i="17"/>
  <c r="E725" i="13"/>
  <c r="E710" i="17"/>
  <c r="B729" i="15"/>
  <c r="B729" i="14"/>
  <c r="B726" i="13"/>
  <c r="H727" i="12"/>
  <c r="I727" i="12" s="1"/>
  <c r="D727" i="12"/>
  <c r="C727" i="12"/>
  <c r="G727" i="12"/>
  <c r="C583" i="3"/>
  <c r="D583" i="3"/>
  <c r="E727" i="12" l="1"/>
  <c r="D712" i="17"/>
  <c r="E583" i="3"/>
  <c r="C568" i="17"/>
  <c r="B568" i="17" s="1"/>
  <c r="D729" i="15"/>
  <c r="H729" i="15"/>
  <c r="I729" i="15" s="1"/>
  <c r="C729" i="15"/>
  <c r="G729" i="15"/>
  <c r="C729" i="14"/>
  <c r="H729" i="14"/>
  <c r="I729" i="14" s="1"/>
  <c r="D729" i="14"/>
  <c r="G729" i="14"/>
  <c r="D726" i="13"/>
  <c r="C726" i="13"/>
  <c r="H726" i="13"/>
  <c r="I726" i="13" s="1"/>
  <c r="G726" i="13"/>
  <c r="B728" i="12"/>
  <c r="H583" i="3"/>
  <c r="I583" i="3" s="1"/>
  <c r="B584" i="3" s="1"/>
  <c r="G584" i="3" s="1"/>
  <c r="E729" i="15" l="1"/>
  <c r="G714" i="17"/>
  <c r="E729" i="14"/>
  <c r="F714" i="17"/>
  <c r="E726" i="13"/>
  <c r="E711" i="17"/>
  <c r="B730" i="15"/>
  <c r="B730" i="14"/>
  <c r="B727" i="13"/>
  <c r="H728" i="12"/>
  <c r="I728" i="12" s="1"/>
  <c r="D728" i="12"/>
  <c r="C728" i="12"/>
  <c r="G728" i="12"/>
  <c r="C584" i="3"/>
  <c r="D584" i="3"/>
  <c r="E728" i="12" l="1"/>
  <c r="D713" i="17"/>
  <c r="E584" i="3"/>
  <c r="C569" i="17"/>
  <c r="B569" i="17" s="1"/>
  <c r="D730" i="15"/>
  <c r="H730" i="15"/>
  <c r="I730" i="15" s="1"/>
  <c r="C730" i="15"/>
  <c r="G730" i="15"/>
  <c r="H730" i="14"/>
  <c r="I730" i="14" s="1"/>
  <c r="D730" i="14"/>
  <c r="C730" i="14"/>
  <c r="G730" i="14"/>
  <c r="H727" i="13"/>
  <c r="I727" i="13" s="1"/>
  <c r="D727" i="13"/>
  <c r="C727" i="13"/>
  <c r="G727" i="13"/>
  <c r="B729" i="12"/>
  <c r="H584" i="3"/>
  <c r="I584" i="3" s="1"/>
  <c r="E730" i="15" l="1"/>
  <c r="G715" i="17"/>
  <c r="E730" i="14"/>
  <c r="F715" i="17"/>
  <c r="E727" i="13"/>
  <c r="E712" i="17"/>
  <c r="B731" i="15"/>
  <c r="B731" i="14"/>
  <c r="B728" i="13"/>
  <c r="H729" i="12"/>
  <c r="I729" i="12" s="1"/>
  <c r="D729" i="12"/>
  <c r="C729" i="12"/>
  <c r="G729" i="12"/>
  <c r="B585" i="3"/>
  <c r="G585" i="3" s="1"/>
  <c r="E729" i="12" l="1"/>
  <c r="D714" i="17"/>
  <c r="C731" i="15"/>
  <c r="D731" i="15"/>
  <c r="H731" i="15"/>
  <c r="I731" i="15" s="1"/>
  <c r="G731" i="15"/>
  <c r="D731" i="14"/>
  <c r="H731" i="14"/>
  <c r="I731" i="14" s="1"/>
  <c r="C731" i="14"/>
  <c r="G731" i="14"/>
  <c r="C728" i="13"/>
  <c r="H728" i="13"/>
  <c r="I728" i="13" s="1"/>
  <c r="D728" i="13"/>
  <c r="G728" i="13"/>
  <c r="B730" i="12"/>
  <c r="C585" i="3"/>
  <c r="D585" i="3"/>
  <c r="E731" i="15" l="1"/>
  <c r="G716" i="17"/>
  <c r="E731" i="14"/>
  <c r="F716" i="17"/>
  <c r="E728" i="13"/>
  <c r="E713" i="17"/>
  <c r="E585" i="3"/>
  <c r="H585" i="3" s="1"/>
  <c r="I585" i="3" s="1"/>
  <c r="B586" i="3" s="1"/>
  <c r="G586" i="3" s="1"/>
  <c r="C570" i="17"/>
  <c r="B570" i="17" s="1"/>
  <c r="B732" i="15"/>
  <c r="B732" i="14"/>
  <c r="B729" i="13"/>
  <c r="D730" i="12"/>
  <c r="C730" i="12"/>
  <c r="H730" i="12"/>
  <c r="I730" i="12" s="1"/>
  <c r="G730" i="12"/>
  <c r="E730" i="12" l="1"/>
  <c r="D715" i="17"/>
  <c r="H732" i="15"/>
  <c r="I732" i="15" s="1"/>
  <c r="C732" i="15"/>
  <c r="D732" i="15"/>
  <c r="G732" i="15"/>
  <c r="C732" i="14"/>
  <c r="H732" i="14"/>
  <c r="I732" i="14" s="1"/>
  <c r="D732" i="14"/>
  <c r="G732" i="14"/>
  <c r="H729" i="13"/>
  <c r="I729" i="13" s="1"/>
  <c r="D729" i="13"/>
  <c r="C729" i="13"/>
  <c r="G729" i="13"/>
  <c r="B731" i="12"/>
  <c r="C586" i="3"/>
  <c r="D586" i="3"/>
  <c r="E732" i="15" l="1"/>
  <c r="G717" i="17"/>
  <c r="E732" i="14"/>
  <c r="F717" i="17"/>
  <c r="E729" i="13"/>
  <c r="E714" i="17"/>
  <c r="E586" i="3"/>
  <c r="H586" i="3" s="1"/>
  <c r="I586" i="3" s="1"/>
  <c r="C571" i="17"/>
  <c r="B571" i="17" s="1"/>
  <c r="B733" i="15"/>
  <c r="B733" i="14"/>
  <c r="B730" i="13"/>
  <c r="H731" i="12"/>
  <c r="I731" i="12" s="1"/>
  <c r="D731" i="12"/>
  <c r="C731" i="12"/>
  <c r="G731" i="12"/>
  <c r="E731" i="12" l="1"/>
  <c r="D716" i="17"/>
  <c r="H733" i="15"/>
  <c r="I733" i="15" s="1"/>
  <c r="C733" i="15"/>
  <c r="D733" i="15"/>
  <c r="G733" i="15"/>
  <c r="H733" i="14"/>
  <c r="I733" i="14" s="1"/>
  <c r="D733" i="14"/>
  <c r="C733" i="14"/>
  <c r="G733" i="14"/>
  <c r="H730" i="13"/>
  <c r="I730" i="13" s="1"/>
  <c r="D730" i="13"/>
  <c r="C730" i="13"/>
  <c r="G730" i="13"/>
  <c r="B732" i="12"/>
  <c r="B587" i="3"/>
  <c r="G587" i="3" s="1"/>
  <c r="E733" i="15" l="1"/>
  <c r="G718" i="17"/>
  <c r="E733" i="14"/>
  <c r="F718" i="17"/>
  <c r="E730" i="13"/>
  <c r="E715" i="17"/>
  <c r="B734" i="15"/>
  <c r="B734" i="14"/>
  <c r="B731" i="13"/>
  <c r="C732" i="12"/>
  <c r="H732" i="12"/>
  <c r="I732" i="12" s="1"/>
  <c r="D732" i="12"/>
  <c r="G732" i="12"/>
  <c r="C587" i="3"/>
  <c r="D587" i="3"/>
  <c r="E732" i="12" l="1"/>
  <c r="D717" i="17"/>
  <c r="E587" i="3"/>
  <c r="C572" i="17"/>
  <c r="B572" i="17" s="1"/>
  <c r="D734" i="15"/>
  <c r="H734" i="15"/>
  <c r="I734" i="15" s="1"/>
  <c r="C734" i="15"/>
  <c r="G734" i="15"/>
  <c r="H734" i="14"/>
  <c r="I734" i="14" s="1"/>
  <c r="D734" i="14"/>
  <c r="C734" i="14"/>
  <c r="G734" i="14"/>
  <c r="D731" i="13"/>
  <c r="C731" i="13"/>
  <c r="H731" i="13"/>
  <c r="I731" i="13" s="1"/>
  <c r="G731" i="13"/>
  <c r="B733" i="12"/>
  <c r="H587" i="3"/>
  <c r="I587" i="3" s="1"/>
  <c r="B588" i="3" s="1"/>
  <c r="G588" i="3" s="1"/>
  <c r="E734" i="15" l="1"/>
  <c r="G719" i="17"/>
  <c r="E734" i="14"/>
  <c r="F719" i="17"/>
  <c r="E731" i="13"/>
  <c r="E716" i="17"/>
  <c r="B735" i="15"/>
  <c r="B735" i="14"/>
  <c r="B732" i="13"/>
  <c r="H733" i="12"/>
  <c r="I733" i="12" s="1"/>
  <c r="D733" i="12"/>
  <c r="C733" i="12"/>
  <c r="G733" i="12"/>
  <c r="C588" i="3"/>
  <c r="D588" i="3"/>
  <c r="E733" i="12" l="1"/>
  <c r="D718" i="17"/>
  <c r="E588" i="3"/>
  <c r="C573" i="17"/>
  <c r="B573" i="17" s="1"/>
  <c r="H735" i="15"/>
  <c r="I735" i="15" s="1"/>
  <c r="D735" i="15"/>
  <c r="C735" i="15"/>
  <c r="G735" i="15"/>
  <c r="C735" i="14"/>
  <c r="H735" i="14"/>
  <c r="I735" i="14" s="1"/>
  <c r="D735" i="14"/>
  <c r="G735" i="14"/>
  <c r="H732" i="13"/>
  <c r="I732" i="13" s="1"/>
  <c r="D732" i="13"/>
  <c r="C732" i="13"/>
  <c r="G732" i="13"/>
  <c r="B734" i="12"/>
  <c r="H588" i="3"/>
  <c r="I588" i="3" s="1"/>
  <c r="B589" i="3" s="1"/>
  <c r="G589" i="3" s="1"/>
  <c r="E735" i="15" l="1"/>
  <c r="G720" i="17"/>
  <c r="E735" i="14"/>
  <c r="F720" i="17"/>
  <c r="E732" i="13"/>
  <c r="E717" i="17"/>
  <c r="B736" i="15"/>
  <c r="B736" i="14"/>
  <c r="B733" i="13"/>
  <c r="H734" i="12"/>
  <c r="I734" i="12" s="1"/>
  <c r="D734" i="12"/>
  <c r="C734" i="12"/>
  <c r="G734" i="12"/>
  <c r="C589" i="3"/>
  <c r="D589" i="3"/>
  <c r="E734" i="12" l="1"/>
  <c r="D719" i="17"/>
  <c r="E589" i="3"/>
  <c r="C574" i="17"/>
  <c r="B574" i="17" s="1"/>
  <c r="D736" i="15"/>
  <c r="C736" i="15"/>
  <c r="H736" i="15"/>
  <c r="I736" i="15" s="1"/>
  <c r="G736" i="15"/>
  <c r="D736" i="14"/>
  <c r="C736" i="14"/>
  <c r="H736" i="14"/>
  <c r="I736" i="14" s="1"/>
  <c r="G736" i="14"/>
  <c r="D733" i="13"/>
  <c r="C733" i="13"/>
  <c r="H733" i="13"/>
  <c r="I733" i="13" s="1"/>
  <c r="G733" i="13"/>
  <c r="B735" i="12"/>
  <c r="H589" i="3"/>
  <c r="I589" i="3" s="1"/>
  <c r="E736" i="15" l="1"/>
  <c r="G721" i="17"/>
  <c r="E736" i="14"/>
  <c r="F721" i="17"/>
  <c r="E733" i="13"/>
  <c r="E718" i="17"/>
  <c r="B737" i="15"/>
  <c r="B737" i="14"/>
  <c r="B734" i="13"/>
  <c r="D735" i="12"/>
  <c r="C735" i="12"/>
  <c r="H735" i="12"/>
  <c r="I735" i="12" s="1"/>
  <c r="G735" i="12"/>
  <c r="B590" i="3"/>
  <c r="G590" i="3" s="1"/>
  <c r="E735" i="12" l="1"/>
  <c r="D720" i="17"/>
  <c r="C737" i="15"/>
  <c r="D737" i="15"/>
  <c r="H737" i="15"/>
  <c r="I737" i="15" s="1"/>
  <c r="G737" i="15"/>
  <c r="H737" i="14"/>
  <c r="I737" i="14" s="1"/>
  <c r="D737" i="14"/>
  <c r="C737" i="14"/>
  <c r="G737" i="14"/>
  <c r="H734" i="13"/>
  <c r="I734" i="13" s="1"/>
  <c r="D734" i="13"/>
  <c r="C734" i="13"/>
  <c r="G734" i="13"/>
  <c r="B736" i="12"/>
  <c r="C590" i="3"/>
  <c r="D590" i="3"/>
  <c r="E737" i="15" l="1"/>
  <c r="G722" i="17"/>
  <c r="E737" i="14"/>
  <c r="F722" i="17"/>
  <c r="E734" i="13"/>
  <c r="E719" i="17"/>
  <c r="E590" i="3"/>
  <c r="H590" i="3" s="1"/>
  <c r="I590" i="3" s="1"/>
  <c r="B591" i="3" s="1"/>
  <c r="G591" i="3" s="1"/>
  <c r="C575" i="17"/>
  <c r="B575" i="17" s="1"/>
  <c r="B738" i="15"/>
  <c r="B738" i="14"/>
  <c r="B735" i="13"/>
  <c r="H736" i="12"/>
  <c r="I736" i="12" s="1"/>
  <c r="D736" i="12"/>
  <c r="C736" i="12"/>
  <c r="G736" i="12"/>
  <c r="E736" i="12" l="1"/>
  <c r="D721" i="17"/>
  <c r="D738" i="15"/>
  <c r="C738" i="15"/>
  <c r="H738" i="15"/>
  <c r="I738" i="15" s="1"/>
  <c r="G738" i="15"/>
  <c r="C738" i="14"/>
  <c r="H738" i="14"/>
  <c r="I738" i="14" s="1"/>
  <c r="D738" i="14"/>
  <c r="G738" i="14"/>
  <c r="H735" i="13"/>
  <c r="I735" i="13" s="1"/>
  <c r="D735" i="13"/>
  <c r="C735" i="13"/>
  <c r="G735" i="13"/>
  <c r="B737" i="12"/>
  <c r="C591" i="3"/>
  <c r="D591" i="3"/>
  <c r="E738" i="15" l="1"/>
  <c r="G723" i="17"/>
  <c r="E738" i="14"/>
  <c r="F723" i="17"/>
  <c r="E735" i="13"/>
  <c r="E720" i="17"/>
  <c r="E591" i="3"/>
  <c r="H591" i="3" s="1"/>
  <c r="I591" i="3" s="1"/>
  <c r="B592" i="3" s="1"/>
  <c r="G592" i="3" s="1"/>
  <c r="C576" i="17"/>
  <c r="B576" i="17" s="1"/>
  <c r="B739" i="15"/>
  <c r="B739" i="14"/>
  <c r="B736" i="13"/>
  <c r="D737" i="12"/>
  <c r="C737" i="12"/>
  <c r="H737" i="12"/>
  <c r="I737" i="12" s="1"/>
  <c r="G737" i="12"/>
  <c r="E737" i="12" l="1"/>
  <c r="D722" i="17"/>
  <c r="H739" i="15"/>
  <c r="I739" i="15" s="1"/>
  <c r="D739" i="15"/>
  <c r="C739" i="15"/>
  <c r="G739" i="15"/>
  <c r="D739" i="14"/>
  <c r="C739" i="14"/>
  <c r="H739" i="14"/>
  <c r="I739" i="14" s="1"/>
  <c r="G739" i="14"/>
  <c r="H736" i="13"/>
  <c r="I736" i="13" s="1"/>
  <c r="D736" i="13"/>
  <c r="C736" i="13"/>
  <c r="G736" i="13"/>
  <c r="B738" i="12"/>
  <c r="C592" i="3"/>
  <c r="D592" i="3"/>
  <c r="E739" i="15" l="1"/>
  <c r="G724" i="17"/>
  <c r="E739" i="14"/>
  <c r="F724" i="17"/>
  <c r="E736" i="13"/>
  <c r="E721" i="17"/>
  <c r="E592" i="3"/>
  <c r="H592" i="3" s="1"/>
  <c r="I592" i="3" s="1"/>
  <c r="C577" i="17"/>
  <c r="B577" i="17" s="1"/>
  <c r="B740" i="15"/>
  <c r="B740" i="14"/>
  <c r="B737" i="13"/>
  <c r="H738" i="12"/>
  <c r="I738" i="12" s="1"/>
  <c r="D738" i="12"/>
  <c r="C738" i="12"/>
  <c r="G738" i="12"/>
  <c r="E738" i="12" l="1"/>
  <c r="D723" i="17"/>
  <c r="D740" i="15"/>
  <c r="H740" i="15"/>
  <c r="I740" i="15" s="1"/>
  <c r="C740" i="15"/>
  <c r="G740" i="15"/>
  <c r="H740" i="14"/>
  <c r="I740" i="14" s="1"/>
  <c r="D740" i="14"/>
  <c r="C740" i="14"/>
  <c r="G740" i="14"/>
  <c r="H737" i="13"/>
  <c r="I737" i="13" s="1"/>
  <c r="D737" i="13"/>
  <c r="C737" i="13"/>
  <c r="G737" i="13"/>
  <c r="B739" i="12"/>
  <c r="B593" i="3"/>
  <c r="G593" i="3" s="1"/>
  <c r="E740" i="15" l="1"/>
  <c r="G725" i="17"/>
  <c r="E740" i="14"/>
  <c r="F725" i="17"/>
  <c r="E737" i="13"/>
  <c r="E722" i="17"/>
  <c r="B741" i="15"/>
  <c r="B741" i="14"/>
  <c r="B738" i="13"/>
  <c r="H739" i="12"/>
  <c r="I739" i="12" s="1"/>
  <c r="D739" i="12"/>
  <c r="C739" i="12"/>
  <c r="G739" i="12"/>
  <c r="C593" i="3"/>
  <c r="D593" i="3"/>
  <c r="E739" i="12" l="1"/>
  <c r="D724" i="17"/>
  <c r="E593" i="3"/>
  <c r="C578" i="17"/>
  <c r="B578" i="17" s="1"/>
  <c r="D741" i="15"/>
  <c r="H741" i="15"/>
  <c r="I741" i="15" s="1"/>
  <c r="C741" i="15"/>
  <c r="G741" i="15"/>
  <c r="C741" i="14"/>
  <c r="H741" i="14"/>
  <c r="I741" i="14" s="1"/>
  <c r="D741" i="14"/>
  <c r="G741" i="14"/>
  <c r="D738" i="13"/>
  <c r="C738" i="13"/>
  <c r="H738" i="13"/>
  <c r="I738" i="13" s="1"/>
  <c r="G738" i="13"/>
  <c r="B740" i="12"/>
  <c r="H593" i="3"/>
  <c r="I593" i="3" s="1"/>
  <c r="B594" i="3" s="1"/>
  <c r="G594" i="3" s="1"/>
  <c r="E741" i="15" l="1"/>
  <c r="G726" i="17"/>
  <c r="E741" i="14"/>
  <c r="F726" i="17"/>
  <c r="E738" i="13"/>
  <c r="E723" i="17"/>
  <c r="B742" i="15"/>
  <c r="B742" i="14"/>
  <c r="B739" i="13"/>
  <c r="H740" i="12"/>
  <c r="I740" i="12" s="1"/>
  <c r="D740" i="12"/>
  <c r="C740" i="12"/>
  <c r="G740" i="12"/>
  <c r="C594" i="3"/>
  <c r="D594" i="3"/>
  <c r="E740" i="12" l="1"/>
  <c r="D725" i="17"/>
  <c r="E594" i="3"/>
  <c r="C579" i="17"/>
  <c r="B579" i="17" s="1"/>
  <c r="D742" i="15"/>
  <c r="H742" i="15"/>
  <c r="I742" i="15" s="1"/>
  <c r="C742" i="15"/>
  <c r="G742" i="15"/>
  <c r="H742" i="14"/>
  <c r="I742" i="14" s="1"/>
  <c r="C742" i="14"/>
  <c r="D742" i="14"/>
  <c r="G742" i="14"/>
  <c r="H739" i="13"/>
  <c r="I739" i="13" s="1"/>
  <c r="D739" i="13"/>
  <c r="C739" i="13"/>
  <c r="G739" i="13"/>
  <c r="B741" i="12"/>
  <c r="H594" i="3"/>
  <c r="I594" i="3" s="1"/>
  <c r="E742" i="15" l="1"/>
  <c r="G727" i="17"/>
  <c r="E742" i="14"/>
  <c r="F727" i="17"/>
  <c r="E739" i="13"/>
  <c r="E724" i="17"/>
  <c r="B743" i="15"/>
  <c r="B743" i="14"/>
  <c r="B740" i="13"/>
  <c r="H741" i="12"/>
  <c r="I741" i="12" s="1"/>
  <c r="D741" i="12"/>
  <c r="C741" i="12"/>
  <c r="G741" i="12"/>
  <c r="B595" i="3"/>
  <c r="G595" i="3" s="1"/>
  <c r="E741" i="12" l="1"/>
  <c r="D726" i="17"/>
  <c r="C743" i="15"/>
  <c r="D743" i="15"/>
  <c r="H743" i="15"/>
  <c r="I743" i="15" s="1"/>
  <c r="G743" i="15"/>
  <c r="D743" i="14"/>
  <c r="H743" i="14"/>
  <c r="I743" i="14" s="1"/>
  <c r="C743" i="14"/>
  <c r="G743" i="14"/>
  <c r="C740" i="13"/>
  <c r="H740" i="13"/>
  <c r="I740" i="13" s="1"/>
  <c r="D740" i="13"/>
  <c r="G740" i="13"/>
  <c r="B742" i="12"/>
  <c r="D595" i="3"/>
  <c r="C595" i="3"/>
  <c r="E743" i="15" l="1"/>
  <c r="G728" i="17"/>
  <c r="E743" i="14"/>
  <c r="F728" i="17"/>
  <c r="E740" i="13"/>
  <c r="E725" i="17"/>
  <c r="E595" i="3"/>
  <c r="H595" i="3" s="1"/>
  <c r="I595" i="3" s="1"/>
  <c r="C580" i="17"/>
  <c r="B580" i="17" s="1"/>
  <c r="B744" i="15"/>
  <c r="B744" i="14"/>
  <c r="B741" i="13"/>
  <c r="D742" i="12"/>
  <c r="C742" i="12"/>
  <c r="H742" i="12"/>
  <c r="I742" i="12" s="1"/>
  <c r="G742" i="12"/>
  <c r="E742" i="12" l="1"/>
  <c r="D727" i="17"/>
  <c r="H744" i="15"/>
  <c r="I744" i="15" s="1"/>
  <c r="D744" i="15"/>
  <c r="C744" i="15"/>
  <c r="G744" i="15"/>
  <c r="C744" i="14"/>
  <c r="H744" i="14"/>
  <c r="I744" i="14" s="1"/>
  <c r="D744" i="14"/>
  <c r="G744" i="14"/>
  <c r="H741" i="13"/>
  <c r="I741" i="13" s="1"/>
  <c r="D741" i="13"/>
  <c r="C741" i="13"/>
  <c r="G741" i="13"/>
  <c r="B743" i="12"/>
  <c r="B596" i="3"/>
  <c r="G596" i="3" s="1"/>
  <c r="E744" i="15" l="1"/>
  <c r="G729" i="17"/>
  <c r="E744" i="14"/>
  <c r="F729" i="17"/>
  <c r="E741" i="13"/>
  <c r="E726" i="17"/>
  <c r="B745" i="15"/>
  <c r="B745" i="14"/>
  <c r="B742" i="13"/>
  <c r="H743" i="12"/>
  <c r="I743" i="12" s="1"/>
  <c r="D743" i="12"/>
  <c r="C743" i="12"/>
  <c r="G743" i="12"/>
  <c r="D596" i="3"/>
  <c r="C596" i="3"/>
  <c r="E743" i="12" l="1"/>
  <c r="D728" i="17"/>
  <c r="E596" i="3"/>
  <c r="C581" i="17"/>
  <c r="B581" i="17" s="1"/>
  <c r="H745" i="15"/>
  <c r="I745" i="15" s="1"/>
  <c r="C745" i="15"/>
  <c r="D745" i="15"/>
  <c r="G745" i="15"/>
  <c r="C745" i="14"/>
  <c r="H745" i="14"/>
  <c r="I745" i="14" s="1"/>
  <c r="D745" i="14"/>
  <c r="G745" i="14"/>
  <c r="H742" i="13"/>
  <c r="I742" i="13" s="1"/>
  <c r="D742" i="13"/>
  <c r="C742" i="13"/>
  <c r="G742" i="13"/>
  <c r="B744" i="12"/>
  <c r="H596" i="3"/>
  <c r="I596" i="3" s="1"/>
  <c r="E745" i="15" l="1"/>
  <c r="G730" i="17"/>
  <c r="E745" i="14"/>
  <c r="F730" i="17"/>
  <c r="E742" i="13"/>
  <c r="E727" i="17"/>
  <c r="B746" i="15"/>
  <c r="B746" i="14"/>
  <c r="B743" i="13"/>
  <c r="C744" i="12"/>
  <c r="H744" i="12"/>
  <c r="I744" i="12" s="1"/>
  <c r="D744" i="12"/>
  <c r="G744" i="12"/>
  <c r="B597" i="3"/>
  <c r="G597" i="3" s="1"/>
  <c r="E744" i="12" l="1"/>
  <c r="D729" i="17"/>
  <c r="H746" i="15"/>
  <c r="I746" i="15" s="1"/>
  <c r="D746" i="15"/>
  <c r="C746" i="15"/>
  <c r="G746" i="15"/>
  <c r="H746" i="14"/>
  <c r="I746" i="14" s="1"/>
  <c r="D746" i="14"/>
  <c r="C746" i="14"/>
  <c r="G746" i="14"/>
  <c r="D743" i="13"/>
  <c r="C743" i="13"/>
  <c r="H743" i="13"/>
  <c r="I743" i="13" s="1"/>
  <c r="G743" i="13"/>
  <c r="B745" i="12"/>
  <c r="C597" i="3"/>
  <c r="D597" i="3"/>
  <c r="E746" i="15" l="1"/>
  <c r="G731" i="17"/>
  <c r="E746" i="14"/>
  <c r="F731" i="17"/>
  <c r="E743" i="13"/>
  <c r="E728" i="17"/>
  <c r="E597" i="3"/>
  <c r="H597" i="3" s="1"/>
  <c r="I597" i="3" s="1"/>
  <c r="B598" i="3" s="1"/>
  <c r="G598" i="3" s="1"/>
  <c r="C582" i="17"/>
  <c r="B582" i="17" s="1"/>
  <c r="B747" i="15"/>
  <c r="B747" i="14"/>
  <c r="B744" i="13"/>
  <c r="H745" i="12"/>
  <c r="I745" i="12" s="1"/>
  <c r="D745" i="12"/>
  <c r="C745" i="12"/>
  <c r="G745" i="12"/>
  <c r="E745" i="12" l="1"/>
  <c r="D730" i="17"/>
  <c r="D747" i="15"/>
  <c r="C747" i="15"/>
  <c r="H747" i="15"/>
  <c r="I747" i="15" s="1"/>
  <c r="G747" i="15"/>
  <c r="C747" i="14"/>
  <c r="H747" i="14"/>
  <c r="I747" i="14" s="1"/>
  <c r="D747" i="14"/>
  <c r="G747" i="14"/>
  <c r="H744" i="13"/>
  <c r="I744" i="13" s="1"/>
  <c r="D744" i="13"/>
  <c r="C744" i="13"/>
  <c r="G744" i="13"/>
  <c r="B746" i="12"/>
  <c r="C598" i="3"/>
  <c r="D598" i="3"/>
  <c r="E747" i="15" l="1"/>
  <c r="G732" i="17"/>
  <c r="E747" i="14"/>
  <c r="F732" i="17"/>
  <c r="E744" i="13"/>
  <c r="E729" i="17"/>
  <c r="E598" i="3"/>
  <c r="H598" i="3" s="1"/>
  <c r="I598" i="3" s="1"/>
  <c r="B599" i="3" s="1"/>
  <c r="G599" i="3" s="1"/>
  <c r="C583" i="17"/>
  <c r="B583" i="17" s="1"/>
  <c r="B748" i="15"/>
  <c r="B748" i="14"/>
  <c r="B745" i="13"/>
  <c r="H746" i="12"/>
  <c r="I746" i="12" s="1"/>
  <c r="D746" i="12"/>
  <c r="C746" i="12"/>
  <c r="G746" i="12"/>
  <c r="E746" i="12" l="1"/>
  <c r="D731" i="17"/>
  <c r="D748" i="15"/>
  <c r="C748" i="15"/>
  <c r="H748" i="15"/>
  <c r="I748" i="15" s="1"/>
  <c r="G748" i="15"/>
  <c r="C748" i="14"/>
  <c r="H748" i="14"/>
  <c r="I748" i="14" s="1"/>
  <c r="D748" i="14"/>
  <c r="G748" i="14"/>
  <c r="D745" i="13"/>
  <c r="C745" i="13"/>
  <c r="H745" i="13"/>
  <c r="I745" i="13" s="1"/>
  <c r="G745" i="13"/>
  <c r="B747" i="12"/>
  <c r="C599" i="3"/>
  <c r="D599" i="3"/>
  <c r="E748" i="15" l="1"/>
  <c r="G733" i="17"/>
  <c r="E748" i="14"/>
  <c r="F733" i="17"/>
  <c r="E745" i="13"/>
  <c r="E730" i="17"/>
  <c r="E599" i="3"/>
  <c r="H599" i="3" s="1"/>
  <c r="I599" i="3" s="1"/>
  <c r="B600" i="3" s="1"/>
  <c r="G600" i="3" s="1"/>
  <c r="C584" i="17"/>
  <c r="B584" i="17" s="1"/>
  <c r="B749" i="15"/>
  <c r="B749" i="14"/>
  <c r="B746" i="13"/>
  <c r="D747" i="12"/>
  <c r="C747" i="12"/>
  <c r="H747" i="12"/>
  <c r="I747" i="12" s="1"/>
  <c r="G747" i="12"/>
  <c r="E747" i="12" l="1"/>
  <c r="D732" i="17"/>
  <c r="C749" i="15"/>
  <c r="D749" i="15"/>
  <c r="H749" i="15"/>
  <c r="I749" i="15" s="1"/>
  <c r="G749" i="15"/>
  <c r="H749" i="14"/>
  <c r="I749" i="14" s="1"/>
  <c r="D749" i="14"/>
  <c r="C749" i="14"/>
  <c r="G749" i="14"/>
  <c r="H746" i="13"/>
  <c r="I746" i="13" s="1"/>
  <c r="D746" i="13"/>
  <c r="C746" i="13"/>
  <c r="G746" i="13"/>
  <c r="B748" i="12"/>
  <c r="C600" i="3"/>
  <c r="D600" i="3"/>
  <c r="E749" i="15" l="1"/>
  <c r="G734" i="17"/>
  <c r="E749" i="14"/>
  <c r="F734" i="17"/>
  <c r="E746" i="13"/>
  <c r="E731" i="17"/>
  <c r="E600" i="3"/>
  <c r="C585" i="17"/>
  <c r="B585" i="17" s="1"/>
  <c r="B750" i="15"/>
  <c r="B750" i="14"/>
  <c r="B747" i="13"/>
  <c r="H748" i="12"/>
  <c r="I748" i="12" s="1"/>
  <c r="D748" i="12"/>
  <c r="C748" i="12"/>
  <c r="G748" i="12"/>
  <c r="H600" i="3"/>
  <c r="I600" i="3" s="1"/>
  <c r="E748" i="12" l="1"/>
  <c r="D733" i="17"/>
  <c r="H750" i="15"/>
  <c r="I750" i="15" s="1"/>
  <c r="C750" i="15"/>
  <c r="D750" i="15"/>
  <c r="G750" i="15"/>
  <c r="C750" i="14"/>
  <c r="H750" i="14"/>
  <c r="I750" i="14" s="1"/>
  <c r="D750" i="14"/>
  <c r="G750" i="14"/>
  <c r="H747" i="13"/>
  <c r="I747" i="13" s="1"/>
  <c r="D747" i="13"/>
  <c r="C747" i="13"/>
  <c r="G747" i="13"/>
  <c r="B749" i="12"/>
  <c r="B601" i="3"/>
  <c r="G601" i="3" s="1"/>
  <c r="E750" i="15" l="1"/>
  <c r="G735" i="17"/>
  <c r="E750" i="14"/>
  <c r="F735" i="17"/>
  <c r="E747" i="13"/>
  <c r="E732" i="17"/>
  <c r="B751" i="15"/>
  <c r="B751" i="14"/>
  <c r="B748" i="13"/>
  <c r="D749" i="12"/>
  <c r="C749" i="12"/>
  <c r="H749" i="12"/>
  <c r="I749" i="12" s="1"/>
  <c r="G749" i="12"/>
  <c r="C601" i="3"/>
  <c r="D601" i="3"/>
  <c r="E749" i="12" l="1"/>
  <c r="D734" i="17"/>
  <c r="E601" i="3"/>
  <c r="C586" i="17"/>
  <c r="B586" i="17" s="1"/>
  <c r="H751" i="15"/>
  <c r="I751" i="15" s="1"/>
  <c r="D751" i="15"/>
  <c r="C751" i="15"/>
  <c r="G751" i="15"/>
  <c r="D751" i="14"/>
  <c r="H751" i="14"/>
  <c r="I751" i="14" s="1"/>
  <c r="C751" i="14"/>
  <c r="G751" i="14"/>
  <c r="H748" i="13"/>
  <c r="I748" i="13" s="1"/>
  <c r="D748" i="13"/>
  <c r="C748" i="13"/>
  <c r="G748" i="13"/>
  <c r="B750" i="12"/>
  <c r="H601" i="3"/>
  <c r="I601" i="3" s="1"/>
  <c r="E751" i="15" l="1"/>
  <c r="G736" i="17"/>
  <c r="E751" i="14"/>
  <c r="F736" i="17"/>
  <c r="E748" i="13"/>
  <c r="E733" i="17"/>
  <c r="B752" i="15"/>
  <c r="B752" i="14"/>
  <c r="B749" i="13"/>
  <c r="H750" i="12"/>
  <c r="I750" i="12" s="1"/>
  <c r="D750" i="12"/>
  <c r="C750" i="12"/>
  <c r="G750" i="12"/>
  <c r="B602" i="3"/>
  <c r="G602" i="3" s="1"/>
  <c r="E750" i="12" l="1"/>
  <c r="D735" i="17"/>
  <c r="H752" i="15"/>
  <c r="I752" i="15" s="1"/>
  <c r="D752" i="15"/>
  <c r="C752" i="15"/>
  <c r="G752" i="15"/>
  <c r="H752" i="14"/>
  <c r="I752" i="14" s="1"/>
  <c r="D752" i="14"/>
  <c r="C752" i="14"/>
  <c r="G752" i="14"/>
  <c r="H749" i="13"/>
  <c r="I749" i="13" s="1"/>
  <c r="D749" i="13"/>
  <c r="C749" i="13"/>
  <c r="G749" i="13"/>
  <c r="B751" i="12"/>
  <c r="C602" i="3"/>
  <c r="D602" i="3"/>
  <c r="E752" i="15" l="1"/>
  <c r="G737" i="17"/>
  <c r="E752" i="14"/>
  <c r="F737" i="17"/>
  <c r="E749" i="13"/>
  <c r="E734" i="17"/>
  <c r="E602" i="3"/>
  <c r="H602" i="3" s="1"/>
  <c r="I602" i="3" s="1"/>
  <c r="C587" i="17"/>
  <c r="B587" i="17" s="1"/>
  <c r="B753" i="15"/>
  <c r="B753" i="14"/>
  <c r="B750" i="13"/>
  <c r="H751" i="12"/>
  <c r="I751" i="12" s="1"/>
  <c r="D751" i="12"/>
  <c r="C751" i="12"/>
  <c r="G751" i="12"/>
  <c r="E751" i="12" l="1"/>
  <c r="D736" i="17"/>
  <c r="D753" i="15"/>
  <c r="H753" i="15"/>
  <c r="I753" i="15" s="1"/>
  <c r="C753" i="15"/>
  <c r="G753" i="15"/>
  <c r="C753" i="14"/>
  <c r="H753" i="14"/>
  <c r="I753" i="14" s="1"/>
  <c r="D753" i="14"/>
  <c r="G753" i="14"/>
  <c r="D750" i="13"/>
  <c r="C750" i="13"/>
  <c r="H750" i="13"/>
  <c r="I750" i="13" s="1"/>
  <c r="G750" i="13"/>
  <c r="B752" i="12"/>
  <c r="B603" i="3"/>
  <c r="G603" i="3" s="1"/>
  <c r="E753" i="15" l="1"/>
  <c r="G738" i="17"/>
  <c r="E753" i="14"/>
  <c r="F738" i="17"/>
  <c r="E750" i="13"/>
  <c r="E735" i="17"/>
  <c r="B754" i="15"/>
  <c r="B754" i="14"/>
  <c r="B751" i="13"/>
  <c r="H752" i="12"/>
  <c r="I752" i="12" s="1"/>
  <c r="D752" i="12"/>
  <c r="C752" i="12"/>
  <c r="G752" i="12"/>
  <c r="C603" i="3"/>
  <c r="D603" i="3"/>
  <c r="E752" i="12" l="1"/>
  <c r="D737" i="17"/>
  <c r="E603" i="3"/>
  <c r="C588" i="17"/>
  <c r="B588" i="17" s="1"/>
  <c r="D754" i="15"/>
  <c r="C754" i="15"/>
  <c r="H754" i="15"/>
  <c r="I754" i="15" s="1"/>
  <c r="G754" i="15"/>
  <c r="H754" i="14"/>
  <c r="I754" i="14" s="1"/>
  <c r="D754" i="14"/>
  <c r="C754" i="14"/>
  <c r="G754" i="14"/>
  <c r="H751" i="13"/>
  <c r="I751" i="13" s="1"/>
  <c r="D751" i="13"/>
  <c r="C751" i="13"/>
  <c r="G751" i="13"/>
  <c r="B753" i="12"/>
  <c r="H603" i="3"/>
  <c r="I603" i="3" s="1"/>
  <c r="B604" i="3" s="1"/>
  <c r="G604" i="3" s="1"/>
  <c r="E754" i="15" l="1"/>
  <c r="G739" i="17"/>
  <c r="E754" i="14"/>
  <c r="F739" i="17"/>
  <c r="E751" i="13"/>
  <c r="E736" i="17"/>
  <c r="B755" i="15"/>
  <c r="B755" i="14"/>
  <c r="B752" i="13"/>
  <c r="H753" i="12"/>
  <c r="I753" i="12" s="1"/>
  <c r="D753" i="12"/>
  <c r="C753" i="12"/>
  <c r="G753" i="12"/>
  <c r="C604" i="3"/>
  <c r="D604" i="3"/>
  <c r="E753" i="12" l="1"/>
  <c r="D738" i="17"/>
  <c r="E604" i="3"/>
  <c r="C589" i="17"/>
  <c r="B589" i="17" s="1"/>
  <c r="C755" i="15"/>
  <c r="H755" i="15"/>
  <c r="I755" i="15" s="1"/>
  <c r="D755" i="15"/>
  <c r="G755" i="15"/>
  <c r="D755" i="14"/>
  <c r="H755" i="14"/>
  <c r="I755" i="14" s="1"/>
  <c r="C755" i="14"/>
  <c r="G755" i="14"/>
  <c r="C752" i="13"/>
  <c r="H752" i="13"/>
  <c r="I752" i="13" s="1"/>
  <c r="D752" i="13"/>
  <c r="G752" i="13"/>
  <c r="B754" i="12"/>
  <c r="H604" i="3"/>
  <c r="I604" i="3" s="1"/>
  <c r="B605" i="3" s="1"/>
  <c r="G605" i="3" s="1"/>
  <c r="E755" i="15" l="1"/>
  <c r="G740" i="17"/>
  <c r="E755" i="14"/>
  <c r="F740" i="17"/>
  <c r="E752" i="13"/>
  <c r="E737" i="17"/>
  <c r="B756" i="15"/>
  <c r="B756" i="14"/>
  <c r="B753" i="13"/>
  <c r="D754" i="12"/>
  <c r="C754" i="12"/>
  <c r="H754" i="12"/>
  <c r="I754" i="12" s="1"/>
  <c r="G754" i="12"/>
  <c r="C605" i="3"/>
  <c r="D605" i="3"/>
  <c r="E754" i="12" l="1"/>
  <c r="D739" i="17"/>
  <c r="E605" i="3"/>
  <c r="C590" i="17"/>
  <c r="B590" i="17" s="1"/>
  <c r="H756" i="15"/>
  <c r="I756" i="15" s="1"/>
  <c r="D756" i="15"/>
  <c r="C756" i="15"/>
  <c r="G756" i="15"/>
  <c r="C756" i="14"/>
  <c r="H756" i="14"/>
  <c r="I756" i="14" s="1"/>
  <c r="D756" i="14"/>
  <c r="G756" i="14"/>
  <c r="H753" i="13"/>
  <c r="I753" i="13" s="1"/>
  <c r="D753" i="13"/>
  <c r="C753" i="13"/>
  <c r="G753" i="13"/>
  <c r="B755" i="12"/>
  <c r="H605" i="3"/>
  <c r="I605" i="3" s="1"/>
  <c r="E756" i="15" l="1"/>
  <c r="G741" i="17"/>
  <c r="E756" i="14"/>
  <c r="F741" i="17"/>
  <c r="E753" i="13"/>
  <c r="E738" i="17"/>
  <c r="B757" i="15"/>
  <c r="B757" i="14"/>
  <c r="B754" i="13"/>
  <c r="H755" i="12"/>
  <c r="I755" i="12" s="1"/>
  <c r="D755" i="12"/>
  <c r="C755" i="12"/>
  <c r="G755" i="12"/>
  <c r="B606" i="3"/>
  <c r="G606" i="3" s="1"/>
  <c r="E755" i="12" l="1"/>
  <c r="D740" i="17"/>
  <c r="H757" i="15"/>
  <c r="I757" i="15" s="1"/>
  <c r="D757" i="15"/>
  <c r="C757" i="15"/>
  <c r="G757" i="15"/>
  <c r="H757" i="14"/>
  <c r="I757" i="14" s="1"/>
  <c r="D757" i="14"/>
  <c r="C757" i="14"/>
  <c r="G757" i="14"/>
  <c r="H754" i="13"/>
  <c r="I754" i="13" s="1"/>
  <c r="D754" i="13"/>
  <c r="C754" i="13"/>
  <c r="G754" i="13"/>
  <c r="B756" i="12"/>
  <c r="C606" i="3"/>
  <c r="D606" i="3"/>
  <c r="E757" i="15" l="1"/>
  <c r="G742" i="17"/>
  <c r="E757" i="14"/>
  <c r="F742" i="17"/>
  <c r="E754" i="13"/>
  <c r="E739" i="17"/>
  <c r="E606" i="3"/>
  <c r="H606" i="3" s="1"/>
  <c r="I606" i="3" s="1"/>
  <c r="C591" i="17"/>
  <c r="B591" i="17" s="1"/>
  <c r="B758" i="15"/>
  <c r="B758" i="14"/>
  <c r="B755" i="13"/>
  <c r="C756" i="12"/>
  <c r="H756" i="12"/>
  <c r="I756" i="12" s="1"/>
  <c r="D756" i="12"/>
  <c r="G756" i="12"/>
  <c r="E756" i="12" l="1"/>
  <c r="D741" i="17"/>
  <c r="H758" i="15"/>
  <c r="I758" i="15" s="1"/>
  <c r="D758" i="15"/>
  <c r="C758" i="15"/>
  <c r="G758" i="15"/>
  <c r="H758" i="14"/>
  <c r="I758" i="14" s="1"/>
  <c r="D758" i="14"/>
  <c r="C758" i="14"/>
  <c r="G758" i="14"/>
  <c r="D755" i="13"/>
  <c r="C755" i="13"/>
  <c r="H755" i="13"/>
  <c r="I755" i="13" s="1"/>
  <c r="G755" i="13"/>
  <c r="B757" i="12"/>
  <c r="B607" i="3"/>
  <c r="G607" i="3" s="1"/>
  <c r="E758" i="15" l="1"/>
  <c r="G743" i="17"/>
  <c r="E758" i="14"/>
  <c r="F743" i="17"/>
  <c r="E755" i="13"/>
  <c r="E740" i="17"/>
  <c r="B759" i="15"/>
  <c r="B759" i="14"/>
  <c r="B756" i="13"/>
  <c r="H757" i="12"/>
  <c r="I757" i="12" s="1"/>
  <c r="D757" i="12"/>
  <c r="C757" i="12"/>
  <c r="G757" i="12"/>
  <c r="C607" i="3"/>
  <c r="D607" i="3"/>
  <c r="E757" i="12" l="1"/>
  <c r="D742" i="17"/>
  <c r="E607" i="3"/>
  <c r="C592" i="17"/>
  <c r="B592" i="17" s="1"/>
  <c r="H759" i="15"/>
  <c r="I759" i="15" s="1"/>
  <c r="C759" i="15"/>
  <c r="D759" i="15"/>
  <c r="G759" i="15"/>
  <c r="C759" i="14"/>
  <c r="H759" i="14"/>
  <c r="I759" i="14" s="1"/>
  <c r="D759" i="14"/>
  <c r="G759" i="14"/>
  <c r="H756" i="13"/>
  <c r="I756" i="13" s="1"/>
  <c r="D756" i="13"/>
  <c r="C756" i="13"/>
  <c r="G756" i="13"/>
  <c r="B758" i="12"/>
  <c r="H607" i="3"/>
  <c r="I607" i="3" s="1"/>
  <c r="B608" i="3" s="1"/>
  <c r="G608" i="3" s="1"/>
  <c r="E759" i="15" l="1"/>
  <c r="G744" i="17"/>
  <c r="E759" i="14"/>
  <c r="F744" i="17"/>
  <c r="E756" i="13"/>
  <c r="E741" i="17"/>
  <c r="B760" i="15"/>
  <c r="B760" i="14"/>
  <c r="B757" i="13"/>
  <c r="H758" i="12"/>
  <c r="I758" i="12" s="1"/>
  <c r="D758" i="12"/>
  <c r="C758" i="12"/>
  <c r="G758" i="12"/>
  <c r="C608" i="3"/>
  <c r="D608" i="3"/>
  <c r="E758" i="12" l="1"/>
  <c r="D743" i="17"/>
  <c r="E608" i="3"/>
  <c r="C593" i="17"/>
  <c r="B593" i="17" s="1"/>
  <c r="D760" i="15"/>
  <c r="C760" i="15"/>
  <c r="H760" i="15"/>
  <c r="I760" i="15" s="1"/>
  <c r="G760" i="15"/>
  <c r="H760" i="14"/>
  <c r="I760" i="14" s="1"/>
  <c r="D760" i="14"/>
  <c r="C760" i="14"/>
  <c r="G760" i="14"/>
  <c r="D757" i="13"/>
  <c r="C757" i="13"/>
  <c r="H757" i="13"/>
  <c r="I757" i="13" s="1"/>
  <c r="G757" i="13"/>
  <c r="B759" i="12"/>
  <c r="H608" i="3"/>
  <c r="I608" i="3" s="1"/>
  <c r="E760" i="15" l="1"/>
  <c r="G745" i="17"/>
  <c r="E760" i="14"/>
  <c r="F745" i="17"/>
  <c r="E757" i="13"/>
  <c r="E742" i="17"/>
  <c r="B761" i="15"/>
  <c r="B761" i="14"/>
  <c r="B758" i="13"/>
  <c r="D759" i="12"/>
  <c r="C759" i="12"/>
  <c r="H759" i="12"/>
  <c r="I759" i="12" s="1"/>
  <c r="G759" i="12"/>
  <c r="B609" i="3"/>
  <c r="G609" i="3" s="1"/>
  <c r="E759" i="12" l="1"/>
  <c r="D744" i="17"/>
  <c r="C761" i="15"/>
  <c r="H761" i="15"/>
  <c r="I761" i="15" s="1"/>
  <c r="D761" i="15"/>
  <c r="G761" i="15"/>
  <c r="H761" i="14"/>
  <c r="I761" i="14" s="1"/>
  <c r="D761" i="14"/>
  <c r="C761" i="14"/>
  <c r="G761" i="14"/>
  <c r="H758" i="13"/>
  <c r="I758" i="13" s="1"/>
  <c r="D758" i="13"/>
  <c r="C758" i="13"/>
  <c r="G758" i="13"/>
  <c r="B760" i="12"/>
  <c r="C609" i="3"/>
  <c r="D609" i="3"/>
  <c r="E761" i="15" l="1"/>
  <c r="G746" i="17"/>
  <c r="E761" i="14"/>
  <c r="F746" i="17"/>
  <c r="E758" i="13"/>
  <c r="E743" i="17"/>
  <c r="E609" i="3"/>
  <c r="H609" i="3" s="1"/>
  <c r="I609" i="3" s="1"/>
  <c r="C594" i="17"/>
  <c r="B594" i="17" s="1"/>
  <c r="B762" i="15"/>
  <c r="B762" i="14"/>
  <c r="B759" i="13"/>
  <c r="H760" i="12"/>
  <c r="I760" i="12" s="1"/>
  <c r="D760" i="12"/>
  <c r="C760" i="12"/>
  <c r="G760" i="12"/>
  <c r="E760" i="12" l="1"/>
  <c r="D745" i="17"/>
  <c r="H762" i="15"/>
  <c r="I762" i="15" s="1"/>
  <c r="D762" i="15"/>
  <c r="C762" i="15"/>
  <c r="G762" i="15"/>
  <c r="C762" i="14"/>
  <c r="H762" i="14"/>
  <c r="I762" i="14" s="1"/>
  <c r="D762" i="14"/>
  <c r="G762" i="14"/>
  <c r="H759" i="13"/>
  <c r="I759" i="13" s="1"/>
  <c r="D759" i="13"/>
  <c r="C759" i="13"/>
  <c r="G759" i="13"/>
  <c r="B761" i="12"/>
  <c r="B610" i="3"/>
  <c r="G610" i="3" s="1"/>
  <c r="E762" i="15" l="1"/>
  <c r="G747" i="17"/>
  <c r="E762" i="14"/>
  <c r="F747" i="17"/>
  <c r="E759" i="13"/>
  <c r="E744" i="17"/>
  <c r="B763" i="15"/>
  <c r="B763" i="14"/>
  <c r="B760" i="13"/>
  <c r="D761" i="12"/>
  <c r="C761" i="12"/>
  <c r="H761" i="12"/>
  <c r="I761" i="12" s="1"/>
  <c r="G761" i="12"/>
  <c r="C610" i="3"/>
  <c r="D610" i="3"/>
  <c r="E761" i="12" l="1"/>
  <c r="D746" i="17"/>
  <c r="E610" i="3"/>
  <c r="C595" i="17"/>
  <c r="B595" i="17" s="1"/>
  <c r="H763" i="15"/>
  <c r="I763" i="15" s="1"/>
  <c r="D763" i="15"/>
  <c r="C763" i="15"/>
  <c r="G763" i="15"/>
  <c r="D763" i="14"/>
  <c r="H763" i="14"/>
  <c r="I763" i="14" s="1"/>
  <c r="C763" i="14"/>
  <c r="G763" i="14"/>
  <c r="H760" i="13"/>
  <c r="I760" i="13" s="1"/>
  <c r="D760" i="13"/>
  <c r="C760" i="13"/>
  <c r="G760" i="13"/>
  <c r="B762" i="12"/>
  <c r="H610" i="3"/>
  <c r="I610" i="3" s="1"/>
  <c r="E763" i="15" l="1"/>
  <c r="G748" i="17"/>
  <c r="E763" i="14"/>
  <c r="F748" i="17"/>
  <c r="E760" i="13"/>
  <c r="E745" i="17"/>
  <c r="B764" i="15"/>
  <c r="B764" i="14"/>
  <c r="B761" i="13"/>
  <c r="H762" i="12"/>
  <c r="I762" i="12" s="1"/>
  <c r="D762" i="12"/>
  <c r="C762" i="12"/>
  <c r="G762" i="12"/>
  <c r="B611" i="3"/>
  <c r="G611" i="3" s="1"/>
  <c r="E762" i="12" l="1"/>
  <c r="D747" i="17"/>
  <c r="H764" i="15"/>
  <c r="I764" i="15" s="1"/>
  <c r="D764" i="15"/>
  <c r="C764" i="15"/>
  <c r="G764" i="15"/>
  <c r="H764" i="14"/>
  <c r="I764" i="14" s="1"/>
  <c r="D764" i="14"/>
  <c r="C764" i="14"/>
  <c r="G764" i="14"/>
  <c r="H761" i="13"/>
  <c r="I761" i="13" s="1"/>
  <c r="D761" i="13"/>
  <c r="C761" i="13"/>
  <c r="G761" i="13"/>
  <c r="B763" i="12"/>
  <c r="C611" i="3"/>
  <c r="D611" i="3"/>
  <c r="E764" i="15" l="1"/>
  <c r="G749" i="17"/>
  <c r="E764" i="14"/>
  <c r="F749" i="17"/>
  <c r="E761" i="13"/>
  <c r="E746" i="17"/>
  <c r="E611" i="3"/>
  <c r="C596" i="17"/>
  <c r="B596" i="17" s="1"/>
  <c r="B765" i="15"/>
  <c r="B765" i="14"/>
  <c r="B762" i="13"/>
  <c r="H763" i="12"/>
  <c r="I763" i="12" s="1"/>
  <c r="D763" i="12"/>
  <c r="C763" i="12"/>
  <c r="G763" i="12"/>
  <c r="H611" i="3"/>
  <c r="I611" i="3" s="1"/>
  <c r="E763" i="12" l="1"/>
  <c r="D748" i="17"/>
  <c r="D765" i="15"/>
  <c r="H765" i="15"/>
  <c r="I765" i="15" s="1"/>
  <c r="C765" i="15"/>
  <c r="G765" i="15"/>
  <c r="C765" i="14"/>
  <c r="H765" i="14"/>
  <c r="I765" i="14" s="1"/>
  <c r="D765" i="14"/>
  <c r="G765" i="14"/>
  <c r="D762" i="13"/>
  <c r="C762" i="13"/>
  <c r="H762" i="13"/>
  <c r="I762" i="13" s="1"/>
  <c r="G762" i="13"/>
  <c r="B764" i="12"/>
  <c r="B612" i="3"/>
  <c r="G612" i="3" s="1"/>
  <c r="E765" i="15" l="1"/>
  <c r="G750" i="17"/>
  <c r="E765" i="14"/>
  <c r="F750" i="17"/>
  <c r="E762" i="13"/>
  <c r="E747" i="17"/>
  <c r="B766" i="15"/>
  <c r="B766" i="14"/>
  <c r="B763" i="13"/>
  <c r="H764" i="12"/>
  <c r="I764" i="12" s="1"/>
  <c r="D764" i="12"/>
  <c r="C764" i="12"/>
  <c r="G764" i="12"/>
  <c r="C612" i="3"/>
  <c r="D612" i="3"/>
  <c r="E764" i="12" l="1"/>
  <c r="D749" i="17"/>
  <c r="E612" i="3"/>
  <c r="C597" i="17"/>
  <c r="B597" i="17" s="1"/>
  <c r="D766" i="15"/>
  <c r="H766" i="15"/>
  <c r="I766" i="15" s="1"/>
  <c r="C766" i="15"/>
  <c r="G766" i="15"/>
  <c r="H766" i="14"/>
  <c r="I766" i="14" s="1"/>
  <c r="D766" i="14"/>
  <c r="C766" i="14"/>
  <c r="G766" i="14"/>
  <c r="H763" i="13"/>
  <c r="I763" i="13" s="1"/>
  <c r="D763" i="13"/>
  <c r="C763" i="13"/>
  <c r="G763" i="13"/>
  <c r="B765" i="12"/>
  <c r="H612" i="3"/>
  <c r="I612" i="3" s="1"/>
  <c r="E766" i="15" l="1"/>
  <c r="G751" i="17"/>
  <c r="E766" i="14"/>
  <c r="F751" i="17"/>
  <c r="E763" i="13"/>
  <c r="E748" i="17"/>
  <c r="B767" i="15"/>
  <c r="B767" i="14"/>
  <c r="B764" i="13"/>
  <c r="H765" i="12"/>
  <c r="I765" i="12" s="1"/>
  <c r="D765" i="12"/>
  <c r="C765" i="12"/>
  <c r="G765" i="12"/>
  <c r="B613" i="3"/>
  <c r="G613" i="3" s="1"/>
  <c r="E765" i="12" l="1"/>
  <c r="D750" i="17"/>
  <c r="C767" i="15"/>
  <c r="H767" i="15"/>
  <c r="I767" i="15" s="1"/>
  <c r="D767" i="15"/>
  <c r="G767" i="15"/>
  <c r="D767" i="14"/>
  <c r="H767" i="14"/>
  <c r="I767" i="14" s="1"/>
  <c r="C767" i="14"/>
  <c r="G767" i="14"/>
  <c r="C764" i="13"/>
  <c r="H764" i="13"/>
  <c r="I764" i="13" s="1"/>
  <c r="D764" i="13"/>
  <c r="G764" i="13"/>
  <c r="B766" i="12"/>
  <c r="C613" i="3"/>
  <c r="D613" i="3"/>
  <c r="E767" i="15" l="1"/>
  <c r="G752" i="17"/>
  <c r="E767" i="14"/>
  <c r="F752" i="17"/>
  <c r="E764" i="13"/>
  <c r="E749" i="17"/>
  <c r="E613" i="3"/>
  <c r="H613" i="3" s="1"/>
  <c r="I613" i="3" s="1"/>
  <c r="C598" i="17"/>
  <c r="B598" i="17" s="1"/>
  <c r="B768" i="15"/>
  <c r="B768" i="14"/>
  <c r="B765" i="13"/>
  <c r="D766" i="12"/>
  <c r="C766" i="12"/>
  <c r="H766" i="12"/>
  <c r="I766" i="12" s="1"/>
  <c r="G766" i="12"/>
  <c r="E766" i="12" l="1"/>
  <c r="D751" i="17"/>
  <c r="H768" i="15"/>
  <c r="I768" i="15" s="1"/>
  <c r="D768" i="15"/>
  <c r="C768" i="15"/>
  <c r="G768" i="15"/>
  <c r="C768" i="14"/>
  <c r="H768" i="14"/>
  <c r="I768" i="14" s="1"/>
  <c r="D768" i="14"/>
  <c r="G768" i="14"/>
  <c r="H765" i="13"/>
  <c r="I765" i="13" s="1"/>
  <c r="D765" i="13"/>
  <c r="C765" i="13"/>
  <c r="G765" i="13"/>
  <c r="B767" i="12"/>
  <c r="B614" i="3"/>
  <c r="G614" i="3" s="1"/>
  <c r="E768" i="15" l="1"/>
  <c r="G753" i="17"/>
  <c r="E768" i="14"/>
  <c r="F753" i="17"/>
  <c r="E765" i="13"/>
  <c r="E750" i="17"/>
  <c r="B769" i="15"/>
  <c r="B769" i="14"/>
  <c r="B766" i="13"/>
  <c r="H767" i="12"/>
  <c r="I767" i="12" s="1"/>
  <c r="D767" i="12"/>
  <c r="C767" i="12"/>
  <c r="G767" i="12"/>
  <c r="C614" i="3"/>
  <c r="D614" i="3"/>
  <c r="E767" i="12" l="1"/>
  <c r="D752" i="17"/>
  <c r="E614" i="3"/>
  <c r="C599" i="17"/>
  <c r="B599" i="17" s="1"/>
  <c r="H769" i="15"/>
  <c r="I769" i="15" s="1"/>
  <c r="D769" i="15"/>
  <c r="C769" i="15"/>
  <c r="G769" i="15"/>
  <c r="H769" i="14"/>
  <c r="I769" i="14" s="1"/>
  <c r="D769" i="14"/>
  <c r="C769" i="14"/>
  <c r="G769" i="14"/>
  <c r="H766" i="13"/>
  <c r="I766" i="13" s="1"/>
  <c r="D766" i="13"/>
  <c r="C766" i="13"/>
  <c r="G766" i="13"/>
  <c r="B768" i="12"/>
  <c r="H614" i="3"/>
  <c r="I614" i="3" s="1"/>
  <c r="E769" i="15" l="1"/>
  <c r="G754" i="17"/>
  <c r="E769" i="14"/>
  <c r="F754" i="17"/>
  <c r="E766" i="13"/>
  <c r="E751" i="17"/>
  <c r="B770" i="15"/>
  <c r="B770" i="14"/>
  <c r="B767" i="13"/>
  <c r="C768" i="12"/>
  <c r="H768" i="12"/>
  <c r="I768" i="12" s="1"/>
  <c r="D768" i="12"/>
  <c r="G768" i="12"/>
  <c r="B615" i="3"/>
  <c r="G615" i="3" s="1"/>
  <c r="E768" i="12" l="1"/>
  <c r="D753" i="17"/>
  <c r="C770" i="15"/>
  <c r="H770" i="15"/>
  <c r="I770" i="15" s="1"/>
  <c r="D770" i="15"/>
  <c r="G770" i="15"/>
  <c r="H770" i="14"/>
  <c r="I770" i="14" s="1"/>
  <c r="D770" i="14"/>
  <c r="C770" i="14"/>
  <c r="G770" i="14"/>
  <c r="D767" i="13"/>
  <c r="C767" i="13"/>
  <c r="H767" i="13"/>
  <c r="I767" i="13" s="1"/>
  <c r="G767" i="13"/>
  <c r="B769" i="12"/>
  <c r="C615" i="3"/>
  <c r="D615" i="3"/>
  <c r="E770" i="15" l="1"/>
  <c r="G755" i="17"/>
  <c r="E770" i="14"/>
  <c r="F755" i="17"/>
  <c r="E767" i="13"/>
  <c r="E752" i="17"/>
  <c r="E615" i="3"/>
  <c r="H615" i="3" s="1"/>
  <c r="I615" i="3" s="1"/>
  <c r="C600" i="17"/>
  <c r="B600" i="17" s="1"/>
  <c r="B771" i="15"/>
  <c r="B771" i="14"/>
  <c r="B768" i="13"/>
  <c r="H769" i="12"/>
  <c r="I769" i="12" s="1"/>
  <c r="D769" i="12"/>
  <c r="C769" i="12"/>
  <c r="G769" i="12"/>
  <c r="E769" i="12" l="1"/>
  <c r="D754" i="17"/>
  <c r="H771" i="15"/>
  <c r="I771" i="15" s="1"/>
  <c r="D771" i="15"/>
  <c r="C771" i="15"/>
  <c r="G771" i="15"/>
  <c r="C771" i="14"/>
  <c r="D771" i="14"/>
  <c r="H771" i="14"/>
  <c r="I771" i="14" s="1"/>
  <c r="G771" i="14"/>
  <c r="H768" i="13"/>
  <c r="I768" i="13" s="1"/>
  <c r="D768" i="13"/>
  <c r="C768" i="13"/>
  <c r="G768" i="13"/>
  <c r="B770" i="12"/>
  <c r="B616" i="3"/>
  <c r="G616" i="3" s="1"/>
  <c r="E771" i="15" l="1"/>
  <c r="G756" i="17"/>
  <c r="E771" i="14"/>
  <c r="F756" i="17"/>
  <c r="E768" i="13"/>
  <c r="E753" i="17"/>
  <c r="B772" i="15"/>
  <c r="B772" i="14"/>
  <c r="B769" i="13"/>
  <c r="H770" i="12"/>
  <c r="I770" i="12" s="1"/>
  <c r="D770" i="12"/>
  <c r="C770" i="12"/>
  <c r="G770" i="12"/>
  <c r="C616" i="3"/>
  <c r="D616" i="3"/>
  <c r="E770" i="12" l="1"/>
  <c r="D755" i="17"/>
  <c r="E616" i="3"/>
  <c r="C601" i="17"/>
  <c r="B601" i="17" s="1"/>
  <c r="D772" i="15"/>
  <c r="C772" i="15"/>
  <c r="H772" i="15"/>
  <c r="I772" i="15" s="1"/>
  <c r="G772" i="15"/>
  <c r="H772" i="14"/>
  <c r="I772" i="14" s="1"/>
  <c r="D772" i="14"/>
  <c r="C772" i="14"/>
  <c r="G772" i="14"/>
  <c r="D769" i="13"/>
  <c r="C769" i="13"/>
  <c r="H769" i="13"/>
  <c r="I769" i="13" s="1"/>
  <c r="G769" i="13"/>
  <c r="B771" i="12"/>
  <c r="H616" i="3"/>
  <c r="I616" i="3" s="1"/>
  <c r="E772" i="15" l="1"/>
  <c r="G757" i="17"/>
  <c r="E772" i="14"/>
  <c r="F757" i="17"/>
  <c r="E769" i="13"/>
  <c r="E754" i="17"/>
  <c r="B773" i="15"/>
  <c r="B773" i="14"/>
  <c r="B770" i="13"/>
  <c r="D771" i="12"/>
  <c r="C771" i="12"/>
  <c r="H771" i="12"/>
  <c r="I771" i="12" s="1"/>
  <c r="G771" i="12"/>
  <c r="B617" i="3"/>
  <c r="G617" i="3" s="1"/>
  <c r="E771" i="12" l="1"/>
  <c r="D756" i="17"/>
  <c r="C773" i="15"/>
  <c r="H773" i="15"/>
  <c r="I773" i="15" s="1"/>
  <c r="D773" i="15"/>
  <c r="G773" i="15"/>
  <c r="H773" i="14"/>
  <c r="I773" i="14" s="1"/>
  <c r="D773" i="14"/>
  <c r="C773" i="14"/>
  <c r="G773" i="14"/>
  <c r="H770" i="13"/>
  <c r="I770" i="13" s="1"/>
  <c r="D770" i="13"/>
  <c r="C770" i="13"/>
  <c r="G770" i="13"/>
  <c r="B772" i="12"/>
  <c r="C617" i="3"/>
  <c r="D617" i="3"/>
  <c r="E773" i="15" l="1"/>
  <c r="G758" i="17"/>
  <c r="E773" i="14"/>
  <c r="F758" i="17"/>
  <c r="E770" i="13"/>
  <c r="E755" i="17"/>
  <c r="E617" i="3"/>
  <c r="H617" i="3" s="1"/>
  <c r="I617" i="3" s="1"/>
  <c r="C602" i="17"/>
  <c r="B602" i="17" s="1"/>
  <c r="B774" i="15"/>
  <c r="B774" i="14"/>
  <c r="B771" i="13"/>
  <c r="H772" i="12"/>
  <c r="I772" i="12" s="1"/>
  <c r="D772" i="12"/>
  <c r="C772" i="12"/>
  <c r="G772" i="12"/>
  <c r="E772" i="12" l="1"/>
  <c r="D757" i="17"/>
  <c r="H774" i="15"/>
  <c r="I774" i="15" s="1"/>
  <c r="D774" i="15"/>
  <c r="C774" i="15"/>
  <c r="G774" i="15"/>
  <c r="C774" i="14"/>
  <c r="D774" i="14"/>
  <c r="H774" i="14"/>
  <c r="I774" i="14" s="1"/>
  <c r="G774" i="14"/>
  <c r="H771" i="13"/>
  <c r="I771" i="13" s="1"/>
  <c r="D771" i="13"/>
  <c r="C771" i="13"/>
  <c r="G771" i="13"/>
  <c r="B773" i="12"/>
  <c r="B618" i="3"/>
  <c r="G618" i="3" s="1"/>
  <c r="E774" i="15" l="1"/>
  <c r="G759" i="17"/>
  <c r="E774" i="14"/>
  <c r="F759" i="17"/>
  <c r="E771" i="13"/>
  <c r="E756" i="17"/>
  <c r="B775" i="15"/>
  <c r="B775" i="14"/>
  <c r="B772" i="13"/>
  <c r="D773" i="12"/>
  <c r="C773" i="12"/>
  <c r="H773" i="12"/>
  <c r="I773" i="12" s="1"/>
  <c r="G773" i="12"/>
  <c r="C618" i="3"/>
  <c r="D618" i="3"/>
  <c r="E773" i="12" l="1"/>
  <c r="D758" i="17"/>
  <c r="E618" i="3"/>
  <c r="C603" i="17"/>
  <c r="B603" i="17" s="1"/>
  <c r="H775" i="15"/>
  <c r="I775" i="15" s="1"/>
  <c r="C775" i="15"/>
  <c r="D775" i="15"/>
  <c r="G775" i="15"/>
  <c r="D775" i="14"/>
  <c r="H775" i="14"/>
  <c r="I775" i="14" s="1"/>
  <c r="C775" i="14"/>
  <c r="G775" i="14"/>
  <c r="H772" i="13"/>
  <c r="I772" i="13" s="1"/>
  <c r="D772" i="13"/>
  <c r="C772" i="13"/>
  <c r="G772" i="13"/>
  <c r="B774" i="12"/>
  <c r="H618" i="3"/>
  <c r="I618" i="3" s="1"/>
  <c r="E775" i="15" l="1"/>
  <c r="G760" i="17"/>
  <c r="E775" i="14"/>
  <c r="F760" i="17"/>
  <c r="E772" i="13"/>
  <c r="E757" i="17"/>
  <c r="B776" i="15"/>
  <c r="B776" i="14"/>
  <c r="B773" i="13"/>
  <c r="H774" i="12"/>
  <c r="I774" i="12" s="1"/>
  <c r="D774" i="12"/>
  <c r="C774" i="12"/>
  <c r="G774" i="12"/>
  <c r="B619" i="3"/>
  <c r="G619" i="3" s="1"/>
  <c r="E774" i="12" l="1"/>
  <c r="D759" i="17"/>
  <c r="H776" i="15"/>
  <c r="I776" i="15" s="1"/>
  <c r="D776" i="15"/>
  <c r="C776" i="15"/>
  <c r="G776" i="15"/>
  <c r="H776" i="14"/>
  <c r="I776" i="14" s="1"/>
  <c r="D776" i="14"/>
  <c r="C776" i="14"/>
  <c r="G776" i="14"/>
  <c r="H773" i="13"/>
  <c r="I773" i="13" s="1"/>
  <c r="D773" i="13"/>
  <c r="C773" i="13"/>
  <c r="G773" i="13"/>
  <c r="B775" i="12"/>
  <c r="C619" i="3"/>
  <c r="D619" i="3"/>
  <c r="E776" i="15" l="1"/>
  <c r="G761" i="17"/>
  <c r="E776" i="14"/>
  <c r="F761" i="17"/>
  <c r="E773" i="13"/>
  <c r="E758" i="17"/>
  <c r="E619" i="3"/>
  <c r="H619" i="3" s="1"/>
  <c r="I619" i="3" s="1"/>
  <c r="C604" i="17"/>
  <c r="B604" i="17" s="1"/>
  <c r="B777" i="15"/>
  <c r="B777" i="14"/>
  <c r="B774" i="13"/>
  <c r="H775" i="12"/>
  <c r="I775" i="12" s="1"/>
  <c r="D775" i="12"/>
  <c r="C775" i="12"/>
  <c r="G775" i="12"/>
  <c r="E775" i="12" l="1"/>
  <c r="D760" i="17"/>
  <c r="D777" i="15"/>
  <c r="H777" i="15"/>
  <c r="I777" i="15" s="1"/>
  <c r="C777" i="15"/>
  <c r="G777" i="15"/>
  <c r="C777" i="14"/>
  <c r="D777" i="14"/>
  <c r="H777" i="14"/>
  <c r="I777" i="14" s="1"/>
  <c r="G777" i="14"/>
  <c r="D774" i="13"/>
  <c r="C774" i="13"/>
  <c r="H774" i="13"/>
  <c r="I774" i="13" s="1"/>
  <c r="G774" i="13"/>
  <c r="B776" i="12"/>
  <c r="B620" i="3"/>
  <c r="G620" i="3" s="1"/>
  <c r="E777" i="15" l="1"/>
  <c r="G762" i="17"/>
  <c r="E777" i="14"/>
  <c r="F762" i="17"/>
  <c r="E774" i="13"/>
  <c r="E759" i="17"/>
  <c r="B778" i="15"/>
  <c r="B778" i="14"/>
  <c r="B775" i="13"/>
  <c r="H776" i="12"/>
  <c r="I776" i="12" s="1"/>
  <c r="D776" i="12"/>
  <c r="C776" i="12"/>
  <c r="G776" i="12"/>
  <c r="C620" i="3"/>
  <c r="D620" i="3"/>
  <c r="E776" i="12" l="1"/>
  <c r="D761" i="17"/>
  <c r="E620" i="3"/>
  <c r="C605" i="17"/>
  <c r="B605" i="17" s="1"/>
  <c r="D778" i="15"/>
  <c r="H778" i="15"/>
  <c r="I778" i="15" s="1"/>
  <c r="C778" i="15"/>
  <c r="G778" i="15"/>
  <c r="H778" i="14"/>
  <c r="I778" i="14" s="1"/>
  <c r="D778" i="14"/>
  <c r="C778" i="14"/>
  <c r="G778" i="14"/>
  <c r="H775" i="13"/>
  <c r="I775" i="13" s="1"/>
  <c r="D775" i="13"/>
  <c r="C775" i="13"/>
  <c r="G775" i="13"/>
  <c r="B777" i="12"/>
  <c r="H620" i="3"/>
  <c r="I620" i="3" s="1"/>
  <c r="E778" i="15" l="1"/>
  <c r="G763" i="17"/>
  <c r="E778" i="14"/>
  <c r="F763" i="17"/>
  <c r="E775" i="13"/>
  <c r="E760" i="17"/>
  <c r="B779" i="15"/>
  <c r="B779" i="14"/>
  <c r="B776" i="13"/>
  <c r="H777" i="12"/>
  <c r="I777" i="12" s="1"/>
  <c r="D777" i="12"/>
  <c r="C777" i="12"/>
  <c r="G777" i="12"/>
  <c r="B621" i="3"/>
  <c r="G621" i="3" s="1"/>
  <c r="E777" i="12" l="1"/>
  <c r="D762" i="17"/>
  <c r="C779" i="15"/>
  <c r="D779" i="15"/>
  <c r="H779" i="15"/>
  <c r="I779" i="15" s="1"/>
  <c r="G779" i="15"/>
  <c r="D779" i="14"/>
  <c r="H779" i="14"/>
  <c r="I779" i="14" s="1"/>
  <c r="C779" i="14"/>
  <c r="G779" i="14"/>
  <c r="C776" i="13"/>
  <c r="H776" i="13"/>
  <c r="I776" i="13" s="1"/>
  <c r="D776" i="13"/>
  <c r="G776" i="13"/>
  <c r="B778" i="12"/>
  <c r="C621" i="3"/>
  <c r="D621" i="3"/>
  <c r="E779" i="15" l="1"/>
  <c r="G764" i="17"/>
  <c r="E779" i="14"/>
  <c r="F764" i="17"/>
  <c r="E776" i="13"/>
  <c r="E761" i="17"/>
  <c r="E621" i="3"/>
  <c r="H621" i="3" s="1"/>
  <c r="I621" i="3" s="1"/>
  <c r="C606" i="17"/>
  <c r="B606" i="17" s="1"/>
  <c r="B780" i="15"/>
  <c r="B780" i="14"/>
  <c r="B777" i="13"/>
  <c r="D778" i="12"/>
  <c r="C778" i="12"/>
  <c r="H778" i="12"/>
  <c r="I778" i="12" s="1"/>
  <c r="G778" i="12"/>
  <c r="E778" i="12" l="1"/>
  <c r="D763" i="17"/>
  <c r="H780" i="15"/>
  <c r="I780" i="15" s="1"/>
  <c r="D780" i="15"/>
  <c r="C780" i="15"/>
  <c r="G780" i="15"/>
  <c r="C780" i="14"/>
  <c r="D780" i="14"/>
  <c r="H780" i="14"/>
  <c r="I780" i="14" s="1"/>
  <c r="G780" i="14"/>
  <c r="H777" i="13"/>
  <c r="I777" i="13" s="1"/>
  <c r="D777" i="13"/>
  <c r="C777" i="13"/>
  <c r="G777" i="13"/>
  <c r="B779" i="12"/>
  <c r="B622" i="3"/>
  <c r="G622" i="3" s="1"/>
  <c r="E780" i="15" l="1"/>
  <c r="G765" i="17"/>
  <c r="E780" i="14"/>
  <c r="F765" i="17"/>
  <c r="E777" i="13"/>
  <c r="E762" i="17"/>
  <c r="B781" i="15"/>
  <c r="B781" i="14"/>
  <c r="B778" i="13"/>
  <c r="H779" i="12"/>
  <c r="I779" i="12" s="1"/>
  <c r="D779" i="12"/>
  <c r="C779" i="12"/>
  <c r="G779" i="12"/>
  <c r="C622" i="3"/>
  <c r="D622" i="3"/>
  <c r="E779" i="12" l="1"/>
  <c r="D764" i="17"/>
  <c r="E622" i="3"/>
  <c r="C607" i="17"/>
  <c r="B607" i="17" s="1"/>
  <c r="H781" i="15"/>
  <c r="I781" i="15" s="1"/>
  <c r="D781" i="15"/>
  <c r="C781" i="15"/>
  <c r="G781" i="15"/>
  <c r="D781" i="14"/>
  <c r="C781" i="14"/>
  <c r="H781" i="14"/>
  <c r="I781" i="14" s="1"/>
  <c r="G781" i="14"/>
  <c r="H778" i="13"/>
  <c r="I778" i="13" s="1"/>
  <c r="D778" i="13"/>
  <c r="C778" i="13"/>
  <c r="G778" i="13"/>
  <c r="B780" i="12"/>
  <c r="H622" i="3"/>
  <c r="I622" i="3" s="1"/>
  <c r="E781" i="15" l="1"/>
  <c r="G766" i="17"/>
  <c r="E781" i="14"/>
  <c r="F766" i="17"/>
  <c r="E778" i="13"/>
  <c r="E763" i="17"/>
  <c r="B782" i="15"/>
  <c r="B782" i="14"/>
  <c r="B779" i="13"/>
  <c r="C780" i="12"/>
  <c r="H780" i="12"/>
  <c r="I780" i="12" s="1"/>
  <c r="D780" i="12"/>
  <c r="G780" i="12"/>
  <c r="B623" i="3"/>
  <c r="G623" i="3" s="1"/>
  <c r="E780" i="12" l="1"/>
  <c r="D765" i="17"/>
  <c r="H782" i="15"/>
  <c r="I782" i="15" s="1"/>
  <c r="D782" i="15"/>
  <c r="C782" i="15"/>
  <c r="G782" i="15"/>
  <c r="H782" i="14"/>
  <c r="I782" i="14" s="1"/>
  <c r="D782" i="14"/>
  <c r="C782" i="14"/>
  <c r="G782" i="14"/>
  <c r="D779" i="13"/>
  <c r="C779" i="13"/>
  <c r="H779" i="13"/>
  <c r="I779" i="13" s="1"/>
  <c r="G779" i="13"/>
  <c r="B781" i="12"/>
  <c r="C623" i="3"/>
  <c r="D623" i="3"/>
  <c r="E782" i="15" l="1"/>
  <c r="G767" i="17"/>
  <c r="E782" i="14"/>
  <c r="F767" i="17"/>
  <c r="E779" i="13"/>
  <c r="E764" i="17"/>
  <c r="E623" i="3"/>
  <c r="H623" i="3" s="1"/>
  <c r="I623" i="3" s="1"/>
  <c r="C608" i="17"/>
  <c r="B608" i="17" s="1"/>
  <c r="B783" i="15"/>
  <c r="B783" i="14"/>
  <c r="B780" i="13"/>
  <c r="H781" i="12"/>
  <c r="I781" i="12" s="1"/>
  <c r="D781" i="12"/>
  <c r="C781" i="12"/>
  <c r="G781" i="12"/>
  <c r="E781" i="12" l="1"/>
  <c r="D766" i="17"/>
  <c r="H783" i="15"/>
  <c r="I783" i="15" s="1"/>
  <c r="D783" i="15"/>
  <c r="C783" i="15"/>
  <c r="G783" i="15"/>
  <c r="C783" i="14"/>
  <c r="D783" i="14"/>
  <c r="H783" i="14"/>
  <c r="I783" i="14" s="1"/>
  <c r="G783" i="14"/>
  <c r="H780" i="13"/>
  <c r="I780" i="13" s="1"/>
  <c r="D780" i="13"/>
  <c r="C780" i="13"/>
  <c r="G780" i="13"/>
  <c r="B782" i="12"/>
  <c r="B624" i="3"/>
  <c r="G624" i="3" s="1"/>
  <c r="E783" i="15" l="1"/>
  <c r="G768" i="17"/>
  <c r="E783" i="14"/>
  <c r="F768" i="17"/>
  <c r="E780" i="13"/>
  <c r="E765" i="17"/>
  <c r="B784" i="15"/>
  <c r="B784" i="14"/>
  <c r="B781" i="13"/>
  <c r="H782" i="12"/>
  <c r="I782" i="12" s="1"/>
  <c r="D782" i="12"/>
  <c r="C782" i="12"/>
  <c r="G782" i="12"/>
  <c r="C624" i="3"/>
  <c r="D624" i="3"/>
  <c r="E782" i="12" l="1"/>
  <c r="D767" i="17"/>
  <c r="E624" i="3"/>
  <c r="C609" i="17"/>
  <c r="B609" i="17" s="1"/>
  <c r="D784" i="15"/>
  <c r="C784" i="15"/>
  <c r="H784" i="15"/>
  <c r="I784" i="15" s="1"/>
  <c r="G784" i="15"/>
  <c r="D784" i="14"/>
  <c r="C784" i="14"/>
  <c r="H784" i="14"/>
  <c r="I784" i="14" s="1"/>
  <c r="G784" i="14"/>
  <c r="D781" i="13"/>
  <c r="C781" i="13"/>
  <c r="H781" i="13"/>
  <c r="I781" i="13" s="1"/>
  <c r="G781" i="13"/>
  <c r="B783" i="12"/>
  <c r="H624" i="3"/>
  <c r="I624" i="3" s="1"/>
  <c r="B625" i="3" s="1"/>
  <c r="G625" i="3" s="1"/>
  <c r="E784" i="15" l="1"/>
  <c r="G769" i="17"/>
  <c r="E784" i="14"/>
  <c r="F769" i="17"/>
  <c r="E781" i="13"/>
  <c r="E766" i="17"/>
  <c r="B785" i="15"/>
  <c r="B785" i="14"/>
  <c r="B782" i="13"/>
  <c r="D783" i="12"/>
  <c r="C783" i="12"/>
  <c r="H783" i="12"/>
  <c r="I783" i="12" s="1"/>
  <c r="G783" i="12"/>
  <c r="C625" i="3"/>
  <c r="D625" i="3"/>
  <c r="E783" i="12" l="1"/>
  <c r="D768" i="17"/>
  <c r="E625" i="3"/>
  <c r="C610" i="17"/>
  <c r="B610" i="17" s="1"/>
  <c r="C785" i="15"/>
  <c r="H785" i="15"/>
  <c r="I785" i="15" s="1"/>
  <c r="D785" i="15"/>
  <c r="G785" i="15"/>
  <c r="H785" i="14"/>
  <c r="I785" i="14" s="1"/>
  <c r="D785" i="14"/>
  <c r="C785" i="14"/>
  <c r="G785" i="14"/>
  <c r="H782" i="13"/>
  <c r="I782" i="13" s="1"/>
  <c r="D782" i="13"/>
  <c r="C782" i="13"/>
  <c r="G782" i="13"/>
  <c r="B784" i="12"/>
  <c r="H625" i="3"/>
  <c r="I625" i="3" s="1"/>
  <c r="B626" i="3" s="1"/>
  <c r="G626" i="3" s="1"/>
  <c r="E785" i="15" l="1"/>
  <c r="G770" i="17"/>
  <c r="E785" i="14"/>
  <c r="F770" i="17"/>
  <c r="E782" i="13"/>
  <c r="E767" i="17"/>
  <c r="B786" i="15"/>
  <c r="B786" i="14"/>
  <c r="B783" i="13"/>
  <c r="H784" i="12"/>
  <c r="I784" i="12" s="1"/>
  <c r="D784" i="12"/>
  <c r="C784" i="12"/>
  <c r="G784" i="12"/>
  <c r="C626" i="3"/>
  <c r="D626" i="3"/>
  <c r="E784" i="12" l="1"/>
  <c r="D769" i="17"/>
  <c r="E626" i="3"/>
  <c r="C611" i="17"/>
  <c r="B611" i="17" s="1"/>
  <c r="D786" i="15"/>
  <c r="C786" i="15"/>
  <c r="H786" i="15"/>
  <c r="I786" i="15" s="1"/>
  <c r="G786" i="15"/>
  <c r="C786" i="14"/>
  <c r="D786" i="14"/>
  <c r="H786" i="14"/>
  <c r="I786" i="14" s="1"/>
  <c r="G786" i="14"/>
  <c r="H783" i="13"/>
  <c r="I783" i="13" s="1"/>
  <c r="D783" i="13"/>
  <c r="C783" i="13"/>
  <c r="G783" i="13"/>
  <c r="B785" i="12"/>
  <c r="H626" i="3"/>
  <c r="I626" i="3" s="1"/>
  <c r="E786" i="15" l="1"/>
  <c r="G771" i="17"/>
  <c r="E786" i="14"/>
  <c r="F771" i="17"/>
  <c r="E783" i="13"/>
  <c r="E768" i="17"/>
  <c r="B787" i="15"/>
  <c r="B787" i="14"/>
  <c r="B784" i="13"/>
  <c r="D785" i="12"/>
  <c r="C785" i="12"/>
  <c r="H785" i="12"/>
  <c r="I785" i="12" s="1"/>
  <c r="G785" i="12"/>
  <c r="B627" i="3"/>
  <c r="G627" i="3" s="1"/>
  <c r="E785" i="12" l="1"/>
  <c r="D770" i="17"/>
  <c r="H787" i="15"/>
  <c r="I787" i="15" s="1"/>
  <c r="D787" i="15"/>
  <c r="C787" i="15"/>
  <c r="G787" i="15"/>
  <c r="D787" i="14"/>
  <c r="C787" i="14"/>
  <c r="H787" i="14"/>
  <c r="I787" i="14" s="1"/>
  <c r="G787" i="14"/>
  <c r="H784" i="13"/>
  <c r="I784" i="13" s="1"/>
  <c r="D784" i="13"/>
  <c r="C784" i="13"/>
  <c r="G784" i="13"/>
  <c r="B786" i="12"/>
  <c r="C627" i="3"/>
  <c r="D627" i="3"/>
  <c r="E787" i="15" l="1"/>
  <c r="G772" i="17"/>
  <c r="E787" i="14"/>
  <c r="F772" i="17"/>
  <c r="E784" i="13"/>
  <c r="E769" i="17"/>
  <c r="E627" i="3"/>
  <c r="H627" i="3" s="1"/>
  <c r="I627" i="3" s="1"/>
  <c r="C612" i="17"/>
  <c r="B612" i="17" s="1"/>
  <c r="B788" i="15"/>
  <c r="B788" i="14"/>
  <c r="B785" i="13"/>
  <c r="H786" i="12"/>
  <c r="I786" i="12" s="1"/>
  <c r="D786" i="12"/>
  <c r="C786" i="12"/>
  <c r="G786" i="12"/>
  <c r="E786" i="12" l="1"/>
  <c r="D771" i="17"/>
  <c r="D788" i="15"/>
  <c r="C788" i="15"/>
  <c r="H788" i="15"/>
  <c r="I788" i="15" s="1"/>
  <c r="G788" i="15"/>
  <c r="H788" i="14"/>
  <c r="I788" i="14" s="1"/>
  <c r="D788" i="14"/>
  <c r="C788" i="14"/>
  <c r="G788" i="14"/>
  <c r="H785" i="13"/>
  <c r="I785" i="13" s="1"/>
  <c r="D785" i="13"/>
  <c r="C785" i="13"/>
  <c r="G785" i="13"/>
  <c r="B787" i="12"/>
  <c r="B628" i="3"/>
  <c r="G628" i="3" s="1"/>
  <c r="E788" i="15" l="1"/>
  <c r="G773" i="17"/>
  <c r="E788" i="14"/>
  <c r="F773" i="17"/>
  <c r="E785" i="13"/>
  <c r="E770" i="17"/>
  <c r="B789" i="15"/>
  <c r="B789" i="14"/>
  <c r="B786" i="13"/>
  <c r="H787" i="12"/>
  <c r="I787" i="12" s="1"/>
  <c r="D787" i="12"/>
  <c r="C787" i="12"/>
  <c r="G787" i="12"/>
  <c r="C628" i="3"/>
  <c r="D628" i="3"/>
  <c r="E787" i="12" l="1"/>
  <c r="D772" i="17"/>
  <c r="E628" i="3"/>
  <c r="C613" i="17"/>
  <c r="B613" i="17" s="1"/>
  <c r="D789" i="15"/>
  <c r="H789" i="15"/>
  <c r="I789" i="15" s="1"/>
  <c r="C789" i="15"/>
  <c r="G789" i="15"/>
  <c r="C789" i="14"/>
  <c r="D789" i="14"/>
  <c r="H789" i="14"/>
  <c r="I789" i="14" s="1"/>
  <c r="G789" i="14"/>
  <c r="D786" i="13"/>
  <c r="C786" i="13"/>
  <c r="H786" i="13"/>
  <c r="I786" i="13" s="1"/>
  <c r="G786" i="13"/>
  <c r="B788" i="12"/>
  <c r="H628" i="3"/>
  <c r="I628" i="3" s="1"/>
  <c r="E789" i="15" l="1"/>
  <c r="G774" i="17"/>
  <c r="E789" i="14"/>
  <c r="F774" i="17"/>
  <c r="E786" i="13"/>
  <c r="E771" i="17"/>
  <c r="B790" i="15"/>
  <c r="B790" i="14"/>
  <c r="B787" i="13"/>
  <c r="H788" i="12"/>
  <c r="I788" i="12" s="1"/>
  <c r="D788" i="12"/>
  <c r="C788" i="12"/>
  <c r="G788" i="12"/>
  <c r="B629" i="3"/>
  <c r="G629" i="3" s="1"/>
  <c r="E788" i="12" l="1"/>
  <c r="D773" i="17"/>
  <c r="D790" i="15"/>
  <c r="H790" i="15"/>
  <c r="I790" i="15" s="1"/>
  <c r="C790" i="15"/>
  <c r="G790" i="15"/>
  <c r="H790" i="14"/>
  <c r="I790" i="14" s="1"/>
  <c r="D790" i="14"/>
  <c r="C790" i="14"/>
  <c r="G790" i="14"/>
  <c r="H787" i="13"/>
  <c r="I787" i="13" s="1"/>
  <c r="D787" i="13"/>
  <c r="C787" i="13"/>
  <c r="G787" i="13"/>
  <c r="B789" i="12"/>
  <c r="C629" i="3"/>
  <c r="D629" i="3"/>
  <c r="E790" i="15" l="1"/>
  <c r="G775" i="17"/>
  <c r="E790" i="14"/>
  <c r="F775" i="17"/>
  <c r="E787" i="13"/>
  <c r="E772" i="17"/>
  <c r="E629" i="3"/>
  <c r="H629" i="3" s="1"/>
  <c r="I629" i="3" s="1"/>
  <c r="C614" i="17"/>
  <c r="B614" i="17" s="1"/>
  <c r="B791" i="15"/>
  <c r="B791" i="14"/>
  <c r="B788" i="13"/>
  <c r="H789" i="12"/>
  <c r="I789" i="12" s="1"/>
  <c r="D789" i="12"/>
  <c r="C789" i="12"/>
  <c r="G789" i="12"/>
  <c r="E789" i="12" l="1"/>
  <c r="D774" i="17"/>
  <c r="C791" i="15"/>
  <c r="H791" i="15"/>
  <c r="I791" i="15" s="1"/>
  <c r="D791" i="15"/>
  <c r="G791" i="15"/>
  <c r="D791" i="14"/>
  <c r="H791" i="14"/>
  <c r="I791" i="14" s="1"/>
  <c r="C791" i="14"/>
  <c r="G791" i="14"/>
  <c r="C788" i="13"/>
  <c r="H788" i="13"/>
  <c r="I788" i="13" s="1"/>
  <c r="D788" i="13"/>
  <c r="G788" i="13"/>
  <c r="B790" i="12"/>
  <c r="B630" i="3"/>
  <c r="G630" i="3" s="1"/>
  <c r="E791" i="15" l="1"/>
  <c r="G776" i="17"/>
  <c r="E791" i="14"/>
  <c r="F776" i="17"/>
  <c r="E788" i="13"/>
  <c r="E773" i="17"/>
  <c r="B792" i="15"/>
  <c r="B792" i="14"/>
  <c r="B789" i="13"/>
  <c r="D790" i="12"/>
  <c r="C790" i="12"/>
  <c r="H790" i="12"/>
  <c r="I790" i="12" s="1"/>
  <c r="G790" i="12"/>
  <c r="C630" i="3"/>
  <c r="D630" i="3"/>
  <c r="E790" i="12" l="1"/>
  <c r="D775" i="17"/>
  <c r="E630" i="3"/>
  <c r="C615" i="17"/>
  <c r="B615" i="17" s="1"/>
  <c r="H792" i="15"/>
  <c r="I792" i="15" s="1"/>
  <c r="D792" i="15"/>
  <c r="C792" i="15"/>
  <c r="G792" i="15"/>
  <c r="C792" i="14"/>
  <c r="H792" i="14"/>
  <c r="I792" i="14" s="1"/>
  <c r="D792" i="14"/>
  <c r="G792" i="14"/>
  <c r="H789" i="13"/>
  <c r="I789" i="13" s="1"/>
  <c r="D789" i="13"/>
  <c r="C789" i="13"/>
  <c r="G789" i="13"/>
  <c r="B791" i="12"/>
  <c r="H630" i="3"/>
  <c r="I630" i="3" s="1"/>
  <c r="E792" i="15" l="1"/>
  <c r="G777" i="17"/>
  <c r="E792" i="14"/>
  <c r="F777" i="17"/>
  <c r="E789" i="13"/>
  <c r="E774" i="17"/>
  <c r="B793" i="15"/>
  <c r="B793" i="14"/>
  <c r="B790" i="13"/>
  <c r="H791" i="12"/>
  <c r="I791" i="12" s="1"/>
  <c r="D791" i="12"/>
  <c r="C791" i="12"/>
  <c r="G791" i="12"/>
  <c r="B631" i="3"/>
  <c r="G631" i="3" s="1"/>
  <c r="E791" i="12" l="1"/>
  <c r="D776" i="17"/>
  <c r="H793" i="15"/>
  <c r="I793" i="15" s="1"/>
  <c r="C793" i="15"/>
  <c r="D793" i="15"/>
  <c r="G793" i="15"/>
  <c r="H793" i="14"/>
  <c r="I793" i="14" s="1"/>
  <c r="D793" i="14"/>
  <c r="C793" i="14"/>
  <c r="G793" i="14"/>
  <c r="H790" i="13"/>
  <c r="I790" i="13" s="1"/>
  <c r="D790" i="13"/>
  <c r="C790" i="13"/>
  <c r="G790" i="13"/>
  <c r="B792" i="12"/>
  <c r="C631" i="3"/>
  <c r="D631" i="3"/>
  <c r="E793" i="15" l="1"/>
  <c r="G778" i="17"/>
  <c r="E793" i="14"/>
  <c r="F778" i="17"/>
  <c r="E790" i="13"/>
  <c r="E775" i="17"/>
  <c r="E631" i="3"/>
  <c r="H631" i="3" s="1"/>
  <c r="I631" i="3" s="1"/>
  <c r="C616" i="17"/>
  <c r="B616" i="17" s="1"/>
  <c r="B794" i="15"/>
  <c r="B794" i="14"/>
  <c r="B791" i="13"/>
  <c r="C792" i="12"/>
  <c r="H792" i="12"/>
  <c r="I792" i="12" s="1"/>
  <c r="D792" i="12"/>
  <c r="G792" i="12"/>
  <c r="E792" i="12" l="1"/>
  <c r="D777" i="17"/>
  <c r="H794" i="15"/>
  <c r="I794" i="15" s="1"/>
  <c r="D794" i="15"/>
  <c r="C794" i="15"/>
  <c r="G794" i="15"/>
  <c r="H794" i="14"/>
  <c r="I794" i="14" s="1"/>
  <c r="D794" i="14"/>
  <c r="C794" i="14"/>
  <c r="G794" i="14"/>
  <c r="D791" i="13"/>
  <c r="C791" i="13"/>
  <c r="H791" i="13"/>
  <c r="I791" i="13" s="1"/>
  <c r="G791" i="13"/>
  <c r="B793" i="12"/>
  <c r="B632" i="3"/>
  <c r="G632" i="3" s="1"/>
  <c r="E794" i="15" l="1"/>
  <c r="G779" i="17"/>
  <c r="E794" i="14"/>
  <c r="F779" i="17"/>
  <c r="E791" i="13"/>
  <c r="E776" i="17"/>
  <c r="B795" i="15"/>
  <c r="B795" i="14"/>
  <c r="B792" i="13"/>
  <c r="H793" i="12"/>
  <c r="I793" i="12" s="1"/>
  <c r="D793" i="12"/>
  <c r="C793" i="12"/>
  <c r="G793" i="12"/>
  <c r="C632" i="3"/>
  <c r="D632" i="3"/>
  <c r="E793" i="12" l="1"/>
  <c r="D778" i="17"/>
  <c r="E632" i="3"/>
  <c r="C617" i="17"/>
  <c r="B617" i="17" s="1"/>
  <c r="C795" i="15"/>
  <c r="D795" i="15"/>
  <c r="H795" i="15"/>
  <c r="I795" i="15" s="1"/>
  <c r="G795" i="15"/>
  <c r="C795" i="14"/>
  <c r="H795" i="14"/>
  <c r="I795" i="14" s="1"/>
  <c r="D795" i="14"/>
  <c r="G795" i="14"/>
  <c r="H792" i="13"/>
  <c r="I792" i="13" s="1"/>
  <c r="D792" i="13"/>
  <c r="C792" i="13"/>
  <c r="G792" i="13"/>
  <c r="B794" i="12"/>
  <c r="H632" i="3"/>
  <c r="I632" i="3" s="1"/>
  <c r="E795" i="15" l="1"/>
  <c r="G780" i="17"/>
  <c r="E795" i="14"/>
  <c r="F780" i="17"/>
  <c r="E792" i="13"/>
  <c r="E777" i="17"/>
  <c r="B796" i="15"/>
  <c r="B796" i="14"/>
  <c r="B793" i="13"/>
  <c r="H794" i="12"/>
  <c r="I794" i="12" s="1"/>
  <c r="D794" i="12"/>
  <c r="C794" i="12"/>
  <c r="G794" i="12"/>
  <c r="B633" i="3"/>
  <c r="G633" i="3" s="1"/>
  <c r="E794" i="12" l="1"/>
  <c r="D779" i="17"/>
  <c r="D796" i="15"/>
  <c r="C796" i="15"/>
  <c r="H796" i="15"/>
  <c r="I796" i="15" s="1"/>
  <c r="G796" i="15"/>
  <c r="H796" i="14"/>
  <c r="I796" i="14" s="1"/>
  <c r="D796" i="14"/>
  <c r="C796" i="14"/>
  <c r="G796" i="14"/>
  <c r="D793" i="13"/>
  <c r="C793" i="13"/>
  <c r="H793" i="13"/>
  <c r="I793" i="13" s="1"/>
  <c r="G793" i="13"/>
  <c r="B795" i="12"/>
  <c r="C633" i="3"/>
  <c r="D633" i="3"/>
  <c r="E796" i="15" l="1"/>
  <c r="G781" i="17"/>
  <c r="E796" i="14"/>
  <c r="F781" i="17"/>
  <c r="E793" i="13"/>
  <c r="E778" i="17"/>
  <c r="E633" i="3"/>
  <c r="H633" i="3" s="1"/>
  <c r="I633" i="3" s="1"/>
  <c r="C618" i="17"/>
  <c r="B618" i="17" s="1"/>
  <c r="B797" i="15"/>
  <c r="B797" i="14"/>
  <c r="B794" i="13"/>
  <c r="D795" i="12"/>
  <c r="C795" i="12"/>
  <c r="H795" i="12"/>
  <c r="I795" i="12" s="1"/>
  <c r="G795" i="12"/>
  <c r="E795" i="12" l="1"/>
  <c r="D780" i="17"/>
  <c r="C797" i="15"/>
  <c r="H797" i="15"/>
  <c r="I797" i="15" s="1"/>
  <c r="D797" i="15"/>
  <c r="G797" i="15"/>
  <c r="H797" i="14"/>
  <c r="I797" i="14" s="1"/>
  <c r="D797" i="14"/>
  <c r="C797" i="14"/>
  <c r="G797" i="14"/>
  <c r="H794" i="13"/>
  <c r="I794" i="13" s="1"/>
  <c r="D794" i="13"/>
  <c r="C794" i="13"/>
  <c r="G794" i="13"/>
  <c r="B796" i="12"/>
  <c r="B634" i="3"/>
  <c r="G634" i="3" s="1"/>
  <c r="E797" i="15" l="1"/>
  <c r="G782" i="17"/>
  <c r="E797" i="14"/>
  <c r="F782" i="17"/>
  <c r="E794" i="13"/>
  <c r="E779" i="17"/>
  <c r="B798" i="15"/>
  <c r="B798" i="14"/>
  <c r="B795" i="13"/>
  <c r="H796" i="12"/>
  <c r="I796" i="12" s="1"/>
  <c r="D796" i="12"/>
  <c r="C796" i="12"/>
  <c r="G796" i="12"/>
  <c r="C634" i="3"/>
  <c r="D634" i="3"/>
  <c r="E796" i="12" l="1"/>
  <c r="D781" i="17"/>
  <c r="E634" i="3"/>
  <c r="C619" i="17"/>
  <c r="B619" i="17" s="1"/>
  <c r="C798" i="15"/>
  <c r="H798" i="15"/>
  <c r="I798" i="15" s="1"/>
  <c r="D798" i="15"/>
  <c r="G798" i="15"/>
  <c r="C798" i="14"/>
  <c r="H798" i="14"/>
  <c r="I798" i="14" s="1"/>
  <c r="D798" i="14"/>
  <c r="G798" i="14"/>
  <c r="H795" i="13"/>
  <c r="I795" i="13" s="1"/>
  <c r="D795" i="13"/>
  <c r="C795" i="13"/>
  <c r="G795" i="13"/>
  <c r="B797" i="12"/>
  <c r="H634" i="3"/>
  <c r="I634" i="3" s="1"/>
  <c r="E798" i="15" l="1"/>
  <c r="G783" i="17"/>
  <c r="E798" i="14"/>
  <c r="F783" i="17"/>
  <c r="E795" i="13"/>
  <c r="E780" i="17"/>
  <c r="B799" i="15"/>
  <c r="B799" i="14"/>
  <c r="B796" i="13"/>
  <c r="D797" i="12"/>
  <c r="C797" i="12"/>
  <c r="H797" i="12"/>
  <c r="I797" i="12" s="1"/>
  <c r="G797" i="12"/>
  <c r="B635" i="3"/>
  <c r="G635" i="3" s="1"/>
  <c r="E797" i="12" l="1"/>
  <c r="D782" i="17"/>
  <c r="H799" i="15"/>
  <c r="I799" i="15" s="1"/>
  <c r="D799" i="15"/>
  <c r="C799" i="15"/>
  <c r="G799" i="15"/>
  <c r="D799" i="14"/>
  <c r="H799" i="14"/>
  <c r="I799" i="14" s="1"/>
  <c r="C799" i="14"/>
  <c r="G799" i="14"/>
  <c r="H796" i="13"/>
  <c r="I796" i="13" s="1"/>
  <c r="D796" i="13"/>
  <c r="C796" i="13"/>
  <c r="G796" i="13"/>
  <c r="B798" i="12"/>
  <c r="C635" i="3"/>
  <c r="D635" i="3"/>
  <c r="E799" i="15" l="1"/>
  <c r="G784" i="17"/>
  <c r="E799" i="14"/>
  <c r="F784" i="17"/>
  <c r="E796" i="13"/>
  <c r="E781" i="17"/>
  <c r="E635" i="3"/>
  <c r="H635" i="3" s="1"/>
  <c r="I635" i="3" s="1"/>
  <c r="C620" i="17"/>
  <c r="B620" i="17" s="1"/>
  <c r="B800" i="15"/>
  <c r="B800" i="14"/>
  <c r="B797" i="13"/>
  <c r="H798" i="12"/>
  <c r="I798" i="12" s="1"/>
  <c r="D798" i="12"/>
  <c r="C798" i="12"/>
  <c r="G798" i="12"/>
  <c r="E798" i="12" l="1"/>
  <c r="D783" i="17"/>
  <c r="D800" i="15"/>
  <c r="H800" i="15"/>
  <c r="I800" i="15" s="1"/>
  <c r="C800" i="15"/>
  <c r="G800" i="15"/>
  <c r="H800" i="14"/>
  <c r="I800" i="14" s="1"/>
  <c r="D800" i="14"/>
  <c r="C800" i="14"/>
  <c r="G800" i="14"/>
  <c r="H797" i="13"/>
  <c r="I797" i="13" s="1"/>
  <c r="D797" i="13"/>
  <c r="C797" i="13"/>
  <c r="G797" i="13"/>
  <c r="B799" i="12"/>
  <c r="B636" i="3"/>
  <c r="G636" i="3" s="1"/>
  <c r="E800" i="15" l="1"/>
  <c r="G785" i="17"/>
  <c r="E800" i="14"/>
  <c r="F785" i="17"/>
  <c r="E797" i="13"/>
  <c r="E782" i="17"/>
  <c r="B801" i="15"/>
  <c r="B801" i="14"/>
  <c r="B798" i="13"/>
  <c r="H799" i="12"/>
  <c r="I799" i="12" s="1"/>
  <c r="D799" i="12"/>
  <c r="C799" i="12"/>
  <c r="G799" i="12"/>
  <c r="C636" i="3"/>
  <c r="D636" i="3"/>
  <c r="E799" i="12" l="1"/>
  <c r="D784" i="17"/>
  <c r="E636" i="3"/>
  <c r="C621" i="17"/>
  <c r="B621" i="17" s="1"/>
  <c r="D801" i="15"/>
  <c r="C801" i="15"/>
  <c r="H801" i="15"/>
  <c r="I801" i="15" s="1"/>
  <c r="G801" i="15"/>
  <c r="C801" i="14"/>
  <c r="H801" i="14"/>
  <c r="I801" i="14" s="1"/>
  <c r="D801" i="14"/>
  <c r="G801" i="14"/>
  <c r="D798" i="13"/>
  <c r="C798" i="13"/>
  <c r="H798" i="13"/>
  <c r="I798" i="13" s="1"/>
  <c r="G798" i="13"/>
  <c r="B800" i="12"/>
  <c r="H636" i="3"/>
  <c r="I636" i="3" s="1"/>
  <c r="E801" i="15" l="1"/>
  <c r="G786" i="17"/>
  <c r="E801" i="14"/>
  <c r="F786" i="17"/>
  <c r="E798" i="13"/>
  <c r="E783" i="17"/>
  <c r="B802" i="15"/>
  <c r="B802" i="14"/>
  <c r="B799" i="13"/>
  <c r="H800" i="12"/>
  <c r="I800" i="12" s="1"/>
  <c r="D800" i="12"/>
  <c r="C800" i="12"/>
  <c r="G800" i="12"/>
  <c r="B637" i="3"/>
  <c r="G637" i="3" s="1"/>
  <c r="E800" i="12" l="1"/>
  <c r="D785" i="17"/>
  <c r="D802" i="15"/>
  <c r="H802" i="15"/>
  <c r="I802" i="15" s="1"/>
  <c r="C802" i="15"/>
  <c r="G802" i="15"/>
  <c r="H802" i="14"/>
  <c r="I802" i="14" s="1"/>
  <c r="C802" i="14"/>
  <c r="D802" i="14"/>
  <c r="G802" i="14"/>
  <c r="H799" i="13"/>
  <c r="I799" i="13" s="1"/>
  <c r="D799" i="13"/>
  <c r="C799" i="13"/>
  <c r="G799" i="13"/>
  <c r="B801" i="12"/>
  <c r="C637" i="3"/>
  <c r="D637" i="3"/>
  <c r="E802" i="15" l="1"/>
  <c r="G787" i="17"/>
  <c r="E802" i="14"/>
  <c r="F787" i="17"/>
  <c r="E799" i="13"/>
  <c r="E784" i="17"/>
  <c r="E637" i="3"/>
  <c r="H637" i="3" s="1"/>
  <c r="I637" i="3" s="1"/>
  <c r="C622" i="17"/>
  <c r="B622" i="17" s="1"/>
  <c r="B803" i="15"/>
  <c r="B803" i="14"/>
  <c r="B800" i="13"/>
  <c r="H801" i="12"/>
  <c r="I801" i="12" s="1"/>
  <c r="D801" i="12"/>
  <c r="C801" i="12"/>
  <c r="G801" i="12"/>
  <c r="E801" i="12" l="1"/>
  <c r="D786" i="17"/>
  <c r="H803" i="15"/>
  <c r="I803" i="15" s="1"/>
  <c r="C803" i="15"/>
  <c r="D803" i="15"/>
  <c r="G803" i="15"/>
  <c r="D803" i="14"/>
  <c r="H803" i="14"/>
  <c r="I803" i="14" s="1"/>
  <c r="C803" i="14"/>
  <c r="G803" i="14"/>
  <c r="C800" i="13"/>
  <c r="H800" i="13"/>
  <c r="I800" i="13" s="1"/>
  <c r="D800" i="13"/>
  <c r="G800" i="13"/>
  <c r="B802" i="12"/>
  <c r="B638" i="3"/>
  <c r="G638" i="3" s="1"/>
  <c r="E803" i="15" l="1"/>
  <c r="G788" i="17"/>
  <c r="E803" i="14"/>
  <c r="F788" i="17"/>
  <c r="E800" i="13"/>
  <c r="E785" i="17"/>
  <c r="B804" i="15"/>
  <c r="B804" i="14"/>
  <c r="B801" i="13"/>
  <c r="D802" i="12"/>
  <c r="C802" i="12"/>
  <c r="H802" i="12"/>
  <c r="I802" i="12" s="1"/>
  <c r="G802" i="12"/>
  <c r="C638" i="3"/>
  <c r="D638" i="3"/>
  <c r="E802" i="12" l="1"/>
  <c r="D787" i="17"/>
  <c r="E638" i="3"/>
  <c r="C623" i="17"/>
  <c r="B623" i="17" s="1"/>
  <c r="H804" i="15"/>
  <c r="I804" i="15" s="1"/>
  <c r="C804" i="15"/>
  <c r="D804" i="15"/>
  <c r="G804" i="15"/>
  <c r="C804" i="14"/>
  <c r="H804" i="14"/>
  <c r="I804" i="14" s="1"/>
  <c r="D804" i="14"/>
  <c r="G804" i="14"/>
  <c r="H801" i="13"/>
  <c r="I801" i="13" s="1"/>
  <c r="D801" i="13"/>
  <c r="C801" i="13"/>
  <c r="G801" i="13"/>
  <c r="B803" i="12"/>
  <c r="H638" i="3"/>
  <c r="I638" i="3" s="1"/>
  <c r="E804" i="15" l="1"/>
  <c r="G789" i="17"/>
  <c r="E804" i="14"/>
  <c r="F789" i="17"/>
  <c r="E801" i="13"/>
  <c r="E786" i="17"/>
  <c r="B805" i="15"/>
  <c r="B805" i="14"/>
  <c r="B802" i="13"/>
  <c r="H803" i="12"/>
  <c r="I803" i="12" s="1"/>
  <c r="D803" i="12"/>
  <c r="C803" i="12"/>
  <c r="G803" i="12"/>
  <c r="B639" i="3"/>
  <c r="G639" i="3" s="1"/>
  <c r="E803" i="12" l="1"/>
  <c r="D788" i="17"/>
  <c r="H805" i="15"/>
  <c r="I805" i="15" s="1"/>
  <c r="D805" i="15"/>
  <c r="C805" i="15"/>
  <c r="G805" i="15"/>
  <c r="D805" i="14"/>
  <c r="H805" i="14"/>
  <c r="I805" i="14" s="1"/>
  <c r="C805" i="14"/>
  <c r="G805" i="14"/>
  <c r="H802" i="13"/>
  <c r="I802" i="13" s="1"/>
  <c r="D802" i="13"/>
  <c r="C802" i="13"/>
  <c r="G802" i="13"/>
  <c r="B804" i="12"/>
  <c r="C639" i="3"/>
  <c r="D639" i="3"/>
  <c r="E805" i="15" l="1"/>
  <c r="G790" i="17"/>
  <c r="E805" i="14"/>
  <c r="F790" i="17"/>
  <c r="E802" i="13"/>
  <c r="E787" i="17"/>
  <c r="E639" i="3"/>
  <c r="H639" i="3" s="1"/>
  <c r="I639" i="3" s="1"/>
  <c r="C624" i="17"/>
  <c r="B624" i="17" s="1"/>
  <c r="B806" i="15"/>
  <c r="B806" i="14"/>
  <c r="B803" i="13"/>
  <c r="C804" i="12"/>
  <c r="H804" i="12"/>
  <c r="I804" i="12" s="1"/>
  <c r="D804" i="12"/>
  <c r="G804" i="12"/>
  <c r="E804" i="12" l="1"/>
  <c r="D789" i="17"/>
  <c r="D806" i="15"/>
  <c r="H806" i="15"/>
  <c r="I806" i="15" s="1"/>
  <c r="C806" i="15"/>
  <c r="G806" i="15"/>
  <c r="H806" i="14"/>
  <c r="I806" i="14" s="1"/>
  <c r="D806" i="14"/>
  <c r="C806" i="14"/>
  <c r="G806" i="14"/>
  <c r="D803" i="13"/>
  <c r="C803" i="13"/>
  <c r="H803" i="13"/>
  <c r="I803" i="13" s="1"/>
  <c r="G803" i="13"/>
  <c r="B805" i="12"/>
  <c r="B640" i="3"/>
  <c r="G640" i="3" s="1"/>
  <c r="E806" i="15" l="1"/>
  <c r="G791" i="17"/>
  <c r="E806" i="14"/>
  <c r="F791" i="17"/>
  <c r="E803" i="13"/>
  <c r="E788" i="17"/>
  <c r="B807" i="15"/>
  <c r="B807" i="14"/>
  <c r="B804" i="13"/>
  <c r="H805" i="12"/>
  <c r="I805" i="12" s="1"/>
  <c r="D805" i="12"/>
  <c r="C805" i="12"/>
  <c r="G805" i="12"/>
  <c r="C640" i="3"/>
  <c r="D640" i="3"/>
  <c r="E805" i="12" l="1"/>
  <c r="D790" i="17"/>
  <c r="E640" i="3"/>
  <c r="C625" i="17"/>
  <c r="B625" i="17" s="1"/>
  <c r="C807" i="15"/>
  <c r="H807" i="15"/>
  <c r="I807" i="15" s="1"/>
  <c r="D807" i="15"/>
  <c r="G807" i="15"/>
  <c r="D807" i="14"/>
  <c r="C807" i="14"/>
  <c r="H807" i="14"/>
  <c r="I807" i="14" s="1"/>
  <c r="G807" i="14"/>
  <c r="H804" i="13"/>
  <c r="I804" i="13" s="1"/>
  <c r="D804" i="13"/>
  <c r="C804" i="13"/>
  <c r="G804" i="13"/>
  <c r="B806" i="12"/>
  <c r="H640" i="3"/>
  <c r="I640" i="3" s="1"/>
  <c r="E807" i="15" l="1"/>
  <c r="G792" i="17"/>
  <c r="E807" i="14"/>
  <c r="F792" i="17"/>
  <c r="E804" i="13"/>
  <c r="E789" i="17"/>
  <c r="B808" i="15"/>
  <c r="B808" i="14"/>
  <c r="B805" i="13"/>
  <c r="H806" i="12"/>
  <c r="I806" i="12" s="1"/>
  <c r="D806" i="12"/>
  <c r="C806" i="12"/>
  <c r="G806" i="12"/>
  <c r="B641" i="3"/>
  <c r="G641" i="3" s="1"/>
  <c r="E806" i="12" l="1"/>
  <c r="D791" i="17"/>
  <c r="D808" i="15"/>
  <c r="C808" i="15"/>
  <c r="H808" i="15"/>
  <c r="I808" i="15" s="1"/>
  <c r="G808" i="15"/>
  <c r="H808" i="14"/>
  <c r="I808" i="14" s="1"/>
  <c r="D808" i="14"/>
  <c r="C808" i="14"/>
  <c r="G808" i="14"/>
  <c r="D805" i="13"/>
  <c r="C805" i="13"/>
  <c r="H805" i="13"/>
  <c r="I805" i="13" s="1"/>
  <c r="G805" i="13"/>
  <c r="B807" i="12"/>
  <c r="C641" i="3"/>
  <c r="D641" i="3"/>
  <c r="E808" i="15" l="1"/>
  <c r="G793" i="17"/>
  <c r="E808" i="14"/>
  <c r="F793" i="17"/>
  <c r="E805" i="13"/>
  <c r="E790" i="17"/>
  <c r="E641" i="3"/>
  <c r="H641" i="3" s="1"/>
  <c r="I641" i="3" s="1"/>
  <c r="C626" i="17"/>
  <c r="B626" i="17" s="1"/>
  <c r="B809" i="15"/>
  <c r="B809" i="14"/>
  <c r="B806" i="13"/>
  <c r="D807" i="12"/>
  <c r="C807" i="12"/>
  <c r="H807" i="12"/>
  <c r="I807" i="12" s="1"/>
  <c r="G807" i="12"/>
  <c r="E807" i="12" l="1"/>
  <c r="D792" i="17"/>
  <c r="H809" i="15"/>
  <c r="I809" i="15" s="1"/>
  <c r="C809" i="15"/>
  <c r="D809" i="15"/>
  <c r="G809" i="15"/>
  <c r="D809" i="14"/>
  <c r="H809" i="14"/>
  <c r="I809" i="14" s="1"/>
  <c r="C809" i="14"/>
  <c r="G809" i="14"/>
  <c r="H806" i="13"/>
  <c r="I806" i="13" s="1"/>
  <c r="D806" i="13"/>
  <c r="C806" i="13"/>
  <c r="G806" i="13"/>
  <c r="B808" i="12"/>
  <c r="B642" i="3"/>
  <c r="G642" i="3" s="1"/>
  <c r="E809" i="15" l="1"/>
  <c r="G794" i="17"/>
  <c r="E809" i="14"/>
  <c r="F794" i="17"/>
  <c r="E806" i="13"/>
  <c r="E791" i="17"/>
  <c r="B810" i="15"/>
  <c r="B810" i="14"/>
  <c r="B807" i="13"/>
  <c r="H808" i="12"/>
  <c r="I808" i="12" s="1"/>
  <c r="D808" i="12"/>
  <c r="C808" i="12"/>
  <c r="G808" i="12"/>
  <c r="C642" i="3"/>
  <c r="D642" i="3"/>
  <c r="E808" i="12" l="1"/>
  <c r="D793" i="17"/>
  <c r="E642" i="3"/>
  <c r="C627" i="17"/>
  <c r="B627" i="17" s="1"/>
  <c r="H810" i="15"/>
  <c r="I810" i="15" s="1"/>
  <c r="C810" i="15"/>
  <c r="D810" i="15"/>
  <c r="G810" i="15"/>
  <c r="C810" i="14"/>
  <c r="H810" i="14"/>
  <c r="I810" i="14" s="1"/>
  <c r="D810" i="14"/>
  <c r="G810" i="14"/>
  <c r="H807" i="13"/>
  <c r="I807" i="13" s="1"/>
  <c r="D807" i="13"/>
  <c r="C807" i="13"/>
  <c r="G807" i="13"/>
  <c r="B809" i="12"/>
  <c r="H642" i="3"/>
  <c r="I642" i="3" s="1"/>
  <c r="E810" i="15" l="1"/>
  <c r="G795" i="17"/>
  <c r="E810" i="14"/>
  <c r="F795" i="17"/>
  <c r="E807" i="13"/>
  <c r="E792" i="17"/>
  <c r="B811" i="15"/>
  <c r="B811" i="14"/>
  <c r="B808" i="13"/>
  <c r="D809" i="12"/>
  <c r="C809" i="12"/>
  <c r="H809" i="12"/>
  <c r="I809" i="12" s="1"/>
  <c r="G809" i="12"/>
  <c r="B643" i="3"/>
  <c r="G643" i="3" s="1"/>
  <c r="E809" i="12" l="1"/>
  <c r="D794" i="17"/>
  <c r="H811" i="15"/>
  <c r="I811" i="15" s="1"/>
  <c r="D811" i="15"/>
  <c r="C811" i="15"/>
  <c r="G811" i="15"/>
  <c r="C811" i="14"/>
  <c r="H811" i="14"/>
  <c r="I811" i="14" s="1"/>
  <c r="D811" i="14"/>
  <c r="G811" i="14"/>
  <c r="H808" i="13"/>
  <c r="I808" i="13" s="1"/>
  <c r="D808" i="13"/>
  <c r="C808" i="13"/>
  <c r="G808" i="13"/>
  <c r="B810" i="12"/>
  <c r="C643" i="3"/>
  <c r="D643" i="3"/>
  <c r="E811" i="15" l="1"/>
  <c r="G796" i="17"/>
  <c r="E811" i="14"/>
  <c r="F796" i="17"/>
  <c r="E808" i="13"/>
  <c r="E793" i="17"/>
  <c r="E643" i="3"/>
  <c r="H643" i="3" s="1"/>
  <c r="I643" i="3" s="1"/>
  <c r="B644" i="3" s="1"/>
  <c r="G644" i="3" s="1"/>
  <c r="C628" i="17"/>
  <c r="B628" i="17" s="1"/>
  <c r="B812" i="15"/>
  <c r="B812" i="14"/>
  <c r="B809" i="13"/>
  <c r="H810" i="12"/>
  <c r="I810" i="12" s="1"/>
  <c r="D810" i="12"/>
  <c r="C810" i="12"/>
  <c r="G810" i="12"/>
  <c r="E810" i="12" l="1"/>
  <c r="D795" i="17"/>
  <c r="D812" i="15"/>
  <c r="C812" i="15"/>
  <c r="H812" i="15"/>
  <c r="I812" i="15" s="1"/>
  <c r="G812" i="15"/>
  <c r="H812" i="14"/>
  <c r="I812" i="14" s="1"/>
  <c r="D812" i="14"/>
  <c r="C812" i="14"/>
  <c r="G812" i="14"/>
  <c r="H809" i="13"/>
  <c r="I809" i="13" s="1"/>
  <c r="D809" i="13"/>
  <c r="C809" i="13"/>
  <c r="G809" i="13"/>
  <c r="B811" i="12"/>
  <c r="C644" i="3"/>
  <c r="D644" i="3"/>
  <c r="E812" i="15" l="1"/>
  <c r="G797" i="17"/>
  <c r="E812" i="14"/>
  <c r="F797" i="17"/>
  <c r="E809" i="13"/>
  <c r="E794" i="17"/>
  <c r="E644" i="3"/>
  <c r="C629" i="17"/>
  <c r="B629" i="17" s="1"/>
  <c r="B813" i="15"/>
  <c r="B813" i="14"/>
  <c r="B810" i="13"/>
  <c r="H811" i="12"/>
  <c r="I811" i="12" s="1"/>
  <c r="D811" i="12"/>
  <c r="C811" i="12"/>
  <c r="G811" i="12"/>
  <c r="H644" i="3"/>
  <c r="I644" i="3" s="1"/>
  <c r="E811" i="12" l="1"/>
  <c r="D796" i="17"/>
  <c r="D813" i="15"/>
  <c r="C813" i="15"/>
  <c r="H813" i="15"/>
  <c r="I813" i="15" s="1"/>
  <c r="G813" i="15"/>
  <c r="H813" i="14"/>
  <c r="I813" i="14" s="1"/>
  <c r="D813" i="14"/>
  <c r="C813" i="14"/>
  <c r="G813" i="14"/>
  <c r="D810" i="13"/>
  <c r="C810" i="13"/>
  <c r="H810" i="13"/>
  <c r="I810" i="13" s="1"/>
  <c r="G810" i="13"/>
  <c r="B812" i="12"/>
  <c r="B645" i="3"/>
  <c r="G645" i="3" s="1"/>
  <c r="E813" i="15" l="1"/>
  <c r="G798" i="17"/>
  <c r="E813" i="14"/>
  <c r="F798" i="17"/>
  <c r="E810" i="13"/>
  <c r="E795" i="17"/>
  <c r="B814" i="15"/>
  <c r="B814" i="14"/>
  <c r="B811" i="13"/>
  <c r="H812" i="12"/>
  <c r="I812" i="12" s="1"/>
  <c r="D812" i="12"/>
  <c r="C812" i="12"/>
  <c r="G812" i="12"/>
  <c r="C645" i="3"/>
  <c r="D645" i="3"/>
  <c r="E812" i="12" l="1"/>
  <c r="D797" i="17"/>
  <c r="E645" i="3"/>
  <c r="H645" i="3" s="1"/>
  <c r="I645" i="3" s="1"/>
  <c r="B646" i="3" s="1"/>
  <c r="G646" i="3" s="1"/>
  <c r="C630" i="17"/>
  <c r="B630" i="17" s="1"/>
  <c r="D814" i="15"/>
  <c r="H814" i="15"/>
  <c r="I814" i="15" s="1"/>
  <c r="C814" i="15"/>
  <c r="G814" i="15"/>
  <c r="D814" i="14"/>
  <c r="C814" i="14"/>
  <c r="H814" i="14"/>
  <c r="I814" i="14" s="1"/>
  <c r="G814" i="14"/>
  <c r="H811" i="13"/>
  <c r="I811" i="13" s="1"/>
  <c r="D811" i="13"/>
  <c r="C811" i="13"/>
  <c r="G811" i="13"/>
  <c r="B813" i="12"/>
  <c r="E814" i="15" l="1"/>
  <c r="G799" i="17"/>
  <c r="E814" i="14"/>
  <c r="F799" i="17"/>
  <c r="E811" i="13"/>
  <c r="E796" i="17"/>
  <c r="B815" i="15"/>
  <c r="B815" i="14"/>
  <c r="B812" i="13"/>
  <c r="H813" i="12"/>
  <c r="I813" i="12" s="1"/>
  <c r="D813" i="12"/>
  <c r="C813" i="12"/>
  <c r="G813" i="12"/>
  <c r="C646" i="3"/>
  <c r="D646" i="3"/>
  <c r="E813" i="12" l="1"/>
  <c r="D798" i="17"/>
  <c r="E646" i="3"/>
  <c r="C631" i="17"/>
  <c r="B631" i="17" s="1"/>
  <c r="H815" i="15"/>
  <c r="I815" i="15" s="1"/>
  <c r="C815" i="15"/>
  <c r="D815" i="15"/>
  <c r="G815" i="15"/>
  <c r="D815" i="14"/>
  <c r="H815" i="14"/>
  <c r="I815" i="14" s="1"/>
  <c r="C815" i="14"/>
  <c r="G815" i="14"/>
  <c r="C812" i="13"/>
  <c r="H812" i="13"/>
  <c r="I812" i="13" s="1"/>
  <c r="D812" i="13"/>
  <c r="G812" i="13"/>
  <c r="B814" i="12"/>
  <c r="H646" i="3"/>
  <c r="I646" i="3" s="1"/>
  <c r="E815" i="15" l="1"/>
  <c r="G800" i="17"/>
  <c r="E815" i="14"/>
  <c r="F800" i="17"/>
  <c r="E812" i="13"/>
  <c r="E797" i="17"/>
  <c r="B816" i="15"/>
  <c r="B816" i="14"/>
  <c r="B813" i="13"/>
  <c r="D814" i="12"/>
  <c r="C814" i="12"/>
  <c r="H814" i="12"/>
  <c r="I814" i="12" s="1"/>
  <c r="G814" i="12"/>
  <c r="B647" i="3"/>
  <c r="G647" i="3" s="1"/>
  <c r="E814" i="12" l="1"/>
  <c r="D799" i="17"/>
  <c r="H816" i="15"/>
  <c r="I816" i="15" s="1"/>
  <c r="D816" i="15"/>
  <c r="C816" i="15"/>
  <c r="G816" i="15"/>
  <c r="C816" i="14"/>
  <c r="H816" i="14"/>
  <c r="I816" i="14" s="1"/>
  <c r="D816" i="14"/>
  <c r="G816" i="14"/>
  <c r="H813" i="13"/>
  <c r="I813" i="13" s="1"/>
  <c r="D813" i="13"/>
  <c r="C813" i="13"/>
  <c r="G813" i="13"/>
  <c r="B815" i="12"/>
  <c r="C647" i="3"/>
  <c r="D647" i="3"/>
  <c r="E816" i="15" l="1"/>
  <c r="G801" i="17"/>
  <c r="E816" i="14"/>
  <c r="F801" i="17"/>
  <c r="E813" i="13"/>
  <c r="E798" i="17"/>
  <c r="E647" i="3"/>
  <c r="H647" i="3" s="1"/>
  <c r="I647" i="3" s="1"/>
  <c r="C632" i="17"/>
  <c r="B632" i="17" s="1"/>
  <c r="B817" i="15"/>
  <c r="B817" i="14"/>
  <c r="B814" i="13"/>
  <c r="H815" i="12"/>
  <c r="I815" i="12" s="1"/>
  <c r="D815" i="12"/>
  <c r="C815" i="12"/>
  <c r="G815" i="12"/>
  <c r="E815" i="12" l="1"/>
  <c r="D800" i="17"/>
  <c r="H817" i="15"/>
  <c r="I817" i="15" s="1"/>
  <c r="D817" i="15"/>
  <c r="C817" i="15"/>
  <c r="G817" i="15"/>
  <c r="C817" i="14"/>
  <c r="H817" i="14"/>
  <c r="I817" i="14" s="1"/>
  <c r="D817" i="14"/>
  <c r="G817" i="14"/>
  <c r="H814" i="13"/>
  <c r="I814" i="13" s="1"/>
  <c r="D814" i="13"/>
  <c r="C814" i="13"/>
  <c r="G814" i="13"/>
  <c r="B816" i="12"/>
  <c r="B648" i="3"/>
  <c r="G648" i="3" s="1"/>
  <c r="E817" i="15" l="1"/>
  <c r="G802" i="17"/>
  <c r="E817" i="14"/>
  <c r="F802" i="17"/>
  <c r="E814" i="13"/>
  <c r="E799" i="17"/>
  <c r="B818" i="15"/>
  <c r="B818" i="14"/>
  <c r="B815" i="13"/>
  <c r="C816" i="12"/>
  <c r="H816" i="12"/>
  <c r="I816" i="12" s="1"/>
  <c r="D816" i="12"/>
  <c r="G816" i="12"/>
  <c r="C648" i="3"/>
  <c r="D648" i="3"/>
  <c r="E816" i="12" l="1"/>
  <c r="D801" i="17"/>
  <c r="E648" i="3"/>
  <c r="H648" i="3" s="1"/>
  <c r="I648" i="3" s="1"/>
  <c r="B649" i="3" s="1"/>
  <c r="G649" i="3" s="1"/>
  <c r="C633" i="17"/>
  <c r="B633" i="17" s="1"/>
  <c r="D818" i="15"/>
  <c r="C818" i="15"/>
  <c r="H818" i="15"/>
  <c r="I818" i="15" s="1"/>
  <c r="G818" i="15"/>
  <c r="H818" i="14"/>
  <c r="I818" i="14" s="1"/>
  <c r="C818" i="14"/>
  <c r="D818" i="14"/>
  <c r="G818" i="14"/>
  <c r="D815" i="13"/>
  <c r="C815" i="13"/>
  <c r="H815" i="13"/>
  <c r="I815" i="13" s="1"/>
  <c r="G815" i="13"/>
  <c r="B817" i="12"/>
  <c r="E818" i="15" l="1"/>
  <c r="G803" i="17"/>
  <c r="E818" i="14"/>
  <c r="F803" i="17"/>
  <c r="E815" i="13"/>
  <c r="E800" i="17"/>
  <c r="B819" i="15"/>
  <c r="B819" i="14"/>
  <c r="B816" i="13"/>
  <c r="H817" i="12"/>
  <c r="I817" i="12" s="1"/>
  <c r="D817" i="12"/>
  <c r="C817" i="12"/>
  <c r="G817" i="12"/>
  <c r="C649" i="3"/>
  <c r="D649" i="3"/>
  <c r="E817" i="12" l="1"/>
  <c r="D802" i="17"/>
  <c r="E649" i="3"/>
  <c r="C634" i="17"/>
  <c r="B634" i="17" s="1"/>
  <c r="C819" i="15"/>
  <c r="H819" i="15"/>
  <c r="I819" i="15" s="1"/>
  <c r="D819" i="15"/>
  <c r="G819" i="15"/>
  <c r="H819" i="14"/>
  <c r="I819" i="14" s="1"/>
  <c r="C819" i="14"/>
  <c r="D819" i="14"/>
  <c r="G819" i="14"/>
  <c r="H816" i="13"/>
  <c r="I816" i="13" s="1"/>
  <c r="D816" i="13"/>
  <c r="C816" i="13"/>
  <c r="G816" i="13"/>
  <c r="B818" i="12"/>
  <c r="H649" i="3"/>
  <c r="I649" i="3" s="1"/>
  <c r="B650" i="3" s="1"/>
  <c r="G650" i="3" s="1"/>
  <c r="E819" i="15" l="1"/>
  <c r="G804" i="17"/>
  <c r="E819" i="14"/>
  <c r="F804" i="17"/>
  <c r="E816" i="13"/>
  <c r="E801" i="17"/>
  <c r="B820" i="15"/>
  <c r="B820" i="14"/>
  <c r="B817" i="13"/>
  <c r="H818" i="12"/>
  <c r="I818" i="12" s="1"/>
  <c r="D818" i="12"/>
  <c r="C818" i="12"/>
  <c r="G818" i="12"/>
  <c r="C650" i="3"/>
  <c r="D650" i="3"/>
  <c r="E818" i="12" l="1"/>
  <c r="D803" i="17"/>
  <c r="E650" i="3"/>
  <c r="C635" i="17"/>
  <c r="B635" i="17" s="1"/>
  <c r="D820" i="15"/>
  <c r="C820" i="15"/>
  <c r="H820" i="15"/>
  <c r="I820" i="15" s="1"/>
  <c r="G820" i="15"/>
  <c r="H820" i="14"/>
  <c r="I820" i="14" s="1"/>
  <c r="C820" i="14"/>
  <c r="D820" i="14"/>
  <c r="G820" i="14"/>
  <c r="D817" i="13"/>
  <c r="C817" i="13"/>
  <c r="H817" i="13"/>
  <c r="I817" i="13" s="1"/>
  <c r="G817" i="13"/>
  <c r="B819" i="12"/>
  <c r="H650" i="3"/>
  <c r="I650" i="3" s="1"/>
  <c r="E820" i="15" l="1"/>
  <c r="G805" i="17"/>
  <c r="E820" i="14"/>
  <c r="F805" i="17"/>
  <c r="E817" i="13"/>
  <c r="E802" i="17"/>
  <c r="B821" i="15"/>
  <c r="B821" i="14"/>
  <c r="B818" i="13"/>
  <c r="D819" i="12"/>
  <c r="C819" i="12"/>
  <c r="H819" i="12"/>
  <c r="I819" i="12" s="1"/>
  <c r="G819" i="12"/>
  <c r="B651" i="3"/>
  <c r="G651" i="3" s="1"/>
  <c r="E819" i="12" l="1"/>
  <c r="D804" i="17"/>
  <c r="H821" i="15"/>
  <c r="I821" i="15" s="1"/>
  <c r="C821" i="15"/>
  <c r="D821" i="15"/>
  <c r="G821" i="15"/>
  <c r="D821" i="14"/>
  <c r="H821" i="14"/>
  <c r="I821" i="14" s="1"/>
  <c r="C821" i="14"/>
  <c r="G821" i="14"/>
  <c r="H818" i="13"/>
  <c r="I818" i="13" s="1"/>
  <c r="D818" i="13"/>
  <c r="C818" i="13"/>
  <c r="G818" i="13"/>
  <c r="B820" i="12"/>
  <c r="C651" i="3"/>
  <c r="D651" i="3"/>
  <c r="E821" i="15" l="1"/>
  <c r="G806" i="17"/>
  <c r="E821" i="14"/>
  <c r="F806" i="17"/>
  <c r="E818" i="13"/>
  <c r="E803" i="17"/>
  <c r="E651" i="3"/>
  <c r="H651" i="3" s="1"/>
  <c r="I651" i="3" s="1"/>
  <c r="C636" i="17"/>
  <c r="B636" i="17" s="1"/>
  <c r="B822" i="15"/>
  <c r="B822" i="14"/>
  <c r="B819" i="13"/>
  <c r="H820" i="12"/>
  <c r="I820" i="12" s="1"/>
  <c r="D820" i="12"/>
  <c r="C820" i="12"/>
  <c r="G820" i="12"/>
  <c r="E820" i="12" l="1"/>
  <c r="D805" i="17"/>
  <c r="H822" i="15"/>
  <c r="I822" i="15" s="1"/>
  <c r="D822" i="15"/>
  <c r="C822" i="15"/>
  <c r="G822" i="15"/>
  <c r="C822" i="14"/>
  <c r="H822" i="14"/>
  <c r="I822" i="14" s="1"/>
  <c r="D822" i="14"/>
  <c r="G822" i="14"/>
  <c r="H819" i="13"/>
  <c r="I819" i="13" s="1"/>
  <c r="D819" i="13"/>
  <c r="C819" i="13"/>
  <c r="G819" i="13"/>
  <c r="B821" i="12"/>
  <c r="B652" i="3"/>
  <c r="G652" i="3" s="1"/>
  <c r="E822" i="15" l="1"/>
  <c r="G807" i="17"/>
  <c r="E822" i="14"/>
  <c r="F807" i="17"/>
  <c r="E819" i="13"/>
  <c r="E804" i="17"/>
  <c r="B823" i="15"/>
  <c r="B823" i="14"/>
  <c r="B820" i="13"/>
  <c r="D821" i="12"/>
  <c r="C821" i="12"/>
  <c r="H821" i="12"/>
  <c r="I821" i="12" s="1"/>
  <c r="G821" i="12"/>
  <c r="C652" i="3"/>
  <c r="D652" i="3"/>
  <c r="E821" i="12" l="1"/>
  <c r="D806" i="17"/>
  <c r="E652" i="3"/>
  <c r="C637" i="17"/>
  <c r="B637" i="17" s="1"/>
  <c r="H823" i="15"/>
  <c r="I823" i="15" s="1"/>
  <c r="D823" i="15"/>
  <c r="C823" i="15"/>
  <c r="G823" i="15"/>
  <c r="H823" i="14"/>
  <c r="I823" i="14" s="1"/>
  <c r="D823" i="14"/>
  <c r="C823" i="14"/>
  <c r="G823" i="14"/>
  <c r="H820" i="13"/>
  <c r="I820" i="13" s="1"/>
  <c r="D820" i="13"/>
  <c r="C820" i="13"/>
  <c r="G820" i="13"/>
  <c r="B822" i="12"/>
  <c r="H652" i="3"/>
  <c r="I652" i="3" s="1"/>
  <c r="E823" i="15" l="1"/>
  <c r="G808" i="17"/>
  <c r="E823" i="14"/>
  <c r="F808" i="17"/>
  <c r="E820" i="13"/>
  <c r="E805" i="17"/>
  <c r="B824" i="15"/>
  <c r="B824" i="14"/>
  <c r="B821" i="13"/>
  <c r="H822" i="12"/>
  <c r="I822" i="12" s="1"/>
  <c r="D822" i="12"/>
  <c r="C822" i="12"/>
  <c r="G822" i="12"/>
  <c r="B653" i="3"/>
  <c r="G653" i="3" s="1"/>
  <c r="E822" i="12" l="1"/>
  <c r="D807" i="17"/>
  <c r="D824" i="15"/>
  <c r="C824" i="15"/>
  <c r="H824" i="15"/>
  <c r="I824" i="15" s="1"/>
  <c r="G824" i="15"/>
  <c r="H824" i="14"/>
  <c r="I824" i="14" s="1"/>
  <c r="D824" i="14"/>
  <c r="C824" i="14"/>
  <c r="G824" i="14"/>
  <c r="H821" i="13"/>
  <c r="I821" i="13" s="1"/>
  <c r="D821" i="13"/>
  <c r="C821" i="13"/>
  <c r="G821" i="13"/>
  <c r="B823" i="12"/>
  <c r="C653" i="3"/>
  <c r="D653" i="3"/>
  <c r="E824" i="15" l="1"/>
  <c r="G809" i="17"/>
  <c r="E824" i="14"/>
  <c r="F809" i="17"/>
  <c r="E821" i="13"/>
  <c r="E806" i="17"/>
  <c r="E653" i="3"/>
  <c r="H653" i="3" s="1"/>
  <c r="I653" i="3" s="1"/>
  <c r="C638" i="17"/>
  <c r="B638" i="17" s="1"/>
  <c r="B825" i="15"/>
  <c r="B825" i="14"/>
  <c r="B822" i="13"/>
  <c r="H823" i="12"/>
  <c r="I823" i="12" s="1"/>
  <c r="D823" i="12"/>
  <c r="C823" i="12"/>
  <c r="G823" i="12"/>
  <c r="E823" i="12" l="1"/>
  <c r="D808" i="17"/>
  <c r="D825" i="15"/>
  <c r="C825" i="15"/>
  <c r="H825" i="15"/>
  <c r="I825" i="15" s="1"/>
  <c r="G825" i="15"/>
  <c r="D825" i="14"/>
  <c r="C825" i="14"/>
  <c r="H825" i="14"/>
  <c r="I825" i="14" s="1"/>
  <c r="G825" i="14"/>
  <c r="D822" i="13"/>
  <c r="C822" i="13"/>
  <c r="H822" i="13"/>
  <c r="I822" i="13" s="1"/>
  <c r="G822" i="13"/>
  <c r="B824" i="12"/>
  <c r="B654" i="3"/>
  <c r="G654" i="3" s="1"/>
  <c r="E825" i="15" l="1"/>
  <c r="G810" i="17"/>
  <c r="E825" i="14"/>
  <c r="F810" i="17"/>
  <c r="E822" i="13"/>
  <c r="E807" i="17"/>
  <c r="B826" i="15"/>
  <c r="B826" i="14"/>
  <c r="B823" i="13"/>
  <c r="H824" i="12"/>
  <c r="I824" i="12" s="1"/>
  <c r="D824" i="12"/>
  <c r="C824" i="12"/>
  <c r="G824" i="12"/>
  <c r="C654" i="3"/>
  <c r="D654" i="3"/>
  <c r="E824" i="12" l="1"/>
  <c r="D809" i="17"/>
  <c r="E654" i="3"/>
  <c r="C639" i="17"/>
  <c r="B639" i="17" s="1"/>
  <c r="D826" i="15"/>
  <c r="H826" i="15"/>
  <c r="I826" i="15" s="1"/>
  <c r="C826" i="15"/>
  <c r="G826" i="15"/>
  <c r="D826" i="14"/>
  <c r="C826" i="14"/>
  <c r="H826" i="14"/>
  <c r="I826" i="14" s="1"/>
  <c r="G826" i="14"/>
  <c r="H823" i="13"/>
  <c r="I823" i="13" s="1"/>
  <c r="D823" i="13"/>
  <c r="C823" i="13"/>
  <c r="G823" i="13"/>
  <c r="B825" i="12"/>
  <c r="H654" i="3"/>
  <c r="I654" i="3" s="1"/>
  <c r="E826" i="15" l="1"/>
  <c r="G811" i="17"/>
  <c r="E826" i="14"/>
  <c r="F811" i="17"/>
  <c r="E823" i="13"/>
  <c r="E808" i="17"/>
  <c r="B827" i="15"/>
  <c r="B827" i="14"/>
  <c r="B824" i="13"/>
  <c r="H825" i="12"/>
  <c r="I825" i="12" s="1"/>
  <c r="D825" i="12"/>
  <c r="C825" i="12"/>
  <c r="G825" i="12"/>
  <c r="B655" i="3"/>
  <c r="G655" i="3" s="1"/>
  <c r="E825" i="12" l="1"/>
  <c r="D810" i="17"/>
  <c r="H827" i="15"/>
  <c r="I827" i="15" s="1"/>
  <c r="C827" i="15"/>
  <c r="D827" i="15"/>
  <c r="G827" i="15"/>
  <c r="D827" i="14"/>
  <c r="C827" i="14"/>
  <c r="H827" i="14"/>
  <c r="I827" i="14" s="1"/>
  <c r="G827" i="14"/>
  <c r="C824" i="13"/>
  <c r="H824" i="13"/>
  <c r="I824" i="13" s="1"/>
  <c r="D824" i="13"/>
  <c r="G824" i="13"/>
  <c r="B826" i="12"/>
  <c r="C655" i="3"/>
  <c r="D655" i="3"/>
  <c r="E827" i="15" l="1"/>
  <c r="G812" i="17"/>
  <c r="E827" i="14"/>
  <c r="F812" i="17"/>
  <c r="E824" i="13"/>
  <c r="E809" i="17"/>
  <c r="E655" i="3"/>
  <c r="H655" i="3" s="1"/>
  <c r="I655" i="3" s="1"/>
  <c r="B656" i="3" s="1"/>
  <c r="G656" i="3" s="1"/>
  <c r="C640" i="17"/>
  <c r="B640" i="17" s="1"/>
  <c r="B828" i="15"/>
  <c r="B828" i="14"/>
  <c r="B825" i="13"/>
  <c r="D826" i="12"/>
  <c r="C826" i="12"/>
  <c r="H826" i="12"/>
  <c r="I826" i="12" s="1"/>
  <c r="G826" i="12"/>
  <c r="E826" i="12" l="1"/>
  <c r="D811" i="17"/>
  <c r="H828" i="15"/>
  <c r="I828" i="15" s="1"/>
  <c r="D828" i="15"/>
  <c r="C828" i="15"/>
  <c r="G828" i="15"/>
  <c r="C828" i="14"/>
  <c r="D828" i="14"/>
  <c r="H828" i="14"/>
  <c r="I828" i="14" s="1"/>
  <c r="G828" i="14"/>
  <c r="H825" i="13"/>
  <c r="I825" i="13" s="1"/>
  <c r="D825" i="13"/>
  <c r="C825" i="13"/>
  <c r="G825" i="13"/>
  <c r="B827" i="12"/>
  <c r="C656" i="3"/>
  <c r="D656" i="3"/>
  <c r="E828" i="15" l="1"/>
  <c r="G813" i="17"/>
  <c r="E828" i="14"/>
  <c r="F813" i="17"/>
  <c r="E825" i="13"/>
  <c r="E810" i="17"/>
  <c r="E656" i="3"/>
  <c r="C641" i="17"/>
  <c r="B641" i="17" s="1"/>
  <c r="B829" i="15"/>
  <c r="B829" i="14"/>
  <c r="B826" i="13"/>
  <c r="H827" i="12"/>
  <c r="I827" i="12" s="1"/>
  <c r="D827" i="12"/>
  <c r="C827" i="12"/>
  <c r="G827" i="12"/>
  <c r="H656" i="3"/>
  <c r="I656" i="3" s="1"/>
  <c r="B657" i="3" s="1"/>
  <c r="G657" i="3" s="1"/>
  <c r="E827" i="12" l="1"/>
  <c r="D812" i="17"/>
  <c r="H829" i="15"/>
  <c r="I829" i="15" s="1"/>
  <c r="D829" i="15"/>
  <c r="C829" i="15"/>
  <c r="G829" i="15"/>
  <c r="D829" i="14"/>
  <c r="H829" i="14"/>
  <c r="I829" i="14" s="1"/>
  <c r="C829" i="14"/>
  <c r="G829" i="14"/>
  <c r="H826" i="13"/>
  <c r="I826" i="13" s="1"/>
  <c r="D826" i="13"/>
  <c r="C826" i="13"/>
  <c r="G826" i="13"/>
  <c r="B828" i="12"/>
  <c r="C657" i="3"/>
  <c r="D657" i="3"/>
  <c r="E829" i="15" l="1"/>
  <c r="G814" i="17"/>
  <c r="E829" i="14"/>
  <c r="F814" i="17"/>
  <c r="E826" i="13"/>
  <c r="E811" i="17"/>
  <c r="E657" i="3"/>
  <c r="H657" i="3" s="1"/>
  <c r="I657" i="3" s="1"/>
  <c r="C642" i="17"/>
  <c r="B642" i="17" s="1"/>
  <c r="B830" i="15"/>
  <c r="B830" i="14"/>
  <c r="B827" i="13"/>
  <c r="C828" i="12"/>
  <c r="H828" i="12"/>
  <c r="I828" i="12" s="1"/>
  <c r="D828" i="12"/>
  <c r="G828" i="12"/>
  <c r="E828" i="12" l="1"/>
  <c r="D813" i="17"/>
  <c r="D830" i="15"/>
  <c r="H830" i="15"/>
  <c r="I830" i="15" s="1"/>
  <c r="C830" i="15"/>
  <c r="G830" i="15"/>
  <c r="H830" i="14"/>
  <c r="I830" i="14" s="1"/>
  <c r="C830" i="14"/>
  <c r="D830" i="14"/>
  <c r="G830" i="14"/>
  <c r="D827" i="13"/>
  <c r="C827" i="13"/>
  <c r="H827" i="13"/>
  <c r="I827" i="13" s="1"/>
  <c r="G827" i="13"/>
  <c r="B829" i="12"/>
  <c r="B658" i="3"/>
  <c r="G658" i="3" s="1"/>
  <c r="E830" i="15" l="1"/>
  <c r="G815" i="17"/>
  <c r="E830" i="14"/>
  <c r="F815" i="17"/>
  <c r="E827" i="13"/>
  <c r="E812" i="17"/>
  <c r="B831" i="15"/>
  <c r="B831" i="14"/>
  <c r="B828" i="13"/>
  <c r="H829" i="12"/>
  <c r="I829" i="12" s="1"/>
  <c r="D829" i="12"/>
  <c r="C829" i="12"/>
  <c r="G829" i="12"/>
  <c r="C658" i="3"/>
  <c r="D658" i="3"/>
  <c r="E829" i="12" l="1"/>
  <c r="D814" i="17"/>
  <c r="E658" i="3"/>
  <c r="C643" i="17"/>
  <c r="B643" i="17" s="1"/>
  <c r="C831" i="15"/>
  <c r="H831" i="15"/>
  <c r="I831" i="15" s="1"/>
  <c r="D831" i="15"/>
  <c r="G831" i="15"/>
  <c r="D831" i="14"/>
  <c r="H831" i="14"/>
  <c r="I831" i="14" s="1"/>
  <c r="C831" i="14"/>
  <c r="G831" i="14"/>
  <c r="H828" i="13"/>
  <c r="I828" i="13" s="1"/>
  <c r="D828" i="13"/>
  <c r="C828" i="13"/>
  <c r="G828" i="13"/>
  <c r="B830" i="12"/>
  <c r="H658" i="3"/>
  <c r="I658" i="3" s="1"/>
  <c r="B659" i="3" s="1"/>
  <c r="G659" i="3" s="1"/>
  <c r="E831" i="15" l="1"/>
  <c r="G816" i="17"/>
  <c r="E831" i="14"/>
  <c r="F816" i="17"/>
  <c r="E828" i="13"/>
  <c r="E813" i="17"/>
  <c r="B832" i="15"/>
  <c r="B832" i="14"/>
  <c r="B829" i="13"/>
  <c r="H830" i="12"/>
  <c r="I830" i="12" s="1"/>
  <c r="D830" i="12"/>
  <c r="C830" i="12"/>
  <c r="G830" i="12"/>
  <c r="C659" i="3"/>
  <c r="D659" i="3"/>
  <c r="E830" i="12" l="1"/>
  <c r="D815" i="17"/>
  <c r="E659" i="3"/>
  <c r="C644" i="17"/>
  <c r="B644" i="17" s="1"/>
  <c r="D832" i="15"/>
  <c r="C832" i="15"/>
  <c r="H832" i="15"/>
  <c r="I832" i="15" s="1"/>
  <c r="G832" i="15"/>
  <c r="C832" i="14"/>
  <c r="H832" i="14"/>
  <c r="I832" i="14" s="1"/>
  <c r="D832" i="14"/>
  <c r="G832" i="14"/>
  <c r="D829" i="13"/>
  <c r="C829" i="13"/>
  <c r="H829" i="13"/>
  <c r="I829" i="13" s="1"/>
  <c r="G829" i="13"/>
  <c r="B831" i="12"/>
  <c r="H659" i="3"/>
  <c r="I659" i="3" s="1"/>
  <c r="B660" i="3" s="1"/>
  <c r="G660" i="3" s="1"/>
  <c r="E832" i="15" l="1"/>
  <c r="G817" i="17"/>
  <c r="E832" i="14"/>
  <c r="F817" i="17"/>
  <c r="E829" i="13"/>
  <c r="E814" i="17"/>
  <c r="B833" i="15"/>
  <c r="B833" i="14"/>
  <c r="B830" i="13"/>
  <c r="D831" i="12"/>
  <c r="C831" i="12"/>
  <c r="H831" i="12"/>
  <c r="I831" i="12" s="1"/>
  <c r="G831" i="12"/>
  <c r="C660" i="3"/>
  <c r="D660" i="3"/>
  <c r="E831" i="12" l="1"/>
  <c r="D816" i="17"/>
  <c r="E660" i="3"/>
  <c r="C645" i="17"/>
  <c r="B645" i="17" s="1"/>
  <c r="H833" i="15"/>
  <c r="I833" i="15" s="1"/>
  <c r="C833" i="15"/>
  <c r="D833" i="15"/>
  <c r="G833" i="15"/>
  <c r="D833" i="14"/>
  <c r="H833" i="14"/>
  <c r="I833" i="14" s="1"/>
  <c r="C833" i="14"/>
  <c r="G833" i="14"/>
  <c r="H830" i="13"/>
  <c r="I830" i="13" s="1"/>
  <c r="D830" i="13"/>
  <c r="C830" i="13"/>
  <c r="G830" i="13"/>
  <c r="B832" i="12"/>
  <c r="H660" i="3"/>
  <c r="I660" i="3" s="1"/>
  <c r="B661" i="3" s="1"/>
  <c r="G661" i="3" s="1"/>
  <c r="E833" i="15" l="1"/>
  <c r="G818" i="17"/>
  <c r="E833" i="14"/>
  <c r="F818" i="17"/>
  <c r="E830" i="13"/>
  <c r="E815" i="17"/>
  <c r="B834" i="15"/>
  <c r="B834" i="14"/>
  <c r="B831" i="13"/>
  <c r="H832" i="12"/>
  <c r="I832" i="12" s="1"/>
  <c r="D832" i="12"/>
  <c r="C832" i="12"/>
  <c r="G832" i="12"/>
  <c r="C661" i="3"/>
  <c r="D661" i="3"/>
  <c r="E832" i="12" l="1"/>
  <c r="D817" i="17"/>
  <c r="E661" i="3"/>
  <c r="C646" i="17"/>
  <c r="B646" i="17" s="1"/>
  <c r="H834" i="15"/>
  <c r="I834" i="15" s="1"/>
  <c r="D834" i="15"/>
  <c r="C834" i="15"/>
  <c r="G834" i="15"/>
  <c r="C834" i="14"/>
  <c r="H834" i="14"/>
  <c r="I834" i="14" s="1"/>
  <c r="D834" i="14"/>
  <c r="G834" i="14"/>
  <c r="H831" i="13"/>
  <c r="I831" i="13" s="1"/>
  <c r="D831" i="13"/>
  <c r="C831" i="13"/>
  <c r="G831" i="13"/>
  <c r="B833" i="12"/>
  <c r="H661" i="3"/>
  <c r="I661" i="3" s="1"/>
  <c r="E834" i="15" l="1"/>
  <c r="G819" i="17"/>
  <c r="E834" i="14"/>
  <c r="F819" i="17"/>
  <c r="E831" i="13"/>
  <c r="E816" i="17"/>
  <c r="B835" i="15"/>
  <c r="B835" i="14"/>
  <c r="B832" i="13"/>
  <c r="H833" i="12"/>
  <c r="I833" i="12" s="1"/>
  <c r="C833" i="12"/>
  <c r="D833" i="12"/>
  <c r="G833" i="12"/>
  <c r="B662" i="3"/>
  <c r="G662" i="3" s="1"/>
  <c r="E833" i="12" l="1"/>
  <c r="D818" i="17"/>
  <c r="H835" i="15"/>
  <c r="I835" i="15" s="1"/>
  <c r="D835" i="15"/>
  <c r="C835" i="15"/>
  <c r="G835" i="15"/>
  <c r="C835" i="14"/>
  <c r="H835" i="14"/>
  <c r="I835" i="14" s="1"/>
  <c r="D835" i="14"/>
  <c r="G835" i="14"/>
  <c r="H832" i="13"/>
  <c r="I832" i="13" s="1"/>
  <c r="D832" i="13"/>
  <c r="C832" i="13"/>
  <c r="G832" i="13"/>
  <c r="B834" i="12"/>
  <c r="C662" i="3"/>
  <c r="D662" i="3"/>
  <c r="E835" i="15" l="1"/>
  <c r="G820" i="17"/>
  <c r="E835" i="14"/>
  <c r="F820" i="17"/>
  <c r="E832" i="13"/>
  <c r="E817" i="17"/>
  <c r="E662" i="3"/>
  <c r="H662" i="3" s="1"/>
  <c r="I662" i="3" s="1"/>
  <c r="C647" i="17"/>
  <c r="B647" i="17" s="1"/>
  <c r="B836" i="15"/>
  <c r="B836" i="14"/>
  <c r="B833" i="13"/>
  <c r="H834" i="12"/>
  <c r="I834" i="12" s="1"/>
  <c r="D834" i="12"/>
  <c r="C834" i="12"/>
  <c r="G834" i="12"/>
  <c r="E834" i="12" l="1"/>
  <c r="D819" i="17"/>
  <c r="D836" i="15"/>
  <c r="H836" i="15"/>
  <c r="I836" i="15" s="1"/>
  <c r="C836" i="15"/>
  <c r="G836" i="15"/>
  <c r="H836" i="14"/>
  <c r="I836" i="14" s="1"/>
  <c r="C836" i="14"/>
  <c r="D836" i="14"/>
  <c r="G836" i="14"/>
  <c r="H833" i="13"/>
  <c r="I833" i="13" s="1"/>
  <c r="D833" i="13"/>
  <c r="C833" i="13"/>
  <c r="G833" i="13"/>
  <c r="B835" i="12"/>
  <c r="B663" i="3"/>
  <c r="G663" i="3" s="1"/>
  <c r="E836" i="15" l="1"/>
  <c r="G821" i="17"/>
  <c r="E836" i="14"/>
  <c r="F821" i="17"/>
  <c r="E833" i="13"/>
  <c r="E818" i="17"/>
  <c r="B837" i="15"/>
  <c r="B837" i="14"/>
  <c r="B834" i="13"/>
  <c r="D835" i="12"/>
  <c r="C835" i="12"/>
  <c r="H835" i="12"/>
  <c r="I835" i="12" s="1"/>
  <c r="G835" i="12"/>
  <c r="C663" i="3"/>
  <c r="D663" i="3"/>
  <c r="E835" i="12" l="1"/>
  <c r="D820" i="17"/>
  <c r="E663" i="3"/>
  <c r="C648" i="17"/>
  <c r="B648" i="17" s="1"/>
  <c r="D837" i="15"/>
  <c r="C837" i="15"/>
  <c r="H837" i="15"/>
  <c r="I837" i="15" s="1"/>
  <c r="G837" i="15"/>
  <c r="H837" i="14"/>
  <c r="I837" i="14" s="1"/>
  <c r="C837" i="14"/>
  <c r="D837" i="14"/>
  <c r="G837" i="14"/>
  <c r="D834" i="13"/>
  <c r="C834" i="13"/>
  <c r="H834" i="13"/>
  <c r="I834" i="13" s="1"/>
  <c r="G834" i="13"/>
  <c r="B836" i="12"/>
  <c r="H663" i="3"/>
  <c r="I663" i="3" s="1"/>
  <c r="E837" i="15" l="1"/>
  <c r="G822" i="17"/>
  <c r="E837" i="14"/>
  <c r="F822" i="17"/>
  <c r="E834" i="13"/>
  <c r="E819" i="17"/>
  <c r="B838" i="15"/>
  <c r="B838" i="14"/>
  <c r="B835" i="13"/>
  <c r="H836" i="12"/>
  <c r="I836" i="12" s="1"/>
  <c r="D836" i="12"/>
  <c r="C836" i="12"/>
  <c r="G836" i="12"/>
  <c r="B664" i="3"/>
  <c r="G664" i="3" s="1"/>
  <c r="E836" i="12" l="1"/>
  <c r="D821" i="17"/>
  <c r="D838" i="15"/>
  <c r="H838" i="15"/>
  <c r="I838" i="15" s="1"/>
  <c r="C838" i="15"/>
  <c r="G838" i="15"/>
  <c r="D838" i="14"/>
  <c r="C838" i="14"/>
  <c r="H838" i="14"/>
  <c r="I838" i="14" s="1"/>
  <c r="G838" i="14"/>
  <c r="H835" i="13"/>
  <c r="I835" i="13" s="1"/>
  <c r="D835" i="13"/>
  <c r="C835" i="13"/>
  <c r="G835" i="13"/>
  <c r="B837" i="12"/>
  <c r="C664" i="3"/>
  <c r="D664" i="3"/>
  <c r="E838" i="15" l="1"/>
  <c r="G823" i="17"/>
  <c r="E838" i="14"/>
  <c r="F823" i="17"/>
  <c r="E835" i="13"/>
  <c r="E820" i="17"/>
  <c r="E664" i="3"/>
  <c r="H664" i="3" s="1"/>
  <c r="I664" i="3" s="1"/>
  <c r="B665" i="3" s="1"/>
  <c r="G665" i="3" s="1"/>
  <c r="C649" i="17"/>
  <c r="B649" i="17" s="1"/>
  <c r="B839" i="15"/>
  <c r="B839" i="14"/>
  <c r="B836" i="13"/>
  <c r="C837" i="12"/>
  <c r="H837" i="12"/>
  <c r="I837" i="12" s="1"/>
  <c r="D837" i="12"/>
  <c r="G837" i="12"/>
  <c r="E837" i="12" l="1"/>
  <c r="D822" i="17"/>
  <c r="H839" i="15"/>
  <c r="I839" i="15" s="1"/>
  <c r="C839" i="15"/>
  <c r="D839" i="15"/>
  <c r="G839" i="15"/>
  <c r="D839" i="14"/>
  <c r="H839" i="14"/>
  <c r="I839" i="14" s="1"/>
  <c r="C839" i="14"/>
  <c r="G839" i="14"/>
  <c r="C836" i="13"/>
  <c r="H836" i="13"/>
  <c r="I836" i="13" s="1"/>
  <c r="D836" i="13"/>
  <c r="G836" i="13"/>
  <c r="B838" i="12"/>
  <c r="C665" i="3"/>
  <c r="D665" i="3"/>
  <c r="E839" i="15" l="1"/>
  <c r="G824" i="17"/>
  <c r="E839" i="14"/>
  <c r="F824" i="17"/>
  <c r="E836" i="13"/>
  <c r="E821" i="17"/>
  <c r="E665" i="3"/>
  <c r="H665" i="3" s="1"/>
  <c r="I665" i="3" s="1"/>
  <c r="C650" i="17"/>
  <c r="B650" i="17" s="1"/>
  <c r="B840" i="15"/>
  <c r="B840" i="14"/>
  <c r="B837" i="13"/>
  <c r="H838" i="12"/>
  <c r="I838" i="12" s="1"/>
  <c r="D838" i="12"/>
  <c r="C838" i="12"/>
  <c r="G838" i="12"/>
  <c r="E838" i="12" l="1"/>
  <c r="D823" i="17"/>
  <c r="H840" i="15"/>
  <c r="I840" i="15" s="1"/>
  <c r="D840" i="15"/>
  <c r="C840" i="15"/>
  <c r="G840" i="15"/>
  <c r="C840" i="14"/>
  <c r="H840" i="14"/>
  <c r="I840" i="14" s="1"/>
  <c r="D840" i="14"/>
  <c r="G840" i="14"/>
  <c r="H837" i="13"/>
  <c r="I837" i="13" s="1"/>
  <c r="D837" i="13"/>
  <c r="C837" i="13"/>
  <c r="G837" i="13"/>
  <c r="B839" i="12"/>
  <c r="B666" i="3"/>
  <c r="G666" i="3" s="1"/>
  <c r="E840" i="15" l="1"/>
  <c r="G825" i="17"/>
  <c r="E840" i="14"/>
  <c r="F825" i="17"/>
  <c r="E837" i="13"/>
  <c r="E822" i="17"/>
  <c r="B841" i="15"/>
  <c r="B841" i="14"/>
  <c r="B838" i="13"/>
  <c r="H839" i="12"/>
  <c r="I839" i="12" s="1"/>
  <c r="D839" i="12"/>
  <c r="C839" i="12"/>
  <c r="G839" i="12"/>
  <c r="C666" i="3"/>
  <c r="D666" i="3"/>
  <c r="E839" i="12" l="1"/>
  <c r="D824" i="17"/>
  <c r="E666" i="3"/>
  <c r="C651" i="17"/>
  <c r="B651" i="17" s="1"/>
  <c r="H841" i="15"/>
  <c r="I841" i="15" s="1"/>
  <c r="D841" i="15"/>
  <c r="C841" i="15"/>
  <c r="G841" i="15"/>
  <c r="H841" i="14"/>
  <c r="I841" i="14" s="1"/>
  <c r="C841" i="14"/>
  <c r="D841" i="14"/>
  <c r="G841" i="14"/>
  <c r="H838" i="13"/>
  <c r="I838" i="13" s="1"/>
  <c r="D838" i="13"/>
  <c r="C838" i="13"/>
  <c r="G838" i="13"/>
  <c r="B840" i="12"/>
  <c r="H666" i="3"/>
  <c r="I666" i="3" s="1"/>
  <c r="E841" i="15" l="1"/>
  <c r="G826" i="17"/>
  <c r="E841" i="14"/>
  <c r="F826" i="17"/>
  <c r="E838" i="13"/>
  <c r="E823" i="17"/>
  <c r="B842" i="15"/>
  <c r="B842" i="14"/>
  <c r="B839" i="13"/>
  <c r="D840" i="12"/>
  <c r="C840" i="12"/>
  <c r="H840" i="12"/>
  <c r="I840" i="12" s="1"/>
  <c r="G840" i="12"/>
  <c r="B667" i="3"/>
  <c r="G667" i="3" s="1"/>
  <c r="E840" i="12" l="1"/>
  <c r="D825" i="17"/>
  <c r="D842" i="15"/>
  <c r="C842" i="15"/>
  <c r="H842" i="15"/>
  <c r="I842" i="15" s="1"/>
  <c r="G842" i="15"/>
  <c r="H842" i="14"/>
  <c r="I842" i="14" s="1"/>
  <c r="D842" i="14"/>
  <c r="C842" i="14"/>
  <c r="G842" i="14"/>
  <c r="D839" i="13"/>
  <c r="C839" i="13"/>
  <c r="H839" i="13"/>
  <c r="I839" i="13" s="1"/>
  <c r="G839" i="13"/>
  <c r="B841" i="12"/>
  <c r="C667" i="3"/>
  <c r="D667" i="3"/>
  <c r="E842" i="15" l="1"/>
  <c r="G827" i="17"/>
  <c r="E842" i="14"/>
  <c r="F827" i="17"/>
  <c r="E839" i="13"/>
  <c r="E824" i="17"/>
  <c r="E667" i="3"/>
  <c r="H667" i="3" s="1"/>
  <c r="I667" i="3" s="1"/>
  <c r="C652" i="17"/>
  <c r="B652" i="17" s="1"/>
  <c r="B843" i="15"/>
  <c r="B843" i="14"/>
  <c r="B840" i="13"/>
  <c r="H841" i="12"/>
  <c r="I841" i="12" s="1"/>
  <c r="D841" i="12"/>
  <c r="C841" i="12"/>
  <c r="G841" i="12"/>
  <c r="E841" i="12" l="1"/>
  <c r="D826" i="17"/>
  <c r="C843" i="15"/>
  <c r="H843" i="15"/>
  <c r="I843" i="15" s="1"/>
  <c r="D843" i="15"/>
  <c r="G843" i="15"/>
  <c r="D843" i="14"/>
  <c r="C843" i="14"/>
  <c r="H843" i="14"/>
  <c r="I843" i="14" s="1"/>
  <c r="G843" i="14"/>
  <c r="H840" i="13"/>
  <c r="I840" i="13" s="1"/>
  <c r="D840" i="13"/>
  <c r="C840" i="13"/>
  <c r="G840" i="13"/>
  <c r="B842" i="12"/>
  <c r="B668" i="3"/>
  <c r="G668" i="3" s="1"/>
  <c r="E843" i="15" l="1"/>
  <c r="G828" i="17"/>
  <c r="E843" i="14"/>
  <c r="F828" i="17"/>
  <c r="E840" i="13"/>
  <c r="E825" i="17"/>
  <c r="B844" i="15"/>
  <c r="B844" i="14"/>
  <c r="B841" i="13"/>
  <c r="D842" i="12"/>
  <c r="C842" i="12"/>
  <c r="H842" i="12"/>
  <c r="I842" i="12" s="1"/>
  <c r="G842" i="12"/>
  <c r="C668" i="3"/>
  <c r="D668" i="3"/>
  <c r="E842" i="12" l="1"/>
  <c r="D827" i="17"/>
  <c r="E668" i="3"/>
  <c r="C653" i="17"/>
  <c r="B653" i="17" s="1"/>
  <c r="D844" i="15"/>
  <c r="C844" i="15"/>
  <c r="H844" i="15"/>
  <c r="I844" i="15" s="1"/>
  <c r="G844" i="15"/>
  <c r="D844" i="14"/>
  <c r="H844" i="14"/>
  <c r="I844" i="14" s="1"/>
  <c r="C844" i="14"/>
  <c r="G844" i="14"/>
  <c r="D841" i="13"/>
  <c r="C841" i="13"/>
  <c r="H841" i="13"/>
  <c r="I841" i="13" s="1"/>
  <c r="G841" i="13"/>
  <c r="B843" i="12"/>
  <c r="H668" i="3"/>
  <c r="I668" i="3" s="1"/>
  <c r="E844" i="15" l="1"/>
  <c r="G829" i="17"/>
  <c r="E844" i="14"/>
  <c r="F829" i="17"/>
  <c r="E841" i="13"/>
  <c r="E826" i="17"/>
  <c r="B845" i="15"/>
  <c r="B845" i="14"/>
  <c r="B842" i="13"/>
  <c r="H843" i="12"/>
  <c r="I843" i="12" s="1"/>
  <c r="D843" i="12"/>
  <c r="C843" i="12"/>
  <c r="G843" i="12"/>
  <c r="B669" i="3"/>
  <c r="G669" i="3" s="1"/>
  <c r="E843" i="12" l="1"/>
  <c r="D828" i="17"/>
  <c r="H845" i="15"/>
  <c r="I845" i="15" s="1"/>
  <c r="C845" i="15"/>
  <c r="D845" i="15"/>
  <c r="G845" i="15"/>
  <c r="D845" i="14"/>
  <c r="C845" i="14"/>
  <c r="H845" i="14"/>
  <c r="I845" i="14" s="1"/>
  <c r="G845" i="14"/>
  <c r="H842" i="13"/>
  <c r="I842" i="13" s="1"/>
  <c r="D842" i="13"/>
  <c r="C842" i="13"/>
  <c r="G842" i="13"/>
  <c r="B844" i="12"/>
  <c r="C669" i="3"/>
  <c r="D669" i="3"/>
  <c r="E845" i="15" l="1"/>
  <c r="G830" i="17"/>
  <c r="E845" i="14"/>
  <c r="F830" i="17"/>
  <c r="E842" i="13"/>
  <c r="E827" i="17"/>
  <c r="E669" i="3"/>
  <c r="H669" i="3" s="1"/>
  <c r="I669" i="3" s="1"/>
  <c r="C654" i="17"/>
  <c r="B654" i="17" s="1"/>
  <c r="B846" i="15"/>
  <c r="B846" i="14"/>
  <c r="B843" i="13"/>
  <c r="H844" i="12"/>
  <c r="I844" i="12" s="1"/>
  <c r="D844" i="12"/>
  <c r="C844" i="12"/>
  <c r="G844" i="12"/>
  <c r="E844" i="12" l="1"/>
  <c r="D829" i="17"/>
  <c r="H846" i="15"/>
  <c r="I846" i="15" s="1"/>
  <c r="D846" i="15"/>
  <c r="C846" i="15"/>
  <c r="G846" i="15"/>
  <c r="C846" i="14"/>
  <c r="H846" i="14"/>
  <c r="I846" i="14" s="1"/>
  <c r="D846" i="14"/>
  <c r="G846" i="14"/>
  <c r="H843" i="13"/>
  <c r="I843" i="13" s="1"/>
  <c r="D843" i="13"/>
  <c r="C843" i="13"/>
  <c r="G843" i="13"/>
  <c r="B845" i="12"/>
  <c r="B670" i="3"/>
  <c r="G670" i="3" s="1"/>
  <c r="E846" i="15" l="1"/>
  <c r="G831" i="17"/>
  <c r="E846" i="14"/>
  <c r="F831" i="17"/>
  <c r="E843" i="13"/>
  <c r="E828" i="17"/>
  <c r="B847" i="15"/>
  <c r="B847" i="14"/>
  <c r="B844" i="13"/>
  <c r="H845" i="12"/>
  <c r="I845" i="12" s="1"/>
  <c r="D845" i="12"/>
  <c r="C845" i="12"/>
  <c r="G845" i="12"/>
  <c r="C670" i="3"/>
  <c r="D670" i="3"/>
  <c r="E845" i="12" l="1"/>
  <c r="D830" i="17"/>
  <c r="E670" i="3"/>
  <c r="C655" i="17"/>
  <c r="B655" i="17" s="1"/>
  <c r="H847" i="15"/>
  <c r="I847" i="15" s="1"/>
  <c r="D847" i="15"/>
  <c r="C847" i="15"/>
  <c r="G847" i="15"/>
  <c r="D847" i="14"/>
  <c r="C847" i="14"/>
  <c r="H847" i="14"/>
  <c r="I847" i="14" s="1"/>
  <c r="G847" i="14"/>
  <c r="H844" i="13"/>
  <c r="I844" i="13" s="1"/>
  <c r="D844" i="13"/>
  <c r="C844" i="13"/>
  <c r="G844" i="13"/>
  <c r="B846" i="12"/>
  <c r="H670" i="3"/>
  <c r="I670" i="3" s="1"/>
  <c r="E847" i="15" l="1"/>
  <c r="G832" i="17"/>
  <c r="E847" i="14"/>
  <c r="F832" i="17"/>
  <c r="E844" i="13"/>
  <c r="E829" i="17"/>
  <c r="B848" i="15"/>
  <c r="B848" i="14"/>
  <c r="B845" i="13"/>
  <c r="H846" i="12"/>
  <c r="I846" i="12" s="1"/>
  <c r="D846" i="12"/>
  <c r="C846" i="12"/>
  <c r="G846" i="12"/>
  <c r="B671" i="3"/>
  <c r="G671" i="3" s="1"/>
  <c r="E846" i="12" l="1"/>
  <c r="D831" i="17"/>
  <c r="D848" i="15"/>
  <c r="H848" i="15"/>
  <c r="I848" i="15" s="1"/>
  <c r="C848" i="15"/>
  <c r="G848" i="15"/>
  <c r="H848" i="14"/>
  <c r="I848" i="14" s="1"/>
  <c r="D848" i="14"/>
  <c r="C848" i="14"/>
  <c r="G848" i="14"/>
  <c r="H845" i="13"/>
  <c r="I845" i="13" s="1"/>
  <c r="D845" i="13"/>
  <c r="C845" i="13"/>
  <c r="G845" i="13"/>
  <c r="B847" i="12"/>
  <c r="C671" i="3"/>
  <c r="D671" i="3"/>
  <c r="E848" i="15" l="1"/>
  <c r="G833" i="17"/>
  <c r="E848" i="14"/>
  <c r="F833" i="17"/>
  <c r="E845" i="13"/>
  <c r="E830" i="17"/>
  <c r="E671" i="3"/>
  <c r="H671" i="3" s="1"/>
  <c r="I671" i="3" s="1"/>
  <c r="C656" i="17"/>
  <c r="B656" i="17" s="1"/>
  <c r="B849" i="15"/>
  <c r="B849" i="14"/>
  <c r="B846" i="13"/>
  <c r="D847" i="12"/>
  <c r="C847" i="12"/>
  <c r="H847" i="12"/>
  <c r="I847" i="12" s="1"/>
  <c r="G847" i="12"/>
  <c r="E847" i="12" l="1"/>
  <c r="D832" i="17"/>
  <c r="D849" i="15"/>
  <c r="C849" i="15"/>
  <c r="H849" i="15"/>
  <c r="I849" i="15" s="1"/>
  <c r="G849" i="15"/>
  <c r="H849" i="14"/>
  <c r="I849" i="14" s="1"/>
  <c r="C849" i="14"/>
  <c r="D849" i="14"/>
  <c r="G849" i="14"/>
  <c r="D846" i="13"/>
  <c r="C846" i="13"/>
  <c r="H846" i="13"/>
  <c r="I846" i="13" s="1"/>
  <c r="G846" i="13"/>
  <c r="B848" i="12"/>
  <c r="B672" i="3"/>
  <c r="G672" i="3" s="1"/>
  <c r="E849" i="15" l="1"/>
  <c r="G834" i="17"/>
  <c r="E849" i="14"/>
  <c r="F834" i="17"/>
  <c r="E846" i="13"/>
  <c r="E831" i="17"/>
  <c r="B850" i="15"/>
  <c r="B850" i="14"/>
  <c r="B847" i="13"/>
  <c r="H848" i="12"/>
  <c r="I848" i="12" s="1"/>
  <c r="D848" i="12"/>
  <c r="C848" i="12"/>
  <c r="G848" i="12"/>
  <c r="C672" i="3"/>
  <c r="D672" i="3"/>
  <c r="E848" i="12" l="1"/>
  <c r="D833" i="17"/>
  <c r="E672" i="3"/>
  <c r="C657" i="17"/>
  <c r="B657" i="17" s="1"/>
  <c r="D850" i="15"/>
  <c r="C850" i="15"/>
  <c r="H850" i="15"/>
  <c r="I850" i="15" s="1"/>
  <c r="G850" i="15"/>
  <c r="D850" i="14"/>
  <c r="C850" i="14"/>
  <c r="H850" i="14"/>
  <c r="I850" i="14" s="1"/>
  <c r="G850" i="14"/>
  <c r="H847" i="13"/>
  <c r="I847" i="13" s="1"/>
  <c r="D847" i="13"/>
  <c r="C847" i="13"/>
  <c r="G847" i="13"/>
  <c r="B849" i="12"/>
  <c r="H672" i="3"/>
  <c r="I672" i="3" s="1"/>
  <c r="B673" i="3" s="1"/>
  <c r="G673" i="3" s="1"/>
  <c r="E850" i="15" l="1"/>
  <c r="G835" i="17"/>
  <c r="E850" i="14"/>
  <c r="F835" i="17"/>
  <c r="E847" i="13"/>
  <c r="E832" i="17"/>
  <c r="B851" i="15"/>
  <c r="B851" i="14"/>
  <c r="B848" i="13"/>
  <c r="C849" i="12"/>
  <c r="H849" i="12"/>
  <c r="I849" i="12" s="1"/>
  <c r="D849" i="12"/>
  <c r="G849" i="12"/>
  <c r="C673" i="3"/>
  <c r="D673" i="3"/>
  <c r="E849" i="12" l="1"/>
  <c r="D834" i="17"/>
  <c r="E673" i="3"/>
  <c r="C658" i="17"/>
  <c r="B658" i="17" s="1"/>
  <c r="H851" i="15"/>
  <c r="I851" i="15" s="1"/>
  <c r="C851" i="15"/>
  <c r="D851" i="15"/>
  <c r="G851" i="15"/>
  <c r="D851" i="14"/>
  <c r="C851" i="14"/>
  <c r="H851" i="14"/>
  <c r="I851" i="14" s="1"/>
  <c r="G851" i="14"/>
  <c r="C848" i="13"/>
  <c r="H848" i="13"/>
  <c r="I848" i="13" s="1"/>
  <c r="D848" i="13"/>
  <c r="G848" i="13"/>
  <c r="B850" i="12"/>
  <c r="H673" i="3"/>
  <c r="I673" i="3" s="1"/>
  <c r="E851" i="15" l="1"/>
  <c r="G836" i="17"/>
  <c r="E851" i="14"/>
  <c r="F836" i="17"/>
  <c r="E848" i="13"/>
  <c r="E833" i="17"/>
  <c r="B852" i="15"/>
  <c r="B852" i="14"/>
  <c r="B849" i="13"/>
  <c r="H850" i="12"/>
  <c r="I850" i="12" s="1"/>
  <c r="D850" i="12"/>
  <c r="C850" i="12"/>
  <c r="G850" i="12"/>
  <c r="B674" i="3"/>
  <c r="G674" i="3" s="1"/>
  <c r="E850" i="12" l="1"/>
  <c r="D835" i="17"/>
  <c r="H852" i="15"/>
  <c r="I852" i="15" s="1"/>
  <c r="D852" i="15"/>
  <c r="C852" i="15"/>
  <c r="G852" i="15"/>
  <c r="C852" i="14"/>
  <c r="H852" i="14"/>
  <c r="I852" i="14" s="1"/>
  <c r="D852" i="14"/>
  <c r="G852" i="14"/>
  <c r="H849" i="13"/>
  <c r="I849" i="13" s="1"/>
  <c r="D849" i="13"/>
  <c r="C849" i="13"/>
  <c r="G849" i="13"/>
  <c r="B851" i="12"/>
  <c r="C674" i="3"/>
  <c r="D674" i="3"/>
  <c r="E852" i="15" l="1"/>
  <c r="G837" i="17"/>
  <c r="E852" i="14"/>
  <c r="F837" i="17"/>
  <c r="E849" i="13"/>
  <c r="E834" i="17"/>
  <c r="E674" i="3"/>
  <c r="H674" i="3" s="1"/>
  <c r="I674" i="3" s="1"/>
  <c r="B675" i="3" s="1"/>
  <c r="G675" i="3" s="1"/>
  <c r="C659" i="17"/>
  <c r="B659" i="17" s="1"/>
  <c r="B853" i="15"/>
  <c r="B853" i="14"/>
  <c r="B850" i="13"/>
  <c r="H851" i="12"/>
  <c r="I851" i="12" s="1"/>
  <c r="D851" i="12"/>
  <c r="C851" i="12"/>
  <c r="G851" i="12"/>
  <c r="E851" i="12" l="1"/>
  <c r="D836" i="17"/>
  <c r="H853" i="15"/>
  <c r="I853" i="15" s="1"/>
  <c r="D853" i="15"/>
  <c r="C853" i="15"/>
  <c r="G853" i="15"/>
  <c r="H853" i="14"/>
  <c r="I853" i="14" s="1"/>
  <c r="C853" i="14"/>
  <c r="D853" i="14"/>
  <c r="G853" i="14"/>
  <c r="H850" i="13"/>
  <c r="I850" i="13" s="1"/>
  <c r="D850" i="13"/>
  <c r="C850" i="13"/>
  <c r="G850" i="13"/>
  <c r="B852" i="12"/>
  <c r="C675" i="3"/>
  <c r="D675" i="3"/>
  <c r="E853" i="15" l="1"/>
  <c r="G838" i="17"/>
  <c r="E853" i="14"/>
  <c r="F838" i="17"/>
  <c r="E850" i="13"/>
  <c r="E835" i="17"/>
  <c r="E675" i="3"/>
  <c r="H675" i="3" s="1"/>
  <c r="I675" i="3" s="1"/>
  <c r="B676" i="3" s="1"/>
  <c r="G676" i="3" s="1"/>
  <c r="C660" i="17"/>
  <c r="B660" i="17" s="1"/>
  <c r="B854" i="15"/>
  <c r="B854" i="14"/>
  <c r="B851" i="13"/>
  <c r="D852" i="12"/>
  <c r="C852" i="12"/>
  <c r="H852" i="12"/>
  <c r="I852" i="12" s="1"/>
  <c r="G852" i="12"/>
  <c r="E852" i="12" l="1"/>
  <c r="D837" i="17"/>
  <c r="D854" i="15"/>
  <c r="H854" i="15"/>
  <c r="I854" i="15" s="1"/>
  <c r="C854" i="15"/>
  <c r="G854" i="15"/>
  <c r="H854" i="14"/>
  <c r="I854" i="14" s="1"/>
  <c r="D854" i="14"/>
  <c r="C854" i="14"/>
  <c r="G854" i="14"/>
  <c r="D851" i="13"/>
  <c r="C851" i="13"/>
  <c r="H851" i="13"/>
  <c r="I851" i="13" s="1"/>
  <c r="G851" i="13"/>
  <c r="B853" i="12"/>
  <c r="C676" i="3"/>
  <c r="D676" i="3"/>
  <c r="E854" i="15" l="1"/>
  <c r="G839" i="17"/>
  <c r="E854" i="14"/>
  <c r="F839" i="17"/>
  <c r="E851" i="13"/>
  <c r="E836" i="17"/>
  <c r="E676" i="3"/>
  <c r="H676" i="3" s="1"/>
  <c r="I676" i="3" s="1"/>
  <c r="B677" i="3" s="1"/>
  <c r="G677" i="3" s="1"/>
  <c r="C661" i="17"/>
  <c r="B661" i="17" s="1"/>
  <c r="B855" i="15"/>
  <c r="B855" i="14"/>
  <c r="B852" i="13"/>
  <c r="H853" i="12"/>
  <c r="I853" i="12" s="1"/>
  <c r="D853" i="12"/>
  <c r="C853" i="12"/>
  <c r="G853" i="12"/>
  <c r="E853" i="12" l="1"/>
  <c r="D838" i="17"/>
  <c r="C855" i="15"/>
  <c r="H855" i="15"/>
  <c r="I855" i="15" s="1"/>
  <c r="D855" i="15"/>
  <c r="G855" i="15"/>
  <c r="D855" i="14"/>
  <c r="H855" i="14"/>
  <c r="I855" i="14" s="1"/>
  <c r="C855" i="14"/>
  <c r="G855" i="14"/>
  <c r="H852" i="13"/>
  <c r="I852" i="13" s="1"/>
  <c r="D852" i="13"/>
  <c r="C852" i="13"/>
  <c r="G852" i="13"/>
  <c r="B854" i="12"/>
  <c r="C677" i="3"/>
  <c r="D677" i="3"/>
  <c r="E855" i="15" l="1"/>
  <c r="G840" i="17"/>
  <c r="E855" i="14"/>
  <c r="F840" i="17"/>
  <c r="E852" i="13"/>
  <c r="E837" i="17"/>
  <c r="E677" i="3"/>
  <c r="H677" i="3" s="1"/>
  <c r="I677" i="3" s="1"/>
  <c r="C662" i="17"/>
  <c r="B662" i="17" s="1"/>
  <c r="B856" i="15"/>
  <c r="B856" i="14"/>
  <c r="B853" i="13"/>
  <c r="D854" i="12"/>
  <c r="C854" i="12"/>
  <c r="H854" i="12"/>
  <c r="I854" i="12" s="1"/>
  <c r="G854" i="12"/>
  <c r="E854" i="12" l="1"/>
  <c r="D839" i="17"/>
  <c r="D856" i="15"/>
  <c r="C856" i="15"/>
  <c r="H856" i="15"/>
  <c r="I856" i="15" s="1"/>
  <c r="G856" i="15"/>
  <c r="H856" i="14"/>
  <c r="I856" i="14" s="1"/>
  <c r="D856" i="14"/>
  <c r="C856" i="14"/>
  <c r="G856" i="14"/>
  <c r="D853" i="13"/>
  <c r="C853" i="13"/>
  <c r="H853" i="13"/>
  <c r="I853" i="13" s="1"/>
  <c r="G853" i="13"/>
  <c r="B855" i="12"/>
  <c r="B678" i="3"/>
  <c r="G678" i="3" s="1"/>
  <c r="E856" i="15" l="1"/>
  <c r="G841" i="17"/>
  <c r="E856" i="14"/>
  <c r="F841" i="17"/>
  <c r="E853" i="13"/>
  <c r="E838" i="17"/>
  <c r="B857" i="15"/>
  <c r="B857" i="14"/>
  <c r="B854" i="13"/>
  <c r="H855" i="12"/>
  <c r="I855" i="12" s="1"/>
  <c r="D855" i="12"/>
  <c r="C855" i="12"/>
  <c r="G855" i="12"/>
  <c r="C678" i="3"/>
  <c r="D678" i="3"/>
  <c r="E855" i="12" l="1"/>
  <c r="D840" i="17"/>
  <c r="E678" i="3"/>
  <c r="C663" i="17"/>
  <c r="B663" i="17" s="1"/>
  <c r="H857" i="15"/>
  <c r="I857" i="15" s="1"/>
  <c r="C857" i="15"/>
  <c r="D857" i="15"/>
  <c r="G857" i="15"/>
  <c r="D857" i="14"/>
  <c r="C857" i="14"/>
  <c r="H857" i="14"/>
  <c r="I857" i="14" s="1"/>
  <c r="G857" i="14"/>
  <c r="H854" i="13"/>
  <c r="I854" i="13" s="1"/>
  <c r="D854" i="13"/>
  <c r="C854" i="13"/>
  <c r="G854" i="13"/>
  <c r="B856" i="12"/>
  <c r="H678" i="3"/>
  <c r="I678" i="3" s="1"/>
  <c r="E857" i="15" l="1"/>
  <c r="G842" i="17"/>
  <c r="E857" i="14"/>
  <c r="F842" i="17"/>
  <c r="E854" i="13"/>
  <c r="E839" i="17"/>
  <c r="B858" i="15"/>
  <c r="B858" i="14"/>
  <c r="B855" i="13"/>
  <c r="H856" i="12"/>
  <c r="I856" i="12" s="1"/>
  <c r="D856" i="12"/>
  <c r="C856" i="12"/>
  <c r="G856" i="12"/>
  <c r="B679" i="3"/>
  <c r="G679" i="3" s="1"/>
  <c r="E856" i="12" l="1"/>
  <c r="D841" i="17"/>
  <c r="H858" i="15"/>
  <c r="I858" i="15" s="1"/>
  <c r="D858" i="15"/>
  <c r="C858" i="15"/>
  <c r="G858" i="15"/>
  <c r="C858" i="14"/>
  <c r="H858" i="14"/>
  <c r="I858" i="14" s="1"/>
  <c r="D858" i="14"/>
  <c r="G858" i="14"/>
  <c r="H855" i="13"/>
  <c r="I855" i="13" s="1"/>
  <c r="D855" i="13"/>
  <c r="C855" i="13"/>
  <c r="G855" i="13"/>
  <c r="B857" i="12"/>
  <c r="C679" i="3"/>
  <c r="D679" i="3"/>
  <c r="E858" i="15" l="1"/>
  <c r="G843" i="17"/>
  <c r="E858" i="14"/>
  <c r="F843" i="17"/>
  <c r="E855" i="13"/>
  <c r="E840" i="17"/>
  <c r="E679" i="3"/>
  <c r="H679" i="3" s="1"/>
  <c r="I679" i="3" s="1"/>
  <c r="C664" i="17"/>
  <c r="B664" i="17" s="1"/>
  <c r="B859" i="15"/>
  <c r="B859" i="14"/>
  <c r="B856" i="13"/>
  <c r="H857" i="12"/>
  <c r="I857" i="12" s="1"/>
  <c r="D857" i="12"/>
  <c r="C857" i="12"/>
  <c r="G857" i="12"/>
  <c r="E857" i="12" l="1"/>
  <c r="D842" i="17"/>
  <c r="H859" i="15"/>
  <c r="I859" i="15" s="1"/>
  <c r="D859" i="15"/>
  <c r="C859" i="15"/>
  <c r="G859" i="15"/>
  <c r="C859" i="14"/>
  <c r="H859" i="14"/>
  <c r="I859" i="14" s="1"/>
  <c r="D859" i="14"/>
  <c r="G859" i="14"/>
  <c r="H856" i="13"/>
  <c r="I856" i="13" s="1"/>
  <c r="D856" i="13"/>
  <c r="C856" i="13"/>
  <c r="G856" i="13"/>
  <c r="B858" i="12"/>
  <c r="B680" i="3"/>
  <c r="G680" i="3" s="1"/>
  <c r="E859" i="15" l="1"/>
  <c r="G844" i="17"/>
  <c r="E859" i="14"/>
  <c r="F844" i="17"/>
  <c r="E856" i="13"/>
  <c r="E841" i="17"/>
  <c r="B860" i="15"/>
  <c r="B860" i="14"/>
  <c r="B857" i="13"/>
  <c r="H858" i="12"/>
  <c r="I858" i="12" s="1"/>
  <c r="D858" i="12"/>
  <c r="C858" i="12"/>
  <c r="G858" i="12"/>
  <c r="C680" i="3"/>
  <c r="D680" i="3"/>
  <c r="E858" i="12" l="1"/>
  <c r="D843" i="17"/>
  <c r="E680" i="3"/>
  <c r="C665" i="17"/>
  <c r="B665" i="17" s="1"/>
  <c r="D860" i="15"/>
  <c r="H860" i="15"/>
  <c r="I860" i="15" s="1"/>
  <c r="C860" i="15"/>
  <c r="G860" i="15"/>
  <c r="H860" i="14"/>
  <c r="I860" i="14" s="1"/>
  <c r="D860" i="14"/>
  <c r="C860" i="14"/>
  <c r="G860" i="14"/>
  <c r="H857" i="13"/>
  <c r="I857" i="13" s="1"/>
  <c r="D857" i="13"/>
  <c r="C857" i="13"/>
  <c r="G857" i="13"/>
  <c r="B859" i="12"/>
  <c r="H680" i="3"/>
  <c r="I680" i="3" s="1"/>
  <c r="E860" i="15" l="1"/>
  <c r="G845" i="17"/>
  <c r="E860" i="14"/>
  <c r="F845" i="17"/>
  <c r="E857" i="13"/>
  <c r="E842" i="17"/>
  <c r="B861" i="15"/>
  <c r="B861" i="14"/>
  <c r="B858" i="13"/>
  <c r="D859" i="12"/>
  <c r="C859" i="12"/>
  <c r="H859" i="12"/>
  <c r="I859" i="12" s="1"/>
  <c r="G859" i="12"/>
  <c r="B681" i="3"/>
  <c r="G681" i="3" s="1"/>
  <c r="E859" i="12" l="1"/>
  <c r="D844" i="17"/>
  <c r="D861" i="15"/>
  <c r="C861" i="15"/>
  <c r="H861" i="15"/>
  <c r="I861" i="15" s="1"/>
  <c r="G861" i="15"/>
  <c r="C861" i="14"/>
  <c r="H861" i="14"/>
  <c r="I861" i="14" s="1"/>
  <c r="D861" i="14"/>
  <c r="G861" i="14"/>
  <c r="D858" i="13"/>
  <c r="C858" i="13"/>
  <c r="H858" i="13"/>
  <c r="I858" i="13" s="1"/>
  <c r="G858" i="13"/>
  <c r="B860" i="12"/>
  <c r="C681" i="3"/>
  <c r="D681" i="3"/>
  <c r="E861" i="15" l="1"/>
  <c r="G846" i="17"/>
  <c r="E861" i="14"/>
  <c r="F846" i="17"/>
  <c r="E858" i="13"/>
  <c r="E843" i="17"/>
  <c r="E681" i="3"/>
  <c r="H681" i="3" s="1"/>
  <c r="I681" i="3" s="1"/>
  <c r="C666" i="17"/>
  <c r="B666" i="17" s="1"/>
  <c r="B862" i="15"/>
  <c r="B862" i="14"/>
  <c r="B859" i="13"/>
  <c r="H860" i="12"/>
  <c r="I860" i="12" s="1"/>
  <c r="D860" i="12"/>
  <c r="C860" i="12"/>
  <c r="G860" i="12"/>
  <c r="E860" i="12" l="1"/>
  <c r="D845" i="17"/>
  <c r="D862" i="15"/>
  <c r="C862" i="15"/>
  <c r="H862" i="15"/>
  <c r="I862" i="15" s="1"/>
  <c r="G862" i="15"/>
  <c r="D862" i="14"/>
  <c r="H862" i="14"/>
  <c r="I862" i="14" s="1"/>
  <c r="C862" i="14"/>
  <c r="G862" i="14"/>
  <c r="H859" i="13"/>
  <c r="I859" i="13" s="1"/>
  <c r="D859" i="13"/>
  <c r="C859" i="13"/>
  <c r="G859" i="13"/>
  <c r="B861" i="12"/>
  <c r="B682" i="3"/>
  <c r="G682" i="3" s="1"/>
  <c r="E862" i="15" l="1"/>
  <c r="G847" i="17"/>
  <c r="E862" i="14"/>
  <c r="F847" i="17"/>
  <c r="E859" i="13"/>
  <c r="E844" i="17"/>
  <c r="B863" i="15"/>
  <c r="B863" i="14"/>
  <c r="B860" i="13"/>
  <c r="C861" i="12"/>
  <c r="H861" i="12"/>
  <c r="I861" i="12" s="1"/>
  <c r="D861" i="12"/>
  <c r="G861" i="12"/>
  <c r="C682" i="3"/>
  <c r="D682" i="3"/>
  <c r="E861" i="12" l="1"/>
  <c r="D846" i="17"/>
  <c r="E682" i="3"/>
  <c r="C667" i="17"/>
  <c r="B667" i="17" s="1"/>
  <c r="H863" i="15"/>
  <c r="I863" i="15" s="1"/>
  <c r="C863" i="15"/>
  <c r="D863" i="15"/>
  <c r="G863" i="15"/>
  <c r="D863" i="14"/>
  <c r="H863" i="14"/>
  <c r="I863" i="14" s="1"/>
  <c r="C863" i="14"/>
  <c r="G863" i="14"/>
  <c r="C860" i="13"/>
  <c r="H860" i="13"/>
  <c r="I860" i="13" s="1"/>
  <c r="D860" i="13"/>
  <c r="G860" i="13"/>
  <c r="B862" i="12"/>
  <c r="H682" i="3"/>
  <c r="I682" i="3" s="1"/>
  <c r="E863" i="15" l="1"/>
  <c r="G848" i="17"/>
  <c r="E863" i="14"/>
  <c r="F848" i="17"/>
  <c r="E860" i="13"/>
  <c r="E845" i="17"/>
  <c r="B864" i="15"/>
  <c r="B864" i="14"/>
  <c r="B861" i="13"/>
  <c r="H862" i="12"/>
  <c r="I862" i="12" s="1"/>
  <c r="D862" i="12"/>
  <c r="C862" i="12"/>
  <c r="G862" i="12"/>
  <c r="B683" i="3"/>
  <c r="G683" i="3" s="1"/>
  <c r="E862" i="12" l="1"/>
  <c r="D847" i="17"/>
  <c r="H864" i="15"/>
  <c r="I864" i="15" s="1"/>
  <c r="D864" i="15"/>
  <c r="C864" i="15"/>
  <c r="G864" i="15"/>
  <c r="C864" i="14"/>
  <c r="D864" i="14"/>
  <c r="H864" i="14"/>
  <c r="I864" i="14" s="1"/>
  <c r="G864" i="14"/>
  <c r="H861" i="13"/>
  <c r="I861" i="13" s="1"/>
  <c r="D861" i="13"/>
  <c r="C861" i="13"/>
  <c r="G861" i="13"/>
  <c r="B863" i="12"/>
  <c r="C683" i="3"/>
  <c r="D683" i="3"/>
  <c r="E864" i="15" l="1"/>
  <c r="G849" i="17"/>
  <c r="E864" i="14"/>
  <c r="F849" i="17"/>
  <c r="E861" i="13"/>
  <c r="E846" i="17"/>
  <c r="E683" i="3"/>
  <c r="H683" i="3" s="1"/>
  <c r="I683" i="3" s="1"/>
  <c r="C668" i="17"/>
  <c r="B668" i="17" s="1"/>
  <c r="B865" i="15"/>
  <c r="B865" i="14"/>
  <c r="B862" i="13"/>
  <c r="H863" i="12"/>
  <c r="I863" i="12" s="1"/>
  <c r="D863" i="12"/>
  <c r="C863" i="12"/>
  <c r="G863" i="12"/>
  <c r="E863" i="12" l="1"/>
  <c r="D848" i="17"/>
  <c r="H865" i="15"/>
  <c r="I865" i="15" s="1"/>
  <c r="D865" i="15"/>
  <c r="C865" i="15"/>
  <c r="G865" i="15"/>
  <c r="H865" i="14"/>
  <c r="I865" i="14" s="1"/>
  <c r="C865" i="14"/>
  <c r="D865" i="14"/>
  <c r="G865" i="14"/>
  <c r="H862" i="13"/>
  <c r="I862" i="13" s="1"/>
  <c r="D862" i="13"/>
  <c r="C862" i="13"/>
  <c r="G862" i="13"/>
  <c r="B864" i="12"/>
  <c r="B684" i="3"/>
  <c r="G684" i="3" s="1"/>
  <c r="E865" i="15" l="1"/>
  <c r="G850" i="17"/>
  <c r="E865" i="14"/>
  <c r="F850" i="17"/>
  <c r="E862" i="13"/>
  <c r="E847" i="17"/>
  <c r="B866" i="15"/>
  <c r="B866" i="14"/>
  <c r="B863" i="13"/>
  <c r="D864" i="12"/>
  <c r="C864" i="12"/>
  <c r="H864" i="12"/>
  <c r="I864" i="12" s="1"/>
  <c r="G864" i="12"/>
  <c r="C684" i="3"/>
  <c r="D684" i="3"/>
  <c r="E864" i="12" l="1"/>
  <c r="D849" i="17"/>
  <c r="E684" i="3"/>
  <c r="H684" i="3" s="1"/>
  <c r="I684" i="3" s="1"/>
  <c r="B685" i="3" s="1"/>
  <c r="G685" i="3" s="1"/>
  <c r="C669" i="17"/>
  <c r="B669" i="17" s="1"/>
  <c r="D866" i="15"/>
  <c r="H866" i="15"/>
  <c r="I866" i="15" s="1"/>
  <c r="C866" i="15"/>
  <c r="G866" i="15"/>
  <c r="H866" i="14"/>
  <c r="I866" i="14" s="1"/>
  <c r="D866" i="14"/>
  <c r="C866" i="14"/>
  <c r="G866" i="14"/>
  <c r="D863" i="13"/>
  <c r="C863" i="13"/>
  <c r="H863" i="13"/>
  <c r="I863" i="13" s="1"/>
  <c r="G863" i="13"/>
  <c r="B865" i="12"/>
  <c r="E866" i="15" l="1"/>
  <c r="G851" i="17"/>
  <c r="E866" i="14"/>
  <c r="F851" i="17"/>
  <c r="E863" i="13"/>
  <c r="E848" i="17"/>
  <c r="B867" i="15"/>
  <c r="B867" i="14"/>
  <c r="B864" i="13"/>
  <c r="H865" i="12"/>
  <c r="I865" i="12" s="1"/>
  <c r="D865" i="12"/>
  <c r="C865" i="12"/>
  <c r="G865" i="12"/>
  <c r="C685" i="3"/>
  <c r="D685" i="3"/>
  <c r="E865" i="12" l="1"/>
  <c r="D850" i="17"/>
  <c r="E685" i="3"/>
  <c r="C670" i="17"/>
  <c r="B670" i="17" s="1"/>
  <c r="C867" i="15"/>
  <c r="H867" i="15"/>
  <c r="I867" i="15" s="1"/>
  <c r="D867" i="15"/>
  <c r="G867" i="15"/>
  <c r="D867" i="14"/>
  <c r="C867" i="14"/>
  <c r="H867" i="14"/>
  <c r="I867" i="14" s="1"/>
  <c r="G867" i="14"/>
  <c r="H864" i="13"/>
  <c r="I864" i="13" s="1"/>
  <c r="D864" i="13"/>
  <c r="C864" i="13"/>
  <c r="G864" i="13"/>
  <c r="B866" i="12"/>
  <c r="H685" i="3"/>
  <c r="I685" i="3" s="1"/>
  <c r="E867" i="15" l="1"/>
  <c r="G852" i="17"/>
  <c r="E867" i="14"/>
  <c r="F852" i="17"/>
  <c r="E864" i="13"/>
  <c r="E849" i="17"/>
  <c r="B868" i="15"/>
  <c r="B868" i="14"/>
  <c r="B865" i="13"/>
  <c r="D866" i="12"/>
  <c r="C866" i="12"/>
  <c r="H866" i="12"/>
  <c r="I866" i="12" s="1"/>
  <c r="G866" i="12"/>
  <c r="B686" i="3"/>
  <c r="G686" i="3" s="1"/>
  <c r="E866" i="12" l="1"/>
  <c r="D851" i="17"/>
  <c r="D868" i="15"/>
  <c r="C868" i="15"/>
  <c r="H868" i="15"/>
  <c r="I868" i="15" s="1"/>
  <c r="G868" i="15"/>
  <c r="D868" i="14"/>
  <c r="C868" i="14"/>
  <c r="H868" i="14"/>
  <c r="I868" i="14" s="1"/>
  <c r="G868" i="14"/>
  <c r="D865" i="13"/>
  <c r="C865" i="13"/>
  <c r="H865" i="13"/>
  <c r="I865" i="13" s="1"/>
  <c r="G865" i="13"/>
  <c r="B867" i="12"/>
  <c r="C686" i="3"/>
  <c r="D686" i="3"/>
  <c r="E868" i="15" l="1"/>
  <c r="G853" i="17"/>
  <c r="E868" i="14"/>
  <c r="F853" i="17"/>
  <c r="E865" i="13"/>
  <c r="E850" i="17"/>
  <c r="E686" i="3"/>
  <c r="H686" i="3" s="1"/>
  <c r="I686" i="3" s="1"/>
  <c r="C671" i="17"/>
  <c r="B671" i="17" s="1"/>
  <c r="B869" i="15"/>
  <c r="B869" i="14"/>
  <c r="B866" i="13"/>
  <c r="H867" i="12"/>
  <c r="I867" i="12" s="1"/>
  <c r="D867" i="12"/>
  <c r="C867" i="12"/>
  <c r="G867" i="12"/>
  <c r="E867" i="12" l="1"/>
  <c r="D852" i="17"/>
  <c r="H869" i="15"/>
  <c r="I869" i="15" s="1"/>
  <c r="C869" i="15"/>
  <c r="D869" i="15"/>
  <c r="G869" i="15"/>
  <c r="D869" i="14"/>
  <c r="C869" i="14"/>
  <c r="H869" i="14"/>
  <c r="I869" i="14" s="1"/>
  <c r="G869" i="14"/>
  <c r="H866" i="13"/>
  <c r="I866" i="13" s="1"/>
  <c r="D866" i="13"/>
  <c r="C866" i="13"/>
  <c r="G866" i="13"/>
  <c r="B868" i="12"/>
  <c r="B687" i="3"/>
  <c r="G687" i="3" s="1"/>
  <c r="E869" i="15" l="1"/>
  <c r="G854" i="17"/>
  <c r="E869" i="14"/>
  <c r="F854" i="17"/>
  <c r="E866" i="13"/>
  <c r="E851" i="17"/>
  <c r="B870" i="15"/>
  <c r="B870" i="14"/>
  <c r="B867" i="13"/>
  <c r="H868" i="12"/>
  <c r="I868" i="12" s="1"/>
  <c r="D868" i="12"/>
  <c r="C868" i="12"/>
  <c r="G868" i="12"/>
  <c r="C687" i="3"/>
  <c r="D687" i="3"/>
  <c r="E868" i="12" l="1"/>
  <c r="D853" i="17"/>
  <c r="E687" i="3"/>
  <c r="C672" i="17"/>
  <c r="B672" i="17" s="1"/>
  <c r="H870" i="15"/>
  <c r="I870" i="15" s="1"/>
  <c r="D870" i="15"/>
  <c r="C870" i="15"/>
  <c r="G870" i="15"/>
  <c r="C870" i="14"/>
  <c r="D870" i="14"/>
  <c r="H870" i="14"/>
  <c r="I870" i="14" s="1"/>
  <c r="G870" i="14"/>
  <c r="H867" i="13"/>
  <c r="I867" i="13" s="1"/>
  <c r="D867" i="13"/>
  <c r="C867" i="13"/>
  <c r="G867" i="13"/>
  <c r="B869" i="12"/>
  <c r="H687" i="3"/>
  <c r="I687" i="3" s="1"/>
  <c r="E870" i="15" l="1"/>
  <c r="G855" i="17"/>
  <c r="E870" i="14"/>
  <c r="F855" i="17"/>
  <c r="E867" i="13"/>
  <c r="E852" i="17"/>
  <c r="B871" i="15"/>
  <c r="B871" i="14"/>
  <c r="B868" i="13"/>
  <c r="H869" i="12"/>
  <c r="I869" i="12" s="1"/>
  <c r="D869" i="12"/>
  <c r="C869" i="12"/>
  <c r="G869" i="12"/>
  <c r="B688" i="3"/>
  <c r="G688" i="3" s="1"/>
  <c r="E869" i="12" l="1"/>
  <c r="D854" i="17"/>
  <c r="H871" i="15"/>
  <c r="I871" i="15" s="1"/>
  <c r="C871" i="15"/>
  <c r="D871" i="15"/>
  <c r="G871" i="15"/>
  <c r="H871" i="14"/>
  <c r="I871" i="14" s="1"/>
  <c r="D871" i="14"/>
  <c r="C871" i="14"/>
  <c r="G871" i="14"/>
  <c r="H868" i="13"/>
  <c r="I868" i="13" s="1"/>
  <c r="D868" i="13"/>
  <c r="C868" i="13"/>
  <c r="G868" i="13"/>
  <c r="B870" i="12"/>
  <c r="C688" i="3"/>
  <c r="D688" i="3"/>
  <c r="E871" i="15" l="1"/>
  <c r="G856" i="17"/>
  <c r="E871" i="14"/>
  <c r="F856" i="17"/>
  <c r="E868" i="13"/>
  <c r="E853" i="17"/>
  <c r="E688" i="3"/>
  <c r="H688" i="3" s="1"/>
  <c r="I688" i="3" s="1"/>
  <c r="C673" i="17"/>
  <c r="B673" i="17" s="1"/>
  <c r="B872" i="15"/>
  <c r="B872" i="14"/>
  <c r="B869" i="13"/>
  <c r="H870" i="12"/>
  <c r="I870" i="12" s="1"/>
  <c r="D870" i="12"/>
  <c r="C870" i="12"/>
  <c r="G870" i="12"/>
  <c r="E870" i="12" l="1"/>
  <c r="D855" i="17"/>
  <c r="D872" i="15"/>
  <c r="C872" i="15"/>
  <c r="H872" i="15"/>
  <c r="I872" i="15" s="1"/>
  <c r="G872" i="15"/>
  <c r="H872" i="14"/>
  <c r="I872" i="14" s="1"/>
  <c r="D872" i="14"/>
  <c r="C872" i="14"/>
  <c r="G872" i="14"/>
  <c r="H869" i="13"/>
  <c r="I869" i="13" s="1"/>
  <c r="D869" i="13"/>
  <c r="C869" i="13"/>
  <c r="G869" i="13"/>
  <c r="B871" i="12"/>
  <c r="B689" i="3"/>
  <c r="G689" i="3" s="1"/>
  <c r="E872" i="15" l="1"/>
  <c r="G857" i="17"/>
  <c r="E872" i="14"/>
  <c r="F857" i="17"/>
  <c r="E869" i="13"/>
  <c r="E854" i="17"/>
  <c r="B873" i="15"/>
  <c r="B873" i="14"/>
  <c r="B870" i="13"/>
  <c r="D871" i="12"/>
  <c r="C871" i="12"/>
  <c r="H871" i="12"/>
  <c r="I871" i="12" s="1"/>
  <c r="G871" i="12"/>
  <c r="C689" i="3"/>
  <c r="D689" i="3"/>
  <c r="E871" i="12" l="1"/>
  <c r="D856" i="17"/>
  <c r="E689" i="3"/>
  <c r="C674" i="17"/>
  <c r="B674" i="17" s="1"/>
  <c r="D873" i="15"/>
  <c r="C873" i="15"/>
  <c r="H873" i="15"/>
  <c r="I873" i="15" s="1"/>
  <c r="G873" i="15"/>
  <c r="H873" i="14"/>
  <c r="I873" i="14" s="1"/>
  <c r="C873" i="14"/>
  <c r="D873" i="14"/>
  <c r="G873" i="14"/>
  <c r="D870" i="13"/>
  <c r="C870" i="13"/>
  <c r="H870" i="13"/>
  <c r="I870" i="13" s="1"/>
  <c r="G870" i="13"/>
  <c r="B872" i="12"/>
  <c r="H689" i="3"/>
  <c r="I689" i="3" s="1"/>
  <c r="B690" i="3" s="1"/>
  <c r="G690" i="3" s="1"/>
  <c r="E873" i="15" l="1"/>
  <c r="G858" i="17"/>
  <c r="E873" i="14"/>
  <c r="F858" i="17"/>
  <c r="E870" i="13"/>
  <c r="E855" i="17"/>
  <c r="B874" i="15"/>
  <c r="B874" i="14"/>
  <c r="B871" i="13"/>
  <c r="H872" i="12"/>
  <c r="I872" i="12" s="1"/>
  <c r="D872" i="12"/>
  <c r="C872" i="12"/>
  <c r="G872" i="12"/>
  <c r="C690" i="3"/>
  <c r="D690" i="3"/>
  <c r="E872" i="12" l="1"/>
  <c r="D857" i="17"/>
  <c r="E690" i="3"/>
  <c r="C675" i="17"/>
  <c r="B675" i="17" s="1"/>
  <c r="D874" i="15"/>
  <c r="H874" i="15"/>
  <c r="I874" i="15" s="1"/>
  <c r="C874" i="15"/>
  <c r="G874" i="15"/>
  <c r="D874" i="14"/>
  <c r="C874" i="14"/>
  <c r="H874" i="14"/>
  <c r="I874" i="14" s="1"/>
  <c r="G874" i="14"/>
  <c r="H871" i="13"/>
  <c r="I871" i="13" s="1"/>
  <c r="D871" i="13"/>
  <c r="C871" i="13"/>
  <c r="G871" i="13"/>
  <c r="B873" i="12"/>
  <c r="H690" i="3"/>
  <c r="I690" i="3" s="1"/>
  <c r="E874" i="15" l="1"/>
  <c r="G859" i="17"/>
  <c r="E874" i="14"/>
  <c r="F859" i="17"/>
  <c r="E871" i="13"/>
  <c r="E856" i="17"/>
  <c r="B875" i="15"/>
  <c r="B875" i="14"/>
  <c r="B872" i="13"/>
  <c r="C873" i="12"/>
  <c r="H873" i="12"/>
  <c r="I873" i="12" s="1"/>
  <c r="D873" i="12"/>
  <c r="G873" i="12"/>
  <c r="B691" i="3"/>
  <c r="G691" i="3" s="1"/>
  <c r="E873" i="12" l="1"/>
  <c r="D858" i="17"/>
  <c r="H875" i="15"/>
  <c r="I875" i="15" s="1"/>
  <c r="C875" i="15"/>
  <c r="D875" i="15"/>
  <c r="G875" i="15"/>
  <c r="D875" i="14"/>
  <c r="H875" i="14"/>
  <c r="I875" i="14" s="1"/>
  <c r="C875" i="14"/>
  <c r="G875" i="14"/>
  <c r="C872" i="13"/>
  <c r="H872" i="13"/>
  <c r="I872" i="13" s="1"/>
  <c r="D872" i="13"/>
  <c r="G872" i="13"/>
  <c r="B874" i="12"/>
  <c r="C691" i="3"/>
  <c r="D691" i="3"/>
  <c r="E875" i="15" l="1"/>
  <c r="G860" i="17"/>
  <c r="E875" i="14"/>
  <c r="F860" i="17"/>
  <c r="E872" i="13"/>
  <c r="E857" i="17"/>
  <c r="E691" i="3"/>
  <c r="H691" i="3" s="1"/>
  <c r="I691" i="3" s="1"/>
  <c r="C676" i="17"/>
  <c r="B676" i="17" s="1"/>
  <c r="B876" i="15"/>
  <c r="B876" i="14"/>
  <c r="B873" i="13"/>
  <c r="H874" i="12"/>
  <c r="I874" i="12" s="1"/>
  <c r="D874" i="12"/>
  <c r="C874" i="12"/>
  <c r="G874" i="12"/>
  <c r="E874" i="12" l="1"/>
  <c r="D859" i="17"/>
  <c r="H876" i="15"/>
  <c r="I876" i="15" s="1"/>
  <c r="D876" i="15"/>
  <c r="C876" i="15"/>
  <c r="G876" i="15"/>
  <c r="C876" i="14"/>
  <c r="D876" i="14"/>
  <c r="H876" i="14"/>
  <c r="I876" i="14" s="1"/>
  <c r="G876" i="14"/>
  <c r="H873" i="13"/>
  <c r="I873" i="13" s="1"/>
  <c r="D873" i="13"/>
  <c r="C873" i="13"/>
  <c r="G873" i="13"/>
  <c r="B875" i="12"/>
  <c r="B692" i="3"/>
  <c r="G692" i="3" s="1"/>
  <c r="E876" i="15" l="1"/>
  <c r="G861" i="17"/>
  <c r="E876" i="14"/>
  <c r="F861" i="17"/>
  <c r="E873" i="13"/>
  <c r="E858" i="17"/>
  <c r="B877" i="15"/>
  <c r="B877" i="14"/>
  <c r="B874" i="13"/>
  <c r="H875" i="12"/>
  <c r="I875" i="12" s="1"/>
  <c r="D875" i="12"/>
  <c r="C875" i="12"/>
  <c r="G875" i="12"/>
  <c r="C692" i="3"/>
  <c r="D692" i="3"/>
  <c r="E875" i="12" l="1"/>
  <c r="D860" i="17"/>
  <c r="E692" i="3"/>
  <c r="C677" i="17"/>
  <c r="B677" i="17" s="1"/>
  <c r="D877" i="15"/>
  <c r="C877" i="15"/>
  <c r="H877" i="15"/>
  <c r="I877" i="15" s="1"/>
  <c r="G877" i="15"/>
  <c r="H877" i="14"/>
  <c r="I877" i="14" s="1"/>
  <c r="C877" i="14"/>
  <c r="D877" i="14"/>
  <c r="G877" i="14"/>
  <c r="H874" i="13"/>
  <c r="I874" i="13" s="1"/>
  <c r="D874" i="13"/>
  <c r="C874" i="13"/>
  <c r="G874" i="13"/>
  <c r="B876" i="12"/>
  <c r="H692" i="3"/>
  <c r="I692" i="3" s="1"/>
  <c r="E877" i="15" l="1"/>
  <c r="G862" i="17"/>
  <c r="E877" i="14"/>
  <c r="F862" i="17"/>
  <c r="E874" i="13"/>
  <c r="E859" i="17"/>
  <c r="B878" i="15"/>
  <c r="B878" i="14"/>
  <c r="B875" i="13"/>
  <c r="D876" i="12"/>
  <c r="C876" i="12"/>
  <c r="H876" i="12"/>
  <c r="I876" i="12" s="1"/>
  <c r="G876" i="12"/>
  <c r="B693" i="3"/>
  <c r="G693" i="3" s="1"/>
  <c r="E876" i="12" l="1"/>
  <c r="D861" i="17"/>
  <c r="H878" i="15"/>
  <c r="I878" i="15" s="1"/>
  <c r="C878" i="15"/>
  <c r="D878" i="15"/>
  <c r="G878" i="15"/>
  <c r="H878" i="14"/>
  <c r="I878" i="14" s="1"/>
  <c r="D878" i="14"/>
  <c r="C878" i="14"/>
  <c r="G878" i="14"/>
  <c r="D875" i="13"/>
  <c r="C875" i="13"/>
  <c r="H875" i="13"/>
  <c r="I875" i="13" s="1"/>
  <c r="G875" i="13"/>
  <c r="B877" i="12"/>
  <c r="C693" i="3"/>
  <c r="D693" i="3"/>
  <c r="E878" i="15" l="1"/>
  <c r="G863" i="17"/>
  <c r="E878" i="14"/>
  <c r="F863" i="17"/>
  <c r="E875" i="13"/>
  <c r="E860" i="17"/>
  <c r="E693" i="3"/>
  <c r="H693" i="3" s="1"/>
  <c r="I693" i="3" s="1"/>
  <c r="B694" i="3" s="1"/>
  <c r="G694" i="3" s="1"/>
  <c r="C678" i="17"/>
  <c r="B678" i="17" s="1"/>
  <c r="B879" i="15"/>
  <c r="B879" i="14"/>
  <c r="B876" i="13"/>
  <c r="H877" i="12"/>
  <c r="I877" i="12" s="1"/>
  <c r="D877" i="12"/>
  <c r="C877" i="12"/>
  <c r="G877" i="12"/>
  <c r="E877" i="12" l="1"/>
  <c r="D862" i="17"/>
  <c r="D879" i="15"/>
  <c r="C879" i="15"/>
  <c r="H879" i="15"/>
  <c r="I879" i="15" s="1"/>
  <c r="G879" i="15"/>
  <c r="D879" i="14"/>
  <c r="H879" i="14"/>
  <c r="I879" i="14" s="1"/>
  <c r="C879" i="14"/>
  <c r="G879" i="14"/>
  <c r="H876" i="13"/>
  <c r="I876" i="13" s="1"/>
  <c r="D876" i="13"/>
  <c r="C876" i="13"/>
  <c r="G876" i="13"/>
  <c r="B878" i="12"/>
  <c r="C694" i="3"/>
  <c r="D694" i="3"/>
  <c r="E879" i="15" l="1"/>
  <c r="G864" i="17"/>
  <c r="E879" i="14"/>
  <c r="F864" i="17"/>
  <c r="E876" i="13"/>
  <c r="E861" i="17"/>
  <c r="E694" i="3"/>
  <c r="H694" i="3" s="1"/>
  <c r="I694" i="3" s="1"/>
  <c r="C679" i="17"/>
  <c r="B679" i="17" s="1"/>
  <c r="B880" i="15"/>
  <c r="B880" i="14"/>
  <c r="B877" i="13"/>
  <c r="D878" i="12"/>
  <c r="C878" i="12"/>
  <c r="H878" i="12"/>
  <c r="I878" i="12" s="1"/>
  <c r="G878" i="12"/>
  <c r="E878" i="12" l="1"/>
  <c r="D863" i="17"/>
  <c r="H880" i="15"/>
  <c r="I880" i="15" s="1"/>
  <c r="C880" i="15"/>
  <c r="D880" i="15"/>
  <c r="G880" i="15"/>
  <c r="H880" i="14"/>
  <c r="I880" i="14" s="1"/>
  <c r="C880" i="14"/>
  <c r="D880" i="14"/>
  <c r="G880" i="14"/>
  <c r="D877" i="13"/>
  <c r="C877" i="13"/>
  <c r="H877" i="13"/>
  <c r="I877" i="13" s="1"/>
  <c r="G877" i="13"/>
  <c r="B879" i="12"/>
  <c r="B695" i="3"/>
  <c r="G695" i="3" s="1"/>
  <c r="E880" i="15" l="1"/>
  <c r="G865" i="17"/>
  <c r="E880" i="14"/>
  <c r="F865" i="17"/>
  <c r="E877" i="13"/>
  <c r="E862" i="17"/>
  <c r="B881" i="15"/>
  <c r="B881" i="14"/>
  <c r="B878" i="13"/>
  <c r="H879" i="12"/>
  <c r="I879" i="12" s="1"/>
  <c r="D879" i="12"/>
  <c r="C879" i="12"/>
  <c r="G879" i="12"/>
  <c r="C695" i="3"/>
  <c r="D695" i="3"/>
  <c r="E879" i="12" l="1"/>
  <c r="D864" i="17"/>
  <c r="E695" i="3"/>
  <c r="C680" i="17"/>
  <c r="B680" i="17" s="1"/>
  <c r="D881" i="15"/>
  <c r="C881" i="15"/>
  <c r="H881" i="15"/>
  <c r="I881" i="15" s="1"/>
  <c r="G881" i="15"/>
  <c r="D881" i="14"/>
  <c r="C881" i="14"/>
  <c r="H881" i="14"/>
  <c r="I881" i="14" s="1"/>
  <c r="G881" i="14"/>
  <c r="H878" i="13"/>
  <c r="I878" i="13" s="1"/>
  <c r="D878" i="13"/>
  <c r="C878" i="13"/>
  <c r="G878" i="13"/>
  <c r="B880" i="12"/>
  <c r="H695" i="3"/>
  <c r="I695" i="3" s="1"/>
  <c r="E881" i="15" l="1"/>
  <c r="G866" i="17"/>
  <c r="E881" i="14"/>
  <c r="F866" i="17"/>
  <c r="E878" i="13"/>
  <c r="E863" i="17"/>
  <c r="B882" i="15"/>
  <c r="B882" i="14"/>
  <c r="B879" i="13"/>
  <c r="H880" i="12"/>
  <c r="I880" i="12" s="1"/>
  <c r="D880" i="12"/>
  <c r="C880" i="12"/>
  <c r="G880" i="12"/>
  <c r="B696" i="3"/>
  <c r="G696" i="3" s="1"/>
  <c r="E880" i="12" l="1"/>
  <c r="D865" i="17"/>
  <c r="C882" i="15"/>
  <c r="H882" i="15"/>
  <c r="I882" i="15" s="1"/>
  <c r="D882" i="15"/>
  <c r="G882" i="15"/>
  <c r="C882" i="14"/>
  <c r="H882" i="14"/>
  <c r="I882" i="14" s="1"/>
  <c r="D882" i="14"/>
  <c r="G882" i="14"/>
  <c r="H879" i="13"/>
  <c r="I879" i="13" s="1"/>
  <c r="D879" i="13"/>
  <c r="C879" i="13"/>
  <c r="G879" i="13"/>
  <c r="B881" i="12"/>
  <c r="C696" i="3"/>
  <c r="D696" i="3"/>
  <c r="E882" i="15" l="1"/>
  <c r="G867" i="17"/>
  <c r="E882" i="14"/>
  <c r="F867" i="17"/>
  <c r="E879" i="13"/>
  <c r="E864" i="17"/>
  <c r="E696" i="3"/>
  <c r="H696" i="3" s="1"/>
  <c r="I696" i="3" s="1"/>
  <c r="C681" i="17"/>
  <c r="B681" i="17" s="1"/>
  <c r="B883" i="15"/>
  <c r="B883" i="14"/>
  <c r="B880" i="13"/>
  <c r="H881" i="12"/>
  <c r="I881" i="12" s="1"/>
  <c r="D881" i="12"/>
  <c r="C881" i="12"/>
  <c r="G881" i="12"/>
  <c r="E881" i="12" l="1"/>
  <c r="D866" i="17"/>
  <c r="D883" i="15"/>
  <c r="C883" i="15"/>
  <c r="H883" i="15"/>
  <c r="I883" i="15" s="1"/>
  <c r="G883" i="15"/>
  <c r="D883" i="14"/>
  <c r="H883" i="14"/>
  <c r="I883" i="14" s="1"/>
  <c r="C883" i="14"/>
  <c r="G883" i="14"/>
  <c r="H880" i="13"/>
  <c r="I880" i="13" s="1"/>
  <c r="D880" i="13"/>
  <c r="C880" i="13"/>
  <c r="G880" i="13"/>
  <c r="B882" i="12"/>
  <c r="B697" i="3"/>
  <c r="G697" i="3" s="1"/>
  <c r="E883" i="15" l="1"/>
  <c r="G868" i="17"/>
  <c r="E883" i="14"/>
  <c r="F868" i="17"/>
  <c r="E880" i="13"/>
  <c r="E865" i="17"/>
  <c r="B884" i="15"/>
  <c r="B884" i="14"/>
  <c r="B881" i="13"/>
  <c r="H882" i="12"/>
  <c r="I882" i="12" s="1"/>
  <c r="D882" i="12"/>
  <c r="C882" i="12"/>
  <c r="G882" i="12"/>
  <c r="C697" i="3"/>
  <c r="D697" i="3"/>
  <c r="E882" i="12" l="1"/>
  <c r="D867" i="17"/>
  <c r="E697" i="3"/>
  <c r="C682" i="17"/>
  <c r="B682" i="17" s="1"/>
  <c r="H884" i="15"/>
  <c r="I884" i="15" s="1"/>
  <c r="D884" i="15"/>
  <c r="C884" i="15"/>
  <c r="G884" i="15"/>
  <c r="H884" i="14"/>
  <c r="I884" i="14" s="1"/>
  <c r="C884" i="14"/>
  <c r="D884" i="14"/>
  <c r="G884" i="14"/>
  <c r="H881" i="13"/>
  <c r="I881" i="13" s="1"/>
  <c r="D881" i="13"/>
  <c r="C881" i="13"/>
  <c r="G881" i="13"/>
  <c r="B883" i="12"/>
  <c r="H697" i="3"/>
  <c r="I697" i="3" s="1"/>
  <c r="E884" i="15" l="1"/>
  <c r="G869" i="17"/>
  <c r="E884" i="14"/>
  <c r="F869" i="17"/>
  <c r="E881" i="13"/>
  <c r="E866" i="17"/>
  <c r="B885" i="15"/>
  <c r="B885" i="14"/>
  <c r="B882" i="13"/>
  <c r="D883" i="12"/>
  <c r="C883" i="12"/>
  <c r="H883" i="12"/>
  <c r="I883" i="12" s="1"/>
  <c r="G883" i="12"/>
  <c r="B698" i="3"/>
  <c r="G698" i="3" s="1"/>
  <c r="E883" i="12" l="1"/>
  <c r="D868" i="17"/>
  <c r="H885" i="15"/>
  <c r="I885" i="15" s="1"/>
  <c r="D885" i="15"/>
  <c r="C885" i="15"/>
  <c r="G885" i="15"/>
  <c r="H885" i="14"/>
  <c r="I885" i="14" s="1"/>
  <c r="C885" i="14"/>
  <c r="D885" i="14"/>
  <c r="G885" i="14"/>
  <c r="D882" i="13"/>
  <c r="C882" i="13"/>
  <c r="H882" i="13"/>
  <c r="I882" i="13" s="1"/>
  <c r="G882" i="13"/>
  <c r="B884" i="12"/>
  <c r="C698" i="3"/>
  <c r="D698" i="3"/>
  <c r="E885" i="15" l="1"/>
  <c r="G870" i="17"/>
  <c r="E885" i="14"/>
  <c r="F870" i="17"/>
  <c r="E882" i="13"/>
  <c r="E867" i="17"/>
  <c r="E698" i="3"/>
  <c r="H698" i="3" s="1"/>
  <c r="I698" i="3" s="1"/>
  <c r="C683" i="17"/>
  <c r="B683" i="17" s="1"/>
  <c r="B886" i="15"/>
  <c r="B886" i="14"/>
  <c r="B883" i="13"/>
  <c r="H884" i="12"/>
  <c r="I884" i="12" s="1"/>
  <c r="D884" i="12"/>
  <c r="C884" i="12"/>
  <c r="G884" i="12"/>
  <c r="E884" i="12" l="1"/>
  <c r="D869" i="17"/>
  <c r="H886" i="15"/>
  <c r="I886" i="15" s="1"/>
  <c r="D886" i="15"/>
  <c r="C886" i="15"/>
  <c r="G886" i="15"/>
  <c r="D886" i="14"/>
  <c r="C886" i="14"/>
  <c r="H886" i="14"/>
  <c r="I886" i="14" s="1"/>
  <c r="G886" i="14"/>
  <c r="H883" i="13"/>
  <c r="I883" i="13" s="1"/>
  <c r="D883" i="13"/>
  <c r="C883" i="13"/>
  <c r="G883" i="13"/>
  <c r="B885" i="12"/>
  <c r="B699" i="3"/>
  <c r="G699" i="3" s="1"/>
  <c r="E886" i="15" l="1"/>
  <c r="G871" i="17"/>
  <c r="E886" i="14"/>
  <c r="F871" i="17"/>
  <c r="E883" i="13"/>
  <c r="E868" i="17"/>
  <c r="B887" i="15"/>
  <c r="B887" i="14"/>
  <c r="B884" i="13"/>
  <c r="C885" i="12"/>
  <c r="H885" i="12"/>
  <c r="I885" i="12" s="1"/>
  <c r="D885" i="12"/>
  <c r="G885" i="12"/>
  <c r="C699" i="3"/>
  <c r="D699" i="3"/>
  <c r="E885" i="12" l="1"/>
  <c r="D870" i="17"/>
  <c r="E699" i="3"/>
  <c r="C684" i="17"/>
  <c r="B684" i="17" s="1"/>
  <c r="D887" i="15"/>
  <c r="H887" i="15"/>
  <c r="I887" i="15" s="1"/>
  <c r="C887" i="15"/>
  <c r="G887" i="15"/>
  <c r="D887" i="14"/>
  <c r="H887" i="14"/>
  <c r="I887" i="14" s="1"/>
  <c r="C887" i="14"/>
  <c r="G887" i="14"/>
  <c r="C884" i="13"/>
  <c r="H884" i="13"/>
  <c r="I884" i="13" s="1"/>
  <c r="D884" i="13"/>
  <c r="G884" i="13"/>
  <c r="B886" i="12"/>
  <c r="H699" i="3"/>
  <c r="I699" i="3" s="1"/>
  <c r="E887" i="15" l="1"/>
  <c r="G872" i="17"/>
  <c r="E887" i="14"/>
  <c r="F872" i="17"/>
  <c r="E884" i="13"/>
  <c r="E869" i="17"/>
  <c r="B888" i="15"/>
  <c r="B888" i="14"/>
  <c r="B885" i="13"/>
  <c r="H886" i="12"/>
  <c r="I886" i="12" s="1"/>
  <c r="D886" i="12"/>
  <c r="C886" i="12"/>
  <c r="G886" i="12"/>
  <c r="B700" i="3"/>
  <c r="G700" i="3" s="1"/>
  <c r="E886" i="12" l="1"/>
  <c r="D871" i="17"/>
  <c r="C888" i="15"/>
  <c r="H888" i="15"/>
  <c r="I888" i="15" s="1"/>
  <c r="D888" i="15"/>
  <c r="G888" i="15"/>
  <c r="C888" i="14"/>
  <c r="H888" i="14"/>
  <c r="I888" i="14" s="1"/>
  <c r="D888" i="14"/>
  <c r="G888" i="14"/>
  <c r="H885" i="13"/>
  <c r="I885" i="13" s="1"/>
  <c r="D885" i="13"/>
  <c r="C885" i="13"/>
  <c r="G885" i="13"/>
  <c r="B887" i="12"/>
  <c r="C700" i="3"/>
  <c r="D700" i="3"/>
  <c r="E888" i="15" l="1"/>
  <c r="G873" i="17"/>
  <c r="E888" i="14"/>
  <c r="F873" i="17"/>
  <c r="E885" i="13"/>
  <c r="E870" i="17"/>
  <c r="E700" i="3"/>
  <c r="H700" i="3" s="1"/>
  <c r="I700" i="3" s="1"/>
  <c r="C685" i="17"/>
  <c r="B685" i="17" s="1"/>
  <c r="B889" i="15"/>
  <c r="B889" i="14"/>
  <c r="B886" i="13"/>
  <c r="H887" i="12"/>
  <c r="I887" i="12" s="1"/>
  <c r="D887" i="12"/>
  <c r="C887" i="12"/>
  <c r="G887" i="12"/>
  <c r="E887" i="12" l="1"/>
  <c r="D872" i="17"/>
  <c r="H889" i="15"/>
  <c r="I889" i="15" s="1"/>
  <c r="D889" i="15"/>
  <c r="C889" i="15"/>
  <c r="G889" i="15"/>
  <c r="H889" i="14"/>
  <c r="I889" i="14" s="1"/>
  <c r="C889" i="14"/>
  <c r="D889" i="14"/>
  <c r="G889" i="14"/>
  <c r="H886" i="13"/>
  <c r="I886" i="13" s="1"/>
  <c r="D886" i="13"/>
  <c r="C886" i="13"/>
  <c r="G886" i="13"/>
  <c r="B888" i="12"/>
  <c r="B701" i="3"/>
  <c r="G701" i="3" s="1"/>
  <c r="E889" i="15" l="1"/>
  <c r="G874" i="17"/>
  <c r="E889" i="14"/>
  <c r="F874" i="17"/>
  <c r="E886" i="13"/>
  <c r="E871" i="17"/>
  <c r="B890" i="15"/>
  <c r="B890" i="14"/>
  <c r="B887" i="13"/>
  <c r="D888" i="12"/>
  <c r="C888" i="12"/>
  <c r="H888" i="12"/>
  <c r="I888" i="12" s="1"/>
  <c r="G888" i="12"/>
  <c r="C701" i="3"/>
  <c r="D701" i="3"/>
  <c r="E888" i="12" l="1"/>
  <c r="D873" i="17"/>
  <c r="E701" i="3"/>
  <c r="C686" i="17"/>
  <c r="B686" i="17" s="1"/>
  <c r="H890" i="15"/>
  <c r="I890" i="15" s="1"/>
  <c r="D890" i="15"/>
  <c r="C890" i="15"/>
  <c r="G890" i="15"/>
  <c r="H890" i="14"/>
  <c r="I890" i="14" s="1"/>
  <c r="D890" i="14"/>
  <c r="C890" i="14"/>
  <c r="G890" i="14"/>
  <c r="D887" i="13"/>
  <c r="C887" i="13"/>
  <c r="H887" i="13"/>
  <c r="I887" i="13" s="1"/>
  <c r="G887" i="13"/>
  <c r="B889" i="12"/>
  <c r="H701" i="3"/>
  <c r="I701" i="3" s="1"/>
  <c r="E890" i="15" l="1"/>
  <c r="G875" i="17"/>
  <c r="E890" i="14"/>
  <c r="F875" i="17"/>
  <c r="E887" i="13"/>
  <c r="E872" i="17"/>
  <c r="B891" i="15"/>
  <c r="B891" i="14"/>
  <c r="B888" i="13"/>
  <c r="H889" i="12"/>
  <c r="I889" i="12" s="1"/>
  <c r="D889" i="12"/>
  <c r="C889" i="12"/>
  <c r="G889" i="12"/>
  <c r="B702" i="3"/>
  <c r="G702" i="3" s="1"/>
  <c r="E889" i="12" l="1"/>
  <c r="D874" i="17"/>
  <c r="H891" i="15"/>
  <c r="I891" i="15" s="1"/>
  <c r="D891" i="15"/>
  <c r="C891" i="15"/>
  <c r="G891" i="15"/>
  <c r="D891" i="14"/>
  <c r="H891" i="14"/>
  <c r="I891" i="14" s="1"/>
  <c r="C891" i="14"/>
  <c r="G891" i="14"/>
  <c r="H888" i="13"/>
  <c r="I888" i="13" s="1"/>
  <c r="D888" i="13"/>
  <c r="C888" i="13"/>
  <c r="G888" i="13"/>
  <c r="B890" i="12"/>
  <c r="C702" i="3"/>
  <c r="D702" i="3"/>
  <c r="E891" i="15" l="1"/>
  <c r="G876" i="17"/>
  <c r="E891" i="14"/>
  <c r="F876" i="17"/>
  <c r="E888" i="13"/>
  <c r="E873" i="17"/>
  <c r="E702" i="3"/>
  <c r="H702" i="3" s="1"/>
  <c r="I702" i="3" s="1"/>
  <c r="C687" i="17"/>
  <c r="B687" i="17" s="1"/>
  <c r="B892" i="15"/>
  <c r="B892" i="14"/>
  <c r="B889" i="13"/>
  <c r="D890" i="12"/>
  <c r="C890" i="12"/>
  <c r="H890" i="12"/>
  <c r="I890" i="12" s="1"/>
  <c r="G890" i="12"/>
  <c r="E890" i="12" l="1"/>
  <c r="D875" i="17"/>
  <c r="D892" i="15"/>
  <c r="C892" i="15"/>
  <c r="H892" i="15"/>
  <c r="I892" i="15" s="1"/>
  <c r="G892" i="15"/>
  <c r="D892" i="14"/>
  <c r="H892" i="14"/>
  <c r="I892" i="14" s="1"/>
  <c r="C892" i="14"/>
  <c r="G892" i="14"/>
  <c r="D889" i="13"/>
  <c r="C889" i="13"/>
  <c r="H889" i="13"/>
  <c r="I889" i="13" s="1"/>
  <c r="G889" i="13"/>
  <c r="B891" i="12"/>
  <c r="B703" i="3"/>
  <c r="G703" i="3" s="1"/>
  <c r="E892" i="15" l="1"/>
  <c r="G877" i="17"/>
  <c r="E892" i="14"/>
  <c r="F877" i="17"/>
  <c r="E889" i="13"/>
  <c r="E874" i="17"/>
  <c r="B893" i="15"/>
  <c r="B893" i="14"/>
  <c r="B890" i="13"/>
  <c r="H891" i="12"/>
  <c r="I891" i="12" s="1"/>
  <c r="D891" i="12"/>
  <c r="C891" i="12"/>
  <c r="G891" i="12"/>
  <c r="C703" i="3"/>
  <c r="D703" i="3"/>
  <c r="E891" i="12" l="1"/>
  <c r="D876" i="17"/>
  <c r="E703" i="3"/>
  <c r="C688" i="17"/>
  <c r="B688" i="17" s="1"/>
  <c r="D893" i="15"/>
  <c r="H893" i="15"/>
  <c r="I893" i="15" s="1"/>
  <c r="C893" i="15"/>
  <c r="G893" i="15"/>
  <c r="D893" i="14"/>
  <c r="C893" i="14"/>
  <c r="H893" i="14"/>
  <c r="I893" i="14" s="1"/>
  <c r="G893" i="14"/>
  <c r="H890" i="13"/>
  <c r="I890" i="13" s="1"/>
  <c r="D890" i="13"/>
  <c r="C890" i="13"/>
  <c r="G890" i="13"/>
  <c r="B892" i="12"/>
  <c r="H703" i="3"/>
  <c r="I703" i="3" s="1"/>
  <c r="E893" i="15" l="1"/>
  <c r="G878" i="17"/>
  <c r="E893" i="14"/>
  <c r="F878" i="17"/>
  <c r="E890" i="13"/>
  <c r="E875" i="17"/>
  <c r="B894" i="15"/>
  <c r="B894" i="14"/>
  <c r="B891" i="13"/>
  <c r="H892" i="12"/>
  <c r="I892" i="12" s="1"/>
  <c r="D892" i="12"/>
  <c r="C892" i="12"/>
  <c r="G892" i="12"/>
  <c r="B704" i="3"/>
  <c r="G704" i="3" s="1"/>
  <c r="E892" i="12" l="1"/>
  <c r="D877" i="17"/>
  <c r="C894" i="15"/>
  <c r="H894" i="15"/>
  <c r="I894" i="15" s="1"/>
  <c r="D894" i="15"/>
  <c r="G894" i="15"/>
  <c r="C894" i="14"/>
  <c r="H894" i="14"/>
  <c r="I894" i="14" s="1"/>
  <c r="D894" i="14"/>
  <c r="G894" i="14"/>
  <c r="H891" i="13"/>
  <c r="I891" i="13" s="1"/>
  <c r="D891" i="13"/>
  <c r="C891" i="13"/>
  <c r="G891" i="13"/>
  <c r="B893" i="12"/>
  <c r="C704" i="3"/>
  <c r="D704" i="3"/>
  <c r="E894" i="15" l="1"/>
  <c r="G879" i="17"/>
  <c r="E894" i="14"/>
  <c r="F879" i="17"/>
  <c r="E891" i="13"/>
  <c r="E876" i="17"/>
  <c r="E704" i="3"/>
  <c r="H704" i="3" s="1"/>
  <c r="I704" i="3" s="1"/>
  <c r="C689" i="17"/>
  <c r="B689" i="17" s="1"/>
  <c r="B895" i="15"/>
  <c r="B895" i="14"/>
  <c r="B892" i="13"/>
  <c r="H893" i="12"/>
  <c r="I893" i="12" s="1"/>
  <c r="D893" i="12"/>
  <c r="C893" i="12"/>
  <c r="G893" i="12"/>
  <c r="E893" i="12" l="1"/>
  <c r="D878" i="17"/>
  <c r="H895" i="15"/>
  <c r="I895" i="15" s="1"/>
  <c r="D895" i="15"/>
  <c r="C895" i="15"/>
  <c r="G895" i="15"/>
  <c r="H895" i="14"/>
  <c r="I895" i="14" s="1"/>
  <c r="D895" i="14"/>
  <c r="C895" i="14"/>
  <c r="G895" i="14"/>
  <c r="H892" i="13"/>
  <c r="I892" i="13" s="1"/>
  <c r="D892" i="13"/>
  <c r="C892" i="13"/>
  <c r="G892" i="13"/>
  <c r="B894" i="12"/>
  <c r="B705" i="3"/>
  <c r="G705" i="3" s="1"/>
  <c r="E895" i="15" l="1"/>
  <c r="G880" i="17"/>
  <c r="E895" i="14"/>
  <c r="F880" i="17"/>
  <c r="E892" i="13"/>
  <c r="E877" i="17"/>
  <c r="B896" i="15"/>
  <c r="B896" i="14"/>
  <c r="B893" i="13"/>
  <c r="H894" i="12"/>
  <c r="I894" i="12" s="1"/>
  <c r="D894" i="12"/>
  <c r="C894" i="12"/>
  <c r="G894" i="12"/>
  <c r="C705" i="3"/>
  <c r="D705" i="3"/>
  <c r="E894" i="12" l="1"/>
  <c r="D879" i="17"/>
  <c r="E705" i="3"/>
  <c r="C690" i="17"/>
  <c r="B690" i="17" s="1"/>
  <c r="H896" i="15"/>
  <c r="I896" i="15" s="1"/>
  <c r="D896" i="15"/>
  <c r="C896" i="15"/>
  <c r="G896" i="15"/>
  <c r="H896" i="14"/>
  <c r="I896" i="14" s="1"/>
  <c r="D896" i="14"/>
  <c r="C896" i="14"/>
  <c r="G896" i="14"/>
  <c r="H893" i="13"/>
  <c r="I893" i="13" s="1"/>
  <c r="D893" i="13"/>
  <c r="C893" i="13"/>
  <c r="G893" i="13"/>
  <c r="B895" i="12"/>
  <c r="H705" i="3"/>
  <c r="I705" i="3" s="1"/>
  <c r="E896" i="15" l="1"/>
  <c r="G881" i="17"/>
  <c r="E896" i="14"/>
  <c r="F881" i="17"/>
  <c r="E893" i="13"/>
  <c r="E878" i="17"/>
  <c r="B897" i="15"/>
  <c r="B897" i="14"/>
  <c r="B894" i="13"/>
  <c r="D895" i="12"/>
  <c r="C895" i="12"/>
  <c r="H895" i="12"/>
  <c r="I895" i="12" s="1"/>
  <c r="G895" i="12"/>
  <c r="B706" i="3"/>
  <c r="G706" i="3" s="1"/>
  <c r="E895" i="12" l="1"/>
  <c r="D880" i="17"/>
  <c r="H897" i="15"/>
  <c r="I897" i="15" s="1"/>
  <c r="D897" i="15"/>
  <c r="C897" i="15"/>
  <c r="G897" i="15"/>
  <c r="H897" i="14"/>
  <c r="I897" i="14" s="1"/>
  <c r="C897" i="14"/>
  <c r="D897" i="14"/>
  <c r="G897" i="14"/>
  <c r="D894" i="13"/>
  <c r="C894" i="13"/>
  <c r="H894" i="13"/>
  <c r="I894" i="13" s="1"/>
  <c r="G894" i="13"/>
  <c r="B896" i="12"/>
  <c r="C706" i="3"/>
  <c r="D706" i="3"/>
  <c r="E897" i="15" l="1"/>
  <c r="G882" i="17"/>
  <c r="E897" i="14"/>
  <c r="F882" i="17"/>
  <c r="E894" i="13"/>
  <c r="E879" i="17"/>
  <c r="E706" i="3"/>
  <c r="H706" i="3" s="1"/>
  <c r="I706" i="3" s="1"/>
  <c r="C691" i="17"/>
  <c r="B691" i="17" s="1"/>
  <c r="B898" i="15"/>
  <c r="B898" i="14"/>
  <c r="B895" i="13"/>
  <c r="H896" i="12"/>
  <c r="I896" i="12" s="1"/>
  <c r="D896" i="12"/>
  <c r="C896" i="12"/>
  <c r="G896" i="12"/>
  <c r="E896" i="12" l="1"/>
  <c r="D881" i="17"/>
  <c r="H898" i="15"/>
  <c r="I898" i="15" s="1"/>
  <c r="D898" i="15"/>
  <c r="C898" i="15"/>
  <c r="G898" i="15"/>
  <c r="D898" i="14"/>
  <c r="C898" i="14"/>
  <c r="H898" i="14"/>
  <c r="I898" i="14" s="1"/>
  <c r="G898" i="14"/>
  <c r="H895" i="13"/>
  <c r="I895" i="13" s="1"/>
  <c r="D895" i="13"/>
  <c r="C895" i="13"/>
  <c r="G895" i="13"/>
  <c r="B897" i="12"/>
  <c r="B707" i="3"/>
  <c r="G707" i="3" s="1"/>
  <c r="E898" i="15" l="1"/>
  <c r="G883" i="17"/>
  <c r="E898" i="14"/>
  <c r="F883" i="17"/>
  <c r="E895" i="13"/>
  <c r="E880" i="17"/>
  <c r="B899" i="15"/>
  <c r="B899" i="14"/>
  <c r="B896" i="13"/>
  <c r="C897" i="12"/>
  <c r="H897" i="12"/>
  <c r="I897" i="12" s="1"/>
  <c r="D897" i="12"/>
  <c r="G897" i="12"/>
  <c r="C707" i="3"/>
  <c r="D707" i="3"/>
  <c r="E897" i="12" l="1"/>
  <c r="D882" i="17"/>
  <c r="E707" i="3"/>
  <c r="C692" i="17"/>
  <c r="B692" i="17" s="1"/>
  <c r="D899" i="15"/>
  <c r="H899" i="15"/>
  <c r="I899" i="15" s="1"/>
  <c r="C899" i="15"/>
  <c r="G899" i="15"/>
  <c r="D899" i="14"/>
  <c r="C899" i="14"/>
  <c r="H899" i="14"/>
  <c r="I899" i="14" s="1"/>
  <c r="G899" i="14"/>
  <c r="C896" i="13"/>
  <c r="H896" i="13"/>
  <c r="I896" i="13" s="1"/>
  <c r="D896" i="13"/>
  <c r="G896" i="13"/>
  <c r="B898" i="12"/>
  <c r="H707" i="3"/>
  <c r="I707" i="3" s="1"/>
  <c r="E899" i="15" l="1"/>
  <c r="G884" i="17"/>
  <c r="E899" i="14"/>
  <c r="F884" i="17"/>
  <c r="E896" i="13"/>
  <c r="E881" i="17"/>
  <c r="B900" i="15"/>
  <c r="B900" i="14"/>
  <c r="B897" i="13"/>
  <c r="H898" i="12"/>
  <c r="I898" i="12" s="1"/>
  <c r="D898" i="12"/>
  <c r="C898" i="12"/>
  <c r="G898" i="12"/>
  <c r="B708" i="3"/>
  <c r="G708" i="3" s="1"/>
  <c r="E898" i="12" l="1"/>
  <c r="D883" i="17"/>
  <c r="C900" i="15"/>
  <c r="D900" i="15"/>
  <c r="H900" i="15"/>
  <c r="I900" i="15" s="1"/>
  <c r="G900" i="15"/>
  <c r="C900" i="14"/>
  <c r="H900" i="14"/>
  <c r="I900" i="14" s="1"/>
  <c r="D900" i="14"/>
  <c r="G900" i="14"/>
  <c r="H897" i="13"/>
  <c r="I897" i="13" s="1"/>
  <c r="D897" i="13"/>
  <c r="C897" i="13"/>
  <c r="G897" i="13"/>
  <c r="B899" i="12"/>
  <c r="C708" i="3"/>
  <c r="D708" i="3"/>
  <c r="E900" i="15" l="1"/>
  <c r="G885" i="17"/>
  <c r="E900" i="14"/>
  <c r="F885" i="17"/>
  <c r="E897" i="13"/>
  <c r="E882" i="17"/>
  <c r="E708" i="3"/>
  <c r="H708" i="3" s="1"/>
  <c r="I708" i="3" s="1"/>
  <c r="C693" i="17"/>
  <c r="B693" i="17" s="1"/>
  <c r="B901" i="15"/>
  <c r="B901" i="14"/>
  <c r="B898" i="13"/>
  <c r="H899" i="12"/>
  <c r="I899" i="12" s="1"/>
  <c r="D899" i="12"/>
  <c r="C899" i="12"/>
  <c r="G899" i="12"/>
  <c r="E899" i="12" l="1"/>
  <c r="D884" i="17"/>
  <c r="H901" i="15"/>
  <c r="I901" i="15" s="1"/>
  <c r="D901" i="15"/>
  <c r="C901" i="15"/>
  <c r="G901" i="15"/>
  <c r="H901" i="14"/>
  <c r="I901" i="14" s="1"/>
  <c r="C901" i="14"/>
  <c r="D901" i="14"/>
  <c r="G901" i="14"/>
  <c r="H898" i="13"/>
  <c r="I898" i="13" s="1"/>
  <c r="D898" i="13"/>
  <c r="C898" i="13"/>
  <c r="G898" i="13"/>
  <c r="B900" i="12"/>
  <c r="B709" i="3"/>
  <c r="G709" i="3" s="1"/>
  <c r="E901" i="15" l="1"/>
  <c r="G886" i="17"/>
  <c r="E901" i="14"/>
  <c r="F886" i="17"/>
  <c r="E898" i="13"/>
  <c r="E883" i="17"/>
  <c r="B902" i="15"/>
  <c r="B902" i="14"/>
  <c r="B899" i="13"/>
  <c r="D900" i="12"/>
  <c r="C900" i="12"/>
  <c r="H900" i="12"/>
  <c r="I900" i="12" s="1"/>
  <c r="G900" i="12"/>
  <c r="C709" i="3"/>
  <c r="D709" i="3"/>
  <c r="E900" i="12" l="1"/>
  <c r="D885" i="17"/>
  <c r="E709" i="3"/>
  <c r="C694" i="17"/>
  <c r="B694" i="17" s="1"/>
  <c r="H902" i="15"/>
  <c r="I902" i="15" s="1"/>
  <c r="D902" i="15"/>
  <c r="C902" i="15"/>
  <c r="G902" i="15"/>
  <c r="H902" i="14"/>
  <c r="I902" i="14" s="1"/>
  <c r="D902" i="14"/>
  <c r="C902" i="14"/>
  <c r="G902" i="14"/>
  <c r="D899" i="13"/>
  <c r="C899" i="13"/>
  <c r="H899" i="13"/>
  <c r="I899" i="13" s="1"/>
  <c r="G899" i="13"/>
  <c r="B901" i="12"/>
  <c r="H709" i="3"/>
  <c r="I709" i="3" s="1"/>
  <c r="E902" i="15" l="1"/>
  <c r="G887" i="17"/>
  <c r="E902" i="14"/>
  <c r="F887" i="17"/>
  <c r="E899" i="13"/>
  <c r="E884" i="17"/>
  <c r="B903" i="15"/>
  <c r="B903" i="14"/>
  <c r="B900" i="13"/>
  <c r="H901" i="12"/>
  <c r="I901" i="12" s="1"/>
  <c r="D901" i="12"/>
  <c r="C901" i="12"/>
  <c r="G901" i="12"/>
  <c r="B710" i="3"/>
  <c r="G710" i="3" s="1"/>
  <c r="E901" i="12" l="1"/>
  <c r="D886" i="17"/>
  <c r="H903" i="15"/>
  <c r="I903" i="15" s="1"/>
  <c r="D903" i="15"/>
  <c r="C903" i="15"/>
  <c r="G903" i="15"/>
  <c r="D903" i="14"/>
  <c r="H903" i="14"/>
  <c r="I903" i="14" s="1"/>
  <c r="C903" i="14"/>
  <c r="G903" i="14"/>
  <c r="H900" i="13"/>
  <c r="I900" i="13" s="1"/>
  <c r="D900" i="13"/>
  <c r="C900" i="13"/>
  <c r="G900" i="13"/>
  <c r="B902" i="12"/>
  <c r="C710" i="3"/>
  <c r="D710" i="3"/>
  <c r="E903" i="15" l="1"/>
  <c r="G888" i="17"/>
  <c r="E903" i="14"/>
  <c r="F888" i="17"/>
  <c r="E900" i="13"/>
  <c r="E885" i="17"/>
  <c r="E710" i="3"/>
  <c r="H710" i="3" s="1"/>
  <c r="I710" i="3" s="1"/>
  <c r="B711" i="3" s="1"/>
  <c r="G711" i="3" s="1"/>
  <c r="C695" i="17"/>
  <c r="B695" i="17" s="1"/>
  <c r="B904" i="15"/>
  <c r="B904" i="14"/>
  <c r="B901" i="13"/>
  <c r="D902" i="12"/>
  <c r="C902" i="12"/>
  <c r="H902" i="12"/>
  <c r="I902" i="12" s="1"/>
  <c r="G902" i="12"/>
  <c r="E902" i="12" l="1"/>
  <c r="D887" i="17"/>
  <c r="H904" i="15"/>
  <c r="I904" i="15" s="1"/>
  <c r="D904" i="15"/>
  <c r="C904" i="15"/>
  <c r="G904" i="15"/>
  <c r="H904" i="14"/>
  <c r="I904" i="14" s="1"/>
  <c r="D904" i="14"/>
  <c r="C904" i="14"/>
  <c r="G904" i="14"/>
  <c r="D901" i="13"/>
  <c r="C901" i="13"/>
  <c r="H901" i="13"/>
  <c r="I901" i="13" s="1"/>
  <c r="G901" i="13"/>
  <c r="B903" i="12"/>
  <c r="C711" i="3"/>
  <c r="D711" i="3"/>
  <c r="E904" i="15" l="1"/>
  <c r="G889" i="17"/>
  <c r="E904" i="14"/>
  <c r="F889" i="17"/>
  <c r="E901" i="13"/>
  <c r="E886" i="17"/>
  <c r="E711" i="3"/>
  <c r="H711" i="3" s="1"/>
  <c r="I711" i="3" s="1"/>
  <c r="B712" i="3" s="1"/>
  <c r="G712" i="3" s="1"/>
  <c r="C696" i="17"/>
  <c r="B696" i="17" s="1"/>
  <c r="B905" i="15"/>
  <c r="B905" i="14"/>
  <c r="B902" i="13"/>
  <c r="H903" i="12"/>
  <c r="I903" i="12" s="1"/>
  <c r="D903" i="12"/>
  <c r="C903" i="12"/>
  <c r="G903" i="12"/>
  <c r="E903" i="12" l="1"/>
  <c r="D888" i="17"/>
  <c r="D905" i="15"/>
  <c r="C905" i="15"/>
  <c r="H905" i="15"/>
  <c r="I905" i="15" s="1"/>
  <c r="G905" i="15"/>
  <c r="D905" i="14"/>
  <c r="C905" i="14"/>
  <c r="H905" i="14"/>
  <c r="I905" i="14" s="1"/>
  <c r="G905" i="14"/>
  <c r="H902" i="13"/>
  <c r="I902" i="13" s="1"/>
  <c r="D902" i="13"/>
  <c r="C902" i="13"/>
  <c r="G902" i="13"/>
  <c r="B904" i="12"/>
  <c r="C712" i="3"/>
  <c r="D712" i="3"/>
  <c r="E905" i="15" l="1"/>
  <c r="G890" i="17"/>
  <c r="E905" i="14"/>
  <c r="F890" i="17"/>
  <c r="E902" i="13"/>
  <c r="E887" i="17"/>
  <c r="E712" i="3"/>
  <c r="H712" i="3" s="1"/>
  <c r="I712" i="3" s="1"/>
  <c r="C697" i="17"/>
  <c r="B697" i="17" s="1"/>
  <c r="B906" i="15"/>
  <c r="B906" i="14"/>
  <c r="B903" i="13"/>
  <c r="H904" i="12"/>
  <c r="I904" i="12" s="1"/>
  <c r="D904" i="12"/>
  <c r="C904" i="12"/>
  <c r="G904" i="12"/>
  <c r="E904" i="12" l="1"/>
  <c r="D889" i="17"/>
  <c r="C906" i="15"/>
  <c r="H906" i="15"/>
  <c r="I906" i="15" s="1"/>
  <c r="D906" i="15"/>
  <c r="G906" i="15"/>
  <c r="C906" i="14"/>
  <c r="H906" i="14"/>
  <c r="I906" i="14" s="1"/>
  <c r="D906" i="14"/>
  <c r="G906" i="14"/>
  <c r="H903" i="13"/>
  <c r="I903" i="13" s="1"/>
  <c r="D903" i="13"/>
  <c r="C903" i="13"/>
  <c r="G903" i="13"/>
  <c r="B905" i="12"/>
  <c r="B713" i="3"/>
  <c r="G713" i="3" s="1"/>
  <c r="E906" i="15" l="1"/>
  <c r="G891" i="17"/>
  <c r="E906" i="14"/>
  <c r="F891" i="17"/>
  <c r="E903" i="13"/>
  <c r="E888" i="17"/>
  <c r="B907" i="15"/>
  <c r="B907" i="14"/>
  <c r="B904" i="13"/>
  <c r="H905" i="12"/>
  <c r="I905" i="12" s="1"/>
  <c r="D905" i="12"/>
  <c r="C905" i="12"/>
  <c r="G905" i="12"/>
  <c r="C713" i="3"/>
  <c r="D713" i="3"/>
  <c r="E905" i="12" l="1"/>
  <c r="D890" i="17"/>
  <c r="E713" i="3"/>
  <c r="C698" i="17"/>
  <c r="B698" i="17" s="1"/>
  <c r="C907" i="15"/>
  <c r="H907" i="15"/>
  <c r="I907" i="15" s="1"/>
  <c r="D907" i="15"/>
  <c r="G907" i="15"/>
  <c r="D907" i="14"/>
  <c r="C907" i="14"/>
  <c r="H907" i="14"/>
  <c r="I907" i="14" s="1"/>
  <c r="G907" i="14"/>
  <c r="H904" i="13"/>
  <c r="I904" i="13" s="1"/>
  <c r="D904" i="13"/>
  <c r="C904" i="13"/>
  <c r="G904" i="13"/>
  <c r="B906" i="12"/>
  <c r="H713" i="3"/>
  <c r="I713" i="3" s="1"/>
  <c r="E907" i="15" l="1"/>
  <c r="G892" i="17"/>
  <c r="E907" i="14"/>
  <c r="F892" i="17"/>
  <c r="E904" i="13"/>
  <c r="E889" i="17"/>
  <c r="B908" i="15"/>
  <c r="B908" i="14"/>
  <c r="B905" i="13"/>
  <c r="H906" i="12"/>
  <c r="I906" i="12" s="1"/>
  <c r="D906" i="12"/>
  <c r="C906" i="12"/>
  <c r="G906" i="12"/>
  <c r="B714" i="3"/>
  <c r="G714" i="3" s="1"/>
  <c r="E906" i="12" l="1"/>
  <c r="D891" i="17"/>
  <c r="H908" i="15"/>
  <c r="I908" i="15" s="1"/>
  <c r="D908" i="15"/>
  <c r="C908" i="15"/>
  <c r="G908" i="15"/>
  <c r="H908" i="14"/>
  <c r="I908" i="14" s="1"/>
  <c r="D908" i="14"/>
  <c r="C908" i="14"/>
  <c r="G908" i="14"/>
  <c r="H905" i="13"/>
  <c r="I905" i="13" s="1"/>
  <c r="D905" i="13"/>
  <c r="C905" i="13"/>
  <c r="G905" i="13"/>
  <c r="B907" i="12"/>
  <c r="C714" i="3"/>
  <c r="D714" i="3"/>
  <c r="E908" i="15" l="1"/>
  <c r="G893" i="17"/>
  <c r="E908" i="14"/>
  <c r="F893" i="17"/>
  <c r="E905" i="13"/>
  <c r="E890" i="17"/>
  <c r="E714" i="3"/>
  <c r="H714" i="3" s="1"/>
  <c r="I714" i="3" s="1"/>
  <c r="C699" i="17"/>
  <c r="B699" i="17" s="1"/>
  <c r="B909" i="15"/>
  <c r="B909" i="14"/>
  <c r="B906" i="13"/>
  <c r="D907" i="12"/>
  <c r="C907" i="12"/>
  <c r="H907" i="12"/>
  <c r="I907" i="12" s="1"/>
  <c r="G907" i="12"/>
  <c r="E907" i="12" l="1"/>
  <c r="D892" i="17"/>
  <c r="D909" i="15"/>
  <c r="C909" i="15"/>
  <c r="H909" i="15"/>
  <c r="I909" i="15" s="1"/>
  <c r="G909" i="15"/>
  <c r="C909" i="14"/>
  <c r="H909" i="14"/>
  <c r="I909" i="14" s="1"/>
  <c r="D909" i="14"/>
  <c r="G909" i="14"/>
  <c r="D906" i="13"/>
  <c r="C906" i="13"/>
  <c r="H906" i="13"/>
  <c r="I906" i="13" s="1"/>
  <c r="G906" i="13"/>
  <c r="B908" i="12"/>
  <c r="B715" i="3"/>
  <c r="G715" i="3" s="1"/>
  <c r="E909" i="15" l="1"/>
  <c r="G894" i="17"/>
  <c r="E909" i="14"/>
  <c r="F894" i="17"/>
  <c r="E906" i="13"/>
  <c r="E891" i="17"/>
  <c r="B910" i="15"/>
  <c r="B910" i="14"/>
  <c r="B907" i="13"/>
  <c r="H908" i="12"/>
  <c r="I908" i="12" s="1"/>
  <c r="D908" i="12"/>
  <c r="C908" i="12"/>
  <c r="G908" i="12"/>
  <c r="C715" i="3"/>
  <c r="D715" i="3"/>
  <c r="E908" i="12" l="1"/>
  <c r="D893" i="17"/>
  <c r="E715" i="3"/>
  <c r="C700" i="17"/>
  <c r="B700" i="17" s="1"/>
  <c r="D910" i="15"/>
  <c r="H910" i="15"/>
  <c r="I910" i="15" s="1"/>
  <c r="C910" i="15"/>
  <c r="G910" i="15"/>
  <c r="D910" i="14"/>
  <c r="H910" i="14"/>
  <c r="I910" i="14" s="1"/>
  <c r="C910" i="14"/>
  <c r="G910" i="14"/>
  <c r="H907" i="13"/>
  <c r="I907" i="13" s="1"/>
  <c r="D907" i="13"/>
  <c r="C907" i="13"/>
  <c r="G907" i="13"/>
  <c r="B909" i="12"/>
  <c r="H715" i="3"/>
  <c r="I715" i="3" s="1"/>
  <c r="E910" i="15" l="1"/>
  <c r="G895" i="17"/>
  <c r="E910" i="14"/>
  <c r="F895" i="17"/>
  <c r="E907" i="13"/>
  <c r="E892" i="17"/>
  <c r="B911" i="15"/>
  <c r="B911" i="14"/>
  <c r="B908" i="13"/>
  <c r="C909" i="12"/>
  <c r="H909" i="12"/>
  <c r="I909" i="12" s="1"/>
  <c r="D909" i="12"/>
  <c r="G909" i="12"/>
  <c r="B716" i="3"/>
  <c r="G716" i="3" s="1"/>
  <c r="E909" i="12" l="1"/>
  <c r="D894" i="17"/>
  <c r="D911" i="15"/>
  <c r="C911" i="15"/>
  <c r="H911" i="15"/>
  <c r="I911" i="15" s="1"/>
  <c r="G911" i="15"/>
  <c r="D911" i="14"/>
  <c r="C911" i="14"/>
  <c r="H911" i="14"/>
  <c r="I911" i="14" s="1"/>
  <c r="G911" i="14"/>
  <c r="C908" i="13"/>
  <c r="H908" i="13"/>
  <c r="I908" i="13" s="1"/>
  <c r="D908" i="13"/>
  <c r="G908" i="13"/>
  <c r="B910" i="12"/>
  <c r="C716" i="3"/>
  <c r="D716" i="3"/>
  <c r="E911" i="15" l="1"/>
  <c r="G896" i="17"/>
  <c r="E911" i="14"/>
  <c r="F896" i="17"/>
  <c r="E908" i="13"/>
  <c r="E893" i="17"/>
  <c r="E716" i="3"/>
  <c r="H716" i="3" s="1"/>
  <c r="I716" i="3" s="1"/>
  <c r="C701" i="17"/>
  <c r="B701" i="17" s="1"/>
  <c r="B912" i="15"/>
  <c r="B912" i="14"/>
  <c r="B909" i="13"/>
  <c r="H910" i="12"/>
  <c r="I910" i="12" s="1"/>
  <c r="D910" i="12"/>
  <c r="C910" i="12"/>
  <c r="G910" i="12"/>
  <c r="E910" i="12" l="1"/>
  <c r="D895" i="17"/>
  <c r="C912" i="15"/>
  <c r="H912" i="15"/>
  <c r="I912" i="15" s="1"/>
  <c r="D912" i="15"/>
  <c r="G912" i="15"/>
  <c r="C912" i="14"/>
  <c r="H912" i="14"/>
  <c r="I912" i="14" s="1"/>
  <c r="D912" i="14"/>
  <c r="G912" i="14"/>
  <c r="H909" i="13"/>
  <c r="I909" i="13" s="1"/>
  <c r="D909" i="13"/>
  <c r="C909" i="13"/>
  <c r="G909" i="13"/>
  <c r="B911" i="12"/>
  <c r="B717" i="3"/>
  <c r="G717" i="3" s="1"/>
  <c r="E912" i="15" l="1"/>
  <c r="G897" i="17"/>
  <c r="E912" i="14"/>
  <c r="F897" i="17"/>
  <c r="E909" i="13"/>
  <c r="E894" i="17"/>
  <c r="B913" i="15"/>
  <c r="B913" i="14"/>
  <c r="B910" i="13"/>
  <c r="H911" i="12"/>
  <c r="I911" i="12" s="1"/>
  <c r="D911" i="12"/>
  <c r="C911" i="12"/>
  <c r="G911" i="12"/>
  <c r="C717" i="3"/>
  <c r="D717" i="3"/>
  <c r="E911" i="12" l="1"/>
  <c r="D896" i="17"/>
  <c r="E717" i="3"/>
  <c r="C702" i="17"/>
  <c r="B702" i="17" s="1"/>
  <c r="H913" i="15"/>
  <c r="I913" i="15" s="1"/>
  <c r="D913" i="15"/>
  <c r="C913" i="15"/>
  <c r="G913" i="15"/>
  <c r="H913" i="14"/>
  <c r="I913" i="14" s="1"/>
  <c r="C913" i="14"/>
  <c r="D913" i="14"/>
  <c r="G913" i="14"/>
  <c r="H910" i="13"/>
  <c r="I910" i="13" s="1"/>
  <c r="D910" i="13"/>
  <c r="C910" i="13"/>
  <c r="G910" i="13"/>
  <c r="B912" i="12"/>
  <c r="H717" i="3"/>
  <c r="I717" i="3" s="1"/>
  <c r="E913" i="15" l="1"/>
  <c r="G898" i="17"/>
  <c r="E913" i="14"/>
  <c r="F898" i="17"/>
  <c r="E910" i="13"/>
  <c r="E895" i="17"/>
  <c r="B914" i="15"/>
  <c r="B914" i="14"/>
  <c r="B911" i="13"/>
  <c r="D912" i="12"/>
  <c r="C912" i="12"/>
  <c r="H912" i="12"/>
  <c r="I912" i="12" s="1"/>
  <c r="G912" i="12"/>
  <c r="B718" i="3"/>
  <c r="G718" i="3" s="1"/>
  <c r="E912" i="12" l="1"/>
  <c r="D897" i="17"/>
  <c r="H914" i="15"/>
  <c r="I914" i="15" s="1"/>
  <c r="D914" i="15"/>
  <c r="C914" i="15"/>
  <c r="G914" i="15"/>
  <c r="H914" i="14"/>
  <c r="I914" i="14" s="1"/>
  <c r="D914" i="14"/>
  <c r="C914" i="14"/>
  <c r="G914" i="14"/>
  <c r="D911" i="13"/>
  <c r="C911" i="13"/>
  <c r="H911" i="13"/>
  <c r="I911" i="13" s="1"/>
  <c r="G911" i="13"/>
  <c r="B913" i="12"/>
  <c r="C718" i="3"/>
  <c r="D718" i="3"/>
  <c r="E914" i="15" l="1"/>
  <c r="G899" i="17"/>
  <c r="E914" i="14"/>
  <c r="F899" i="17"/>
  <c r="E911" i="13"/>
  <c r="E896" i="17"/>
  <c r="E718" i="3"/>
  <c r="H718" i="3" s="1"/>
  <c r="I718" i="3" s="1"/>
  <c r="B719" i="3" s="1"/>
  <c r="G719" i="3" s="1"/>
  <c r="C703" i="17"/>
  <c r="B703" i="17" s="1"/>
  <c r="B915" i="15"/>
  <c r="B915" i="14"/>
  <c r="B912" i="13"/>
  <c r="H913" i="12"/>
  <c r="I913" i="12" s="1"/>
  <c r="D913" i="12"/>
  <c r="C913" i="12"/>
  <c r="G913" i="12"/>
  <c r="E913" i="12" l="1"/>
  <c r="D898" i="17"/>
  <c r="H915" i="15"/>
  <c r="I915" i="15" s="1"/>
  <c r="D915" i="15"/>
  <c r="C915" i="15"/>
  <c r="G915" i="15"/>
  <c r="D915" i="14"/>
  <c r="C915" i="14"/>
  <c r="H915" i="14"/>
  <c r="I915" i="14" s="1"/>
  <c r="G915" i="14"/>
  <c r="H912" i="13"/>
  <c r="I912" i="13" s="1"/>
  <c r="D912" i="13"/>
  <c r="C912" i="13"/>
  <c r="G912" i="13"/>
  <c r="B914" i="12"/>
  <c r="C719" i="3"/>
  <c r="D719" i="3"/>
  <c r="E915" i="15" l="1"/>
  <c r="G900" i="17"/>
  <c r="E915" i="14"/>
  <c r="F900" i="17"/>
  <c r="E912" i="13"/>
  <c r="E897" i="17"/>
  <c r="E719" i="3"/>
  <c r="C704" i="17"/>
  <c r="B704" i="17" s="1"/>
  <c r="B916" i="15"/>
  <c r="B916" i="14"/>
  <c r="B913" i="13"/>
  <c r="D914" i="12"/>
  <c r="C914" i="12"/>
  <c r="H914" i="12"/>
  <c r="I914" i="12" s="1"/>
  <c r="G914" i="12"/>
  <c r="H719" i="3"/>
  <c r="I719" i="3" s="1"/>
  <c r="E914" i="12" l="1"/>
  <c r="D899" i="17"/>
  <c r="C916" i="15"/>
  <c r="H916" i="15"/>
  <c r="I916" i="15" s="1"/>
  <c r="D916" i="15"/>
  <c r="G916" i="15"/>
  <c r="H916" i="14"/>
  <c r="I916" i="14" s="1"/>
  <c r="D916" i="14"/>
  <c r="C916" i="14"/>
  <c r="G916" i="14"/>
  <c r="D913" i="13"/>
  <c r="C913" i="13"/>
  <c r="H913" i="13"/>
  <c r="I913" i="13" s="1"/>
  <c r="G913" i="13"/>
  <c r="B915" i="12"/>
  <c r="B720" i="3"/>
  <c r="G720" i="3" s="1"/>
  <c r="E916" i="15" l="1"/>
  <c r="G901" i="17"/>
  <c r="E916" i="14"/>
  <c r="F901" i="17"/>
  <c r="E913" i="13"/>
  <c r="E898" i="17"/>
  <c r="B917" i="15"/>
  <c r="B917" i="14"/>
  <c r="B914" i="13"/>
  <c r="H915" i="12"/>
  <c r="I915" i="12" s="1"/>
  <c r="D915" i="12"/>
  <c r="C915" i="12"/>
  <c r="G915" i="12"/>
  <c r="C720" i="3"/>
  <c r="D720" i="3"/>
  <c r="E915" i="12" l="1"/>
  <c r="D900" i="17"/>
  <c r="E720" i="3"/>
  <c r="C705" i="17"/>
  <c r="B705" i="17" s="1"/>
  <c r="D917" i="15"/>
  <c r="C917" i="15"/>
  <c r="H917" i="15"/>
  <c r="I917" i="15" s="1"/>
  <c r="G917" i="15"/>
  <c r="D917" i="14"/>
  <c r="C917" i="14"/>
  <c r="H917" i="14"/>
  <c r="I917" i="14" s="1"/>
  <c r="G917" i="14"/>
  <c r="H914" i="13"/>
  <c r="I914" i="13" s="1"/>
  <c r="D914" i="13"/>
  <c r="C914" i="13"/>
  <c r="G914" i="13"/>
  <c r="B916" i="12"/>
  <c r="H720" i="3"/>
  <c r="I720" i="3" s="1"/>
  <c r="E917" i="15" l="1"/>
  <c r="G902" i="17"/>
  <c r="E917" i="14"/>
  <c r="F902" i="17"/>
  <c r="E914" i="13"/>
  <c r="E899" i="17"/>
  <c r="B918" i="15"/>
  <c r="B918" i="14"/>
  <c r="B915" i="13"/>
  <c r="H916" i="12"/>
  <c r="I916" i="12" s="1"/>
  <c r="D916" i="12"/>
  <c r="C916" i="12"/>
  <c r="G916" i="12"/>
  <c r="B721" i="3"/>
  <c r="G721" i="3" s="1"/>
  <c r="E916" i="12" l="1"/>
  <c r="D901" i="17"/>
  <c r="C918" i="15"/>
  <c r="D918" i="15"/>
  <c r="H918" i="15"/>
  <c r="I918" i="15" s="1"/>
  <c r="G918" i="15"/>
  <c r="C918" i="14"/>
  <c r="D918" i="14"/>
  <c r="H918" i="14"/>
  <c r="I918" i="14" s="1"/>
  <c r="G918" i="14"/>
  <c r="H915" i="13"/>
  <c r="I915" i="13" s="1"/>
  <c r="D915" i="13"/>
  <c r="C915" i="13"/>
  <c r="G915" i="13"/>
  <c r="B917" i="12"/>
  <c r="C721" i="3"/>
  <c r="D721" i="3"/>
  <c r="E918" i="15" l="1"/>
  <c r="G903" i="17"/>
  <c r="E918" i="14"/>
  <c r="F903" i="17"/>
  <c r="E915" i="13"/>
  <c r="E900" i="17"/>
  <c r="E721" i="3"/>
  <c r="H721" i="3" s="1"/>
  <c r="I721" i="3" s="1"/>
  <c r="C706" i="17"/>
  <c r="B706" i="17" s="1"/>
  <c r="B919" i="15"/>
  <c r="B919" i="14"/>
  <c r="B916" i="13"/>
  <c r="H917" i="12"/>
  <c r="I917" i="12" s="1"/>
  <c r="D917" i="12"/>
  <c r="C917" i="12"/>
  <c r="G917" i="12"/>
  <c r="E917" i="12" l="1"/>
  <c r="D902" i="17"/>
  <c r="H919" i="15"/>
  <c r="I919" i="15" s="1"/>
  <c r="D919" i="15"/>
  <c r="C919" i="15"/>
  <c r="G919" i="15"/>
  <c r="H919" i="14"/>
  <c r="I919" i="14" s="1"/>
  <c r="D919" i="14"/>
  <c r="C919" i="14"/>
  <c r="G919" i="14"/>
  <c r="H916" i="13"/>
  <c r="I916" i="13" s="1"/>
  <c r="D916" i="13"/>
  <c r="C916" i="13"/>
  <c r="G916" i="13"/>
  <c r="B918" i="12"/>
  <c r="B722" i="3"/>
  <c r="G722" i="3" s="1"/>
  <c r="E919" i="15" l="1"/>
  <c r="G904" i="17"/>
  <c r="E919" i="14"/>
  <c r="F904" i="17"/>
  <c r="E916" i="13"/>
  <c r="E901" i="17"/>
  <c r="B920" i="15"/>
  <c r="B920" i="14"/>
  <c r="B917" i="13"/>
  <c r="H918" i="12"/>
  <c r="I918" i="12" s="1"/>
  <c r="D918" i="12"/>
  <c r="C918" i="12"/>
  <c r="G918" i="12"/>
  <c r="C722" i="3"/>
  <c r="D722" i="3"/>
  <c r="E918" i="12" l="1"/>
  <c r="D903" i="17"/>
  <c r="E722" i="3"/>
  <c r="C707" i="17"/>
  <c r="B707" i="17" s="1"/>
  <c r="H920" i="15"/>
  <c r="I920" i="15" s="1"/>
  <c r="D920" i="15"/>
  <c r="C920" i="15"/>
  <c r="G920" i="15"/>
  <c r="H920" i="14"/>
  <c r="I920" i="14" s="1"/>
  <c r="C920" i="14"/>
  <c r="D920" i="14"/>
  <c r="G920" i="14"/>
  <c r="H917" i="13"/>
  <c r="I917" i="13" s="1"/>
  <c r="D917" i="13"/>
  <c r="C917" i="13"/>
  <c r="G917" i="13"/>
  <c r="B919" i="12"/>
  <c r="H722" i="3"/>
  <c r="I722" i="3" s="1"/>
  <c r="E920" i="15" l="1"/>
  <c r="G905" i="17"/>
  <c r="E920" i="14"/>
  <c r="F905" i="17"/>
  <c r="E917" i="13"/>
  <c r="E902" i="17"/>
  <c r="B921" i="15"/>
  <c r="B921" i="14"/>
  <c r="B918" i="13"/>
  <c r="D919" i="12"/>
  <c r="C919" i="12"/>
  <c r="H919" i="12"/>
  <c r="I919" i="12" s="1"/>
  <c r="G919" i="12"/>
  <c r="B723" i="3"/>
  <c r="G723" i="3" s="1"/>
  <c r="E919" i="12" l="1"/>
  <c r="D904" i="17"/>
  <c r="H921" i="15"/>
  <c r="I921" i="15" s="1"/>
  <c r="D921" i="15"/>
  <c r="C921" i="15"/>
  <c r="G921" i="15"/>
  <c r="H921" i="14"/>
  <c r="I921" i="14" s="1"/>
  <c r="C921" i="14"/>
  <c r="D921" i="14"/>
  <c r="G921" i="14"/>
  <c r="D918" i="13"/>
  <c r="C918" i="13"/>
  <c r="H918" i="13"/>
  <c r="I918" i="13" s="1"/>
  <c r="G918" i="13"/>
  <c r="B920" i="12"/>
  <c r="C723" i="3"/>
  <c r="D723" i="3"/>
  <c r="E921" i="15" l="1"/>
  <c r="G906" i="17"/>
  <c r="E921" i="14"/>
  <c r="F906" i="17"/>
  <c r="E918" i="13"/>
  <c r="E903" i="17"/>
  <c r="E723" i="3"/>
  <c r="H723" i="3" s="1"/>
  <c r="I723" i="3" s="1"/>
  <c r="C708" i="17"/>
  <c r="B708" i="17" s="1"/>
  <c r="B922" i="15"/>
  <c r="B922" i="14"/>
  <c r="B919" i="13"/>
  <c r="H920" i="12"/>
  <c r="I920" i="12" s="1"/>
  <c r="D920" i="12"/>
  <c r="C920" i="12"/>
  <c r="G920" i="12"/>
  <c r="E920" i="12" l="1"/>
  <c r="D905" i="17"/>
  <c r="D922" i="15"/>
  <c r="H922" i="15"/>
  <c r="I922" i="15" s="1"/>
  <c r="C922" i="15"/>
  <c r="G922" i="15"/>
  <c r="D922" i="14"/>
  <c r="C922" i="14"/>
  <c r="H922" i="14"/>
  <c r="I922" i="14" s="1"/>
  <c r="G922" i="14"/>
  <c r="H919" i="13"/>
  <c r="I919" i="13" s="1"/>
  <c r="D919" i="13"/>
  <c r="C919" i="13"/>
  <c r="G919" i="13"/>
  <c r="B921" i="12"/>
  <c r="B724" i="3"/>
  <c r="G724" i="3" s="1"/>
  <c r="E922" i="15" l="1"/>
  <c r="G907" i="17"/>
  <c r="E922" i="14"/>
  <c r="F907" i="17"/>
  <c r="E919" i="13"/>
  <c r="E904" i="17"/>
  <c r="B923" i="15"/>
  <c r="B923" i="14"/>
  <c r="B920" i="13"/>
  <c r="C921" i="12"/>
  <c r="H921" i="12"/>
  <c r="I921" i="12" s="1"/>
  <c r="D921" i="12"/>
  <c r="G921" i="12"/>
  <c r="C724" i="3"/>
  <c r="D724" i="3"/>
  <c r="E921" i="12" l="1"/>
  <c r="D906" i="17"/>
  <c r="E724" i="3"/>
  <c r="C709" i="17"/>
  <c r="B709" i="17" s="1"/>
  <c r="D923" i="15"/>
  <c r="H923" i="15"/>
  <c r="I923" i="15" s="1"/>
  <c r="C923" i="15"/>
  <c r="G923" i="15"/>
  <c r="D923" i="14"/>
  <c r="H923" i="14"/>
  <c r="I923" i="14" s="1"/>
  <c r="C923" i="14"/>
  <c r="G923" i="14"/>
  <c r="C920" i="13"/>
  <c r="H920" i="13"/>
  <c r="I920" i="13" s="1"/>
  <c r="D920" i="13"/>
  <c r="G920" i="13"/>
  <c r="B922" i="12"/>
  <c r="H724" i="3"/>
  <c r="I724" i="3" s="1"/>
  <c r="E923" i="15" l="1"/>
  <c r="G908" i="17"/>
  <c r="E923" i="14"/>
  <c r="F908" i="17"/>
  <c r="E920" i="13"/>
  <c r="E905" i="17"/>
  <c r="B924" i="15"/>
  <c r="B924" i="14"/>
  <c r="B921" i="13"/>
  <c r="H922" i="12"/>
  <c r="I922" i="12" s="1"/>
  <c r="D922" i="12"/>
  <c r="C922" i="12"/>
  <c r="G922" i="12"/>
  <c r="B725" i="3"/>
  <c r="G725" i="3" s="1"/>
  <c r="E922" i="12" l="1"/>
  <c r="D907" i="17"/>
  <c r="C924" i="15"/>
  <c r="H924" i="15"/>
  <c r="I924" i="15" s="1"/>
  <c r="D924" i="15"/>
  <c r="G924" i="15"/>
  <c r="C924" i="14"/>
  <c r="H924" i="14"/>
  <c r="I924" i="14" s="1"/>
  <c r="D924" i="14"/>
  <c r="G924" i="14"/>
  <c r="H921" i="13"/>
  <c r="I921" i="13" s="1"/>
  <c r="D921" i="13"/>
  <c r="C921" i="13"/>
  <c r="G921" i="13"/>
  <c r="B923" i="12"/>
  <c r="C725" i="3"/>
  <c r="D725" i="3"/>
  <c r="E924" i="15" l="1"/>
  <c r="G909" i="17"/>
  <c r="E924" i="14"/>
  <c r="F909" i="17"/>
  <c r="E921" i="13"/>
  <c r="E906" i="17"/>
  <c r="E725" i="3"/>
  <c r="H725" i="3" s="1"/>
  <c r="I725" i="3" s="1"/>
  <c r="C710" i="17"/>
  <c r="B710" i="17" s="1"/>
  <c r="B925" i="15"/>
  <c r="B925" i="14"/>
  <c r="B922" i="13"/>
  <c r="H923" i="12"/>
  <c r="I923" i="12" s="1"/>
  <c r="D923" i="12"/>
  <c r="C923" i="12"/>
  <c r="G923" i="12"/>
  <c r="E923" i="12" l="1"/>
  <c r="D908" i="17"/>
  <c r="H925" i="15"/>
  <c r="I925" i="15" s="1"/>
  <c r="D925" i="15"/>
  <c r="C925" i="15"/>
  <c r="G925" i="15"/>
  <c r="H925" i="14"/>
  <c r="I925" i="14" s="1"/>
  <c r="D925" i="14"/>
  <c r="C925" i="14"/>
  <c r="G925" i="14"/>
  <c r="H922" i="13"/>
  <c r="I922" i="13" s="1"/>
  <c r="D922" i="13"/>
  <c r="C922" i="13"/>
  <c r="G922" i="13"/>
  <c r="B924" i="12"/>
  <c r="B726" i="3"/>
  <c r="G726" i="3" s="1"/>
  <c r="E925" i="15" l="1"/>
  <c r="G910" i="17"/>
  <c r="E925" i="14"/>
  <c r="F910" i="17"/>
  <c r="E922" i="13"/>
  <c r="E907" i="17"/>
  <c r="B926" i="15"/>
  <c r="B926" i="14"/>
  <c r="B923" i="13"/>
  <c r="D924" i="12"/>
  <c r="C924" i="12"/>
  <c r="H924" i="12"/>
  <c r="I924" i="12" s="1"/>
  <c r="G924" i="12"/>
  <c r="C726" i="3"/>
  <c r="D726" i="3"/>
  <c r="E924" i="12" l="1"/>
  <c r="D909" i="17"/>
  <c r="E726" i="3"/>
  <c r="C711" i="17"/>
  <c r="B711" i="17" s="1"/>
  <c r="H926" i="15"/>
  <c r="I926" i="15" s="1"/>
  <c r="D926" i="15"/>
  <c r="C926" i="15"/>
  <c r="G926" i="15"/>
  <c r="H926" i="14"/>
  <c r="I926" i="14" s="1"/>
  <c r="D926" i="14"/>
  <c r="C926" i="14"/>
  <c r="G926" i="14"/>
  <c r="H923" i="13"/>
  <c r="I923" i="13" s="1"/>
  <c r="D923" i="13"/>
  <c r="C923" i="13"/>
  <c r="G923" i="13"/>
  <c r="B925" i="12"/>
  <c r="H726" i="3"/>
  <c r="I726" i="3" s="1"/>
  <c r="E926" i="15" l="1"/>
  <c r="G911" i="17"/>
  <c r="E926" i="14"/>
  <c r="F911" i="17"/>
  <c r="E923" i="13"/>
  <c r="E908" i="17"/>
  <c r="B927" i="15"/>
  <c r="B927" i="14"/>
  <c r="B924" i="13"/>
  <c r="H925" i="12"/>
  <c r="I925" i="12" s="1"/>
  <c r="D925" i="12"/>
  <c r="C925" i="12"/>
  <c r="G925" i="12"/>
  <c r="B727" i="3"/>
  <c r="G727" i="3" s="1"/>
  <c r="E925" i="12" l="1"/>
  <c r="D910" i="17"/>
  <c r="H927" i="15"/>
  <c r="I927" i="15" s="1"/>
  <c r="D927" i="15"/>
  <c r="C927" i="15"/>
  <c r="G927" i="15"/>
  <c r="H927" i="14"/>
  <c r="I927" i="14" s="1"/>
  <c r="D927" i="14"/>
  <c r="C927" i="14"/>
  <c r="G927" i="14"/>
  <c r="H924" i="13"/>
  <c r="I924" i="13" s="1"/>
  <c r="D924" i="13"/>
  <c r="C924" i="13"/>
  <c r="G924" i="13"/>
  <c r="B926" i="12"/>
  <c r="C727" i="3"/>
  <c r="D727" i="3"/>
  <c r="E927" i="15" l="1"/>
  <c r="G912" i="17"/>
  <c r="E927" i="14"/>
  <c r="F912" i="17"/>
  <c r="E924" i="13"/>
  <c r="E909" i="17"/>
  <c r="E727" i="3"/>
  <c r="H727" i="3" s="1"/>
  <c r="I727" i="3" s="1"/>
  <c r="C712" i="17"/>
  <c r="B712" i="17" s="1"/>
  <c r="B928" i="15"/>
  <c r="B928" i="14"/>
  <c r="B925" i="13"/>
  <c r="D926" i="12"/>
  <c r="C926" i="12"/>
  <c r="H926" i="12"/>
  <c r="I926" i="12" s="1"/>
  <c r="G926" i="12"/>
  <c r="E926" i="12" l="1"/>
  <c r="D911" i="17"/>
  <c r="H928" i="15"/>
  <c r="I928" i="15" s="1"/>
  <c r="D928" i="15"/>
  <c r="C928" i="15"/>
  <c r="G928" i="15"/>
  <c r="D928" i="14"/>
  <c r="H928" i="14"/>
  <c r="I928" i="14" s="1"/>
  <c r="C928" i="14"/>
  <c r="G928" i="14"/>
  <c r="H925" i="13"/>
  <c r="I925" i="13" s="1"/>
  <c r="D925" i="13"/>
  <c r="C925" i="13"/>
  <c r="G925" i="13"/>
  <c r="B927" i="12"/>
  <c r="B728" i="3"/>
  <c r="G728" i="3" s="1"/>
  <c r="E928" i="15" l="1"/>
  <c r="G913" i="17"/>
  <c r="E928" i="14"/>
  <c r="F913" i="17"/>
  <c r="E925" i="13"/>
  <c r="E910" i="17"/>
  <c r="B929" i="15"/>
  <c r="B929" i="14"/>
  <c r="B926" i="13"/>
  <c r="H927" i="12"/>
  <c r="I927" i="12" s="1"/>
  <c r="D927" i="12"/>
  <c r="C927" i="12"/>
  <c r="G927" i="12"/>
  <c r="C728" i="3"/>
  <c r="D728" i="3"/>
  <c r="E927" i="12" l="1"/>
  <c r="D912" i="17"/>
  <c r="E728" i="3"/>
  <c r="C713" i="17"/>
  <c r="B713" i="17" s="1"/>
  <c r="D929" i="15"/>
  <c r="C929" i="15"/>
  <c r="H929" i="15"/>
  <c r="I929" i="15" s="1"/>
  <c r="G929" i="15"/>
  <c r="D929" i="14"/>
  <c r="C929" i="14"/>
  <c r="H929" i="14"/>
  <c r="I929" i="14" s="1"/>
  <c r="G929" i="14"/>
  <c r="D926" i="13"/>
  <c r="C926" i="13"/>
  <c r="H926" i="13"/>
  <c r="I926" i="13" s="1"/>
  <c r="G926" i="13"/>
  <c r="B928" i="12"/>
  <c r="H728" i="3"/>
  <c r="I728" i="3" s="1"/>
  <c r="E929" i="15" l="1"/>
  <c r="G914" i="17"/>
  <c r="E929" i="14"/>
  <c r="F914" i="17"/>
  <c r="E926" i="13"/>
  <c r="E911" i="17"/>
  <c r="B930" i="15"/>
  <c r="B930" i="14"/>
  <c r="B927" i="13"/>
  <c r="H928" i="12"/>
  <c r="I928" i="12" s="1"/>
  <c r="D928" i="12"/>
  <c r="C928" i="12"/>
  <c r="G928" i="12"/>
  <c r="B729" i="3"/>
  <c r="G729" i="3" s="1"/>
  <c r="E928" i="12" l="1"/>
  <c r="D913" i="17"/>
  <c r="C930" i="15"/>
  <c r="H930" i="15"/>
  <c r="I930" i="15" s="1"/>
  <c r="D930" i="15"/>
  <c r="G930" i="15"/>
  <c r="C930" i="14"/>
  <c r="H930" i="14"/>
  <c r="I930" i="14" s="1"/>
  <c r="D930" i="14"/>
  <c r="G930" i="14"/>
  <c r="H927" i="13"/>
  <c r="I927" i="13" s="1"/>
  <c r="D927" i="13"/>
  <c r="C927" i="13"/>
  <c r="G927" i="13"/>
  <c r="B929" i="12"/>
  <c r="C729" i="3"/>
  <c r="D729" i="3"/>
  <c r="E930" i="15" l="1"/>
  <c r="G915" i="17"/>
  <c r="E930" i="14"/>
  <c r="F915" i="17"/>
  <c r="E927" i="13"/>
  <c r="E912" i="17"/>
  <c r="E729" i="3"/>
  <c r="H729" i="3" s="1"/>
  <c r="I729" i="3" s="1"/>
  <c r="C714" i="17"/>
  <c r="B714" i="17" s="1"/>
  <c r="B931" i="15"/>
  <c r="B931" i="14"/>
  <c r="B928" i="13"/>
  <c r="H929" i="12"/>
  <c r="I929" i="12" s="1"/>
  <c r="D929" i="12"/>
  <c r="C929" i="12"/>
  <c r="G929" i="12"/>
  <c r="E929" i="12" l="1"/>
  <c r="D914" i="17"/>
  <c r="H931" i="15"/>
  <c r="I931" i="15" s="1"/>
  <c r="D931" i="15"/>
  <c r="C931" i="15"/>
  <c r="G931" i="15"/>
  <c r="H931" i="14"/>
  <c r="I931" i="14" s="1"/>
  <c r="D931" i="14"/>
  <c r="C931" i="14"/>
  <c r="G931" i="14"/>
  <c r="D928" i="13"/>
  <c r="C928" i="13"/>
  <c r="H928" i="13"/>
  <c r="I928" i="13" s="1"/>
  <c r="G928" i="13"/>
  <c r="B930" i="12"/>
  <c r="B730" i="3"/>
  <c r="G730" i="3" s="1"/>
  <c r="E931" i="15" l="1"/>
  <c r="G916" i="17"/>
  <c r="E931" i="14"/>
  <c r="F916" i="17"/>
  <c r="E928" i="13"/>
  <c r="E913" i="17"/>
  <c r="B932" i="15"/>
  <c r="B932" i="14"/>
  <c r="B929" i="13"/>
  <c r="H930" i="12"/>
  <c r="I930" i="12" s="1"/>
  <c r="D930" i="12"/>
  <c r="C930" i="12"/>
  <c r="G930" i="12"/>
  <c r="C730" i="3"/>
  <c r="D730" i="3"/>
  <c r="E930" i="12" l="1"/>
  <c r="D915" i="17"/>
  <c r="E730" i="3"/>
  <c r="C715" i="17"/>
  <c r="B715" i="17" s="1"/>
  <c r="H932" i="15"/>
  <c r="I932" i="15" s="1"/>
  <c r="C932" i="15"/>
  <c r="D932" i="15"/>
  <c r="G932" i="15"/>
  <c r="H932" i="14"/>
  <c r="I932" i="14" s="1"/>
  <c r="C932" i="14"/>
  <c r="D932" i="14"/>
  <c r="G932" i="14"/>
  <c r="H929" i="13"/>
  <c r="I929" i="13" s="1"/>
  <c r="D929" i="13"/>
  <c r="C929" i="13"/>
  <c r="G929" i="13"/>
  <c r="B931" i="12"/>
  <c r="H730" i="3"/>
  <c r="I730" i="3" s="1"/>
  <c r="E932" i="15" l="1"/>
  <c r="G917" i="17"/>
  <c r="E932" i="14"/>
  <c r="F917" i="17"/>
  <c r="E929" i="13"/>
  <c r="E914" i="17"/>
  <c r="B933" i="15"/>
  <c r="B933" i="14"/>
  <c r="B930" i="13"/>
  <c r="D931" i="12"/>
  <c r="C931" i="12"/>
  <c r="H931" i="12"/>
  <c r="I931" i="12" s="1"/>
  <c r="G931" i="12"/>
  <c r="B731" i="3"/>
  <c r="G731" i="3" s="1"/>
  <c r="E931" i="12" l="1"/>
  <c r="D916" i="17"/>
  <c r="H933" i="15"/>
  <c r="I933" i="15" s="1"/>
  <c r="D933" i="15"/>
  <c r="C933" i="15"/>
  <c r="G933" i="15"/>
  <c r="H933" i="14"/>
  <c r="I933" i="14" s="1"/>
  <c r="C933" i="14"/>
  <c r="D933" i="14"/>
  <c r="G933" i="14"/>
  <c r="H930" i="13"/>
  <c r="I930" i="13" s="1"/>
  <c r="D930" i="13"/>
  <c r="C930" i="13"/>
  <c r="G930" i="13"/>
  <c r="B932" i="12"/>
  <c r="C731" i="3"/>
  <c r="D731" i="3"/>
  <c r="E933" i="15" l="1"/>
  <c r="G918" i="17"/>
  <c r="E933" i="14"/>
  <c r="F918" i="17"/>
  <c r="E930" i="13"/>
  <c r="E915" i="17"/>
  <c r="E731" i="3"/>
  <c r="H731" i="3" s="1"/>
  <c r="I731" i="3" s="1"/>
  <c r="C716" i="17"/>
  <c r="B716" i="17" s="1"/>
  <c r="B934" i="15"/>
  <c r="B934" i="14"/>
  <c r="B931" i="13"/>
  <c r="H932" i="12"/>
  <c r="I932" i="12" s="1"/>
  <c r="D932" i="12"/>
  <c r="C932" i="12"/>
  <c r="G932" i="12"/>
  <c r="E932" i="12" l="1"/>
  <c r="D917" i="17"/>
  <c r="D934" i="15"/>
  <c r="C934" i="15"/>
  <c r="H934" i="15"/>
  <c r="I934" i="15" s="1"/>
  <c r="G934" i="15"/>
  <c r="D934" i="14"/>
  <c r="C934" i="14"/>
  <c r="H934" i="14"/>
  <c r="I934" i="14" s="1"/>
  <c r="G934" i="14"/>
  <c r="H931" i="13"/>
  <c r="I931" i="13" s="1"/>
  <c r="D931" i="13"/>
  <c r="C931" i="13"/>
  <c r="G931" i="13"/>
  <c r="B933" i="12"/>
  <c r="B732" i="3"/>
  <c r="G732" i="3" s="1"/>
  <c r="E934" i="15" l="1"/>
  <c r="G919" i="17"/>
  <c r="E934" i="14"/>
  <c r="F919" i="17"/>
  <c r="E931" i="13"/>
  <c r="E916" i="17"/>
  <c r="B935" i="15"/>
  <c r="B935" i="14"/>
  <c r="B932" i="13"/>
  <c r="C933" i="12"/>
  <c r="H933" i="12"/>
  <c r="I933" i="12" s="1"/>
  <c r="D933" i="12"/>
  <c r="G933" i="12"/>
  <c r="C732" i="3"/>
  <c r="D732" i="3"/>
  <c r="E933" i="12" l="1"/>
  <c r="D918" i="17"/>
  <c r="E732" i="3"/>
  <c r="C717" i="17"/>
  <c r="B717" i="17" s="1"/>
  <c r="D935" i="15"/>
  <c r="H935" i="15"/>
  <c r="I935" i="15" s="1"/>
  <c r="C935" i="15"/>
  <c r="G935" i="15"/>
  <c r="D935" i="14"/>
  <c r="H935" i="14"/>
  <c r="I935" i="14" s="1"/>
  <c r="C935" i="14"/>
  <c r="G935" i="14"/>
  <c r="H932" i="13"/>
  <c r="I932" i="13" s="1"/>
  <c r="D932" i="13"/>
  <c r="C932" i="13"/>
  <c r="G932" i="13"/>
  <c r="B934" i="12"/>
  <c r="H732" i="3"/>
  <c r="I732" i="3" s="1"/>
  <c r="E935" i="15" l="1"/>
  <c r="G920" i="17"/>
  <c r="E935" i="14"/>
  <c r="F920" i="17"/>
  <c r="E932" i="13"/>
  <c r="E917" i="17"/>
  <c r="B936" i="15"/>
  <c r="B936" i="14"/>
  <c r="B933" i="13"/>
  <c r="H934" i="12"/>
  <c r="I934" i="12" s="1"/>
  <c r="D934" i="12"/>
  <c r="C934" i="12"/>
  <c r="G934" i="12"/>
  <c r="B733" i="3"/>
  <c r="G733" i="3" s="1"/>
  <c r="E934" i="12" l="1"/>
  <c r="D919" i="17"/>
  <c r="C936" i="15"/>
  <c r="H936" i="15"/>
  <c r="I936" i="15" s="1"/>
  <c r="D936" i="15"/>
  <c r="G936" i="15"/>
  <c r="C936" i="14"/>
  <c r="H936" i="14"/>
  <c r="I936" i="14" s="1"/>
  <c r="D936" i="14"/>
  <c r="G936" i="14"/>
  <c r="D933" i="13"/>
  <c r="C933" i="13"/>
  <c r="H933" i="13"/>
  <c r="I933" i="13" s="1"/>
  <c r="G933" i="13"/>
  <c r="B935" i="12"/>
  <c r="C733" i="3"/>
  <c r="D733" i="3"/>
  <c r="E936" i="15" l="1"/>
  <c r="G921" i="17"/>
  <c r="E936" i="14"/>
  <c r="F921" i="17"/>
  <c r="E933" i="13"/>
  <c r="E918" i="17"/>
  <c r="E733" i="3"/>
  <c r="H733" i="3" s="1"/>
  <c r="I733" i="3" s="1"/>
  <c r="C718" i="17"/>
  <c r="B718" i="17" s="1"/>
  <c r="B937" i="15"/>
  <c r="B937" i="14"/>
  <c r="B934" i="13"/>
  <c r="H935" i="12"/>
  <c r="I935" i="12" s="1"/>
  <c r="D935" i="12"/>
  <c r="C935" i="12"/>
  <c r="G935" i="12"/>
  <c r="E935" i="12" l="1"/>
  <c r="D920" i="17"/>
  <c r="H937" i="15"/>
  <c r="I937" i="15" s="1"/>
  <c r="D937" i="15"/>
  <c r="C937" i="15"/>
  <c r="G937" i="15"/>
  <c r="H937" i="14"/>
  <c r="I937" i="14" s="1"/>
  <c r="D937" i="14"/>
  <c r="C937" i="14"/>
  <c r="G937" i="14"/>
  <c r="H934" i="13"/>
  <c r="I934" i="13" s="1"/>
  <c r="D934" i="13"/>
  <c r="C934" i="13"/>
  <c r="G934" i="13"/>
  <c r="B936" i="12"/>
  <c r="B734" i="3"/>
  <c r="G734" i="3" s="1"/>
  <c r="E937" i="15" l="1"/>
  <c r="G922" i="17"/>
  <c r="E937" i="14"/>
  <c r="F922" i="17"/>
  <c r="E934" i="13"/>
  <c r="E919" i="17"/>
  <c r="B938" i="15"/>
  <c r="B938" i="14"/>
  <c r="B935" i="13"/>
  <c r="D936" i="12"/>
  <c r="C936" i="12"/>
  <c r="H936" i="12"/>
  <c r="I936" i="12" s="1"/>
  <c r="G936" i="12"/>
  <c r="C734" i="3"/>
  <c r="D734" i="3"/>
  <c r="E936" i="12" l="1"/>
  <c r="D921" i="17"/>
  <c r="E734" i="3"/>
  <c r="C719" i="17"/>
  <c r="B719" i="17" s="1"/>
  <c r="H938" i="15"/>
  <c r="I938" i="15" s="1"/>
  <c r="D938" i="15"/>
  <c r="C938" i="15"/>
  <c r="G938" i="15"/>
  <c r="H938" i="14"/>
  <c r="I938" i="14" s="1"/>
  <c r="D938" i="14"/>
  <c r="C938" i="14"/>
  <c r="G938" i="14"/>
  <c r="C935" i="13"/>
  <c r="H935" i="13"/>
  <c r="I935" i="13" s="1"/>
  <c r="D935" i="13"/>
  <c r="G935" i="13"/>
  <c r="B937" i="12"/>
  <c r="H734" i="3"/>
  <c r="I734" i="3" s="1"/>
  <c r="B735" i="3" s="1"/>
  <c r="G735" i="3" s="1"/>
  <c r="E938" i="15" l="1"/>
  <c r="G923" i="17"/>
  <c r="E938" i="14"/>
  <c r="F923" i="17"/>
  <c r="E935" i="13"/>
  <c r="E920" i="17"/>
  <c r="B939" i="15"/>
  <c r="B939" i="14"/>
  <c r="B936" i="13"/>
  <c r="H937" i="12"/>
  <c r="I937" i="12" s="1"/>
  <c r="D937" i="12"/>
  <c r="C937" i="12"/>
  <c r="G937" i="12"/>
  <c r="C735" i="3"/>
  <c r="D735" i="3"/>
  <c r="E937" i="12" l="1"/>
  <c r="D922" i="17"/>
  <c r="E735" i="3"/>
  <c r="C720" i="17"/>
  <c r="B720" i="17" s="1"/>
  <c r="H939" i="15"/>
  <c r="I939" i="15" s="1"/>
  <c r="D939" i="15"/>
  <c r="C939" i="15"/>
  <c r="G939" i="15"/>
  <c r="H939" i="14"/>
  <c r="I939" i="14" s="1"/>
  <c r="D939" i="14"/>
  <c r="C939" i="14"/>
  <c r="G939" i="14"/>
  <c r="H936" i="13"/>
  <c r="I936" i="13" s="1"/>
  <c r="D936" i="13"/>
  <c r="C936" i="13"/>
  <c r="G936" i="13"/>
  <c r="B938" i="12"/>
  <c r="H735" i="3"/>
  <c r="I735" i="3" s="1"/>
  <c r="E939" i="15" l="1"/>
  <c r="G924" i="17"/>
  <c r="E939" i="14"/>
  <c r="F924" i="17"/>
  <c r="E936" i="13"/>
  <c r="E921" i="17"/>
  <c r="B940" i="15"/>
  <c r="B940" i="14"/>
  <c r="B937" i="13"/>
  <c r="D938" i="12"/>
  <c r="C938" i="12"/>
  <c r="H938" i="12"/>
  <c r="I938" i="12" s="1"/>
  <c r="G938" i="12"/>
  <c r="B736" i="3"/>
  <c r="G736" i="3" s="1"/>
  <c r="E938" i="12" l="1"/>
  <c r="D923" i="17"/>
  <c r="H940" i="15"/>
  <c r="I940" i="15" s="1"/>
  <c r="D940" i="15"/>
  <c r="C940" i="15"/>
  <c r="G940" i="15"/>
  <c r="H940" i="14"/>
  <c r="I940" i="14" s="1"/>
  <c r="D940" i="14"/>
  <c r="C940" i="14"/>
  <c r="G940" i="14"/>
  <c r="H937" i="13"/>
  <c r="I937" i="13" s="1"/>
  <c r="D937" i="13"/>
  <c r="C937" i="13"/>
  <c r="G937" i="13"/>
  <c r="B939" i="12"/>
  <c r="C736" i="3"/>
  <c r="D736" i="3"/>
  <c r="E940" i="15" l="1"/>
  <c r="G925" i="17"/>
  <c r="E940" i="14"/>
  <c r="F925" i="17"/>
  <c r="E937" i="13"/>
  <c r="E922" i="17"/>
  <c r="E736" i="3"/>
  <c r="C721" i="17"/>
  <c r="B721" i="17" s="1"/>
  <c r="B941" i="15"/>
  <c r="B941" i="14"/>
  <c r="B938" i="13"/>
  <c r="H939" i="12"/>
  <c r="I939" i="12" s="1"/>
  <c r="D939" i="12"/>
  <c r="C939" i="12"/>
  <c r="G939" i="12"/>
  <c r="H736" i="3"/>
  <c r="I736" i="3" s="1"/>
  <c r="E939" i="12" l="1"/>
  <c r="D924" i="17"/>
  <c r="D941" i="15"/>
  <c r="C941" i="15"/>
  <c r="H941" i="15"/>
  <c r="I941" i="15" s="1"/>
  <c r="G941" i="15"/>
  <c r="D941" i="14"/>
  <c r="C941" i="14"/>
  <c r="H941" i="14"/>
  <c r="I941" i="14" s="1"/>
  <c r="G941" i="14"/>
  <c r="D938" i="13"/>
  <c r="C938" i="13"/>
  <c r="H938" i="13"/>
  <c r="I938" i="13" s="1"/>
  <c r="G938" i="13"/>
  <c r="B940" i="12"/>
  <c r="B737" i="3"/>
  <c r="G737" i="3" s="1"/>
  <c r="E941" i="15" l="1"/>
  <c r="G926" i="17"/>
  <c r="E941" i="14"/>
  <c r="F926" i="17"/>
  <c r="E938" i="13"/>
  <c r="E923" i="17"/>
  <c r="B942" i="15"/>
  <c r="B942" i="14"/>
  <c r="B939" i="13"/>
  <c r="H940" i="12"/>
  <c r="I940" i="12" s="1"/>
  <c r="D940" i="12"/>
  <c r="C940" i="12"/>
  <c r="G940" i="12"/>
  <c r="C737" i="3"/>
  <c r="D737" i="3"/>
  <c r="E940" i="12" l="1"/>
  <c r="D925" i="17"/>
  <c r="E737" i="3"/>
  <c r="C722" i="17"/>
  <c r="B722" i="17" s="1"/>
  <c r="C942" i="15"/>
  <c r="H942" i="15"/>
  <c r="I942" i="15" s="1"/>
  <c r="D942" i="15"/>
  <c r="G942" i="15"/>
  <c r="C942" i="14"/>
  <c r="H942" i="14"/>
  <c r="I942" i="14" s="1"/>
  <c r="D942" i="14"/>
  <c r="G942" i="14"/>
  <c r="H939" i="13"/>
  <c r="I939" i="13" s="1"/>
  <c r="D939" i="13"/>
  <c r="C939" i="13"/>
  <c r="G939" i="13"/>
  <c r="B941" i="12"/>
  <c r="H737" i="3"/>
  <c r="I737" i="3" s="1"/>
  <c r="E942" i="15" l="1"/>
  <c r="G927" i="17"/>
  <c r="E942" i="14"/>
  <c r="F927" i="17"/>
  <c r="E939" i="13"/>
  <c r="E924" i="17"/>
  <c r="B943" i="15"/>
  <c r="B943" i="14"/>
  <c r="B940" i="13"/>
  <c r="H941" i="12"/>
  <c r="I941" i="12" s="1"/>
  <c r="D941" i="12"/>
  <c r="C941" i="12"/>
  <c r="G941" i="12"/>
  <c r="B738" i="3"/>
  <c r="G738" i="3" s="1"/>
  <c r="E941" i="12" l="1"/>
  <c r="D926" i="17"/>
  <c r="D943" i="15"/>
  <c r="C943" i="15"/>
  <c r="H943" i="15"/>
  <c r="I943" i="15" s="1"/>
  <c r="G943" i="15"/>
  <c r="D943" i="14"/>
  <c r="C943" i="14"/>
  <c r="H943" i="14"/>
  <c r="I943" i="14" s="1"/>
  <c r="G943" i="14"/>
  <c r="D940" i="13"/>
  <c r="C940" i="13"/>
  <c r="H940" i="13"/>
  <c r="I940" i="13" s="1"/>
  <c r="G940" i="13"/>
  <c r="B942" i="12"/>
  <c r="C738" i="3"/>
  <c r="D738" i="3"/>
  <c r="E943" i="15" l="1"/>
  <c r="G928" i="17"/>
  <c r="E943" i="14"/>
  <c r="F928" i="17"/>
  <c r="E940" i="13"/>
  <c r="E925" i="17"/>
  <c r="E738" i="3"/>
  <c r="H738" i="3" s="1"/>
  <c r="I738" i="3" s="1"/>
  <c r="C723" i="17"/>
  <c r="B723" i="17" s="1"/>
  <c r="B944" i="15"/>
  <c r="B944" i="14"/>
  <c r="B941" i="13"/>
  <c r="H942" i="12"/>
  <c r="I942" i="12" s="1"/>
  <c r="D942" i="12"/>
  <c r="C942" i="12"/>
  <c r="G942" i="12"/>
  <c r="E942" i="12" l="1"/>
  <c r="D927" i="17"/>
  <c r="H944" i="15"/>
  <c r="I944" i="15" s="1"/>
  <c r="D944" i="15"/>
  <c r="C944" i="15"/>
  <c r="G944" i="15"/>
  <c r="H944" i="14"/>
  <c r="I944" i="14" s="1"/>
  <c r="D944" i="14"/>
  <c r="C944" i="14"/>
  <c r="G944" i="14"/>
  <c r="H941" i="13"/>
  <c r="I941" i="13" s="1"/>
  <c r="D941" i="13"/>
  <c r="C941" i="13"/>
  <c r="G941" i="13"/>
  <c r="B943" i="12"/>
  <c r="B739" i="3"/>
  <c r="G739" i="3" s="1"/>
  <c r="E944" i="15" l="1"/>
  <c r="G929" i="17"/>
  <c r="E944" i="14"/>
  <c r="F929" i="17"/>
  <c r="E941" i="13"/>
  <c r="E926" i="17"/>
  <c r="B945" i="15"/>
  <c r="B945" i="14"/>
  <c r="B942" i="13"/>
  <c r="D943" i="12"/>
  <c r="C943" i="12"/>
  <c r="H943" i="12"/>
  <c r="I943" i="12" s="1"/>
  <c r="G943" i="12"/>
  <c r="C739" i="3"/>
  <c r="D739" i="3"/>
  <c r="E943" i="12" l="1"/>
  <c r="D928" i="17"/>
  <c r="E739" i="3"/>
  <c r="C724" i="17"/>
  <c r="B724" i="17" s="1"/>
  <c r="H945" i="15"/>
  <c r="I945" i="15" s="1"/>
  <c r="D945" i="15"/>
  <c r="C945" i="15"/>
  <c r="G945" i="15"/>
  <c r="H945" i="14"/>
  <c r="I945" i="14" s="1"/>
  <c r="D945" i="14"/>
  <c r="C945" i="14"/>
  <c r="G945" i="14"/>
  <c r="H942" i="13"/>
  <c r="I942" i="13" s="1"/>
  <c r="D942" i="13"/>
  <c r="C942" i="13"/>
  <c r="G942" i="13"/>
  <c r="B944" i="12"/>
  <c r="H739" i="3"/>
  <c r="I739" i="3" s="1"/>
  <c r="E945" i="15" l="1"/>
  <c r="G930" i="17"/>
  <c r="E945" i="14"/>
  <c r="F930" i="17"/>
  <c r="E942" i="13"/>
  <c r="E927" i="17"/>
  <c r="B946" i="15"/>
  <c r="B946" i="14"/>
  <c r="B943" i="13"/>
  <c r="H944" i="12"/>
  <c r="I944" i="12" s="1"/>
  <c r="D944" i="12"/>
  <c r="C944" i="12"/>
  <c r="G944" i="12"/>
  <c r="B740" i="3"/>
  <c r="G740" i="3" s="1"/>
  <c r="E944" i="12" l="1"/>
  <c r="D929" i="17"/>
  <c r="D946" i="15"/>
  <c r="H946" i="15"/>
  <c r="I946" i="15" s="1"/>
  <c r="C946" i="15"/>
  <c r="G946" i="15"/>
  <c r="D946" i="14"/>
  <c r="H946" i="14"/>
  <c r="I946" i="14" s="1"/>
  <c r="C946" i="14"/>
  <c r="G946" i="14"/>
  <c r="H943" i="13"/>
  <c r="I943" i="13" s="1"/>
  <c r="D943" i="13"/>
  <c r="C943" i="13"/>
  <c r="G943" i="13"/>
  <c r="B945" i="12"/>
  <c r="C740" i="3"/>
  <c r="D740" i="3"/>
  <c r="E946" i="15" l="1"/>
  <c r="G931" i="17"/>
  <c r="E946" i="14"/>
  <c r="F931" i="17"/>
  <c r="E943" i="13"/>
  <c r="E928" i="17"/>
  <c r="E740" i="3"/>
  <c r="H740" i="3" s="1"/>
  <c r="I740" i="3" s="1"/>
  <c r="C725" i="17"/>
  <c r="B725" i="17" s="1"/>
  <c r="B947" i="15"/>
  <c r="B947" i="14"/>
  <c r="B944" i="13"/>
  <c r="C945" i="12"/>
  <c r="H945" i="12"/>
  <c r="I945" i="12" s="1"/>
  <c r="D945" i="12"/>
  <c r="G945" i="12"/>
  <c r="E945" i="12" l="1"/>
  <c r="D930" i="17"/>
  <c r="D947" i="15"/>
  <c r="H947" i="15"/>
  <c r="I947" i="15" s="1"/>
  <c r="C947" i="15"/>
  <c r="G947" i="15"/>
  <c r="H947" i="14"/>
  <c r="I947" i="14" s="1"/>
  <c r="D947" i="14"/>
  <c r="C947" i="14"/>
  <c r="G947" i="14"/>
  <c r="H944" i="13"/>
  <c r="I944" i="13" s="1"/>
  <c r="D944" i="13"/>
  <c r="C944" i="13"/>
  <c r="G944" i="13"/>
  <c r="B946" i="12"/>
  <c r="B741" i="3"/>
  <c r="G741" i="3" s="1"/>
  <c r="E947" i="15" l="1"/>
  <c r="G932" i="17"/>
  <c r="E947" i="14"/>
  <c r="F932" i="17"/>
  <c r="E944" i="13"/>
  <c r="E929" i="17"/>
  <c r="B948" i="15"/>
  <c r="B948" i="14"/>
  <c r="B945" i="13"/>
  <c r="H946" i="12"/>
  <c r="I946" i="12" s="1"/>
  <c r="D946" i="12"/>
  <c r="C946" i="12"/>
  <c r="G946" i="12"/>
  <c r="C741" i="3"/>
  <c r="D741" i="3"/>
  <c r="E946" i="12" l="1"/>
  <c r="D931" i="17"/>
  <c r="E741" i="3"/>
  <c r="C726" i="17"/>
  <c r="B726" i="17" s="1"/>
  <c r="C948" i="15"/>
  <c r="D948" i="15"/>
  <c r="H948" i="15"/>
  <c r="I948" i="15" s="1"/>
  <c r="G948" i="15"/>
  <c r="D948" i="14"/>
  <c r="H948" i="14"/>
  <c r="I948" i="14" s="1"/>
  <c r="C948" i="14"/>
  <c r="G948" i="14"/>
  <c r="D945" i="13"/>
  <c r="C945" i="13"/>
  <c r="H945" i="13"/>
  <c r="I945" i="13" s="1"/>
  <c r="G945" i="13"/>
  <c r="B947" i="12"/>
  <c r="H741" i="3"/>
  <c r="I741" i="3" s="1"/>
  <c r="E948" i="15" l="1"/>
  <c r="G933" i="17"/>
  <c r="E948" i="14"/>
  <c r="F933" i="17"/>
  <c r="E945" i="13"/>
  <c r="E930" i="17"/>
  <c r="B949" i="15"/>
  <c r="B949" i="14"/>
  <c r="B946" i="13"/>
  <c r="H947" i="12"/>
  <c r="I947" i="12" s="1"/>
  <c r="D947" i="12"/>
  <c r="C947" i="12"/>
  <c r="G947" i="12"/>
  <c r="B742" i="3"/>
  <c r="G742" i="3" s="1"/>
  <c r="E947" i="12" l="1"/>
  <c r="D932" i="17"/>
  <c r="H949" i="15"/>
  <c r="I949" i="15" s="1"/>
  <c r="D949" i="15"/>
  <c r="C949" i="15"/>
  <c r="G949" i="15"/>
  <c r="H949" i="14"/>
  <c r="I949" i="14" s="1"/>
  <c r="D949" i="14"/>
  <c r="C949" i="14"/>
  <c r="G949" i="14"/>
  <c r="H946" i="13"/>
  <c r="I946" i="13" s="1"/>
  <c r="D946" i="13"/>
  <c r="C946" i="13"/>
  <c r="G946" i="13"/>
  <c r="B948" i="12"/>
  <c r="C742" i="3"/>
  <c r="D742" i="3"/>
  <c r="E949" i="15" l="1"/>
  <c r="G934" i="17"/>
  <c r="E949" i="14"/>
  <c r="F934" i="17"/>
  <c r="E946" i="13"/>
  <c r="E931" i="17"/>
  <c r="E742" i="3"/>
  <c r="H742" i="3" s="1"/>
  <c r="I742" i="3" s="1"/>
  <c r="C727" i="17"/>
  <c r="B727" i="17" s="1"/>
  <c r="B950" i="15"/>
  <c r="B950" i="14"/>
  <c r="B947" i="13"/>
  <c r="D948" i="12"/>
  <c r="C948" i="12"/>
  <c r="H948" i="12"/>
  <c r="I948" i="12" s="1"/>
  <c r="G948" i="12"/>
  <c r="E948" i="12" l="1"/>
  <c r="D933" i="17"/>
  <c r="H950" i="15"/>
  <c r="I950" i="15" s="1"/>
  <c r="D950" i="15"/>
  <c r="C950" i="15"/>
  <c r="G950" i="15"/>
  <c r="D950" i="14"/>
  <c r="H950" i="14"/>
  <c r="I950" i="14" s="1"/>
  <c r="C950" i="14"/>
  <c r="G950" i="14"/>
  <c r="C947" i="13"/>
  <c r="H947" i="13"/>
  <c r="I947" i="13" s="1"/>
  <c r="D947" i="13"/>
  <c r="G947" i="13"/>
  <c r="B949" i="12"/>
  <c r="B743" i="3"/>
  <c r="G743" i="3" s="1"/>
  <c r="E950" i="15" l="1"/>
  <c r="G935" i="17"/>
  <c r="E950" i="14"/>
  <c r="F935" i="17"/>
  <c r="E947" i="13"/>
  <c r="E932" i="17"/>
  <c r="B951" i="15"/>
  <c r="B951" i="14"/>
  <c r="B948" i="13"/>
  <c r="H949" i="12"/>
  <c r="I949" i="12" s="1"/>
  <c r="D949" i="12"/>
  <c r="C949" i="12"/>
  <c r="G949" i="12"/>
  <c r="C743" i="3"/>
  <c r="D743" i="3"/>
  <c r="E949" i="12" l="1"/>
  <c r="D934" i="17"/>
  <c r="E743" i="3"/>
  <c r="C728" i="17"/>
  <c r="B728" i="17" s="1"/>
  <c r="H951" i="15"/>
  <c r="I951" i="15" s="1"/>
  <c r="D951" i="15"/>
  <c r="C951" i="15"/>
  <c r="G951" i="15"/>
  <c r="C951" i="14"/>
  <c r="D951" i="14"/>
  <c r="H951" i="14"/>
  <c r="I951" i="14" s="1"/>
  <c r="G951" i="14"/>
  <c r="H948" i="13"/>
  <c r="I948" i="13" s="1"/>
  <c r="D948" i="13"/>
  <c r="C948" i="13"/>
  <c r="G948" i="13"/>
  <c r="B950" i="12"/>
  <c r="H743" i="3"/>
  <c r="I743" i="3" s="1"/>
  <c r="E951" i="15" l="1"/>
  <c r="G936" i="17"/>
  <c r="E951" i="14"/>
  <c r="F936" i="17"/>
  <c r="E948" i="13"/>
  <c r="E933" i="17"/>
  <c r="B952" i="15"/>
  <c r="B952" i="14"/>
  <c r="B949" i="13"/>
  <c r="D950" i="12"/>
  <c r="C950" i="12"/>
  <c r="H950" i="12"/>
  <c r="I950" i="12" s="1"/>
  <c r="G950" i="12"/>
  <c r="B744" i="3"/>
  <c r="G744" i="3" s="1"/>
  <c r="E950" i="12" l="1"/>
  <c r="D935" i="17"/>
  <c r="H952" i="15"/>
  <c r="I952" i="15" s="1"/>
  <c r="D952" i="15"/>
  <c r="C952" i="15"/>
  <c r="G952" i="15"/>
  <c r="H952" i="14"/>
  <c r="I952" i="14" s="1"/>
  <c r="D952" i="14"/>
  <c r="C952" i="14"/>
  <c r="G952" i="14"/>
  <c r="H949" i="13"/>
  <c r="I949" i="13" s="1"/>
  <c r="D949" i="13"/>
  <c r="C949" i="13"/>
  <c r="G949" i="13"/>
  <c r="B951" i="12"/>
  <c r="C744" i="3"/>
  <c r="D744" i="3"/>
  <c r="E952" i="15" l="1"/>
  <c r="G937" i="17"/>
  <c r="E952" i="14"/>
  <c r="F937" i="17"/>
  <c r="E949" i="13"/>
  <c r="E934" i="17"/>
  <c r="E744" i="3"/>
  <c r="H744" i="3" s="1"/>
  <c r="I744" i="3" s="1"/>
  <c r="C729" i="17"/>
  <c r="B729" i="17" s="1"/>
  <c r="B953" i="15"/>
  <c r="B953" i="14"/>
  <c r="B950" i="13"/>
  <c r="H951" i="12"/>
  <c r="I951" i="12" s="1"/>
  <c r="D951" i="12"/>
  <c r="C951" i="12"/>
  <c r="G951" i="12"/>
  <c r="E951" i="12" l="1"/>
  <c r="D936" i="17"/>
  <c r="D953" i="15"/>
  <c r="C953" i="15"/>
  <c r="H953" i="15"/>
  <c r="I953" i="15" s="1"/>
  <c r="G953" i="15"/>
  <c r="H953" i="14"/>
  <c r="I953" i="14" s="1"/>
  <c r="D953" i="14"/>
  <c r="C953" i="14"/>
  <c r="G953" i="14"/>
  <c r="D950" i="13"/>
  <c r="C950" i="13"/>
  <c r="H950" i="13"/>
  <c r="I950" i="13" s="1"/>
  <c r="G950" i="13"/>
  <c r="B952" i="12"/>
  <c r="B745" i="3"/>
  <c r="G745" i="3" s="1"/>
  <c r="E953" i="15" l="1"/>
  <c r="G938" i="17"/>
  <c r="E953" i="14"/>
  <c r="F938" i="17"/>
  <c r="E950" i="13"/>
  <c r="E935" i="17"/>
  <c r="B954" i="15"/>
  <c r="B954" i="14"/>
  <c r="B951" i="13"/>
  <c r="H952" i="12"/>
  <c r="I952" i="12" s="1"/>
  <c r="D952" i="12"/>
  <c r="C952" i="12"/>
  <c r="G952" i="12"/>
  <c r="C745" i="3"/>
  <c r="D745" i="3"/>
  <c r="E952" i="12" l="1"/>
  <c r="D937" i="17"/>
  <c r="E745" i="3"/>
  <c r="C730" i="17"/>
  <c r="B730" i="17" s="1"/>
  <c r="C954" i="15"/>
  <c r="H954" i="15"/>
  <c r="I954" i="15" s="1"/>
  <c r="D954" i="15"/>
  <c r="G954" i="15"/>
  <c r="H954" i="14"/>
  <c r="I954" i="14" s="1"/>
  <c r="D954" i="14"/>
  <c r="C954" i="14"/>
  <c r="G954" i="14"/>
  <c r="H951" i="13"/>
  <c r="I951" i="13" s="1"/>
  <c r="D951" i="13"/>
  <c r="C951" i="13"/>
  <c r="G951" i="13"/>
  <c r="B953" i="12"/>
  <c r="H745" i="3"/>
  <c r="I745" i="3" s="1"/>
  <c r="B746" i="3" s="1"/>
  <c r="G746" i="3" s="1"/>
  <c r="E954" i="15" l="1"/>
  <c r="G939" i="17"/>
  <c r="E954" i="14"/>
  <c r="F939" i="17"/>
  <c r="E951" i="13"/>
  <c r="E936" i="17"/>
  <c r="B955" i="15"/>
  <c r="B955" i="14"/>
  <c r="B952" i="13"/>
  <c r="H953" i="12"/>
  <c r="I953" i="12" s="1"/>
  <c r="D953" i="12"/>
  <c r="C953" i="12"/>
  <c r="G953" i="12"/>
  <c r="C746" i="3"/>
  <c r="D746" i="3"/>
  <c r="E953" i="12" l="1"/>
  <c r="D938" i="17"/>
  <c r="E746" i="3"/>
  <c r="C731" i="17"/>
  <c r="B731" i="17" s="1"/>
  <c r="C955" i="15"/>
  <c r="H955" i="15"/>
  <c r="I955" i="15" s="1"/>
  <c r="D955" i="15"/>
  <c r="G955" i="15"/>
  <c r="H955" i="14"/>
  <c r="I955" i="14" s="1"/>
  <c r="D955" i="14"/>
  <c r="C955" i="14"/>
  <c r="G955" i="14"/>
  <c r="D952" i="13"/>
  <c r="C952" i="13"/>
  <c r="H952" i="13"/>
  <c r="I952" i="13" s="1"/>
  <c r="G952" i="13"/>
  <c r="B954" i="12"/>
  <c r="H746" i="3"/>
  <c r="I746" i="3" s="1"/>
  <c r="E955" i="15" l="1"/>
  <c r="G940" i="17"/>
  <c r="E955" i="14"/>
  <c r="F940" i="17"/>
  <c r="E952" i="13"/>
  <c r="E937" i="17"/>
  <c r="B956" i="15"/>
  <c r="B956" i="14"/>
  <c r="B953" i="13"/>
  <c r="H954" i="12"/>
  <c r="I954" i="12" s="1"/>
  <c r="D954" i="12"/>
  <c r="C954" i="12"/>
  <c r="G954" i="12"/>
  <c r="B747" i="3"/>
  <c r="G747" i="3" s="1"/>
  <c r="E954" i="12" l="1"/>
  <c r="D939" i="17"/>
  <c r="H956" i="15"/>
  <c r="I956" i="15" s="1"/>
  <c r="D956" i="15"/>
  <c r="C956" i="15"/>
  <c r="G956" i="15"/>
  <c r="D956" i="14"/>
  <c r="H956" i="14"/>
  <c r="I956" i="14" s="1"/>
  <c r="C956" i="14"/>
  <c r="G956" i="14"/>
  <c r="H953" i="13"/>
  <c r="I953" i="13" s="1"/>
  <c r="D953" i="13"/>
  <c r="C953" i="13"/>
  <c r="G953" i="13"/>
  <c r="B955" i="12"/>
  <c r="C747" i="3"/>
  <c r="D747" i="3"/>
  <c r="E956" i="15" l="1"/>
  <c r="G941" i="17"/>
  <c r="E956" i="14"/>
  <c r="F941" i="17"/>
  <c r="E953" i="13"/>
  <c r="E938" i="17"/>
  <c r="E747" i="3"/>
  <c r="H747" i="3" s="1"/>
  <c r="I747" i="3" s="1"/>
  <c r="C732" i="17"/>
  <c r="B732" i="17" s="1"/>
  <c r="B957" i="15"/>
  <c r="B957" i="14"/>
  <c r="B954" i="13"/>
  <c r="D955" i="12"/>
  <c r="C955" i="12"/>
  <c r="H955" i="12"/>
  <c r="I955" i="12" s="1"/>
  <c r="G955" i="12"/>
  <c r="E955" i="12" l="1"/>
  <c r="D940" i="17"/>
  <c r="D957" i="15"/>
  <c r="C957" i="15"/>
  <c r="H957" i="15"/>
  <c r="I957" i="15" s="1"/>
  <c r="G957" i="15"/>
  <c r="C957" i="14"/>
  <c r="H957" i="14"/>
  <c r="I957" i="14" s="1"/>
  <c r="D957" i="14"/>
  <c r="G957" i="14"/>
  <c r="H954" i="13"/>
  <c r="I954" i="13" s="1"/>
  <c r="D954" i="13"/>
  <c r="C954" i="13"/>
  <c r="G954" i="13"/>
  <c r="B956" i="12"/>
  <c r="B748" i="3"/>
  <c r="G748" i="3" s="1"/>
  <c r="E957" i="15" l="1"/>
  <c r="G942" i="17"/>
  <c r="E957" i="14"/>
  <c r="F942" i="17"/>
  <c r="E954" i="13"/>
  <c r="E939" i="17"/>
  <c r="B958" i="15"/>
  <c r="B958" i="14"/>
  <c r="B955" i="13"/>
  <c r="H956" i="12"/>
  <c r="I956" i="12" s="1"/>
  <c r="D956" i="12"/>
  <c r="C956" i="12"/>
  <c r="G956" i="12"/>
  <c r="C748" i="3"/>
  <c r="D748" i="3"/>
  <c r="E956" i="12" l="1"/>
  <c r="D941" i="17"/>
  <c r="E748" i="3"/>
  <c r="C733" i="17"/>
  <c r="B733" i="17" s="1"/>
  <c r="D958" i="15"/>
  <c r="H958" i="15"/>
  <c r="I958" i="15" s="1"/>
  <c r="C958" i="15"/>
  <c r="G958" i="15"/>
  <c r="H958" i="14"/>
  <c r="I958" i="14" s="1"/>
  <c r="D958" i="14"/>
  <c r="C958" i="14"/>
  <c r="G958" i="14"/>
  <c r="H955" i="13"/>
  <c r="I955" i="13" s="1"/>
  <c r="D955" i="13"/>
  <c r="C955" i="13"/>
  <c r="G955" i="13"/>
  <c r="B957" i="12"/>
  <c r="H748" i="3"/>
  <c r="I748" i="3" s="1"/>
  <c r="E958" i="15" l="1"/>
  <c r="G943" i="17"/>
  <c r="E958" i="14"/>
  <c r="F943" i="17"/>
  <c r="E955" i="13"/>
  <c r="E940" i="17"/>
  <c r="B959" i="15"/>
  <c r="B959" i="14"/>
  <c r="B956" i="13"/>
  <c r="C957" i="12"/>
  <c r="H957" i="12"/>
  <c r="I957" i="12" s="1"/>
  <c r="D957" i="12"/>
  <c r="G957" i="12"/>
  <c r="B749" i="3"/>
  <c r="G749" i="3" s="1"/>
  <c r="E957" i="12" l="1"/>
  <c r="D942" i="17"/>
  <c r="D959" i="15"/>
  <c r="C959" i="15"/>
  <c r="H959" i="15"/>
  <c r="I959" i="15" s="1"/>
  <c r="G959" i="15"/>
  <c r="H959" i="14"/>
  <c r="I959" i="14" s="1"/>
  <c r="D959" i="14"/>
  <c r="C959" i="14"/>
  <c r="G959" i="14"/>
  <c r="H956" i="13"/>
  <c r="I956" i="13" s="1"/>
  <c r="D956" i="13"/>
  <c r="C956" i="13"/>
  <c r="G956" i="13"/>
  <c r="B958" i="12"/>
  <c r="C749" i="3"/>
  <c r="D749" i="3"/>
  <c r="E959" i="15" l="1"/>
  <c r="G944" i="17"/>
  <c r="E959" i="14"/>
  <c r="F944" i="17"/>
  <c r="E956" i="13"/>
  <c r="E941" i="17"/>
  <c r="E749" i="3"/>
  <c r="H749" i="3" s="1"/>
  <c r="I749" i="3" s="1"/>
  <c r="C734" i="17"/>
  <c r="B734" i="17" s="1"/>
  <c r="B960" i="15"/>
  <c r="B960" i="14"/>
  <c r="B957" i="13"/>
  <c r="H958" i="12"/>
  <c r="I958" i="12" s="1"/>
  <c r="D958" i="12"/>
  <c r="C958" i="12"/>
  <c r="G958" i="12"/>
  <c r="E958" i="12" l="1"/>
  <c r="D943" i="17"/>
  <c r="C960" i="15"/>
  <c r="H960" i="15"/>
  <c r="I960" i="15" s="1"/>
  <c r="D960" i="15"/>
  <c r="G960" i="15"/>
  <c r="H960" i="14"/>
  <c r="I960" i="14" s="1"/>
  <c r="D960" i="14"/>
  <c r="C960" i="14"/>
  <c r="G960" i="14"/>
  <c r="D957" i="13"/>
  <c r="C957" i="13"/>
  <c r="H957" i="13"/>
  <c r="I957" i="13" s="1"/>
  <c r="G957" i="13"/>
  <c r="B959" i="12"/>
  <c r="B750" i="3"/>
  <c r="G750" i="3" s="1"/>
  <c r="E960" i="15" l="1"/>
  <c r="G945" i="17"/>
  <c r="E960" i="14"/>
  <c r="F945" i="17"/>
  <c r="E957" i="13"/>
  <c r="E942" i="17"/>
  <c r="B961" i="15"/>
  <c r="B961" i="14"/>
  <c r="B958" i="13"/>
  <c r="H959" i="12"/>
  <c r="I959" i="12" s="1"/>
  <c r="D959" i="12"/>
  <c r="C959" i="12"/>
  <c r="G959" i="12"/>
  <c r="C750" i="3"/>
  <c r="D750" i="3"/>
  <c r="E959" i="12" l="1"/>
  <c r="D944" i="17"/>
  <c r="E750" i="3"/>
  <c r="C735" i="17"/>
  <c r="B735" i="17" s="1"/>
  <c r="H961" i="15"/>
  <c r="I961" i="15" s="1"/>
  <c r="D961" i="15"/>
  <c r="C961" i="15"/>
  <c r="G961" i="15"/>
  <c r="H961" i="14"/>
  <c r="I961" i="14" s="1"/>
  <c r="D961" i="14"/>
  <c r="C961" i="14"/>
  <c r="G961" i="14"/>
  <c r="H958" i="13"/>
  <c r="I958" i="13" s="1"/>
  <c r="D958" i="13"/>
  <c r="C958" i="13"/>
  <c r="G958" i="13"/>
  <c r="B960" i="12"/>
  <c r="H750" i="3"/>
  <c r="I750" i="3" s="1"/>
  <c r="E961" i="15" l="1"/>
  <c r="G946" i="17"/>
  <c r="E961" i="14"/>
  <c r="F946" i="17"/>
  <c r="E958" i="13"/>
  <c r="E943" i="17"/>
  <c r="B962" i="15"/>
  <c r="B962" i="14"/>
  <c r="B959" i="13"/>
  <c r="D960" i="12"/>
  <c r="C960" i="12"/>
  <c r="H960" i="12"/>
  <c r="I960" i="12" s="1"/>
  <c r="G960" i="12"/>
  <c r="B751" i="3"/>
  <c r="G751" i="3" s="1"/>
  <c r="E960" i="12" l="1"/>
  <c r="D945" i="17"/>
  <c r="H962" i="15"/>
  <c r="I962" i="15" s="1"/>
  <c r="D962" i="15"/>
  <c r="C962" i="15"/>
  <c r="G962" i="15"/>
  <c r="D962" i="14"/>
  <c r="H962" i="14"/>
  <c r="I962" i="14" s="1"/>
  <c r="C962" i="14"/>
  <c r="G962" i="14"/>
  <c r="C959" i="13"/>
  <c r="H959" i="13"/>
  <c r="I959" i="13" s="1"/>
  <c r="D959" i="13"/>
  <c r="G959" i="13"/>
  <c r="B961" i="12"/>
  <c r="C751" i="3"/>
  <c r="D751" i="3"/>
  <c r="E962" i="15" l="1"/>
  <c r="G947" i="17"/>
  <c r="E962" i="14"/>
  <c r="F947" i="17"/>
  <c r="E959" i="13"/>
  <c r="E944" i="17"/>
  <c r="E751" i="3"/>
  <c r="H751" i="3" s="1"/>
  <c r="I751" i="3" s="1"/>
  <c r="C736" i="17"/>
  <c r="B736" i="17" s="1"/>
  <c r="B963" i="15"/>
  <c r="B963" i="14"/>
  <c r="B960" i="13"/>
  <c r="H961" i="12"/>
  <c r="I961" i="12" s="1"/>
  <c r="D961" i="12"/>
  <c r="C961" i="12"/>
  <c r="G961" i="12"/>
  <c r="E961" i="12" l="1"/>
  <c r="D946" i="17"/>
  <c r="H963" i="15"/>
  <c r="I963" i="15" s="1"/>
  <c r="D963" i="15"/>
  <c r="C963" i="15"/>
  <c r="G963" i="15"/>
  <c r="C963" i="14"/>
  <c r="H963" i="14"/>
  <c r="I963" i="14" s="1"/>
  <c r="D963" i="14"/>
  <c r="G963" i="14"/>
  <c r="H960" i="13"/>
  <c r="I960" i="13" s="1"/>
  <c r="D960" i="13"/>
  <c r="C960" i="13"/>
  <c r="G960" i="13"/>
  <c r="B962" i="12"/>
  <c r="B752" i="3"/>
  <c r="G752" i="3" s="1"/>
  <c r="E963" i="15" l="1"/>
  <c r="G948" i="17"/>
  <c r="E963" i="14"/>
  <c r="F948" i="17"/>
  <c r="E960" i="13"/>
  <c r="E945" i="17"/>
  <c r="B964" i="15"/>
  <c r="B964" i="14"/>
  <c r="B961" i="13"/>
  <c r="D962" i="12"/>
  <c r="C962" i="12"/>
  <c r="H962" i="12"/>
  <c r="I962" i="12" s="1"/>
  <c r="G962" i="12"/>
  <c r="C752" i="3"/>
  <c r="D752" i="3"/>
  <c r="E962" i="12" l="1"/>
  <c r="D947" i="17"/>
  <c r="E752" i="3"/>
  <c r="C737" i="17"/>
  <c r="B737" i="17" s="1"/>
  <c r="C964" i="15"/>
  <c r="H964" i="15"/>
  <c r="I964" i="15" s="1"/>
  <c r="D964" i="15"/>
  <c r="G964" i="15"/>
  <c r="H964" i="14"/>
  <c r="I964" i="14" s="1"/>
  <c r="D964" i="14"/>
  <c r="C964" i="14"/>
  <c r="G964" i="14"/>
  <c r="H961" i="13"/>
  <c r="I961" i="13" s="1"/>
  <c r="D961" i="13"/>
  <c r="C961" i="13"/>
  <c r="G961" i="13"/>
  <c r="B963" i="12"/>
  <c r="H752" i="3"/>
  <c r="I752" i="3" s="1"/>
  <c r="E964" i="15" l="1"/>
  <c r="G949" i="17"/>
  <c r="E964" i="14"/>
  <c r="F949" i="17"/>
  <c r="E961" i="13"/>
  <c r="E946" i="17"/>
  <c r="B965" i="15"/>
  <c r="B965" i="14"/>
  <c r="B962" i="13"/>
  <c r="H963" i="12"/>
  <c r="I963" i="12" s="1"/>
  <c r="D963" i="12"/>
  <c r="C963" i="12"/>
  <c r="G963" i="12"/>
  <c r="B753" i="3"/>
  <c r="G753" i="3" s="1"/>
  <c r="E963" i="12" l="1"/>
  <c r="D948" i="17"/>
  <c r="D965" i="15"/>
  <c r="C965" i="15"/>
  <c r="H965" i="15"/>
  <c r="I965" i="15" s="1"/>
  <c r="G965" i="15"/>
  <c r="H965" i="14"/>
  <c r="I965" i="14" s="1"/>
  <c r="C965" i="14"/>
  <c r="D965" i="14"/>
  <c r="G965" i="14"/>
  <c r="D962" i="13"/>
  <c r="C962" i="13"/>
  <c r="H962" i="13"/>
  <c r="I962" i="13" s="1"/>
  <c r="G962" i="13"/>
  <c r="B964" i="12"/>
  <c r="C753" i="3"/>
  <c r="D753" i="3"/>
  <c r="E965" i="15" l="1"/>
  <c r="G950" i="17"/>
  <c r="E965" i="14"/>
  <c r="F950" i="17"/>
  <c r="E962" i="13"/>
  <c r="E947" i="17"/>
  <c r="E753" i="3"/>
  <c r="H753" i="3" s="1"/>
  <c r="I753" i="3" s="1"/>
  <c r="C738" i="17"/>
  <c r="B738" i="17" s="1"/>
  <c r="B966" i="15"/>
  <c r="B966" i="14"/>
  <c r="B963" i="13"/>
  <c r="H964" i="12"/>
  <c r="I964" i="12" s="1"/>
  <c r="D964" i="12"/>
  <c r="C964" i="12"/>
  <c r="G964" i="12"/>
  <c r="E964" i="12" l="1"/>
  <c r="D949" i="17"/>
  <c r="C966" i="15"/>
  <c r="D966" i="15"/>
  <c r="H966" i="15"/>
  <c r="I966" i="15" s="1"/>
  <c r="G966" i="15"/>
  <c r="H966" i="14"/>
  <c r="I966" i="14" s="1"/>
  <c r="D966" i="14"/>
  <c r="C966" i="14"/>
  <c r="G966" i="14"/>
  <c r="H963" i="13"/>
  <c r="I963" i="13" s="1"/>
  <c r="D963" i="13"/>
  <c r="C963" i="13"/>
  <c r="G963" i="13"/>
  <c r="B965" i="12"/>
  <c r="B754" i="3"/>
  <c r="G754" i="3" s="1"/>
  <c r="E966" i="15" l="1"/>
  <c r="G951" i="17"/>
  <c r="E966" i="14"/>
  <c r="F951" i="17"/>
  <c r="E963" i="13"/>
  <c r="E948" i="17"/>
  <c r="B967" i="15"/>
  <c r="B967" i="14"/>
  <c r="B964" i="13"/>
  <c r="H965" i="12"/>
  <c r="I965" i="12" s="1"/>
  <c r="D965" i="12"/>
  <c r="C965" i="12"/>
  <c r="G965" i="12"/>
  <c r="C754" i="3"/>
  <c r="D754" i="3"/>
  <c r="E965" i="12" l="1"/>
  <c r="D950" i="17"/>
  <c r="E754" i="3"/>
  <c r="C739" i="17"/>
  <c r="B739" i="17" s="1"/>
  <c r="H967" i="15"/>
  <c r="I967" i="15" s="1"/>
  <c r="D967" i="15"/>
  <c r="C967" i="15"/>
  <c r="G967" i="15"/>
  <c r="H967" i="14"/>
  <c r="I967" i="14" s="1"/>
  <c r="D967" i="14"/>
  <c r="C967" i="14"/>
  <c r="G967" i="14"/>
  <c r="D964" i="13"/>
  <c r="C964" i="13"/>
  <c r="H964" i="13"/>
  <c r="I964" i="13" s="1"/>
  <c r="G964" i="13"/>
  <c r="B966" i="12"/>
  <c r="H754" i="3"/>
  <c r="I754" i="3" s="1"/>
  <c r="E967" i="15" l="1"/>
  <c r="G952" i="17"/>
  <c r="E967" i="14"/>
  <c r="F952" i="17"/>
  <c r="E964" i="13"/>
  <c r="E949" i="17"/>
  <c r="B968" i="15"/>
  <c r="B968" i="14"/>
  <c r="B965" i="13"/>
  <c r="H966" i="12"/>
  <c r="I966" i="12" s="1"/>
  <c r="D966" i="12"/>
  <c r="C966" i="12"/>
  <c r="G966" i="12"/>
  <c r="B755" i="3"/>
  <c r="G755" i="3" s="1"/>
  <c r="E966" i="12" l="1"/>
  <c r="D951" i="17"/>
  <c r="H968" i="15"/>
  <c r="I968" i="15" s="1"/>
  <c r="D968" i="15"/>
  <c r="C968" i="15"/>
  <c r="G968" i="15"/>
  <c r="D968" i="14"/>
  <c r="H968" i="14"/>
  <c r="I968" i="14" s="1"/>
  <c r="C968" i="14"/>
  <c r="G968" i="14"/>
  <c r="H965" i="13"/>
  <c r="I965" i="13" s="1"/>
  <c r="D965" i="13"/>
  <c r="C965" i="13"/>
  <c r="G965" i="13"/>
  <c r="B967" i="12"/>
  <c r="C755" i="3"/>
  <c r="D755" i="3"/>
  <c r="E968" i="15" l="1"/>
  <c r="G953" i="17"/>
  <c r="E968" i="14"/>
  <c r="F953" i="17"/>
  <c r="E965" i="13"/>
  <c r="E950" i="17"/>
  <c r="E755" i="3"/>
  <c r="H755" i="3" s="1"/>
  <c r="I755" i="3" s="1"/>
  <c r="C740" i="17"/>
  <c r="B740" i="17" s="1"/>
  <c r="B969" i="15"/>
  <c r="B969" i="14"/>
  <c r="B966" i="13"/>
  <c r="D967" i="12"/>
  <c r="C967" i="12"/>
  <c r="H967" i="12"/>
  <c r="I967" i="12" s="1"/>
  <c r="G967" i="12"/>
  <c r="E967" i="12" l="1"/>
  <c r="D952" i="17"/>
  <c r="H969" i="15"/>
  <c r="I969" i="15" s="1"/>
  <c r="D969" i="15"/>
  <c r="C969" i="15"/>
  <c r="G969" i="15"/>
  <c r="C969" i="14"/>
  <c r="H969" i="14"/>
  <c r="I969" i="14" s="1"/>
  <c r="D969" i="14"/>
  <c r="G969" i="14"/>
  <c r="H966" i="13"/>
  <c r="I966" i="13" s="1"/>
  <c r="D966" i="13"/>
  <c r="C966" i="13"/>
  <c r="G966" i="13"/>
  <c r="B968" i="12"/>
  <c r="B756" i="3"/>
  <c r="G756" i="3" s="1"/>
  <c r="E969" i="15" l="1"/>
  <c r="G954" i="17"/>
  <c r="E969" i="14"/>
  <c r="F954" i="17"/>
  <c r="E966" i="13"/>
  <c r="E951" i="17"/>
  <c r="B970" i="15"/>
  <c r="B970" i="14"/>
  <c r="B967" i="13"/>
  <c r="H968" i="12"/>
  <c r="I968" i="12" s="1"/>
  <c r="D968" i="12"/>
  <c r="C968" i="12"/>
  <c r="G968" i="12"/>
  <c r="C756" i="3"/>
  <c r="D756" i="3"/>
  <c r="E968" i="12" l="1"/>
  <c r="D953" i="17"/>
  <c r="E756" i="3"/>
  <c r="C741" i="17"/>
  <c r="B741" i="17" s="1"/>
  <c r="D970" i="15"/>
  <c r="H970" i="15"/>
  <c r="I970" i="15" s="1"/>
  <c r="C970" i="15"/>
  <c r="G970" i="15"/>
  <c r="C970" i="14"/>
  <c r="D970" i="14"/>
  <c r="H970" i="14"/>
  <c r="I970" i="14" s="1"/>
  <c r="G970" i="14"/>
  <c r="H967" i="13"/>
  <c r="I967" i="13" s="1"/>
  <c r="D967" i="13"/>
  <c r="C967" i="13"/>
  <c r="G967" i="13"/>
  <c r="B969" i="12"/>
  <c r="H756" i="3"/>
  <c r="I756" i="3" s="1"/>
  <c r="E970" i="15" l="1"/>
  <c r="G955" i="17"/>
  <c r="E970" i="14"/>
  <c r="F955" i="17"/>
  <c r="E967" i="13"/>
  <c r="E952" i="17"/>
  <c r="B971" i="15"/>
  <c r="B971" i="14"/>
  <c r="B968" i="13"/>
  <c r="C969" i="12"/>
  <c r="H969" i="12"/>
  <c r="I969" i="12" s="1"/>
  <c r="D969" i="12"/>
  <c r="G969" i="12"/>
  <c r="B757" i="3"/>
  <c r="G757" i="3" s="1"/>
  <c r="E969" i="12" l="1"/>
  <c r="D954" i="17"/>
  <c r="D971" i="15"/>
  <c r="H971" i="15"/>
  <c r="I971" i="15" s="1"/>
  <c r="C971" i="15"/>
  <c r="G971" i="15"/>
  <c r="H971" i="14"/>
  <c r="I971" i="14" s="1"/>
  <c r="C971" i="14"/>
  <c r="D971" i="14"/>
  <c r="G971" i="14"/>
  <c r="H968" i="13"/>
  <c r="I968" i="13" s="1"/>
  <c r="D968" i="13"/>
  <c r="C968" i="13"/>
  <c r="G968" i="13"/>
  <c r="B970" i="12"/>
  <c r="C757" i="3"/>
  <c r="D757" i="3"/>
  <c r="E971" i="15" l="1"/>
  <c r="G956" i="17"/>
  <c r="E971" i="14"/>
  <c r="F956" i="17"/>
  <c r="E968" i="13"/>
  <c r="E953" i="17"/>
  <c r="E757" i="3"/>
  <c r="H757" i="3" s="1"/>
  <c r="I757" i="3" s="1"/>
  <c r="C742" i="17"/>
  <c r="B742" i="17" s="1"/>
  <c r="B972" i="15"/>
  <c r="B972" i="14"/>
  <c r="B969" i="13"/>
  <c r="H970" i="12"/>
  <c r="I970" i="12" s="1"/>
  <c r="D970" i="12"/>
  <c r="C970" i="12"/>
  <c r="G970" i="12"/>
  <c r="E970" i="12" l="1"/>
  <c r="D955" i="17"/>
  <c r="C972" i="15"/>
  <c r="H972" i="15"/>
  <c r="I972" i="15" s="1"/>
  <c r="D972" i="15"/>
  <c r="G972" i="15"/>
  <c r="C972" i="14"/>
  <c r="H972" i="14"/>
  <c r="I972" i="14" s="1"/>
  <c r="D972" i="14"/>
  <c r="G972" i="14"/>
  <c r="D969" i="13"/>
  <c r="C969" i="13"/>
  <c r="H969" i="13"/>
  <c r="I969" i="13" s="1"/>
  <c r="G969" i="13"/>
  <c r="B971" i="12"/>
  <c r="B758" i="3"/>
  <c r="G758" i="3" s="1"/>
  <c r="E972" i="15" l="1"/>
  <c r="G957" i="17"/>
  <c r="E972" i="14"/>
  <c r="F957" i="17"/>
  <c r="E969" i="13"/>
  <c r="E954" i="17"/>
  <c r="B973" i="15"/>
  <c r="B973" i="14"/>
  <c r="B970" i="13"/>
  <c r="H971" i="12"/>
  <c r="I971" i="12" s="1"/>
  <c r="D971" i="12"/>
  <c r="C971" i="12"/>
  <c r="G971" i="12"/>
  <c r="C758" i="3"/>
  <c r="D758" i="3"/>
  <c r="E971" i="12" l="1"/>
  <c r="D956" i="17"/>
  <c r="E758" i="3"/>
  <c r="H758" i="3" s="1"/>
  <c r="I758" i="3" s="1"/>
  <c r="B759" i="3" s="1"/>
  <c r="G759" i="3" s="1"/>
  <c r="C743" i="17"/>
  <c r="B743" i="17" s="1"/>
  <c r="H973" i="15"/>
  <c r="I973" i="15" s="1"/>
  <c r="D973" i="15"/>
  <c r="C973" i="15"/>
  <c r="G973" i="15"/>
  <c r="C973" i="14"/>
  <c r="D973" i="14"/>
  <c r="H973" i="14"/>
  <c r="I973" i="14" s="1"/>
  <c r="G973" i="14"/>
  <c r="H970" i="13"/>
  <c r="I970" i="13" s="1"/>
  <c r="D970" i="13"/>
  <c r="C970" i="13"/>
  <c r="G970" i="13"/>
  <c r="B972" i="12"/>
  <c r="E973" i="15" l="1"/>
  <c r="G958" i="17"/>
  <c r="E973" i="14"/>
  <c r="F958" i="17"/>
  <c r="E970" i="13"/>
  <c r="E955" i="17"/>
  <c r="B974" i="15"/>
  <c r="B974" i="14"/>
  <c r="B971" i="13"/>
  <c r="D972" i="12"/>
  <c r="C972" i="12"/>
  <c r="H972" i="12"/>
  <c r="I972" i="12" s="1"/>
  <c r="G972" i="12"/>
  <c r="C759" i="3"/>
  <c r="D759" i="3"/>
  <c r="E972" i="12" l="1"/>
  <c r="D957" i="17"/>
  <c r="E759" i="3"/>
  <c r="C744" i="17"/>
  <c r="B744" i="17" s="1"/>
  <c r="H974" i="15"/>
  <c r="I974" i="15" s="1"/>
  <c r="D974" i="15"/>
  <c r="C974" i="15"/>
  <c r="G974" i="15"/>
  <c r="D974" i="14"/>
  <c r="C974" i="14"/>
  <c r="H974" i="14"/>
  <c r="I974" i="14" s="1"/>
  <c r="G974" i="14"/>
  <c r="C971" i="13"/>
  <c r="H971" i="13"/>
  <c r="I971" i="13" s="1"/>
  <c r="D971" i="13"/>
  <c r="G971" i="13"/>
  <c r="B973" i="12"/>
  <c r="H759" i="3"/>
  <c r="I759" i="3" s="1"/>
  <c r="E974" i="15" l="1"/>
  <c r="G959" i="17"/>
  <c r="E974" i="14"/>
  <c r="F959" i="17"/>
  <c r="E971" i="13"/>
  <c r="E956" i="17"/>
  <c r="B975" i="15"/>
  <c r="B975" i="14"/>
  <c r="B972" i="13"/>
  <c r="H973" i="12"/>
  <c r="I973" i="12" s="1"/>
  <c r="D973" i="12"/>
  <c r="C973" i="12"/>
  <c r="G973" i="12"/>
  <c r="B760" i="3"/>
  <c r="G760" i="3" s="1"/>
  <c r="E973" i="12" l="1"/>
  <c r="D958" i="17"/>
  <c r="H975" i="15"/>
  <c r="I975" i="15" s="1"/>
  <c r="D975" i="15"/>
  <c r="C975" i="15"/>
  <c r="G975" i="15"/>
  <c r="C975" i="14"/>
  <c r="D975" i="14"/>
  <c r="H975" i="14"/>
  <c r="I975" i="14" s="1"/>
  <c r="G975" i="14"/>
  <c r="H972" i="13"/>
  <c r="I972" i="13" s="1"/>
  <c r="D972" i="13"/>
  <c r="C972" i="13"/>
  <c r="G972" i="13"/>
  <c r="B974" i="12"/>
  <c r="C760" i="3"/>
  <c r="D760" i="3"/>
  <c r="E975" i="15" l="1"/>
  <c r="G960" i="17"/>
  <c r="E975" i="14"/>
  <c r="F960" i="17"/>
  <c r="E972" i="13"/>
  <c r="E957" i="17"/>
  <c r="E760" i="3"/>
  <c r="H760" i="3" s="1"/>
  <c r="I760" i="3" s="1"/>
  <c r="C745" i="17"/>
  <c r="B745" i="17" s="1"/>
  <c r="B976" i="15"/>
  <c r="B976" i="14"/>
  <c r="B973" i="13"/>
  <c r="D974" i="12"/>
  <c r="C974" i="12"/>
  <c r="H974" i="12"/>
  <c r="I974" i="12" s="1"/>
  <c r="G974" i="12"/>
  <c r="E974" i="12" l="1"/>
  <c r="D959" i="17"/>
  <c r="H976" i="15"/>
  <c r="I976" i="15" s="1"/>
  <c r="D976" i="15"/>
  <c r="C976" i="15"/>
  <c r="G976" i="15"/>
  <c r="D976" i="14"/>
  <c r="H976" i="14"/>
  <c r="I976" i="14" s="1"/>
  <c r="C976" i="14"/>
  <c r="G976" i="14"/>
  <c r="H973" i="13"/>
  <c r="I973" i="13" s="1"/>
  <c r="D973" i="13"/>
  <c r="C973" i="13"/>
  <c r="G973" i="13"/>
  <c r="B975" i="12"/>
  <c r="B761" i="3"/>
  <c r="G761" i="3" s="1"/>
  <c r="E976" i="15" l="1"/>
  <c r="G961" i="17"/>
  <c r="E976" i="14"/>
  <c r="F961" i="17"/>
  <c r="E973" i="13"/>
  <c r="E958" i="17"/>
  <c r="B977" i="15"/>
  <c r="B977" i="14"/>
  <c r="B974" i="13"/>
  <c r="H975" i="12"/>
  <c r="I975" i="12" s="1"/>
  <c r="D975" i="12"/>
  <c r="C975" i="12"/>
  <c r="G975" i="12"/>
  <c r="C761" i="3"/>
  <c r="D761" i="3"/>
  <c r="E975" i="12" l="1"/>
  <c r="D960" i="17"/>
  <c r="E761" i="3"/>
  <c r="C746" i="17"/>
  <c r="B746" i="17" s="1"/>
  <c r="D977" i="15"/>
  <c r="C977" i="15"/>
  <c r="H977" i="15"/>
  <c r="I977" i="15" s="1"/>
  <c r="G977" i="15"/>
  <c r="H977" i="14"/>
  <c r="I977" i="14" s="1"/>
  <c r="D977" i="14"/>
  <c r="C977" i="14"/>
  <c r="G977" i="14"/>
  <c r="D974" i="13"/>
  <c r="C974" i="13"/>
  <c r="H974" i="13"/>
  <c r="I974" i="13" s="1"/>
  <c r="G974" i="13"/>
  <c r="B976" i="12"/>
  <c r="H761" i="3"/>
  <c r="I761" i="3" s="1"/>
  <c r="B762" i="3" s="1"/>
  <c r="G762" i="3" s="1"/>
  <c r="E977" i="15" l="1"/>
  <c r="G962" i="17"/>
  <c r="E977" i="14"/>
  <c r="F962" i="17"/>
  <c r="E974" i="13"/>
  <c r="E959" i="17"/>
  <c r="B978" i="15"/>
  <c r="B978" i="14"/>
  <c r="B975" i="13"/>
  <c r="H976" i="12"/>
  <c r="I976" i="12" s="1"/>
  <c r="D976" i="12"/>
  <c r="C976" i="12"/>
  <c r="G976" i="12"/>
  <c r="C762" i="3"/>
  <c r="D762" i="3"/>
  <c r="E976" i="12" l="1"/>
  <c r="D961" i="17"/>
  <c r="E762" i="3"/>
  <c r="C747" i="17"/>
  <c r="B747" i="17" s="1"/>
  <c r="C978" i="15"/>
  <c r="H978" i="15"/>
  <c r="I978" i="15" s="1"/>
  <c r="D978" i="15"/>
  <c r="G978" i="15"/>
  <c r="D978" i="14"/>
  <c r="H978" i="14"/>
  <c r="I978" i="14" s="1"/>
  <c r="C978" i="14"/>
  <c r="G978" i="14"/>
  <c r="H975" i="13"/>
  <c r="I975" i="13" s="1"/>
  <c r="D975" i="13"/>
  <c r="C975" i="13"/>
  <c r="G975" i="13"/>
  <c r="B977" i="12"/>
  <c r="H762" i="3"/>
  <c r="I762" i="3" s="1"/>
  <c r="E978" i="15" l="1"/>
  <c r="G963" i="17"/>
  <c r="E978" i="14"/>
  <c r="F963" i="17"/>
  <c r="E975" i="13"/>
  <c r="E960" i="17"/>
  <c r="B979" i="15"/>
  <c r="B979" i="14"/>
  <c r="B976" i="13"/>
  <c r="H977" i="12"/>
  <c r="I977" i="12" s="1"/>
  <c r="D977" i="12"/>
  <c r="C977" i="12"/>
  <c r="G977" i="12"/>
  <c r="B763" i="3"/>
  <c r="G763" i="3" s="1"/>
  <c r="E977" i="12" l="1"/>
  <c r="D962" i="17"/>
  <c r="H979" i="15"/>
  <c r="I979" i="15" s="1"/>
  <c r="D979" i="15"/>
  <c r="C979" i="15"/>
  <c r="G979" i="15"/>
  <c r="D979" i="14"/>
  <c r="C979" i="14"/>
  <c r="H979" i="14"/>
  <c r="I979" i="14" s="1"/>
  <c r="G979" i="14"/>
  <c r="D976" i="13"/>
  <c r="C976" i="13"/>
  <c r="H976" i="13"/>
  <c r="I976" i="13" s="1"/>
  <c r="G976" i="13"/>
  <c r="B978" i="12"/>
  <c r="C763" i="3"/>
  <c r="D763" i="3"/>
  <c r="E979" i="15" l="1"/>
  <c r="G964" i="17"/>
  <c r="E979" i="14"/>
  <c r="F964" i="17"/>
  <c r="E976" i="13"/>
  <c r="E961" i="17"/>
  <c r="E763" i="3"/>
  <c r="H763" i="3" s="1"/>
  <c r="I763" i="3" s="1"/>
  <c r="B764" i="3" s="1"/>
  <c r="G764" i="3" s="1"/>
  <c r="C748" i="17"/>
  <c r="B748" i="17" s="1"/>
  <c r="B980" i="15"/>
  <c r="B980" i="14"/>
  <c r="B977" i="13"/>
  <c r="H978" i="12"/>
  <c r="I978" i="12" s="1"/>
  <c r="D978" i="12"/>
  <c r="C978" i="12"/>
  <c r="G978" i="12"/>
  <c r="E978" i="12" l="1"/>
  <c r="D963" i="17"/>
  <c r="H980" i="15"/>
  <c r="I980" i="15" s="1"/>
  <c r="C980" i="15"/>
  <c r="D980" i="15"/>
  <c r="G980" i="15"/>
  <c r="D980" i="14"/>
  <c r="H980" i="14"/>
  <c r="I980" i="14" s="1"/>
  <c r="C980" i="14"/>
  <c r="G980" i="14"/>
  <c r="H977" i="13"/>
  <c r="I977" i="13" s="1"/>
  <c r="D977" i="13"/>
  <c r="C977" i="13"/>
  <c r="G977" i="13"/>
  <c r="B979" i="12"/>
  <c r="C764" i="3"/>
  <c r="D764" i="3"/>
  <c r="E980" i="15" l="1"/>
  <c r="G965" i="17"/>
  <c r="E980" i="14"/>
  <c r="F965" i="17"/>
  <c r="E977" i="13"/>
  <c r="E962" i="17"/>
  <c r="E764" i="3"/>
  <c r="H764" i="3" s="1"/>
  <c r="I764" i="3" s="1"/>
  <c r="C749" i="17"/>
  <c r="B749" i="17" s="1"/>
  <c r="B981" i="15"/>
  <c r="B981" i="14"/>
  <c r="B978" i="13"/>
  <c r="D979" i="12"/>
  <c r="C979" i="12"/>
  <c r="H979" i="12"/>
  <c r="I979" i="12" s="1"/>
  <c r="G979" i="12"/>
  <c r="E979" i="12" l="1"/>
  <c r="D964" i="17"/>
  <c r="H981" i="15"/>
  <c r="I981" i="15" s="1"/>
  <c r="D981" i="15"/>
  <c r="C981" i="15"/>
  <c r="G981" i="15"/>
  <c r="C981" i="14"/>
  <c r="D981" i="14"/>
  <c r="H981" i="14"/>
  <c r="I981" i="14" s="1"/>
  <c r="G981" i="14"/>
  <c r="H978" i="13"/>
  <c r="I978" i="13" s="1"/>
  <c r="D978" i="13"/>
  <c r="C978" i="13"/>
  <c r="G978" i="13"/>
  <c r="B980" i="12"/>
  <c r="B765" i="3"/>
  <c r="G765" i="3" s="1"/>
  <c r="E981" i="15" l="1"/>
  <c r="G966" i="17"/>
  <c r="E981" i="14"/>
  <c r="F966" i="17"/>
  <c r="E978" i="13"/>
  <c r="E963" i="17"/>
  <c r="B982" i="15"/>
  <c r="B982" i="14"/>
  <c r="B979" i="13"/>
  <c r="H980" i="12"/>
  <c r="I980" i="12" s="1"/>
  <c r="D980" i="12"/>
  <c r="C980" i="12"/>
  <c r="G980" i="12"/>
  <c r="C765" i="3"/>
  <c r="D765" i="3"/>
  <c r="E980" i="12" l="1"/>
  <c r="D965" i="17"/>
  <c r="E765" i="3"/>
  <c r="C750" i="17"/>
  <c r="B750" i="17" s="1"/>
  <c r="D982" i="15"/>
  <c r="C982" i="15"/>
  <c r="H982" i="15"/>
  <c r="I982" i="15" s="1"/>
  <c r="G982" i="15"/>
  <c r="H982" i="14"/>
  <c r="I982" i="14" s="1"/>
  <c r="D982" i="14"/>
  <c r="C982" i="14"/>
  <c r="G982" i="14"/>
  <c r="H979" i="13"/>
  <c r="I979" i="13" s="1"/>
  <c r="D979" i="13"/>
  <c r="C979" i="13"/>
  <c r="G979" i="13"/>
  <c r="B981" i="12"/>
  <c r="H765" i="3"/>
  <c r="I765" i="3" s="1"/>
  <c r="E982" i="15" l="1"/>
  <c r="G967" i="17"/>
  <c r="E982" i="14"/>
  <c r="F967" i="17"/>
  <c r="E979" i="13"/>
  <c r="E964" i="17"/>
  <c r="B983" i="15"/>
  <c r="B983" i="14"/>
  <c r="B980" i="13"/>
  <c r="C981" i="12"/>
  <c r="H981" i="12"/>
  <c r="I981" i="12" s="1"/>
  <c r="D981" i="12"/>
  <c r="G981" i="12"/>
  <c r="B766" i="3"/>
  <c r="G766" i="3" s="1"/>
  <c r="E981" i="12" l="1"/>
  <c r="D966" i="17"/>
  <c r="D983" i="15"/>
  <c r="H983" i="15"/>
  <c r="I983" i="15" s="1"/>
  <c r="C983" i="15"/>
  <c r="G983" i="15"/>
  <c r="H983" i="14"/>
  <c r="I983" i="14" s="1"/>
  <c r="D983" i="14"/>
  <c r="C983" i="14"/>
  <c r="G983" i="14"/>
  <c r="H980" i="13"/>
  <c r="I980" i="13" s="1"/>
  <c r="D980" i="13"/>
  <c r="C980" i="13"/>
  <c r="G980" i="13"/>
  <c r="B982" i="12"/>
  <c r="C766" i="3"/>
  <c r="D766" i="3"/>
  <c r="E983" i="15" l="1"/>
  <c r="G968" i="17"/>
  <c r="E983" i="14"/>
  <c r="F968" i="17"/>
  <c r="E980" i="13"/>
  <c r="E965" i="17"/>
  <c r="E766" i="3"/>
  <c r="H766" i="3" s="1"/>
  <c r="I766" i="3" s="1"/>
  <c r="B767" i="3" s="1"/>
  <c r="G767" i="3" s="1"/>
  <c r="C751" i="17"/>
  <c r="B751" i="17" s="1"/>
  <c r="B984" i="15"/>
  <c r="B984" i="14"/>
  <c r="B981" i="13"/>
  <c r="H982" i="12"/>
  <c r="I982" i="12" s="1"/>
  <c r="D982" i="12"/>
  <c r="C982" i="12"/>
  <c r="G982" i="12"/>
  <c r="E982" i="12" l="1"/>
  <c r="D967" i="17"/>
  <c r="C984" i="15"/>
  <c r="H984" i="15"/>
  <c r="I984" i="15" s="1"/>
  <c r="D984" i="15"/>
  <c r="G984" i="15"/>
  <c r="H984" i="14"/>
  <c r="I984" i="14" s="1"/>
  <c r="D984" i="14"/>
  <c r="C984" i="14"/>
  <c r="G984" i="14"/>
  <c r="D981" i="13"/>
  <c r="C981" i="13"/>
  <c r="H981" i="13"/>
  <c r="I981" i="13" s="1"/>
  <c r="G981" i="13"/>
  <c r="B983" i="12"/>
  <c r="C767" i="3"/>
  <c r="D767" i="3"/>
  <c r="E984" i="15" l="1"/>
  <c r="G969" i="17"/>
  <c r="E984" i="14"/>
  <c r="F969" i="17"/>
  <c r="E981" i="13"/>
  <c r="E966" i="17"/>
  <c r="E767" i="3"/>
  <c r="H767" i="3" s="1"/>
  <c r="I767" i="3" s="1"/>
  <c r="B768" i="3" s="1"/>
  <c r="G768" i="3" s="1"/>
  <c r="C752" i="17"/>
  <c r="B752" i="17" s="1"/>
  <c r="B985" i="15"/>
  <c r="B985" i="14"/>
  <c r="B982" i="13"/>
  <c r="H983" i="12"/>
  <c r="I983" i="12" s="1"/>
  <c r="D983" i="12"/>
  <c r="C983" i="12"/>
  <c r="G983" i="12"/>
  <c r="E983" i="12" l="1"/>
  <c r="D968" i="17"/>
  <c r="H985" i="15"/>
  <c r="I985" i="15" s="1"/>
  <c r="D985" i="15"/>
  <c r="C985" i="15"/>
  <c r="G985" i="15"/>
  <c r="D985" i="14"/>
  <c r="H985" i="14"/>
  <c r="I985" i="14" s="1"/>
  <c r="C985" i="14"/>
  <c r="G985" i="14"/>
  <c r="H982" i="13"/>
  <c r="I982" i="13" s="1"/>
  <c r="D982" i="13"/>
  <c r="C982" i="13"/>
  <c r="G982" i="13"/>
  <c r="B984" i="12"/>
  <c r="C768" i="3"/>
  <c r="D768" i="3"/>
  <c r="E985" i="15" l="1"/>
  <c r="G970" i="17"/>
  <c r="E985" i="14"/>
  <c r="F970" i="17"/>
  <c r="E982" i="13"/>
  <c r="E967" i="17"/>
  <c r="E768" i="3"/>
  <c r="H768" i="3" s="1"/>
  <c r="I768" i="3" s="1"/>
  <c r="B769" i="3" s="1"/>
  <c r="G769" i="3" s="1"/>
  <c r="C753" i="17"/>
  <c r="B753" i="17" s="1"/>
  <c r="B986" i="15"/>
  <c r="B986" i="14"/>
  <c r="B983" i="13"/>
  <c r="D984" i="12"/>
  <c r="C984" i="12"/>
  <c r="H984" i="12"/>
  <c r="I984" i="12" s="1"/>
  <c r="G984" i="12"/>
  <c r="E984" i="12" l="1"/>
  <c r="D969" i="17"/>
  <c r="H986" i="15"/>
  <c r="I986" i="15" s="1"/>
  <c r="D986" i="15"/>
  <c r="C986" i="15"/>
  <c r="G986" i="15"/>
  <c r="D986" i="14"/>
  <c r="H986" i="14"/>
  <c r="I986" i="14" s="1"/>
  <c r="C986" i="14"/>
  <c r="G986" i="14"/>
  <c r="C983" i="13"/>
  <c r="H983" i="13"/>
  <c r="I983" i="13" s="1"/>
  <c r="D983" i="13"/>
  <c r="G983" i="13"/>
  <c r="B985" i="12"/>
  <c r="C769" i="3"/>
  <c r="D769" i="3"/>
  <c r="E986" i="15" l="1"/>
  <c r="G971" i="17"/>
  <c r="E986" i="14"/>
  <c r="F971" i="17"/>
  <c r="E983" i="13"/>
  <c r="E968" i="17"/>
  <c r="E769" i="3"/>
  <c r="H769" i="3" s="1"/>
  <c r="I769" i="3" s="1"/>
  <c r="B770" i="3" s="1"/>
  <c r="G770" i="3" s="1"/>
  <c r="C754" i="17"/>
  <c r="B754" i="17" s="1"/>
  <c r="B987" i="15"/>
  <c r="B987" i="14"/>
  <c r="B984" i="13"/>
  <c r="H985" i="12"/>
  <c r="I985" i="12" s="1"/>
  <c r="D985" i="12"/>
  <c r="C985" i="12"/>
  <c r="G985" i="12"/>
  <c r="E985" i="12" l="1"/>
  <c r="D970" i="17"/>
  <c r="H987" i="15"/>
  <c r="I987" i="15" s="1"/>
  <c r="D987" i="15"/>
  <c r="C987" i="15"/>
  <c r="G987" i="15"/>
  <c r="C987" i="14"/>
  <c r="D987" i="14"/>
  <c r="H987" i="14"/>
  <c r="I987" i="14" s="1"/>
  <c r="G987" i="14"/>
  <c r="H984" i="13"/>
  <c r="I984" i="13" s="1"/>
  <c r="D984" i="13"/>
  <c r="C984" i="13"/>
  <c r="G984" i="13"/>
  <c r="B986" i="12"/>
  <c r="C770" i="3"/>
  <c r="D770" i="3"/>
  <c r="E987" i="15" l="1"/>
  <c r="G972" i="17"/>
  <c r="E987" i="14"/>
  <c r="F972" i="17"/>
  <c r="E984" i="13"/>
  <c r="E969" i="17"/>
  <c r="E770" i="3"/>
  <c r="C755" i="17"/>
  <c r="B755" i="17" s="1"/>
  <c r="B988" i="15"/>
  <c r="B988" i="14"/>
  <c r="B985" i="13"/>
  <c r="D986" i="12"/>
  <c r="C986" i="12"/>
  <c r="H986" i="12"/>
  <c r="I986" i="12" s="1"/>
  <c r="G986" i="12"/>
  <c r="H770" i="3"/>
  <c r="I770" i="3" s="1"/>
  <c r="B771" i="3" s="1"/>
  <c r="G771" i="3" s="1"/>
  <c r="E986" i="12" l="1"/>
  <c r="D971" i="17"/>
  <c r="H988" i="15"/>
  <c r="I988" i="15" s="1"/>
  <c r="D988" i="15"/>
  <c r="C988" i="15"/>
  <c r="G988" i="15"/>
  <c r="H988" i="14"/>
  <c r="I988" i="14" s="1"/>
  <c r="C988" i="14"/>
  <c r="D988" i="14"/>
  <c r="G988" i="14"/>
  <c r="H985" i="13"/>
  <c r="I985" i="13" s="1"/>
  <c r="D985" i="13"/>
  <c r="C985" i="13"/>
  <c r="G985" i="13"/>
  <c r="B987" i="12"/>
  <c r="C771" i="3"/>
  <c r="D771" i="3"/>
  <c r="E988" i="15" l="1"/>
  <c r="G973" i="17"/>
  <c r="E988" i="14"/>
  <c r="F973" i="17"/>
  <c r="E985" i="13"/>
  <c r="E970" i="17"/>
  <c r="E771" i="3"/>
  <c r="H771" i="3" s="1"/>
  <c r="I771" i="3" s="1"/>
  <c r="C756" i="17"/>
  <c r="B756" i="17" s="1"/>
  <c r="B989" i="15"/>
  <c r="B989" i="14"/>
  <c r="B986" i="13"/>
  <c r="H987" i="12"/>
  <c r="I987" i="12" s="1"/>
  <c r="D987" i="12"/>
  <c r="C987" i="12"/>
  <c r="G987" i="12"/>
  <c r="E987" i="12" l="1"/>
  <c r="D972" i="17"/>
  <c r="D989" i="15"/>
  <c r="C989" i="15"/>
  <c r="H989" i="15"/>
  <c r="I989" i="15" s="1"/>
  <c r="G989" i="15"/>
  <c r="H989" i="14"/>
  <c r="I989" i="14" s="1"/>
  <c r="D989" i="14"/>
  <c r="C989" i="14"/>
  <c r="G989" i="14"/>
  <c r="D986" i="13"/>
  <c r="C986" i="13"/>
  <c r="H986" i="13"/>
  <c r="I986" i="13" s="1"/>
  <c r="G986" i="13"/>
  <c r="B988" i="12"/>
  <c r="B772" i="3"/>
  <c r="G772" i="3" s="1"/>
  <c r="E989" i="15" l="1"/>
  <c r="G974" i="17"/>
  <c r="E989" i="14"/>
  <c r="F974" i="17"/>
  <c r="E986" i="13"/>
  <c r="E971" i="17"/>
  <c r="B990" i="15"/>
  <c r="B990" i="14"/>
  <c r="B987" i="13"/>
  <c r="H988" i="12"/>
  <c r="I988" i="12" s="1"/>
  <c r="D988" i="12"/>
  <c r="C988" i="12"/>
  <c r="G988" i="12"/>
  <c r="C772" i="3"/>
  <c r="D772" i="3"/>
  <c r="E988" i="12" l="1"/>
  <c r="D973" i="17"/>
  <c r="E772" i="3"/>
  <c r="C757" i="17"/>
  <c r="B757" i="17" s="1"/>
  <c r="C990" i="15"/>
  <c r="H990" i="15"/>
  <c r="I990" i="15" s="1"/>
  <c r="D990" i="15"/>
  <c r="G990" i="15"/>
  <c r="D990" i="14"/>
  <c r="C990" i="14"/>
  <c r="H990" i="14"/>
  <c r="I990" i="14" s="1"/>
  <c r="G990" i="14"/>
  <c r="H987" i="13"/>
  <c r="I987" i="13" s="1"/>
  <c r="D987" i="13"/>
  <c r="C987" i="13"/>
  <c r="G987" i="13"/>
  <c r="B989" i="12"/>
  <c r="H772" i="3"/>
  <c r="I772" i="3" s="1"/>
  <c r="B773" i="3" s="1"/>
  <c r="G773" i="3" s="1"/>
  <c r="E990" i="15" l="1"/>
  <c r="G975" i="17"/>
  <c r="E990" i="14"/>
  <c r="F975" i="17"/>
  <c r="E987" i="13"/>
  <c r="E972" i="17"/>
  <c r="B991" i="15"/>
  <c r="B991" i="14"/>
  <c r="B988" i="13"/>
  <c r="H989" i="12"/>
  <c r="I989" i="12" s="1"/>
  <c r="D989" i="12"/>
  <c r="C989" i="12"/>
  <c r="G989" i="12"/>
  <c r="C773" i="3"/>
  <c r="D773" i="3"/>
  <c r="E989" i="12" l="1"/>
  <c r="D974" i="17"/>
  <c r="E773" i="3"/>
  <c r="H773" i="3" s="1"/>
  <c r="I773" i="3" s="1"/>
  <c r="B774" i="3" s="1"/>
  <c r="G774" i="3" s="1"/>
  <c r="C758" i="17"/>
  <c r="B758" i="17" s="1"/>
  <c r="D991" i="15"/>
  <c r="C991" i="15"/>
  <c r="H991" i="15"/>
  <c r="I991" i="15" s="1"/>
  <c r="G991" i="15"/>
  <c r="C991" i="14"/>
  <c r="H991" i="14"/>
  <c r="I991" i="14" s="1"/>
  <c r="D991" i="14"/>
  <c r="G991" i="14"/>
  <c r="D988" i="13"/>
  <c r="C988" i="13"/>
  <c r="H988" i="13"/>
  <c r="I988" i="13" s="1"/>
  <c r="G988" i="13"/>
  <c r="B990" i="12"/>
  <c r="E991" i="15" l="1"/>
  <c r="G976" i="17"/>
  <c r="E991" i="14"/>
  <c r="F976" i="17"/>
  <c r="E988" i="13"/>
  <c r="E973" i="17"/>
  <c r="B992" i="15"/>
  <c r="B992" i="14"/>
  <c r="B989" i="13"/>
  <c r="H990" i="12"/>
  <c r="I990" i="12" s="1"/>
  <c r="D990" i="12"/>
  <c r="C990" i="12"/>
  <c r="G990" i="12"/>
  <c r="C774" i="3"/>
  <c r="D774" i="3"/>
  <c r="E990" i="12" l="1"/>
  <c r="D975" i="17"/>
  <c r="E774" i="3"/>
  <c r="C759" i="17"/>
  <c r="B759" i="17" s="1"/>
  <c r="H992" i="15"/>
  <c r="I992" i="15" s="1"/>
  <c r="D992" i="15"/>
  <c r="C992" i="15"/>
  <c r="G992" i="15"/>
  <c r="D992" i="14"/>
  <c r="C992" i="14"/>
  <c r="H992" i="14"/>
  <c r="I992" i="14" s="1"/>
  <c r="G992" i="14"/>
  <c r="H989" i="13"/>
  <c r="I989" i="13" s="1"/>
  <c r="D989" i="13"/>
  <c r="C989" i="13"/>
  <c r="G989" i="13"/>
  <c r="B991" i="12"/>
  <c r="H774" i="3"/>
  <c r="I774" i="3" s="1"/>
  <c r="E992" i="15" l="1"/>
  <c r="G977" i="17"/>
  <c r="E992" i="14"/>
  <c r="F977" i="17"/>
  <c r="E989" i="13"/>
  <c r="E974" i="17"/>
  <c r="B993" i="15"/>
  <c r="B993" i="14"/>
  <c r="B990" i="13"/>
  <c r="D991" i="12"/>
  <c r="C991" i="12"/>
  <c r="H991" i="12"/>
  <c r="I991" i="12" s="1"/>
  <c r="G991" i="12"/>
  <c r="B775" i="3"/>
  <c r="G775" i="3" s="1"/>
  <c r="E991" i="12" l="1"/>
  <c r="D976" i="17"/>
  <c r="H993" i="15"/>
  <c r="I993" i="15" s="1"/>
  <c r="D993" i="15"/>
  <c r="C993" i="15"/>
  <c r="G993" i="15"/>
  <c r="C993" i="14"/>
  <c r="H993" i="14"/>
  <c r="I993" i="14" s="1"/>
  <c r="D993" i="14"/>
  <c r="G993" i="14"/>
  <c r="H990" i="13"/>
  <c r="I990" i="13" s="1"/>
  <c r="D990" i="13"/>
  <c r="C990" i="13"/>
  <c r="G990" i="13"/>
  <c r="B992" i="12"/>
  <c r="C775" i="3"/>
  <c r="D775" i="3"/>
  <c r="E993" i="15" l="1"/>
  <c r="G978" i="17"/>
  <c r="E993" i="14"/>
  <c r="F978" i="17"/>
  <c r="E990" i="13"/>
  <c r="E975" i="17"/>
  <c r="E775" i="3"/>
  <c r="H775" i="3" s="1"/>
  <c r="I775" i="3" s="1"/>
  <c r="C760" i="17"/>
  <c r="B760" i="17" s="1"/>
  <c r="B994" i="15"/>
  <c r="B994" i="14"/>
  <c r="B991" i="13"/>
  <c r="H992" i="12"/>
  <c r="I992" i="12" s="1"/>
  <c r="D992" i="12"/>
  <c r="C992" i="12"/>
  <c r="G992" i="12"/>
  <c r="E992" i="12" l="1"/>
  <c r="D977" i="17"/>
  <c r="D994" i="15"/>
  <c r="H994" i="15"/>
  <c r="I994" i="15" s="1"/>
  <c r="C994" i="15"/>
  <c r="G994" i="15"/>
  <c r="H994" i="14"/>
  <c r="I994" i="14" s="1"/>
  <c r="D994" i="14"/>
  <c r="C994" i="14"/>
  <c r="G994" i="14"/>
  <c r="H991" i="13"/>
  <c r="I991" i="13" s="1"/>
  <c r="D991" i="13"/>
  <c r="C991" i="13"/>
  <c r="G991" i="13"/>
  <c r="B993" i="12"/>
  <c r="B776" i="3"/>
  <c r="G776" i="3" s="1"/>
  <c r="E994" i="15" l="1"/>
  <c r="G979" i="17"/>
  <c r="E994" i="14"/>
  <c r="F979" i="17"/>
  <c r="E991" i="13"/>
  <c r="E976" i="17"/>
  <c r="B995" i="15"/>
  <c r="B995" i="14"/>
  <c r="B992" i="13"/>
  <c r="C993" i="12"/>
  <c r="H993" i="12"/>
  <c r="I993" i="12" s="1"/>
  <c r="D993" i="12"/>
  <c r="G993" i="12"/>
  <c r="C776" i="3"/>
  <c r="D776" i="3"/>
  <c r="E993" i="12" l="1"/>
  <c r="D978" i="17"/>
  <c r="E776" i="3"/>
  <c r="C761" i="17"/>
  <c r="B761" i="17" s="1"/>
  <c r="D995" i="15"/>
  <c r="H995" i="15"/>
  <c r="I995" i="15" s="1"/>
  <c r="C995" i="15"/>
  <c r="G995" i="15"/>
  <c r="H995" i="14"/>
  <c r="I995" i="14" s="1"/>
  <c r="D995" i="14"/>
  <c r="C995" i="14"/>
  <c r="G995" i="14"/>
  <c r="H992" i="13"/>
  <c r="I992" i="13" s="1"/>
  <c r="D992" i="13"/>
  <c r="C992" i="13"/>
  <c r="G992" i="13"/>
  <c r="B994" i="12"/>
  <c r="H776" i="3"/>
  <c r="I776" i="3" s="1"/>
  <c r="B777" i="3" s="1"/>
  <c r="G777" i="3" s="1"/>
  <c r="E995" i="15" l="1"/>
  <c r="G980" i="17"/>
  <c r="E995" i="14"/>
  <c r="F980" i="17"/>
  <c r="E992" i="13"/>
  <c r="E977" i="17"/>
  <c r="B996" i="15"/>
  <c r="B996" i="14"/>
  <c r="B993" i="13"/>
  <c r="H994" i="12"/>
  <c r="I994" i="12" s="1"/>
  <c r="D994" i="12"/>
  <c r="C994" i="12"/>
  <c r="G994" i="12"/>
  <c r="C777" i="3"/>
  <c r="D777" i="3"/>
  <c r="E994" i="12" l="1"/>
  <c r="D979" i="17"/>
  <c r="E777" i="3"/>
  <c r="C762" i="17"/>
  <c r="B762" i="17" s="1"/>
  <c r="C996" i="15"/>
  <c r="D996" i="15"/>
  <c r="H996" i="15"/>
  <c r="I996" i="15" s="1"/>
  <c r="G996" i="15"/>
  <c r="C996" i="14"/>
  <c r="H996" i="14"/>
  <c r="I996" i="14" s="1"/>
  <c r="D996" i="14"/>
  <c r="G996" i="14"/>
  <c r="D993" i="13"/>
  <c r="C993" i="13"/>
  <c r="H993" i="13"/>
  <c r="I993" i="13" s="1"/>
  <c r="G993" i="13"/>
  <c r="B995" i="12"/>
  <c r="H777" i="3"/>
  <c r="I777" i="3" s="1"/>
  <c r="E996" i="15" l="1"/>
  <c r="G981" i="17"/>
  <c r="E996" i="14"/>
  <c r="F981" i="17"/>
  <c r="E993" i="13"/>
  <c r="E978" i="17"/>
  <c r="B997" i="15"/>
  <c r="B997" i="14"/>
  <c r="B994" i="13"/>
  <c r="H995" i="12"/>
  <c r="I995" i="12" s="1"/>
  <c r="D995" i="12"/>
  <c r="C995" i="12"/>
  <c r="G995" i="12"/>
  <c r="B778" i="3"/>
  <c r="G778" i="3" s="1"/>
  <c r="E995" i="12" l="1"/>
  <c r="D980" i="17"/>
  <c r="H997" i="15"/>
  <c r="I997" i="15" s="1"/>
  <c r="D997" i="15"/>
  <c r="C997" i="15"/>
  <c r="G997" i="15"/>
  <c r="D997" i="14"/>
  <c r="C997" i="14"/>
  <c r="H997" i="14"/>
  <c r="I997" i="14" s="1"/>
  <c r="G997" i="14"/>
  <c r="H994" i="13"/>
  <c r="I994" i="13" s="1"/>
  <c r="D994" i="13"/>
  <c r="C994" i="13"/>
  <c r="G994" i="13"/>
  <c r="B996" i="12"/>
  <c r="C778" i="3"/>
  <c r="D778" i="3"/>
  <c r="E997" i="15" l="1"/>
  <c r="G982" i="17"/>
  <c r="E997" i="14"/>
  <c r="F982" i="17"/>
  <c r="E994" i="13"/>
  <c r="E979" i="17"/>
  <c r="E778" i="3"/>
  <c r="H778" i="3" s="1"/>
  <c r="I778" i="3" s="1"/>
  <c r="C763" i="17"/>
  <c r="B763" i="17" s="1"/>
  <c r="B998" i="15"/>
  <c r="B998" i="14"/>
  <c r="B995" i="13"/>
  <c r="D996" i="12"/>
  <c r="C996" i="12"/>
  <c r="H996" i="12"/>
  <c r="I996" i="12" s="1"/>
  <c r="G996" i="12"/>
  <c r="E996" i="12" l="1"/>
  <c r="D981" i="17"/>
  <c r="H998" i="15"/>
  <c r="I998" i="15" s="1"/>
  <c r="D998" i="15"/>
  <c r="C998" i="15"/>
  <c r="G998" i="15"/>
  <c r="D998" i="14"/>
  <c r="H998" i="14"/>
  <c r="I998" i="14" s="1"/>
  <c r="C998" i="14"/>
  <c r="G998" i="14"/>
  <c r="C995" i="13"/>
  <c r="H995" i="13"/>
  <c r="I995" i="13" s="1"/>
  <c r="D995" i="13"/>
  <c r="G995" i="13"/>
  <c r="B997" i="12"/>
  <c r="B779" i="3"/>
  <c r="G779" i="3" s="1"/>
  <c r="E998" i="15" l="1"/>
  <c r="G983" i="17"/>
  <c r="E998" i="14"/>
  <c r="F983" i="17"/>
  <c r="E995" i="13"/>
  <c r="E980" i="17"/>
  <c r="B999" i="15"/>
  <c r="B999" i="14"/>
  <c r="B996" i="13"/>
  <c r="H997" i="12"/>
  <c r="I997" i="12" s="1"/>
  <c r="D997" i="12"/>
  <c r="C997" i="12"/>
  <c r="G997" i="12"/>
  <c r="C779" i="3"/>
  <c r="D779" i="3"/>
  <c r="E997" i="12" l="1"/>
  <c r="D982" i="17"/>
  <c r="E779" i="3"/>
  <c r="C764" i="17"/>
  <c r="B764" i="17" s="1"/>
  <c r="H999" i="15"/>
  <c r="I999" i="15" s="1"/>
  <c r="D999" i="15"/>
  <c r="C999" i="15"/>
  <c r="G999" i="15"/>
  <c r="C999" i="14"/>
  <c r="H999" i="14"/>
  <c r="I999" i="14" s="1"/>
  <c r="D999" i="14"/>
  <c r="G999" i="14"/>
  <c r="H996" i="13"/>
  <c r="I996" i="13" s="1"/>
  <c r="D996" i="13"/>
  <c r="C996" i="13"/>
  <c r="G996" i="13"/>
  <c r="B998" i="12"/>
  <c r="H779" i="3"/>
  <c r="I779" i="3" s="1"/>
  <c r="B780" i="3" s="1"/>
  <c r="G780" i="3" s="1"/>
  <c r="E999" i="15" l="1"/>
  <c r="G984" i="17"/>
  <c r="E999" i="14"/>
  <c r="F984" i="17"/>
  <c r="E996" i="13"/>
  <c r="E981" i="17"/>
  <c r="B1000" i="15"/>
  <c r="B1000" i="14"/>
  <c r="B997" i="13"/>
  <c r="D998" i="12"/>
  <c r="C998" i="12"/>
  <c r="H998" i="12"/>
  <c r="I998" i="12" s="1"/>
  <c r="G998" i="12"/>
  <c r="C780" i="3"/>
  <c r="D780" i="3"/>
  <c r="E998" i="12" l="1"/>
  <c r="D983" i="17"/>
  <c r="E780" i="3"/>
  <c r="C765" i="17"/>
  <c r="B765" i="17" s="1"/>
  <c r="H1000" i="15"/>
  <c r="I1000" i="15" s="1"/>
  <c r="D1000" i="15"/>
  <c r="C1000" i="15"/>
  <c r="G1000" i="15"/>
  <c r="H1000" i="14"/>
  <c r="I1000" i="14" s="1"/>
  <c r="D1000" i="14"/>
  <c r="C1000" i="14"/>
  <c r="G1000" i="14"/>
  <c r="H997" i="13"/>
  <c r="I997" i="13" s="1"/>
  <c r="D997" i="13"/>
  <c r="C997" i="13"/>
  <c r="G997" i="13"/>
  <c r="B999" i="12"/>
  <c r="H780" i="3"/>
  <c r="I780" i="3" s="1"/>
  <c r="E1000" i="15" l="1"/>
  <c r="G985" i="17"/>
  <c r="E1000" i="14"/>
  <c r="F985" i="17"/>
  <c r="E997" i="13"/>
  <c r="E982" i="17"/>
  <c r="B1001" i="15"/>
  <c r="B1001" i="14"/>
  <c r="B998" i="13"/>
  <c r="H999" i="12"/>
  <c r="I999" i="12" s="1"/>
  <c r="D999" i="12"/>
  <c r="C999" i="12"/>
  <c r="G999" i="12"/>
  <c r="B781" i="3"/>
  <c r="G781" i="3" s="1"/>
  <c r="E999" i="12" l="1"/>
  <c r="D984" i="17"/>
  <c r="D1001" i="15"/>
  <c r="C1001" i="15"/>
  <c r="H1001" i="15"/>
  <c r="I1001" i="15" s="1"/>
  <c r="G1001" i="15"/>
  <c r="H1001" i="14"/>
  <c r="I1001" i="14" s="1"/>
  <c r="D1001" i="14"/>
  <c r="C1001" i="14"/>
  <c r="G1001" i="14"/>
  <c r="D998" i="13"/>
  <c r="C998" i="13"/>
  <c r="H998" i="13"/>
  <c r="I998" i="13" s="1"/>
  <c r="G998" i="13"/>
  <c r="B1000" i="12"/>
  <c r="C781" i="3"/>
  <c r="D781" i="3"/>
  <c r="E1001" i="15" l="1"/>
  <c r="G986" i="17"/>
  <c r="E1001" i="14"/>
  <c r="F986" i="17"/>
  <c r="E998" i="13"/>
  <c r="E983" i="17"/>
  <c r="E781" i="3"/>
  <c r="H781" i="3" s="1"/>
  <c r="I781" i="3" s="1"/>
  <c r="C766" i="17"/>
  <c r="B766" i="17" s="1"/>
  <c r="B1002" i="15"/>
  <c r="B1002" i="14"/>
  <c r="B999" i="13"/>
  <c r="H1000" i="12"/>
  <c r="I1000" i="12" s="1"/>
  <c r="D1000" i="12"/>
  <c r="C1000" i="12"/>
  <c r="G1000" i="12"/>
  <c r="E1000" i="12" l="1"/>
  <c r="D985" i="17"/>
  <c r="C1002" i="15"/>
  <c r="H1002" i="15"/>
  <c r="I1002" i="15" s="1"/>
  <c r="D1002" i="15"/>
  <c r="G1002" i="15"/>
  <c r="H1002" i="14"/>
  <c r="I1002" i="14" s="1"/>
  <c r="D1002" i="14"/>
  <c r="C1002" i="14"/>
  <c r="G1002" i="14"/>
  <c r="H999" i="13"/>
  <c r="I999" i="13" s="1"/>
  <c r="D999" i="13"/>
  <c r="C999" i="13"/>
  <c r="G999" i="13"/>
  <c r="B1001" i="12"/>
  <c r="B782" i="3"/>
  <c r="G782" i="3" s="1"/>
  <c r="E1002" i="15" l="1"/>
  <c r="G987" i="17"/>
  <c r="E1002" i="14"/>
  <c r="F987" i="17"/>
  <c r="E999" i="13"/>
  <c r="E984" i="17"/>
  <c r="B1003" i="15"/>
  <c r="B1003" i="14"/>
  <c r="B1000" i="13"/>
  <c r="H1001" i="12"/>
  <c r="I1001" i="12" s="1"/>
  <c r="D1001" i="12"/>
  <c r="C1001" i="12"/>
  <c r="G1001" i="12"/>
  <c r="C782" i="3"/>
  <c r="D782" i="3"/>
  <c r="E1001" i="12" l="1"/>
  <c r="D986" i="17"/>
  <c r="E782" i="3"/>
  <c r="C767" i="17"/>
  <c r="B767" i="17" s="1"/>
  <c r="C1003" i="15"/>
  <c r="H1003" i="15"/>
  <c r="I1003" i="15" s="1"/>
  <c r="D1003" i="15"/>
  <c r="G1003" i="15"/>
  <c r="H1003" i="14"/>
  <c r="I1003" i="14" s="1"/>
  <c r="D1003" i="14"/>
  <c r="C1003" i="14"/>
  <c r="G1003" i="14"/>
  <c r="D1000" i="13"/>
  <c r="C1000" i="13"/>
  <c r="H1000" i="13"/>
  <c r="I1000" i="13" s="1"/>
  <c r="G1000" i="13"/>
  <c r="B1002" i="12"/>
  <c r="H782" i="3"/>
  <c r="I782" i="3" s="1"/>
  <c r="B783" i="3" s="1"/>
  <c r="G783" i="3" s="1"/>
  <c r="E1003" i="15" l="1"/>
  <c r="G988" i="17"/>
  <c r="E1003" i="14"/>
  <c r="F988" i="17"/>
  <c r="E1000" i="13"/>
  <c r="E985" i="17"/>
  <c r="B1004" i="15"/>
  <c r="B1004" i="14"/>
  <c r="B1001" i="13"/>
  <c r="H1002" i="12"/>
  <c r="I1002" i="12" s="1"/>
  <c r="D1002" i="12"/>
  <c r="C1002" i="12"/>
  <c r="G1002" i="12"/>
  <c r="C783" i="3"/>
  <c r="D783" i="3"/>
  <c r="E1002" i="12" l="1"/>
  <c r="D987" i="17"/>
  <c r="E783" i="3"/>
  <c r="C768" i="17"/>
  <c r="B768" i="17" s="1"/>
  <c r="H1004" i="15"/>
  <c r="I1004" i="15" s="1"/>
  <c r="D1004" i="15"/>
  <c r="C1004" i="15"/>
  <c r="G1004" i="15"/>
  <c r="D1004" i="14"/>
  <c r="C1004" i="14"/>
  <c r="H1004" i="14"/>
  <c r="I1004" i="14" s="1"/>
  <c r="G1004" i="14"/>
  <c r="H1001" i="13"/>
  <c r="I1001" i="13" s="1"/>
  <c r="D1001" i="13"/>
  <c r="C1001" i="13"/>
  <c r="G1001" i="13"/>
  <c r="B1003" i="12"/>
  <c r="H783" i="3"/>
  <c r="I783" i="3" s="1"/>
  <c r="E1004" i="15" l="1"/>
  <c r="G989" i="17"/>
  <c r="E1004" i="14"/>
  <c r="F989" i="17"/>
  <c r="E1001" i="13"/>
  <c r="E986" i="17"/>
  <c r="B1005" i="15"/>
  <c r="B1005" i="14"/>
  <c r="B1002" i="13"/>
  <c r="D1003" i="12"/>
  <c r="C1003" i="12"/>
  <c r="H1003" i="12"/>
  <c r="I1003" i="12" s="1"/>
  <c r="G1003" i="12"/>
  <c r="B784" i="3"/>
  <c r="G784" i="3" s="1"/>
  <c r="E1003" i="12" l="1"/>
  <c r="D988" i="17"/>
  <c r="D1005" i="15"/>
  <c r="C1005" i="15"/>
  <c r="H1005" i="15"/>
  <c r="I1005" i="15" s="1"/>
  <c r="G1005" i="15"/>
  <c r="C1005" i="14"/>
  <c r="D1005" i="14"/>
  <c r="H1005" i="14"/>
  <c r="I1005" i="14" s="1"/>
  <c r="G1005" i="14"/>
  <c r="H1002" i="13"/>
  <c r="I1002" i="13" s="1"/>
  <c r="D1002" i="13"/>
  <c r="C1002" i="13"/>
  <c r="G1002" i="13"/>
  <c r="B1004" i="12"/>
  <c r="C784" i="3"/>
  <c r="D784" i="3"/>
  <c r="E1005" i="15" l="1"/>
  <c r="G990" i="17"/>
  <c r="E1005" i="14"/>
  <c r="F990" i="17"/>
  <c r="E1002" i="13"/>
  <c r="E987" i="17"/>
  <c r="E784" i="3"/>
  <c r="H784" i="3" s="1"/>
  <c r="I784" i="3" s="1"/>
  <c r="B785" i="3" s="1"/>
  <c r="G785" i="3" s="1"/>
  <c r="C769" i="17"/>
  <c r="B769" i="17" s="1"/>
  <c r="B1006" i="15"/>
  <c r="B1006" i="14"/>
  <c r="B1003" i="13"/>
  <c r="H1004" i="12"/>
  <c r="I1004" i="12" s="1"/>
  <c r="D1004" i="12"/>
  <c r="C1004" i="12"/>
  <c r="G1004" i="12"/>
  <c r="E1004" i="12" l="1"/>
  <c r="D989" i="17"/>
  <c r="D1006" i="15"/>
  <c r="H1006" i="15"/>
  <c r="I1006" i="15" s="1"/>
  <c r="C1006" i="15"/>
  <c r="G1006" i="15"/>
  <c r="D1006" i="14"/>
  <c r="C1006" i="14"/>
  <c r="H1006" i="14"/>
  <c r="I1006" i="14" s="1"/>
  <c r="G1006" i="14"/>
  <c r="H1003" i="13"/>
  <c r="I1003" i="13" s="1"/>
  <c r="D1003" i="13"/>
  <c r="C1003" i="13"/>
  <c r="G1003" i="13"/>
  <c r="B1005" i="12"/>
  <c r="C785" i="3"/>
  <c r="D785" i="3"/>
  <c r="E1006" i="15" l="1"/>
  <c r="G991" i="17"/>
  <c r="E1006" i="14"/>
  <c r="F991" i="17"/>
  <c r="E1003" i="13"/>
  <c r="E988" i="17"/>
  <c r="E785" i="3"/>
  <c r="H785" i="3" s="1"/>
  <c r="I785" i="3" s="1"/>
  <c r="C770" i="17"/>
  <c r="B770" i="17" s="1"/>
  <c r="B1007" i="15"/>
  <c r="B1007" i="14"/>
  <c r="B1004" i="13"/>
  <c r="C1005" i="12"/>
  <c r="H1005" i="12"/>
  <c r="I1005" i="12" s="1"/>
  <c r="D1005" i="12"/>
  <c r="G1005" i="12"/>
  <c r="E1005" i="12" l="1"/>
  <c r="D990" i="17"/>
  <c r="D1007" i="15"/>
  <c r="C1007" i="15"/>
  <c r="H1007" i="15"/>
  <c r="I1007" i="15" s="1"/>
  <c r="G1007" i="15"/>
  <c r="H1007" i="14"/>
  <c r="I1007" i="14" s="1"/>
  <c r="C1007" i="14"/>
  <c r="D1007" i="14"/>
  <c r="G1007" i="14"/>
  <c r="H1004" i="13"/>
  <c r="I1004" i="13" s="1"/>
  <c r="D1004" i="13"/>
  <c r="C1004" i="13"/>
  <c r="G1004" i="13"/>
  <c r="B1006" i="12"/>
  <c r="B786" i="3"/>
  <c r="G786" i="3" s="1"/>
  <c r="E1007" i="15" l="1"/>
  <c r="G992" i="17"/>
  <c r="E1007" i="14"/>
  <c r="F992" i="17"/>
  <c r="E1004" i="13"/>
  <c r="E989" i="17"/>
  <c r="B1008" i="15"/>
  <c r="B1008" i="14"/>
  <c r="B1005" i="13"/>
  <c r="H1006" i="12"/>
  <c r="I1006" i="12" s="1"/>
  <c r="D1006" i="12"/>
  <c r="C1006" i="12"/>
  <c r="G1006" i="12"/>
  <c r="C786" i="3"/>
  <c r="D786" i="3"/>
  <c r="E1006" i="12" l="1"/>
  <c r="D991" i="17"/>
  <c r="E786" i="3"/>
  <c r="C771" i="17"/>
  <c r="B771" i="17" s="1"/>
  <c r="H1008" i="15"/>
  <c r="I1008" i="15" s="1"/>
  <c r="C1008" i="15"/>
  <c r="D1008" i="15"/>
  <c r="G1008" i="15"/>
  <c r="H1008" i="14"/>
  <c r="I1008" i="14" s="1"/>
  <c r="D1008" i="14"/>
  <c r="C1008" i="14"/>
  <c r="G1008" i="14"/>
  <c r="D1005" i="13"/>
  <c r="C1005" i="13"/>
  <c r="H1005" i="13"/>
  <c r="I1005" i="13" s="1"/>
  <c r="G1005" i="13"/>
  <c r="B1007" i="12"/>
  <c r="H786" i="3"/>
  <c r="I786" i="3" s="1"/>
  <c r="B787" i="3" s="1"/>
  <c r="G787" i="3" s="1"/>
  <c r="E1008" i="15" l="1"/>
  <c r="G993" i="17"/>
  <c r="E1008" i="14"/>
  <c r="F993" i="17"/>
  <c r="E1005" i="13"/>
  <c r="E990" i="17"/>
  <c r="B1009" i="15"/>
  <c r="B1009" i="14"/>
  <c r="B1006" i="13"/>
  <c r="H1007" i="12"/>
  <c r="I1007" i="12" s="1"/>
  <c r="D1007" i="12"/>
  <c r="C1007" i="12"/>
  <c r="G1007" i="12"/>
  <c r="C787" i="3"/>
  <c r="D787" i="3"/>
  <c r="E1007" i="12" l="1"/>
  <c r="D992" i="17"/>
  <c r="E787" i="3"/>
  <c r="C772" i="17"/>
  <c r="B772" i="17" s="1"/>
  <c r="H1009" i="15"/>
  <c r="I1009" i="15" s="1"/>
  <c r="D1009" i="15"/>
  <c r="C1009" i="15"/>
  <c r="G1009" i="15"/>
  <c r="D1009" i="14"/>
  <c r="H1009" i="14"/>
  <c r="I1009" i="14" s="1"/>
  <c r="C1009" i="14"/>
  <c r="G1009" i="14"/>
  <c r="H1006" i="13"/>
  <c r="I1006" i="13" s="1"/>
  <c r="D1006" i="13"/>
  <c r="C1006" i="13"/>
  <c r="G1006" i="13"/>
  <c r="B1008" i="12"/>
  <c r="H787" i="3"/>
  <c r="I787" i="3" s="1"/>
  <c r="E1009" i="15" l="1"/>
  <c r="G994" i="17"/>
  <c r="E1009" i="14"/>
  <c r="F994" i="17"/>
  <c r="E1006" i="13"/>
  <c r="E991" i="17"/>
  <c r="B1010" i="15"/>
  <c r="B1010" i="14"/>
  <c r="B1007" i="13"/>
  <c r="D1008" i="12"/>
  <c r="C1008" i="12"/>
  <c r="H1008" i="12"/>
  <c r="I1008" i="12" s="1"/>
  <c r="G1008" i="12"/>
  <c r="B788" i="3"/>
  <c r="G788" i="3" s="1"/>
  <c r="E1008" i="12" l="1"/>
  <c r="D993" i="17"/>
  <c r="H1010" i="15"/>
  <c r="I1010" i="15" s="1"/>
  <c r="C1010" i="15"/>
  <c r="D1010" i="15"/>
  <c r="G1010" i="15"/>
  <c r="D1010" i="14"/>
  <c r="H1010" i="14"/>
  <c r="I1010" i="14" s="1"/>
  <c r="C1010" i="14"/>
  <c r="G1010" i="14"/>
  <c r="C1007" i="13"/>
  <c r="H1007" i="13"/>
  <c r="I1007" i="13" s="1"/>
  <c r="D1007" i="13"/>
  <c r="G1007" i="13"/>
  <c r="B1009" i="12"/>
  <c r="C788" i="3"/>
  <c r="D788" i="3"/>
  <c r="E1010" i="15" l="1"/>
  <c r="G995" i="17"/>
  <c r="E1010" i="14"/>
  <c r="F995" i="17"/>
  <c r="E1007" i="13"/>
  <c r="E992" i="17"/>
  <c r="E788" i="3"/>
  <c r="H788" i="3" s="1"/>
  <c r="I788" i="3" s="1"/>
  <c r="C773" i="17"/>
  <c r="B773" i="17" s="1"/>
  <c r="B1011" i="15"/>
  <c r="B1011" i="14"/>
  <c r="B1008" i="13"/>
  <c r="H1009" i="12"/>
  <c r="I1009" i="12" s="1"/>
  <c r="D1009" i="12"/>
  <c r="C1009" i="12"/>
  <c r="G1009" i="12"/>
  <c r="E1009" i="12" l="1"/>
  <c r="D994" i="17"/>
  <c r="H1011" i="15"/>
  <c r="I1011" i="15" s="1"/>
  <c r="D1011" i="15"/>
  <c r="C1011" i="15"/>
  <c r="G1011" i="15"/>
  <c r="C1011" i="14"/>
  <c r="H1011" i="14"/>
  <c r="I1011" i="14" s="1"/>
  <c r="D1011" i="14"/>
  <c r="G1011" i="14"/>
  <c r="H1008" i="13"/>
  <c r="I1008" i="13" s="1"/>
  <c r="D1008" i="13"/>
  <c r="C1008" i="13"/>
  <c r="G1008" i="13"/>
  <c r="B1010" i="12"/>
  <c r="B789" i="3"/>
  <c r="G789" i="3" s="1"/>
  <c r="E1011" i="15" l="1"/>
  <c r="G996" i="17"/>
  <c r="E1011" i="14"/>
  <c r="F996" i="17"/>
  <c r="E1008" i="13"/>
  <c r="E993" i="17"/>
  <c r="B1012" i="15"/>
  <c r="B1012" i="14"/>
  <c r="B1009" i="13"/>
  <c r="D1010" i="12"/>
  <c r="C1010" i="12"/>
  <c r="H1010" i="12"/>
  <c r="I1010" i="12" s="1"/>
  <c r="G1010" i="12"/>
  <c r="C789" i="3"/>
  <c r="D789" i="3"/>
  <c r="E1010" i="12" l="1"/>
  <c r="D995" i="17"/>
  <c r="E789" i="3"/>
  <c r="C774" i="17"/>
  <c r="B774" i="17" s="1"/>
  <c r="C1012" i="15"/>
  <c r="H1012" i="15"/>
  <c r="I1012" i="15" s="1"/>
  <c r="D1012" i="15"/>
  <c r="G1012" i="15"/>
  <c r="H1012" i="14"/>
  <c r="I1012" i="14" s="1"/>
  <c r="C1012" i="14"/>
  <c r="D1012" i="14"/>
  <c r="G1012" i="14"/>
  <c r="H1009" i="13"/>
  <c r="I1009" i="13" s="1"/>
  <c r="D1009" i="13"/>
  <c r="C1009" i="13"/>
  <c r="G1009" i="13"/>
  <c r="B1011" i="12"/>
  <c r="H789" i="3"/>
  <c r="I789" i="3" s="1"/>
  <c r="E1012" i="15" l="1"/>
  <c r="G997" i="17"/>
  <c r="E1012" i="14"/>
  <c r="F997" i="17"/>
  <c r="E1009" i="13"/>
  <c r="E994" i="17"/>
  <c r="B1013" i="15"/>
  <c r="B1013" i="14"/>
  <c r="B1010" i="13"/>
  <c r="H1011" i="12"/>
  <c r="I1011" i="12" s="1"/>
  <c r="D1011" i="12"/>
  <c r="C1011" i="12"/>
  <c r="G1011" i="12"/>
  <c r="B790" i="3"/>
  <c r="G790" i="3" s="1"/>
  <c r="E1011" i="12" l="1"/>
  <c r="D996" i="17"/>
  <c r="D1013" i="15"/>
  <c r="C1013" i="15"/>
  <c r="H1013" i="15"/>
  <c r="I1013" i="15" s="1"/>
  <c r="G1013" i="15"/>
  <c r="H1013" i="14"/>
  <c r="I1013" i="14" s="1"/>
  <c r="D1013" i="14"/>
  <c r="C1013" i="14"/>
  <c r="G1013" i="14"/>
  <c r="D1010" i="13"/>
  <c r="C1010" i="13"/>
  <c r="H1010" i="13"/>
  <c r="I1010" i="13" s="1"/>
  <c r="G1010" i="13"/>
  <c r="B1012" i="12"/>
  <c r="C790" i="3"/>
  <c r="D790" i="3"/>
  <c r="E1013" i="15" l="1"/>
  <c r="G998" i="17"/>
  <c r="E1013" i="14"/>
  <c r="F998" i="17"/>
  <c r="E1010" i="13"/>
  <c r="E995" i="17"/>
  <c r="E790" i="3"/>
  <c r="H790" i="3" s="1"/>
  <c r="I790" i="3" s="1"/>
  <c r="C775" i="17"/>
  <c r="B775" i="17" s="1"/>
  <c r="B1014" i="15"/>
  <c r="B1014" i="14"/>
  <c r="B1011" i="13"/>
  <c r="H1012" i="12"/>
  <c r="I1012" i="12" s="1"/>
  <c r="D1012" i="12"/>
  <c r="C1012" i="12"/>
  <c r="G1012" i="12"/>
  <c r="E1012" i="12" l="1"/>
  <c r="D997" i="17"/>
  <c r="C1014" i="15"/>
  <c r="H1014" i="15"/>
  <c r="I1014" i="15" s="1"/>
  <c r="D1014" i="15"/>
  <c r="G1014" i="15"/>
  <c r="D1014" i="14"/>
  <c r="H1014" i="14"/>
  <c r="I1014" i="14" s="1"/>
  <c r="C1014" i="14"/>
  <c r="G1014" i="14"/>
  <c r="H1011" i="13"/>
  <c r="I1011" i="13" s="1"/>
  <c r="D1011" i="13"/>
  <c r="C1011" i="13"/>
  <c r="G1011" i="13"/>
  <c r="B1013" i="12"/>
  <c r="B791" i="3"/>
  <c r="G791" i="3" s="1"/>
  <c r="E1014" i="15" l="1"/>
  <c r="G999" i="17"/>
  <c r="E1014" i="14"/>
  <c r="F999" i="17"/>
  <c r="E1011" i="13"/>
  <c r="E996" i="17"/>
  <c r="B1015" i="15"/>
  <c r="B1015" i="14"/>
  <c r="B1012" i="13"/>
  <c r="H1013" i="12"/>
  <c r="I1013" i="12" s="1"/>
  <c r="D1013" i="12"/>
  <c r="C1013" i="12"/>
  <c r="G1013" i="12"/>
  <c r="C791" i="3"/>
  <c r="D791" i="3"/>
  <c r="E1013" i="12" l="1"/>
  <c r="D998" i="17"/>
  <c r="E791" i="3"/>
  <c r="H791" i="3" s="1"/>
  <c r="I791" i="3" s="1"/>
  <c r="C776" i="17"/>
  <c r="B776" i="17" s="1"/>
  <c r="D1015" i="15"/>
  <c r="C1015" i="15"/>
  <c r="H1015" i="15"/>
  <c r="I1015" i="15" s="1"/>
  <c r="G1015" i="15"/>
  <c r="D1015" i="14"/>
  <c r="C1015" i="14"/>
  <c r="H1015" i="14"/>
  <c r="I1015" i="14" s="1"/>
  <c r="G1015" i="14"/>
  <c r="D1012" i="13"/>
  <c r="C1012" i="13"/>
  <c r="H1012" i="13"/>
  <c r="I1012" i="13" s="1"/>
  <c r="G1012" i="13"/>
  <c r="B1014" i="12"/>
  <c r="E1015" i="15" l="1"/>
  <c r="G1000" i="17"/>
  <c r="E1015" i="14"/>
  <c r="F1000" i="17"/>
  <c r="E1012" i="13"/>
  <c r="E997" i="17"/>
  <c r="B1016" i="15"/>
  <c r="B1016" i="14"/>
  <c r="B1013" i="13"/>
  <c r="H1014" i="12"/>
  <c r="I1014" i="12" s="1"/>
  <c r="D1014" i="12"/>
  <c r="C1014" i="12"/>
  <c r="G1014" i="12"/>
  <c r="B792" i="3"/>
  <c r="G792" i="3" s="1"/>
  <c r="E1014" i="12" l="1"/>
  <c r="D999" i="17"/>
  <c r="H1016" i="15"/>
  <c r="I1016" i="15" s="1"/>
  <c r="D1016" i="15"/>
  <c r="C1016" i="15"/>
  <c r="G1016" i="15"/>
  <c r="D1016" i="14"/>
  <c r="C1016" i="14"/>
  <c r="H1016" i="14"/>
  <c r="I1016" i="14" s="1"/>
  <c r="G1016" i="14"/>
  <c r="H1013" i="13"/>
  <c r="I1013" i="13" s="1"/>
  <c r="D1013" i="13"/>
  <c r="C1013" i="13"/>
  <c r="G1013" i="13"/>
  <c r="B1015" i="12"/>
  <c r="C792" i="3"/>
  <c r="D792" i="3"/>
  <c r="E1016" i="15" l="1"/>
  <c r="G1001" i="17"/>
  <c r="E1016" i="14"/>
  <c r="F1001" i="17"/>
  <c r="E1013" i="13"/>
  <c r="E998" i="17"/>
  <c r="E792" i="3"/>
  <c r="H792" i="3" s="1"/>
  <c r="I792" i="3" s="1"/>
  <c r="C777" i="17"/>
  <c r="B777" i="17" s="1"/>
  <c r="B1017" i="15"/>
  <c r="B1017" i="14"/>
  <c r="B1014" i="13"/>
  <c r="D1015" i="12"/>
  <c r="C1015" i="12"/>
  <c r="H1015" i="12"/>
  <c r="I1015" i="12" s="1"/>
  <c r="G1015" i="12"/>
  <c r="E1015" i="12" l="1"/>
  <c r="D1000" i="17"/>
  <c r="D1017" i="15"/>
  <c r="H1017" i="15"/>
  <c r="I1017" i="15" s="1"/>
  <c r="C1017" i="15"/>
  <c r="G1017" i="15"/>
  <c r="C1017" i="14"/>
  <c r="H1017" i="14"/>
  <c r="I1017" i="14" s="1"/>
  <c r="D1017" i="14"/>
  <c r="G1017" i="14"/>
  <c r="H1014" i="13"/>
  <c r="I1014" i="13" s="1"/>
  <c r="D1014" i="13"/>
  <c r="C1014" i="13"/>
  <c r="G1014" i="13"/>
  <c r="B1016" i="12"/>
  <c r="B793" i="3"/>
  <c r="G793" i="3" s="1"/>
  <c r="E1017" i="15" l="1"/>
  <c r="G1002" i="17"/>
  <c r="E1017" i="14"/>
  <c r="F1002" i="17"/>
  <c r="E1014" i="13"/>
  <c r="E999" i="17"/>
  <c r="B1018" i="15"/>
  <c r="B1018" i="14"/>
  <c r="B1015" i="13"/>
  <c r="H1016" i="12"/>
  <c r="I1016" i="12" s="1"/>
  <c r="D1016" i="12"/>
  <c r="C1016" i="12"/>
  <c r="G1016" i="12"/>
  <c r="C793" i="3"/>
  <c r="D793" i="3"/>
  <c r="E1016" i="12" l="1"/>
  <c r="D1001" i="17"/>
  <c r="E793" i="3"/>
  <c r="C778" i="17"/>
  <c r="B778" i="17" s="1"/>
  <c r="D1018" i="15"/>
  <c r="H1018" i="15"/>
  <c r="I1018" i="15" s="1"/>
  <c r="C1018" i="15"/>
  <c r="G1018" i="15"/>
  <c r="H1018" i="14"/>
  <c r="I1018" i="14" s="1"/>
  <c r="D1018" i="14"/>
  <c r="C1018" i="14"/>
  <c r="G1018" i="14"/>
  <c r="H1015" i="13"/>
  <c r="I1015" i="13" s="1"/>
  <c r="D1015" i="13"/>
  <c r="C1015" i="13"/>
  <c r="G1015" i="13"/>
  <c r="B1017" i="12"/>
  <c r="H793" i="3"/>
  <c r="I793" i="3" s="1"/>
  <c r="E1018" i="15" l="1"/>
  <c r="G1003" i="17"/>
  <c r="E1018" i="14"/>
  <c r="F1003" i="17"/>
  <c r="E1015" i="13"/>
  <c r="E1000" i="17"/>
  <c r="B1019" i="15"/>
  <c r="B1019" i="14"/>
  <c r="B1016" i="13"/>
  <c r="C1017" i="12"/>
  <c r="H1017" i="12"/>
  <c r="I1017" i="12" s="1"/>
  <c r="D1017" i="12"/>
  <c r="G1017" i="12"/>
  <c r="B794" i="3"/>
  <c r="G794" i="3" s="1"/>
  <c r="E1017" i="12" l="1"/>
  <c r="D1002" i="17"/>
  <c r="D1019" i="15"/>
  <c r="H1019" i="15"/>
  <c r="I1019" i="15" s="1"/>
  <c r="C1019" i="15"/>
  <c r="G1019" i="15"/>
  <c r="H1019" i="14"/>
  <c r="I1019" i="14" s="1"/>
  <c r="D1019" i="14"/>
  <c r="C1019" i="14"/>
  <c r="G1019" i="14"/>
  <c r="H1016" i="13"/>
  <c r="I1016" i="13" s="1"/>
  <c r="D1016" i="13"/>
  <c r="C1016" i="13"/>
  <c r="G1016" i="13"/>
  <c r="B1018" i="12"/>
  <c r="C794" i="3"/>
  <c r="D794" i="3"/>
  <c r="E1019" i="15" l="1"/>
  <c r="G1004" i="17"/>
  <c r="E1019" i="14"/>
  <c r="F1004" i="17"/>
  <c r="E1016" i="13"/>
  <c r="E1001" i="17"/>
  <c r="E794" i="3"/>
  <c r="H794" i="3" s="1"/>
  <c r="I794" i="3" s="1"/>
  <c r="C779" i="17"/>
  <c r="B779" i="17" s="1"/>
  <c r="B1020" i="15"/>
  <c r="B1020" i="14"/>
  <c r="B1017" i="13"/>
  <c r="H1018" i="12"/>
  <c r="I1018" i="12" s="1"/>
  <c r="D1018" i="12"/>
  <c r="C1018" i="12"/>
  <c r="G1018" i="12"/>
  <c r="E1018" i="12" l="1"/>
  <c r="D1003" i="17"/>
  <c r="H1020" i="15"/>
  <c r="I1020" i="15" s="1"/>
  <c r="C1020" i="15"/>
  <c r="D1020" i="15"/>
  <c r="G1020" i="15"/>
  <c r="C1020" i="14"/>
  <c r="H1020" i="14"/>
  <c r="I1020" i="14" s="1"/>
  <c r="D1020" i="14"/>
  <c r="G1020" i="14"/>
  <c r="D1017" i="13"/>
  <c r="C1017" i="13"/>
  <c r="H1017" i="13"/>
  <c r="I1017" i="13" s="1"/>
  <c r="G1017" i="13"/>
  <c r="B1019" i="12"/>
  <c r="B795" i="3"/>
  <c r="G795" i="3" s="1"/>
  <c r="E1020" i="15" l="1"/>
  <c r="G1005" i="17"/>
  <c r="E1020" i="14"/>
  <c r="F1005" i="17"/>
  <c r="E1017" i="13"/>
  <c r="E1002" i="17"/>
  <c r="B1021" i="15"/>
  <c r="B1021" i="14"/>
  <c r="B1018" i="13"/>
  <c r="H1019" i="12"/>
  <c r="I1019" i="12" s="1"/>
  <c r="D1019" i="12"/>
  <c r="C1019" i="12"/>
  <c r="G1019" i="12"/>
  <c r="C795" i="3"/>
  <c r="D795" i="3"/>
  <c r="E1019" i="12" l="1"/>
  <c r="D1004" i="17"/>
  <c r="E795" i="3"/>
  <c r="C780" i="17"/>
  <c r="B780" i="17" s="1"/>
  <c r="H1021" i="15"/>
  <c r="I1021" i="15" s="1"/>
  <c r="D1021" i="15"/>
  <c r="C1021" i="15"/>
  <c r="G1021" i="15"/>
  <c r="D1021" i="14"/>
  <c r="C1021" i="14"/>
  <c r="H1021" i="14"/>
  <c r="I1021" i="14" s="1"/>
  <c r="G1021" i="14"/>
  <c r="H1018" i="13"/>
  <c r="I1018" i="13" s="1"/>
  <c r="D1018" i="13"/>
  <c r="C1018" i="13"/>
  <c r="G1018" i="13"/>
  <c r="B1020" i="12"/>
  <c r="H795" i="3"/>
  <c r="I795" i="3" s="1"/>
  <c r="E1021" i="15" l="1"/>
  <c r="G1006" i="17"/>
  <c r="E1021" i="14"/>
  <c r="F1006" i="17"/>
  <c r="E1018" i="13"/>
  <c r="E1003" i="17"/>
  <c r="B1022" i="15"/>
  <c r="B1022" i="14"/>
  <c r="B1019" i="13"/>
  <c r="D1020" i="12"/>
  <c r="C1020" i="12"/>
  <c r="H1020" i="12"/>
  <c r="I1020" i="12" s="1"/>
  <c r="G1020" i="12"/>
  <c r="B796" i="3"/>
  <c r="G796" i="3" s="1"/>
  <c r="E1020" i="12" l="1"/>
  <c r="D1005" i="17"/>
  <c r="H1022" i="15"/>
  <c r="I1022" i="15" s="1"/>
  <c r="D1022" i="15"/>
  <c r="C1022" i="15"/>
  <c r="G1022" i="15"/>
  <c r="D1022" i="14"/>
  <c r="C1022" i="14"/>
  <c r="H1022" i="14"/>
  <c r="I1022" i="14" s="1"/>
  <c r="G1022" i="14"/>
  <c r="C1019" i="13"/>
  <c r="H1019" i="13"/>
  <c r="I1019" i="13" s="1"/>
  <c r="D1019" i="13"/>
  <c r="G1019" i="13"/>
  <c r="B1021" i="12"/>
  <c r="C796" i="3"/>
  <c r="D796" i="3"/>
  <c r="E1022" i="15" l="1"/>
  <c r="G1007" i="17"/>
  <c r="E1022" i="14"/>
  <c r="F1007" i="17"/>
  <c r="E1019" i="13"/>
  <c r="E1004" i="17"/>
  <c r="E796" i="3"/>
  <c r="C781" i="17"/>
  <c r="B781" i="17" s="1"/>
  <c r="B1023" i="15"/>
  <c r="B1023" i="14"/>
  <c r="B1020" i="13"/>
  <c r="H1021" i="12"/>
  <c r="I1021" i="12" s="1"/>
  <c r="D1021" i="12"/>
  <c r="C1021" i="12"/>
  <c r="G1021" i="12"/>
  <c r="H796" i="3"/>
  <c r="I796" i="3" s="1"/>
  <c r="E1021" i="12" l="1"/>
  <c r="D1006" i="17"/>
  <c r="D1023" i="15"/>
  <c r="H1023" i="15"/>
  <c r="I1023" i="15" s="1"/>
  <c r="C1023" i="15"/>
  <c r="G1023" i="15"/>
  <c r="C1023" i="14"/>
  <c r="D1023" i="14"/>
  <c r="H1023" i="14"/>
  <c r="I1023" i="14" s="1"/>
  <c r="G1023" i="14"/>
  <c r="H1020" i="13"/>
  <c r="I1020" i="13" s="1"/>
  <c r="D1020" i="13"/>
  <c r="C1020" i="13"/>
  <c r="G1020" i="13"/>
  <c r="B1022" i="12"/>
  <c r="B797" i="3"/>
  <c r="G797" i="3" s="1"/>
  <c r="E1023" i="15" l="1"/>
  <c r="G1008" i="17"/>
  <c r="E1023" i="14"/>
  <c r="F1008" i="17"/>
  <c r="E1020" i="13"/>
  <c r="E1005" i="17"/>
  <c r="B1024" i="15"/>
  <c r="B1024" i="14"/>
  <c r="B1021" i="13"/>
  <c r="D1022" i="12"/>
  <c r="C1022" i="12"/>
  <c r="H1022" i="12"/>
  <c r="I1022" i="12" s="1"/>
  <c r="G1022" i="12"/>
  <c r="C797" i="3"/>
  <c r="D797" i="3"/>
  <c r="E1022" i="12" l="1"/>
  <c r="D1007" i="17"/>
  <c r="E797" i="3"/>
  <c r="C782" i="17"/>
  <c r="B782" i="17" s="1"/>
  <c r="C1024" i="15"/>
  <c r="H1024" i="15"/>
  <c r="I1024" i="15" s="1"/>
  <c r="D1024" i="15"/>
  <c r="G1024" i="15"/>
  <c r="H1024" i="14"/>
  <c r="I1024" i="14" s="1"/>
  <c r="D1024" i="14"/>
  <c r="C1024" i="14"/>
  <c r="G1024" i="14"/>
  <c r="H1021" i="13"/>
  <c r="I1021" i="13" s="1"/>
  <c r="D1021" i="13"/>
  <c r="C1021" i="13"/>
  <c r="G1021" i="13"/>
  <c r="B1023" i="12"/>
  <c r="H797" i="3"/>
  <c r="I797" i="3" s="1"/>
  <c r="E1024" i="15" l="1"/>
  <c r="G1009" i="17"/>
  <c r="E1024" i="14"/>
  <c r="F1009" i="17"/>
  <c r="E1021" i="13"/>
  <c r="E1006" i="17"/>
  <c r="B1025" i="15"/>
  <c r="B1025" i="14"/>
  <c r="B1022" i="13"/>
  <c r="H1023" i="12"/>
  <c r="I1023" i="12" s="1"/>
  <c r="D1023" i="12"/>
  <c r="C1023" i="12"/>
  <c r="G1023" i="12"/>
  <c r="B798" i="3"/>
  <c r="G798" i="3" s="1"/>
  <c r="E1023" i="12" l="1"/>
  <c r="D1008" i="17"/>
  <c r="D1025" i="15"/>
  <c r="C1025" i="15"/>
  <c r="H1025" i="15"/>
  <c r="I1025" i="15" s="1"/>
  <c r="G1025" i="15"/>
  <c r="H1025" i="14"/>
  <c r="I1025" i="14" s="1"/>
  <c r="D1025" i="14"/>
  <c r="C1025" i="14"/>
  <c r="G1025" i="14"/>
  <c r="D1022" i="13"/>
  <c r="C1022" i="13"/>
  <c r="H1022" i="13"/>
  <c r="I1022" i="13" s="1"/>
  <c r="G1022" i="13"/>
  <c r="B1024" i="12"/>
  <c r="C798" i="3"/>
  <c r="D798" i="3"/>
  <c r="E1025" i="15" l="1"/>
  <c r="G1010" i="17"/>
  <c r="E1025" i="14"/>
  <c r="F1010" i="17"/>
  <c r="E1022" i="13"/>
  <c r="E1007" i="17"/>
  <c r="E798" i="3"/>
  <c r="H798" i="3" s="1"/>
  <c r="I798" i="3" s="1"/>
  <c r="C783" i="17"/>
  <c r="B783" i="17" s="1"/>
  <c r="B1026" i="15"/>
  <c r="B1026" i="14"/>
  <c r="B1023" i="13"/>
  <c r="H1024" i="12"/>
  <c r="I1024" i="12" s="1"/>
  <c r="D1024" i="12"/>
  <c r="C1024" i="12"/>
  <c r="G1024" i="12"/>
  <c r="E1024" i="12" l="1"/>
  <c r="D1009" i="17"/>
  <c r="H1026" i="15"/>
  <c r="I1026" i="15" s="1"/>
  <c r="C1026" i="15"/>
  <c r="D1026" i="15"/>
  <c r="G1026" i="15"/>
  <c r="H1026" i="14"/>
  <c r="I1026" i="14" s="1"/>
  <c r="D1026" i="14"/>
  <c r="C1026" i="14"/>
  <c r="G1026" i="14"/>
  <c r="H1023" i="13"/>
  <c r="I1023" i="13" s="1"/>
  <c r="D1023" i="13"/>
  <c r="C1023" i="13"/>
  <c r="G1023" i="13"/>
  <c r="B1025" i="12"/>
  <c r="B799" i="3"/>
  <c r="G799" i="3" s="1"/>
  <c r="E1026" i="15" l="1"/>
  <c r="G1011" i="17"/>
  <c r="E1026" i="14"/>
  <c r="F1011" i="17"/>
  <c r="E1023" i="13"/>
  <c r="E1008" i="17"/>
  <c r="B1027" i="15"/>
  <c r="B1027" i="14"/>
  <c r="B1024" i="13"/>
  <c r="H1025" i="12"/>
  <c r="I1025" i="12" s="1"/>
  <c r="D1025" i="12"/>
  <c r="C1025" i="12"/>
  <c r="G1025" i="12"/>
  <c r="C799" i="3"/>
  <c r="D799" i="3"/>
  <c r="E1025" i="12" l="1"/>
  <c r="D1010" i="17"/>
  <c r="E799" i="3"/>
  <c r="C784" i="17"/>
  <c r="B784" i="17" s="1"/>
  <c r="H1027" i="15"/>
  <c r="I1027" i="15" s="1"/>
  <c r="D1027" i="15"/>
  <c r="C1027" i="15"/>
  <c r="G1027" i="15"/>
  <c r="H1027" i="14"/>
  <c r="I1027" i="14" s="1"/>
  <c r="D1027" i="14"/>
  <c r="C1027" i="14"/>
  <c r="G1027" i="14"/>
  <c r="D1024" i="13"/>
  <c r="C1024" i="13"/>
  <c r="H1024" i="13"/>
  <c r="I1024" i="13" s="1"/>
  <c r="G1024" i="13"/>
  <c r="B1026" i="12"/>
  <c r="H799" i="3"/>
  <c r="I799" i="3" s="1"/>
  <c r="B800" i="3" s="1"/>
  <c r="G800" i="3" s="1"/>
  <c r="E1027" i="15" l="1"/>
  <c r="G1012" i="17"/>
  <c r="E1027" i="14"/>
  <c r="F1012" i="17"/>
  <c r="E1024" i="13"/>
  <c r="E1009" i="17"/>
  <c r="B1028" i="15"/>
  <c r="B1028" i="14"/>
  <c r="B1025" i="13"/>
  <c r="H1026" i="12"/>
  <c r="I1026" i="12" s="1"/>
  <c r="D1026" i="12"/>
  <c r="C1026" i="12"/>
  <c r="G1026" i="12"/>
  <c r="C800" i="3"/>
  <c r="D800" i="3"/>
  <c r="E1026" i="12" l="1"/>
  <c r="D1011" i="17"/>
  <c r="E800" i="3"/>
  <c r="C785" i="17"/>
  <c r="B785" i="17" s="1"/>
  <c r="H1028" i="15"/>
  <c r="I1028" i="15" s="1"/>
  <c r="D1028" i="15"/>
  <c r="C1028" i="15"/>
  <c r="G1028" i="15"/>
  <c r="D1028" i="14"/>
  <c r="C1028" i="14"/>
  <c r="H1028" i="14"/>
  <c r="I1028" i="14" s="1"/>
  <c r="G1028" i="14"/>
  <c r="H1025" i="13"/>
  <c r="I1025" i="13" s="1"/>
  <c r="D1025" i="13"/>
  <c r="C1025" i="13"/>
  <c r="G1025" i="13"/>
  <c r="B1027" i="12"/>
  <c r="H800" i="3"/>
  <c r="I800" i="3" s="1"/>
  <c r="E1028" i="15" l="1"/>
  <c r="G1013" i="17"/>
  <c r="E1028" i="14"/>
  <c r="F1013" i="17"/>
  <c r="E1025" i="13"/>
  <c r="E1010" i="17"/>
  <c r="B1029" i="15"/>
  <c r="B1029" i="14"/>
  <c r="B1026" i="13"/>
  <c r="D1027" i="12"/>
  <c r="C1027" i="12"/>
  <c r="H1027" i="12"/>
  <c r="I1027" i="12" s="1"/>
  <c r="G1027" i="12"/>
  <c r="B801" i="3"/>
  <c r="G801" i="3" s="1"/>
  <c r="E1027" i="12" l="1"/>
  <c r="D1012" i="17"/>
  <c r="D1029" i="15"/>
  <c r="C1029" i="15"/>
  <c r="H1029" i="15"/>
  <c r="I1029" i="15" s="1"/>
  <c r="G1029" i="15"/>
  <c r="C1029" i="14"/>
  <c r="D1029" i="14"/>
  <c r="H1029" i="14"/>
  <c r="I1029" i="14" s="1"/>
  <c r="G1029" i="14"/>
  <c r="H1026" i="13"/>
  <c r="I1026" i="13" s="1"/>
  <c r="D1026" i="13"/>
  <c r="C1026" i="13"/>
  <c r="G1026" i="13"/>
  <c r="B1028" i="12"/>
  <c r="C801" i="3"/>
  <c r="D801" i="3"/>
  <c r="E1029" i="15" l="1"/>
  <c r="G1014" i="17"/>
  <c r="E1029" i="14"/>
  <c r="F1014" i="17"/>
  <c r="E1026" i="13"/>
  <c r="E1011" i="17"/>
  <c r="E801" i="3"/>
  <c r="H801" i="3" s="1"/>
  <c r="I801" i="3" s="1"/>
  <c r="C786" i="17"/>
  <c r="B786" i="17" s="1"/>
  <c r="B1030" i="15"/>
  <c r="B1030" i="14"/>
  <c r="B1027" i="13"/>
  <c r="H1028" i="12"/>
  <c r="I1028" i="12" s="1"/>
  <c r="D1028" i="12"/>
  <c r="C1028" i="12"/>
  <c r="G1028" i="12"/>
  <c r="E1028" i="12" l="1"/>
  <c r="D1013" i="17"/>
  <c r="D1030" i="15"/>
  <c r="C1030" i="15"/>
  <c r="H1030" i="15"/>
  <c r="I1030" i="15" s="1"/>
  <c r="G1030" i="15"/>
  <c r="C1030" i="14"/>
  <c r="H1030" i="14"/>
  <c r="I1030" i="14" s="1"/>
  <c r="D1030" i="14"/>
  <c r="G1030" i="14"/>
  <c r="H1027" i="13"/>
  <c r="I1027" i="13" s="1"/>
  <c r="D1027" i="13"/>
  <c r="C1027" i="13"/>
  <c r="G1027" i="13"/>
  <c r="B1029" i="12"/>
  <c r="B802" i="3"/>
  <c r="G802" i="3" s="1"/>
  <c r="E1030" i="15" l="1"/>
  <c r="G1015" i="17"/>
  <c r="E1030" i="14"/>
  <c r="F1015" i="17"/>
  <c r="E1027" i="13"/>
  <c r="E1012" i="17"/>
  <c r="B1031" i="15"/>
  <c r="B1031" i="14"/>
  <c r="B1028" i="13"/>
  <c r="C1029" i="12"/>
  <c r="H1029" i="12"/>
  <c r="I1029" i="12" s="1"/>
  <c r="D1029" i="12"/>
  <c r="G1029" i="12"/>
  <c r="C802" i="3"/>
  <c r="D802" i="3"/>
  <c r="E1029" i="12" l="1"/>
  <c r="D1014" i="17"/>
  <c r="E802" i="3"/>
  <c r="C787" i="17"/>
  <c r="B787" i="17" s="1"/>
  <c r="D1031" i="15"/>
  <c r="H1031" i="15"/>
  <c r="I1031" i="15" s="1"/>
  <c r="C1031" i="15"/>
  <c r="G1031" i="15"/>
  <c r="H1031" i="14"/>
  <c r="I1031" i="14" s="1"/>
  <c r="D1031" i="14"/>
  <c r="C1031" i="14"/>
  <c r="G1031" i="14"/>
  <c r="H1028" i="13"/>
  <c r="I1028" i="13" s="1"/>
  <c r="D1028" i="13"/>
  <c r="C1028" i="13"/>
  <c r="G1028" i="13"/>
  <c r="B1030" i="12"/>
  <c r="H802" i="3"/>
  <c r="I802" i="3" s="1"/>
  <c r="B803" i="3" s="1"/>
  <c r="G803" i="3" s="1"/>
  <c r="E1031" i="15" l="1"/>
  <c r="G1016" i="17"/>
  <c r="E1031" i="14"/>
  <c r="F1016" i="17"/>
  <c r="E1028" i="13"/>
  <c r="E1013" i="17"/>
  <c r="B1032" i="15"/>
  <c r="B1032" i="14"/>
  <c r="B1029" i="13"/>
  <c r="H1030" i="12"/>
  <c r="I1030" i="12" s="1"/>
  <c r="D1030" i="12"/>
  <c r="C1030" i="12"/>
  <c r="G1030" i="12"/>
  <c r="C803" i="3"/>
  <c r="D803" i="3"/>
  <c r="E1030" i="12" l="1"/>
  <c r="D1015" i="17"/>
  <c r="E803" i="3"/>
  <c r="C788" i="17"/>
  <c r="B788" i="17" s="1"/>
  <c r="H1032" i="15"/>
  <c r="I1032" i="15" s="1"/>
  <c r="C1032" i="15"/>
  <c r="D1032" i="15"/>
  <c r="G1032" i="15"/>
  <c r="D1032" i="14"/>
  <c r="H1032" i="14"/>
  <c r="I1032" i="14" s="1"/>
  <c r="C1032" i="14"/>
  <c r="G1032" i="14"/>
  <c r="D1029" i="13"/>
  <c r="C1029" i="13"/>
  <c r="H1029" i="13"/>
  <c r="I1029" i="13" s="1"/>
  <c r="G1029" i="13"/>
  <c r="B1031" i="12"/>
  <c r="H803" i="3"/>
  <c r="I803" i="3" s="1"/>
  <c r="E1032" i="15" l="1"/>
  <c r="G1017" i="17"/>
  <c r="E1032" i="14"/>
  <c r="F1017" i="17"/>
  <c r="E1029" i="13"/>
  <c r="E1014" i="17"/>
  <c r="B1033" i="15"/>
  <c r="B1033" i="14"/>
  <c r="B1030" i="13"/>
  <c r="H1031" i="12"/>
  <c r="I1031" i="12" s="1"/>
  <c r="D1031" i="12"/>
  <c r="C1031" i="12"/>
  <c r="G1031" i="12"/>
  <c r="B804" i="3"/>
  <c r="G804" i="3" s="1"/>
  <c r="E1031" i="12" l="1"/>
  <c r="D1016" i="17"/>
  <c r="H1033" i="15"/>
  <c r="I1033" i="15" s="1"/>
  <c r="D1033" i="15"/>
  <c r="C1033" i="15"/>
  <c r="G1033" i="15"/>
  <c r="D1033" i="14"/>
  <c r="H1033" i="14"/>
  <c r="I1033" i="14" s="1"/>
  <c r="C1033" i="14"/>
  <c r="G1033" i="14"/>
  <c r="H1030" i="13"/>
  <c r="I1030" i="13" s="1"/>
  <c r="D1030" i="13"/>
  <c r="C1030" i="13"/>
  <c r="G1030" i="13"/>
  <c r="B1032" i="12"/>
  <c r="C804" i="3"/>
  <c r="D804" i="3"/>
  <c r="E1033" i="15" l="1"/>
  <c r="G1018" i="17"/>
  <c r="E1033" i="14"/>
  <c r="F1018" i="17"/>
  <c r="E1030" i="13"/>
  <c r="E1015" i="17"/>
  <c r="E804" i="3"/>
  <c r="C789" i="17"/>
  <c r="B789" i="17" s="1"/>
  <c r="B1034" i="15"/>
  <c r="B1034" i="14"/>
  <c r="B1031" i="13"/>
  <c r="D1032" i="12"/>
  <c r="C1032" i="12"/>
  <c r="H1032" i="12"/>
  <c r="I1032" i="12" s="1"/>
  <c r="G1032" i="12"/>
  <c r="H804" i="3"/>
  <c r="I804" i="3" s="1"/>
  <c r="E1032" i="12" l="1"/>
  <c r="D1017" i="17"/>
  <c r="H1034" i="15"/>
  <c r="I1034" i="15" s="1"/>
  <c r="D1034" i="15"/>
  <c r="C1034" i="15"/>
  <c r="G1034" i="15"/>
  <c r="D1034" i="14"/>
  <c r="H1034" i="14"/>
  <c r="I1034" i="14" s="1"/>
  <c r="C1034" i="14"/>
  <c r="G1034" i="14"/>
  <c r="C1031" i="13"/>
  <c r="H1031" i="13"/>
  <c r="I1031" i="13" s="1"/>
  <c r="D1031" i="13"/>
  <c r="G1031" i="13"/>
  <c r="B1033" i="12"/>
  <c r="B805" i="3"/>
  <c r="G805" i="3" s="1"/>
  <c r="E1034" i="15" l="1"/>
  <c r="G1019" i="17"/>
  <c r="E1034" i="14"/>
  <c r="F1019" i="17"/>
  <c r="E1031" i="13"/>
  <c r="E1016" i="17"/>
  <c r="B1035" i="15"/>
  <c r="B1035" i="14"/>
  <c r="B1032" i="13"/>
  <c r="H1033" i="12"/>
  <c r="I1033" i="12" s="1"/>
  <c r="D1033" i="12"/>
  <c r="C1033" i="12"/>
  <c r="G1033" i="12"/>
  <c r="C805" i="3"/>
  <c r="D805" i="3"/>
  <c r="H805" i="3"/>
  <c r="I805" i="3" s="1"/>
  <c r="E1033" i="12" l="1"/>
  <c r="D1018" i="17"/>
  <c r="E805" i="3"/>
  <c r="C790" i="17"/>
  <c r="B790" i="17" s="1"/>
  <c r="D1035" i="15"/>
  <c r="C1035" i="15"/>
  <c r="H1035" i="15"/>
  <c r="I1035" i="15" s="1"/>
  <c r="G1035" i="15"/>
  <c r="C1035" i="14"/>
  <c r="H1035" i="14"/>
  <c r="I1035" i="14" s="1"/>
  <c r="D1035" i="14"/>
  <c r="G1035" i="14"/>
  <c r="H1032" i="13"/>
  <c r="I1032" i="13" s="1"/>
  <c r="D1032" i="13"/>
  <c r="C1032" i="13"/>
  <c r="G1032" i="13"/>
  <c r="B1034" i="12"/>
  <c r="B806" i="3"/>
  <c r="G806" i="3" s="1"/>
  <c r="E1035" i="15" l="1"/>
  <c r="G1020" i="17"/>
  <c r="E1035" i="14"/>
  <c r="F1020" i="17"/>
  <c r="E1032" i="13"/>
  <c r="E1017" i="17"/>
  <c r="B1036" i="15"/>
  <c r="B1036" i="14"/>
  <c r="B1033" i="13"/>
  <c r="D1034" i="12"/>
  <c r="C1034" i="12"/>
  <c r="H1034" i="12"/>
  <c r="I1034" i="12" s="1"/>
  <c r="G1034" i="12"/>
  <c r="C806" i="3"/>
  <c r="D806" i="3"/>
  <c r="E1034" i="12" l="1"/>
  <c r="D1019" i="17"/>
  <c r="E806" i="3"/>
  <c r="C791" i="17"/>
  <c r="B791" i="17" s="1"/>
  <c r="C1036" i="15"/>
  <c r="H1036" i="15"/>
  <c r="I1036" i="15" s="1"/>
  <c r="D1036" i="15"/>
  <c r="G1036" i="15"/>
  <c r="H1036" i="14"/>
  <c r="I1036" i="14" s="1"/>
  <c r="C1036" i="14"/>
  <c r="D1036" i="14"/>
  <c r="G1036" i="14"/>
  <c r="H1033" i="13"/>
  <c r="I1033" i="13" s="1"/>
  <c r="D1033" i="13"/>
  <c r="C1033" i="13"/>
  <c r="G1033" i="13"/>
  <c r="B1035" i="12"/>
  <c r="H806" i="3"/>
  <c r="I806" i="3" s="1"/>
  <c r="E1036" i="15" l="1"/>
  <c r="G1021" i="17"/>
  <c r="E1036" i="14"/>
  <c r="F1021" i="17"/>
  <c r="E1033" i="13"/>
  <c r="E1018" i="17"/>
  <c r="B1037" i="15"/>
  <c r="B1037" i="14"/>
  <c r="B1034" i="13"/>
  <c r="H1035" i="12"/>
  <c r="I1035" i="12" s="1"/>
  <c r="D1035" i="12"/>
  <c r="C1035" i="12"/>
  <c r="G1035" i="12"/>
  <c r="B807" i="3"/>
  <c r="G807" i="3" s="1"/>
  <c r="E1035" i="12" l="1"/>
  <c r="D1020" i="17"/>
  <c r="D1037" i="15"/>
  <c r="C1037" i="15"/>
  <c r="H1037" i="15"/>
  <c r="I1037" i="15" s="1"/>
  <c r="G1037" i="15"/>
  <c r="H1037" i="14"/>
  <c r="I1037" i="14" s="1"/>
  <c r="D1037" i="14"/>
  <c r="C1037" i="14"/>
  <c r="G1037" i="14"/>
  <c r="D1034" i="13"/>
  <c r="C1034" i="13"/>
  <c r="H1034" i="13"/>
  <c r="I1034" i="13" s="1"/>
  <c r="G1034" i="13"/>
  <c r="B1036" i="12"/>
  <c r="C807" i="3"/>
  <c r="D807" i="3"/>
  <c r="E1037" i="15" l="1"/>
  <c r="G1022" i="17"/>
  <c r="E1037" i="14"/>
  <c r="F1022" i="17"/>
  <c r="E1034" i="13"/>
  <c r="E1019" i="17"/>
  <c r="E807" i="3"/>
  <c r="C792" i="17"/>
  <c r="B792" i="17" s="1"/>
  <c r="B1038" i="15"/>
  <c r="B1038" i="14"/>
  <c r="B1035" i="13"/>
  <c r="H1036" i="12"/>
  <c r="I1036" i="12" s="1"/>
  <c r="D1036" i="12"/>
  <c r="C1036" i="12"/>
  <c r="G1036" i="12"/>
  <c r="H807" i="3"/>
  <c r="I807" i="3" s="1"/>
  <c r="E1036" i="12" l="1"/>
  <c r="D1021" i="17"/>
  <c r="H1038" i="15"/>
  <c r="I1038" i="15" s="1"/>
  <c r="C1038" i="15"/>
  <c r="D1038" i="15"/>
  <c r="G1038" i="15"/>
  <c r="D1038" i="14"/>
  <c r="C1038" i="14"/>
  <c r="H1038" i="14"/>
  <c r="I1038" i="14" s="1"/>
  <c r="G1038" i="14"/>
  <c r="H1035" i="13"/>
  <c r="I1035" i="13" s="1"/>
  <c r="D1035" i="13"/>
  <c r="C1035" i="13"/>
  <c r="G1035" i="13"/>
  <c r="B1037" i="12"/>
  <c r="B808" i="3"/>
  <c r="G808" i="3" s="1"/>
  <c r="E1038" i="15" l="1"/>
  <c r="G1023" i="17"/>
  <c r="E1038" i="14"/>
  <c r="F1023" i="17"/>
  <c r="E1035" i="13"/>
  <c r="E1020" i="17"/>
  <c r="B1039" i="15"/>
  <c r="B1039" i="14"/>
  <c r="B1036" i="13"/>
  <c r="H1037" i="12"/>
  <c r="I1037" i="12" s="1"/>
  <c r="D1037" i="12"/>
  <c r="C1037" i="12"/>
  <c r="G1037" i="12"/>
  <c r="C808" i="3"/>
  <c r="D808" i="3"/>
  <c r="E1037" i="12" l="1"/>
  <c r="D1022" i="17"/>
  <c r="E808" i="3"/>
  <c r="C793" i="17"/>
  <c r="B793" i="17" s="1"/>
  <c r="H1039" i="15"/>
  <c r="I1039" i="15" s="1"/>
  <c r="D1039" i="15"/>
  <c r="C1039" i="15"/>
  <c r="G1039" i="15"/>
  <c r="C1039" i="14"/>
  <c r="H1039" i="14"/>
  <c r="I1039" i="14" s="1"/>
  <c r="D1039" i="14"/>
  <c r="G1039" i="14"/>
  <c r="D1036" i="13"/>
  <c r="C1036" i="13"/>
  <c r="H1036" i="13"/>
  <c r="I1036" i="13" s="1"/>
  <c r="G1036" i="13"/>
  <c r="B1038" i="12"/>
  <c r="H808" i="3"/>
  <c r="I808" i="3" s="1"/>
  <c r="B809" i="3" s="1"/>
  <c r="G809" i="3" s="1"/>
  <c r="E1039" i="15" l="1"/>
  <c r="G1024" i="17"/>
  <c r="E1039" i="14"/>
  <c r="F1024" i="17"/>
  <c r="E1036" i="13"/>
  <c r="E1021" i="17"/>
  <c r="B1040" i="15"/>
  <c r="B1040" i="14"/>
  <c r="B1037" i="13"/>
  <c r="H1038" i="12"/>
  <c r="I1038" i="12" s="1"/>
  <c r="D1038" i="12"/>
  <c r="C1038" i="12"/>
  <c r="G1038" i="12"/>
  <c r="C809" i="3"/>
  <c r="D809" i="3"/>
  <c r="E1038" i="12" l="1"/>
  <c r="D1023" i="17"/>
  <c r="E809" i="3"/>
  <c r="C794" i="17"/>
  <c r="B794" i="17" s="1"/>
  <c r="H1040" i="15"/>
  <c r="I1040" i="15" s="1"/>
  <c r="D1040" i="15"/>
  <c r="C1040" i="15"/>
  <c r="G1040" i="15"/>
  <c r="D1040" i="14"/>
  <c r="C1040" i="14"/>
  <c r="H1040" i="14"/>
  <c r="I1040" i="14" s="1"/>
  <c r="G1040" i="14"/>
  <c r="H1037" i="13"/>
  <c r="I1037" i="13" s="1"/>
  <c r="D1037" i="13"/>
  <c r="C1037" i="13"/>
  <c r="G1037" i="13"/>
  <c r="B1039" i="12"/>
  <c r="H809" i="3"/>
  <c r="I809" i="3" s="1"/>
  <c r="E1040" i="15" l="1"/>
  <c r="G1025" i="17"/>
  <c r="E1040" i="14"/>
  <c r="F1025" i="17"/>
  <c r="E1037" i="13"/>
  <c r="E1022" i="17"/>
  <c r="B1041" i="15"/>
  <c r="B1041" i="14"/>
  <c r="B1038" i="13"/>
  <c r="D1039" i="12"/>
  <c r="C1039" i="12"/>
  <c r="H1039" i="12"/>
  <c r="I1039" i="12" s="1"/>
  <c r="G1039" i="12"/>
  <c r="B810" i="3"/>
  <c r="G810" i="3" s="1"/>
  <c r="E1039" i="12" l="1"/>
  <c r="D1024" i="17"/>
  <c r="D1041" i="15"/>
  <c r="C1041" i="15"/>
  <c r="H1041" i="15"/>
  <c r="I1041" i="15" s="1"/>
  <c r="G1041" i="15"/>
  <c r="C1041" i="14"/>
  <c r="H1041" i="14"/>
  <c r="I1041" i="14" s="1"/>
  <c r="D1041" i="14"/>
  <c r="G1041" i="14"/>
  <c r="H1038" i="13"/>
  <c r="I1038" i="13" s="1"/>
  <c r="D1038" i="13"/>
  <c r="C1038" i="13"/>
  <c r="G1038" i="13"/>
  <c r="B1040" i="12"/>
  <c r="C810" i="3"/>
  <c r="D810" i="3"/>
  <c r="E1041" i="15" l="1"/>
  <c r="G1026" i="17"/>
  <c r="E1041" i="14"/>
  <c r="F1026" i="17"/>
  <c r="E1038" i="13"/>
  <c r="E1023" i="17"/>
  <c r="E810" i="3"/>
  <c r="C795" i="17"/>
  <c r="B795" i="17" s="1"/>
  <c r="B1042" i="15"/>
  <c r="B1042" i="14"/>
  <c r="B1039" i="13"/>
  <c r="H1040" i="12"/>
  <c r="I1040" i="12" s="1"/>
  <c r="D1040" i="12"/>
  <c r="C1040" i="12"/>
  <c r="G1040" i="12"/>
  <c r="H810" i="3"/>
  <c r="I810" i="3" s="1"/>
  <c r="E1040" i="12" l="1"/>
  <c r="D1025" i="17"/>
  <c r="D1042" i="15"/>
  <c r="C1042" i="15"/>
  <c r="H1042" i="15"/>
  <c r="I1042" i="15" s="1"/>
  <c r="G1042" i="15"/>
  <c r="H1042" i="14"/>
  <c r="I1042" i="14" s="1"/>
  <c r="D1042" i="14"/>
  <c r="C1042" i="14"/>
  <c r="G1042" i="14"/>
  <c r="H1039" i="13"/>
  <c r="I1039" i="13" s="1"/>
  <c r="D1039" i="13"/>
  <c r="C1039" i="13"/>
  <c r="G1039" i="13"/>
  <c r="B1041" i="12"/>
  <c r="B811" i="3"/>
  <c r="G811" i="3" s="1"/>
  <c r="E1042" i="15" l="1"/>
  <c r="G1027" i="17"/>
  <c r="E1042" i="14"/>
  <c r="F1027" i="17"/>
  <c r="E1039" i="13"/>
  <c r="E1024" i="17"/>
  <c r="B1043" i="15"/>
  <c r="B1043" i="14"/>
  <c r="B1040" i="13"/>
  <c r="C1041" i="12"/>
  <c r="H1041" i="12"/>
  <c r="I1041" i="12" s="1"/>
  <c r="D1041" i="12"/>
  <c r="G1041" i="12"/>
  <c r="C811" i="3"/>
  <c r="D811" i="3"/>
  <c r="E1041" i="12" l="1"/>
  <c r="D1026" i="17"/>
  <c r="E811" i="3"/>
  <c r="C796" i="17"/>
  <c r="B796" i="17" s="1"/>
  <c r="D1043" i="15"/>
  <c r="H1043" i="15"/>
  <c r="I1043" i="15" s="1"/>
  <c r="C1043" i="15"/>
  <c r="G1043" i="15"/>
  <c r="H1043" i="14"/>
  <c r="I1043" i="14" s="1"/>
  <c r="D1043" i="14"/>
  <c r="C1043" i="14"/>
  <c r="G1043" i="14"/>
  <c r="H1040" i="13"/>
  <c r="I1040" i="13" s="1"/>
  <c r="D1040" i="13"/>
  <c r="C1040" i="13"/>
  <c r="G1040" i="13"/>
  <c r="B1042" i="12"/>
  <c r="H811" i="3"/>
  <c r="I811" i="3" s="1"/>
  <c r="E1043" i="15" l="1"/>
  <c r="G1028" i="17"/>
  <c r="E1043" i="14"/>
  <c r="F1028" i="17"/>
  <c r="E1040" i="13"/>
  <c r="E1025" i="17"/>
  <c r="B1044" i="15"/>
  <c r="B1044" i="14"/>
  <c r="B1041" i="13"/>
  <c r="H1042" i="12"/>
  <c r="I1042" i="12" s="1"/>
  <c r="D1042" i="12"/>
  <c r="C1042" i="12"/>
  <c r="G1042" i="12"/>
  <c r="B812" i="3"/>
  <c r="G812" i="3" s="1"/>
  <c r="E1042" i="12" l="1"/>
  <c r="D1027" i="17"/>
  <c r="H1044" i="15"/>
  <c r="I1044" i="15" s="1"/>
  <c r="C1044" i="15"/>
  <c r="D1044" i="15"/>
  <c r="G1044" i="15"/>
  <c r="C1044" i="14"/>
  <c r="D1044" i="14"/>
  <c r="H1044" i="14"/>
  <c r="I1044" i="14" s="1"/>
  <c r="G1044" i="14"/>
  <c r="D1041" i="13"/>
  <c r="C1041" i="13"/>
  <c r="H1041" i="13"/>
  <c r="I1041" i="13" s="1"/>
  <c r="G1041" i="13"/>
  <c r="B1043" i="12"/>
  <c r="C812" i="3"/>
  <c r="D812" i="3"/>
  <c r="E1044" i="15" l="1"/>
  <c r="G1029" i="17"/>
  <c r="E1044" i="14"/>
  <c r="F1029" i="17"/>
  <c r="E1041" i="13"/>
  <c r="E1026" i="17"/>
  <c r="E812" i="3"/>
  <c r="C797" i="17"/>
  <c r="B797" i="17" s="1"/>
  <c r="B1045" i="15"/>
  <c r="B1045" i="14"/>
  <c r="B1042" i="13"/>
  <c r="H1043" i="12"/>
  <c r="I1043" i="12" s="1"/>
  <c r="D1043" i="12"/>
  <c r="C1043" i="12"/>
  <c r="G1043" i="12"/>
  <c r="H812" i="3"/>
  <c r="I812" i="3" s="1"/>
  <c r="E1043" i="12" l="1"/>
  <c r="D1028" i="17"/>
  <c r="H1045" i="15"/>
  <c r="I1045" i="15" s="1"/>
  <c r="D1045" i="15"/>
  <c r="C1045" i="15"/>
  <c r="G1045" i="15"/>
  <c r="D1045" i="14"/>
  <c r="C1045" i="14"/>
  <c r="H1045" i="14"/>
  <c r="I1045" i="14" s="1"/>
  <c r="G1045" i="14"/>
  <c r="H1042" i="13"/>
  <c r="I1042" i="13" s="1"/>
  <c r="D1042" i="13"/>
  <c r="C1042" i="13"/>
  <c r="G1042" i="13"/>
  <c r="B1044" i="12"/>
  <c r="B813" i="3"/>
  <c r="G813" i="3" s="1"/>
  <c r="E1045" i="15" l="1"/>
  <c r="G1030" i="17"/>
  <c r="E1045" i="14"/>
  <c r="F1030" i="17"/>
  <c r="E1042" i="13"/>
  <c r="E1027" i="17"/>
  <c r="B1046" i="15"/>
  <c r="B1046" i="14"/>
  <c r="B1043" i="13"/>
  <c r="D1044" i="12"/>
  <c r="C1044" i="12"/>
  <c r="H1044" i="12"/>
  <c r="I1044" i="12" s="1"/>
  <c r="G1044" i="12"/>
  <c r="C813" i="3"/>
  <c r="D813" i="3"/>
  <c r="E1044" i="12" l="1"/>
  <c r="D1029" i="17"/>
  <c r="E813" i="3"/>
  <c r="C798" i="17"/>
  <c r="B798" i="17" s="1"/>
  <c r="H1046" i="15"/>
  <c r="I1046" i="15" s="1"/>
  <c r="D1046" i="15"/>
  <c r="C1046" i="15"/>
  <c r="G1046" i="15"/>
  <c r="D1046" i="14"/>
  <c r="H1046" i="14"/>
  <c r="I1046" i="14" s="1"/>
  <c r="C1046" i="14"/>
  <c r="G1046" i="14"/>
  <c r="C1043" i="13"/>
  <c r="H1043" i="13"/>
  <c r="I1043" i="13" s="1"/>
  <c r="D1043" i="13"/>
  <c r="G1043" i="13"/>
  <c r="B1045" i="12"/>
  <c r="H813" i="3"/>
  <c r="I813" i="3" s="1"/>
  <c r="E1046" i="15" l="1"/>
  <c r="G1031" i="17"/>
  <c r="E1046" i="14"/>
  <c r="F1031" i="17"/>
  <c r="E1043" i="13"/>
  <c r="E1028" i="17"/>
  <c r="B1047" i="15"/>
  <c r="B1047" i="14"/>
  <c r="B1044" i="13"/>
  <c r="H1045" i="12"/>
  <c r="I1045" i="12" s="1"/>
  <c r="D1045" i="12"/>
  <c r="C1045" i="12"/>
  <c r="G1045" i="12"/>
  <c r="B814" i="3"/>
  <c r="G814" i="3" s="1"/>
  <c r="E1045" i="12" l="1"/>
  <c r="D1030" i="17"/>
  <c r="D1047" i="15"/>
  <c r="H1047" i="15"/>
  <c r="I1047" i="15" s="1"/>
  <c r="C1047" i="15"/>
  <c r="G1047" i="15"/>
  <c r="C1047" i="14"/>
  <c r="D1047" i="14"/>
  <c r="H1047" i="14"/>
  <c r="I1047" i="14" s="1"/>
  <c r="G1047" i="14"/>
  <c r="H1044" i="13"/>
  <c r="I1044" i="13" s="1"/>
  <c r="D1044" i="13"/>
  <c r="C1044" i="13"/>
  <c r="G1044" i="13"/>
  <c r="B1046" i="12"/>
  <c r="C814" i="3"/>
  <c r="D814" i="3"/>
  <c r="E1047" i="15" l="1"/>
  <c r="G1032" i="17"/>
  <c r="E1047" i="14"/>
  <c r="F1032" i="17"/>
  <c r="E1044" i="13"/>
  <c r="E1029" i="17"/>
  <c r="E814" i="3"/>
  <c r="C799" i="17"/>
  <c r="B799" i="17" s="1"/>
  <c r="B1048" i="15"/>
  <c r="B1048" i="14"/>
  <c r="B1045" i="13"/>
  <c r="D1046" i="12"/>
  <c r="C1046" i="12"/>
  <c r="H1046" i="12"/>
  <c r="I1046" i="12" s="1"/>
  <c r="G1046" i="12"/>
  <c r="H814" i="3"/>
  <c r="I814" i="3" s="1"/>
  <c r="E1046" i="12" l="1"/>
  <c r="D1031" i="17"/>
  <c r="C1048" i="15"/>
  <c r="H1048" i="15"/>
  <c r="I1048" i="15" s="1"/>
  <c r="D1048" i="15"/>
  <c r="G1048" i="15"/>
  <c r="H1048" i="14"/>
  <c r="I1048" i="14" s="1"/>
  <c r="D1048" i="14"/>
  <c r="C1048" i="14"/>
  <c r="G1048" i="14"/>
  <c r="H1045" i="13"/>
  <c r="I1045" i="13" s="1"/>
  <c r="D1045" i="13"/>
  <c r="C1045" i="13"/>
  <c r="G1045" i="13"/>
  <c r="B1047" i="12"/>
  <c r="B815" i="3"/>
  <c r="G815" i="3" s="1"/>
  <c r="E1048" i="15" l="1"/>
  <c r="G1033" i="17"/>
  <c r="E1048" i="14"/>
  <c r="F1033" i="17"/>
  <c r="E1045" i="13"/>
  <c r="E1030" i="17"/>
  <c r="B1049" i="15"/>
  <c r="B1049" i="14"/>
  <c r="B1046" i="13"/>
  <c r="H1047" i="12"/>
  <c r="I1047" i="12" s="1"/>
  <c r="D1047" i="12"/>
  <c r="C1047" i="12"/>
  <c r="G1047" i="12"/>
  <c r="C815" i="3"/>
  <c r="D815" i="3"/>
  <c r="E1047" i="12" l="1"/>
  <c r="D1032" i="17"/>
  <c r="E815" i="3"/>
  <c r="C800" i="17"/>
  <c r="B800" i="17" s="1"/>
  <c r="D1049" i="15"/>
  <c r="C1049" i="15"/>
  <c r="H1049" i="15"/>
  <c r="I1049" i="15" s="1"/>
  <c r="G1049" i="15"/>
  <c r="H1049" i="14"/>
  <c r="I1049" i="14" s="1"/>
  <c r="D1049" i="14"/>
  <c r="C1049" i="14"/>
  <c r="G1049" i="14"/>
  <c r="D1046" i="13"/>
  <c r="C1046" i="13"/>
  <c r="H1046" i="13"/>
  <c r="I1046" i="13" s="1"/>
  <c r="G1046" i="13"/>
  <c r="B1048" i="12"/>
  <c r="H815" i="3"/>
  <c r="I815" i="3" s="1"/>
  <c r="E1049" i="15" l="1"/>
  <c r="G1034" i="17"/>
  <c r="E1049" i="14"/>
  <c r="F1034" i="17"/>
  <c r="E1046" i="13"/>
  <c r="E1031" i="17"/>
  <c r="B1050" i="15"/>
  <c r="B1050" i="14"/>
  <c r="B1047" i="13"/>
  <c r="H1048" i="12"/>
  <c r="I1048" i="12" s="1"/>
  <c r="D1048" i="12"/>
  <c r="C1048" i="12"/>
  <c r="G1048" i="12"/>
  <c r="B816" i="3"/>
  <c r="G816" i="3" s="1"/>
  <c r="E1048" i="12" l="1"/>
  <c r="D1033" i="17"/>
  <c r="D1050" i="15"/>
  <c r="C1050" i="15"/>
  <c r="H1050" i="15"/>
  <c r="I1050" i="15" s="1"/>
  <c r="G1050" i="15"/>
  <c r="H1050" i="14"/>
  <c r="I1050" i="14" s="1"/>
  <c r="D1050" i="14"/>
  <c r="C1050" i="14"/>
  <c r="G1050" i="14"/>
  <c r="H1047" i="13"/>
  <c r="I1047" i="13" s="1"/>
  <c r="D1047" i="13"/>
  <c r="C1047" i="13"/>
  <c r="G1047" i="13"/>
  <c r="B1049" i="12"/>
  <c r="C816" i="3"/>
  <c r="D816" i="3"/>
  <c r="E1050" i="15" l="1"/>
  <c r="G1035" i="17"/>
  <c r="E1050" i="14"/>
  <c r="F1035" i="17"/>
  <c r="E1047" i="13"/>
  <c r="E1032" i="17"/>
  <c r="E816" i="3"/>
  <c r="C801" i="17"/>
  <c r="B801" i="17" s="1"/>
  <c r="B1051" i="15"/>
  <c r="B1051" i="14"/>
  <c r="B1048" i="13"/>
  <c r="H1049" i="12"/>
  <c r="I1049" i="12" s="1"/>
  <c r="D1049" i="12"/>
  <c r="C1049" i="12"/>
  <c r="G1049" i="12"/>
  <c r="H816" i="3"/>
  <c r="I816" i="3" s="1"/>
  <c r="B817" i="3" s="1"/>
  <c r="G817" i="3" s="1"/>
  <c r="E1049" i="12" l="1"/>
  <c r="D1034" i="17"/>
  <c r="D1051" i="15"/>
  <c r="C1051" i="15"/>
  <c r="H1051" i="15"/>
  <c r="I1051" i="15" s="1"/>
  <c r="G1051" i="15"/>
  <c r="H1051" i="14"/>
  <c r="I1051" i="14" s="1"/>
  <c r="D1051" i="14"/>
  <c r="C1051" i="14"/>
  <c r="G1051" i="14"/>
  <c r="D1048" i="13"/>
  <c r="C1048" i="13"/>
  <c r="H1048" i="13"/>
  <c r="I1048" i="13" s="1"/>
  <c r="G1048" i="13"/>
  <c r="B1050" i="12"/>
  <c r="C817" i="3"/>
  <c r="D817" i="3"/>
  <c r="E1051" i="15" l="1"/>
  <c r="G1036" i="17"/>
  <c r="E1051" i="14"/>
  <c r="F1036" i="17"/>
  <c r="E1048" i="13"/>
  <c r="E1033" i="17"/>
  <c r="E817" i="3"/>
  <c r="C802" i="17"/>
  <c r="B802" i="17" s="1"/>
  <c r="B1052" i="15"/>
  <c r="B1052" i="14"/>
  <c r="B1049" i="13"/>
  <c r="H1050" i="12"/>
  <c r="I1050" i="12" s="1"/>
  <c r="D1050" i="12"/>
  <c r="C1050" i="12"/>
  <c r="G1050" i="12"/>
  <c r="H817" i="3"/>
  <c r="I817" i="3" s="1"/>
  <c r="E1050" i="12" l="1"/>
  <c r="D1035" i="17"/>
  <c r="C1052" i="15"/>
  <c r="H1052" i="15"/>
  <c r="I1052" i="15" s="1"/>
  <c r="D1052" i="15"/>
  <c r="G1052" i="15"/>
  <c r="D1052" i="14"/>
  <c r="C1052" i="14"/>
  <c r="H1052" i="14"/>
  <c r="I1052" i="14" s="1"/>
  <c r="G1052" i="14"/>
  <c r="H1049" i="13"/>
  <c r="I1049" i="13" s="1"/>
  <c r="D1049" i="13"/>
  <c r="C1049" i="13"/>
  <c r="G1049" i="13"/>
  <c r="B1051" i="12"/>
  <c r="B818" i="3"/>
  <c r="G818" i="3" s="1"/>
  <c r="E1052" i="15" l="1"/>
  <c r="G1037" i="17"/>
  <c r="E1052" i="14"/>
  <c r="F1037" i="17"/>
  <c r="E1049" i="13"/>
  <c r="E1034" i="17"/>
  <c r="B1053" i="15"/>
  <c r="B1053" i="14"/>
  <c r="B1050" i="13"/>
  <c r="D1051" i="12"/>
  <c r="C1051" i="12"/>
  <c r="H1051" i="12"/>
  <c r="I1051" i="12" s="1"/>
  <c r="G1051" i="12"/>
  <c r="C818" i="3"/>
  <c r="D818" i="3"/>
  <c r="E1051" i="12" l="1"/>
  <c r="D1036" i="17"/>
  <c r="E818" i="3"/>
  <c r="C803" i="17"/>
  <c r="B803" i="17" s="1"/>
  <c r="D1053" i="15"/>
  <c r="C1053" i="15"/>
  <c r="H1053" i="15"/>
  <c r="I1053" i="15" s="1"/>
  <c r="G1053" i="15"/>
  <c r="C1053" i="14"/>
  <c r="D1053" i="14"/>
  <c r="H1053" i="14"/>
  <c r="I1053" i="14" s="1"/>
  <c r="G1053" i="14"/>
  <c r="H1050" i="13"/>
  <c r="I1050" i="13" s="1"/>
  <c r="D1050" i="13"/>
  <c r="C1050" i="13"/>
  <c r="G1050" i="13"/>
  <c r="B1052" i="12"/>
  <c r="H818" i="3"/>
  <c r="I818" i="3" s="1"/>
  <c r="E1053" i="15" l="1"/>
  <c r="G1038" i="17"/>
  <c r="E1053" i="14"/>
  <c r="F1038" i="17"/>
  <c r="E1050" i="13"/>
  <c r="E1035" i="17"/>
  <c r="B1054" i="15"/>
  <c r="B1054" i="14"/>
  <c r="B1051" i="13"/>
  <c r="H1052" i="12"/>
  <c r="I1052" i="12" s="1"/>
  <c r="D1052" i="12"/>
  <c r="C1052" i="12"/>
  <c r="G1052" i="12"/>
  <c r="B819" i="3"/>
  <c r="G819" i="3" s="1"/>
  <c r="E1052" i="12" l="1"/>
  <c r="D1037" i="17"/>
  <c r="H1054" i="15"/>
  <c r="I1054" i="15" s="1"/>
  <c r="C1054" i="15"/>
  <c r="D1054" i="15"/>
  <c r="G1054" i="15"/>
  <c r="D1054" i="14"/>
  <c r="C1054" i="14"/>
  <c r="H1054" i="14"/>
  <c r="I1054" i="14" s="1"/>
  <c r="G1054" i="14"/>
  <c r="H1051" i="13"/>
  <c r="I1051" i="13" s="1"/>
  <c r="D1051" i="13"/>
  <c r="C1051" i="13"/>
  <c r="G1051" i="13"/>
  <c r="B1053" i="12"/>
  <c r="C819" i="3"/>
  <c r="D819" i="3"/>
  <c r="E1054" i="15" l="1"/>
  <c r="G1039" i="17"/>
  <c r="E1054" i="14"/>
  <c r="F1039" i="17"/>
  <c r="E1051" i="13"/>
  <c r="E1036" i="17"/>
  <c r="E819" i="3"/>
  <c r="C804" i="17"/>
  <c r="B804" i="17" s="1"/>
  <c r="B1055" i="15"/>
  <c r="B1055" i="14"/>
  <c r="B1052" i="13"/>
  <c r="C1053" i="12"/>
  <c r="H1053" i="12"/>
  <c r="I1053" i="12" s="1"/>
  <c r="D1053" i="12"/>
  <c r="G1053" i="12"/>
  <c r="H819" i="3"/>
  <c r="I819" i="3" s="1"/>
  <c r="E1053" i="12" l="1"/>
  <c r="D1038" i="17"/>
  <c r="H1055" i="15"/>
  <c r="I1055" i="15" s="1"/>
  <c r="D1055" i="15"/>
  <c r="C1055" i="15"/>
  <c r="G1055" i="15"/>
  <c r="H1055" i="14"/>
  <c r="I1055" i="14" s="1"/>
  <c r="C1055" i="14"/>
  <c r="D1055" i="14"/>
  <c r="G1055" i="14"/>
  <c r="H1052" i="13"/>
  <c r="I1052" i="13" s="1"/>
  <c r="D1052" i="13"/>
  <c r="C1052" i="13"/>
  <c r="G1052" i="13"/>
  <c r="B1054" i="12"/>
  <c r="B820" i="3"/>
  <c r="G820" i="3" s="1"/>
  <c r="E1055" i="15" l="1"/>
  <c r="G1040" i="17"/>
  <c r="E1055" i="14"/>
  <c r="F1040" i="17"/>
  <c r="E1052" i="13"/>
  <c r="E1037" i="17"/>
  <c r="B1056" i="15"/>
  <c r="B1056" i="14"/>
  <c r="B1053" i="13"/>
  <c r="H1054" i="12"/>
  <c r="I1054" i="12" s="1"/>
  <c r="D1054" i="12"/>
  <c r="C1054" i="12"/>
  <c r="G1054" i="12"/>
  <c r="C820" i="3"/>
  <c r="D820" i="3"/>
  <c r="E1054" i="12" l="1"/>
  <c r="D1039" i="17"/>
  <c r="E820" i="3"/>
  <c r="C805" i="17"/>
  <c r="B805" i="17" s="1"/>
  <c r="D1056" i="15"/>
  <c r="C1056" i="15"/>
  <c r="H1056" i="15"/>
  <c r="I1056" i="15" s="1"/>
  <c r="G1056" i="15"/>
  <c r="H1056" i="14"/>
  <c r="I1056" i="14" s="1"/>
  <c r="D1056" i="14"/>
  <c r="C1056" i="14"/>
  <c r="G1056" i="14"/>
  <c r="D1053" i="13"/>
  <c r="C1053" i="13"/>
  <c r="H1053" i="13"/>
  <c r="I1053" i="13" s="1"/>
  <c r="G1053" i="13"/>
  <c r="B1055" i="12"/>
  <c r="H820" i="3"/>
  <c r="I820" i="3" s="1"/>
  <c r="E1056" i="15" l="1"/>
  <c r="G1041" i="17"/>
  <c r="E1056" i="14"/>
  <c r="F1041" i="17"/>
  <c r="E1053" i="13"/>
  <c r="E1038" i="17"/>
  <c r="B1057" i="15"/>
  <c r="B1057" i="14"/>
  <c r="B1054" i="13"/>
  <c r="H1055" i="12"/>
  <c r="I1055" i="12" s="1"/>
  <c r="D1055" i="12"/>
  <c r="C1055" i="12"/>
  <c r="G1055" i="12"/>
  <c r="B821" i="3"/>
  <c r="G821" i="3" s="1"/>
  <c r="E1055" i="12" l="1"/>
  <c r="D1040" i="17"/>
  <c r="D1057" i="15"/>
  <c r="C1057" i="15"/>
  <c r="H1057" i="15"/>
  <c r="I1057" i="15" s="1"/>
  <c r="G1057" i="15"/>
  <c r="D1057" i="14"/>
  <c r="H1057" i="14"/>
  <c r="I1057" i="14" s="1"/>
  <c r="C1057" i="14"/>
  <c r="G1057" i="14"/>
  <c r="H1054" i="13"/>
  <c r="I1054" i="13" s="1"/>
  <c r="D1054" i="13"/>
  <c r="C1054" i="13"/>
  <c r="G1054" i="13"/>
  <c r="B1056" i="12"/>
  <c r="C821" i="3"/>
  <c r="D821" i="3"/>
  <c r="H821" i="3"/>
  <c r="I821" i="3" s="1"/>
  <c r="E1057" i="15" l="1"/>
  <c r="G1042" i="17"/>
  <c r="E1057" i="14"/>
  <c r="F1042" i="17"/>
  <c r="E1054" i="13"/>
  <c r="E1039" i="17"/>
  <c r="E821" i="3"/>
  <c r="C806" i="17"/>
  <c r="B806" i="17" s="1"/>
  <c r="B1058" i="15"/>
  <c r="B1058" i="14"/>
  <c r="B1055" i="13"/>
  <c r="D1056" i="12"/>
  <c r="C1056" i="12"/>
  <c r="H1056" i="12"/>
  <c r="I1056" i="12" s="1"/>
  <c r="G1056" i="12"/>
  <c r="B822" i="3"/>
  <c r="G822" i="3" s="1"/>
  <c r="E1056" i="12" l="1"/>
  <c r="D1041" i="17"/>
  <c r="C1058" i="15"/>
  <c r="H1058" i="15"/>
  <c r="I1058" i="15" s="1"/>
  <c r="D1058" i="15"/>
  <c r="G1058" i="15"/>
  <c r="D1058" i="14"/>
  <c r="H1058" i="14"/>
  <c r="I1058" i="14" s="1"/>
  <c r="C1058" i="14"/>
  <c r="G1058" i="14"/>
  <c r="C1055" i="13"/>
  <c r="H1055" i="13"/>
  <c r="I1055" i="13" s="1"/>
  <c r="D1055" i="13"/>
  <c r="G1055" i="13"/>
  <c r="B1057" i="12"/>
  <c r="C822" i="3"/>
  <c r="D822" i="3"/>
  <c r="E1058" i="15" l="1"/>
  <c r="G1043" i="17"/>
  <c r="E1058" i="14"/>
  <c r="F1043" i="17"/>
  <c r="E1055" i="13"/>
  <c r="E1040" i="17"/>
  <c r="E822" i="3"/>
  <c r="C807" i="17"/>
  <c r="B807" i="17" s="1"/>
  <c r="B1059" i="15"/>
  <c r="B1059" i="14"/>
  <c r="B1056" i="13"/>
  <c r="H1057" i="12"/>
  <c r="I1057" i="12" s="1"/>
  <c r="D1057" i="12"/>
  <c r="C1057" i="12"/>
  <c r="G1057" i="12"/>
  <c r="H822" i="3"/>
  <c r="I822" i="3" s="1"/>
  <c r="E1057" i="12" l="1"/>
  <c r="D1042" i="17"/>
  <c r="H1059" i="15"/>
  <c r="I1059" i="15" s="1"/>
  <c r="C1059" i="15"/>
  <c r="D1059" i="15"/>
  <c r="G1059" i="15"/>
  <c r="C1059" i="14"/>
  <c r="H1059" i="14"/>
  <c r="I1059" i="14" s="1"/>
  <c r="D1059" i="14"/>
  <c r="G1059" i="14"/>
  <c r="H1056" i="13"/>
  <c r="I1056" i="13" s="1"/>
  <c r="D1056" i="13"/>
  <c r="C1056" i="13"/>
  <c r="G1056" i="13"/>
  <c r="B1058" i="12"/>
  <c r="B823" i="3"/>
  <c r="G823" i="3" s="1"/>
  <c r="E1059" i="15" l="1"/>
  <c r="G1044" i="17"/>
  <c r="E1059" i="14"/>
  <c r="F1044" i="17"/>
  <c r="E1056" i="13"/>
  <c r="E1041" i="17"/>
  <c r="B1060" i="15"/>
  <c r="B1060" i="14"/>
  <c r="B1057" i="13"/>
  <c r="D1058" i="12"/>
  <c r="C1058" i="12"/>
  <c r="H1058" i="12"/>
  <c r="I1058" i="12" s="1"/>
  <c r="G1058" i="12"/>
  <c r="C823" i="3"/>
  <c r="D823" i="3"/>
  <c r="H823" i="3"/>
  <c r="I823" i="3" s="1"/>
  <c r="E1058" i="12" l="1"/>
  <c r="D1043" i="17"/>
  <c r="E823" i="3"/>
  <c r="C808" i="17"/>
  <c r="B808" i="17" s="1"/>
  <c r="H1060" i="15"/>
  <c r="I1060" i="15" s="1"/>
  <c r="C1060" i="15"/>
  <c r="D1060" i="15"/>
  <c r="G1060" i="15"/>
  <c r="H1060" i="14"/>
  <c r="I1060" i="14" s="1"/>
  <c r="C1060" i="14"/>
  <c r="D1060" i="14"/>
  <c r="G1060" i="14"/>
  <c r="H1057" i="13"/>
  <c r="I1057" i="13" s="1"/>
  <c r="D1057" i="13"/>
  <c r="C1057" i="13"/>
  <c r="G1057" i="13"/>
  <c r="B1059" i="12"/>
  <c r="B824" i="3"/>
  <c r="G824" i="3" s="1"/>
  <c r="E1060" i="15" l="1"/>
  <c r="G1045" i="17"/>
  <c r="E1060" i="14"/>
  <c r="F1045" i="17"/>
  <c r="E1057" i="13"/>
  <c r="E1042" i="17"/>
  <c r="B1061" i="15"/>
  <c r="B1061" i="14"/>
  <c r="B1058" i="13"/>
  <c r="H1059" i="12"/>
  <c r="I1059" i="12" s="1"/>
  <c r="D1059" i="12"/>
  <c r="C1059" i="12"/>
  <c r="G1059" i="12"/>
  <c r="C824" i="3"/>
  <c r="D824" i="3"/>
  <c r="E1059" i="12" l="1"/>
  <c r="D1044" i="17"/>
  <c r="E824" i="3"/>
  <c r="C809" i="17"/>
  <c r="B809" i="17" s="1"/>
  <c r="D1061" i="15"/>
  <c r="H1061" i="15"/>
  <c r="I1061" i="15" s="1"/>
  <c r="C1061" i="15"/>
  <c r="G1061" i="15"/>
  <c r="H1061" i="14"/>
  <c r="I1061" i="14" s="1"/>
  <c r="D1061" i="14"/>
  <c r="C1061" i="14"/>
  <c r="G1061" i="14"/>
  <c r="D1058" i="13"/>
  <c r="C1058" i="13"/>
  <c r="H1058" i="13"/>
  <c r="I1058" i="13" s="1"/>
  <c r="G1058" i="13"/>
  <c r="B1060" i="12"/>
  <c r="H824" i="3"/>
  <c r="I824" i="3" s="1"/>
  <c r="E1061" i="15" l="1"/>
  <c r="G1046" i="17"/>
  <c r="E1061" i="14"/>
  <c r="F1046" i="17"/>
  <c r="E1058" i="13"/>
  <c r="E1043" i="17"/>
  <c r="B1062" i="15"/>
  <c r="B1062" i="14"/>
  <c r="B1059" i="13"/>
  <c r="H1060" i="12"/>
  <c r="I1060" i="12" s="1"/>
  <c r="D1060" i="12"/>
  <c r="C1060" i="12"/>
  <c r="G1060" i="12"/>
  <c r="B825" i="3"/>
  <c r="G825" i="3" s="1"/>
  <c r="E1060" i="12" l="1"/>
  <c r="D1045" i="17"/>
  <c r="D1062" i="15"/>
  <c r="C1062" i="15"/>
  <c r="H1062" i="15"/>
  <c r="I1062" i="15" s="1"/>
  <c r="G1062" i="15"/>
  <c r="D1062" i="14"/>
  <c r="H1062" i="14"/>
  <c r="I1062" i="14" s="1"/>
  <c r="C1062" i="14"/>
  <c r="G1062" i="14"/>
  <c r="H1059" i="13"/>
  <c r="I1059" i="13" s="1"/>
  <c r="D1059" i="13"/>
  <c r="C1059" i="13"/>
  <c r="G1059" i="13"/>
  <c r="B1061" i="12"/>
  <c r="C825" i="3"/>
  <c r="D825" i="3"/>
  <c r="E1062" i="15" l="1"/>
  <c r="G1047" i="17"/>
  <c r="E1062" i="14"/>
  <c r="F1047" i="17"/>
  <c r="E1059" i="13"/>
  <c r="E1044" i="17"/>
  <c r="E825" i="3"/>
  <c r="C810" i="17"/>
  <c r="B810" i="17" s="1"/>
  <c r="B1063" i="15"/>
  <c r="B1063" i="14"/>
  <c r="B1060" i="13"/>
  <c r="H1061" i="12"/>
  <c r="I1061" i="12" s="1"/>
  <c r="D1061" i="12"/>
  <c r="C1061" i="12"/>
  <c r="G1061" i="12"/>
  <c r="H825" i="3"/>
  <c r="I825" i="3" s="1"/>
  <c r="E1061" i="12" l="1"/>
  <c r="D1046" i="17"/>
  <c r="D1063" i="15"/>
  <c r="C1063" i="15"/>
  <c r="H1063" i="15"/>
  <c r="I1063" i="15" s="1"/>
  <c r="G1063" i="15"/>
  <c r="D1063" i="14"/>
  <c r="C1063" i="14"/>
  <c r="H1063" i="14"/>
  <c r="I1063" i="14" s="1"/>
  <c r="G1063" i="14"/>
  <c r="D1060" i="13"/>
  <c r="C1060" i="13"/>
  <c r="H1060" i="13"/>
  <c r="I1060" i="13" s="1"/>
  <c r="G1060" i="13"/>
  <c r="B1062" i="12"/>
  <c r="B826" i="3"/>
  <c r="G826" i="3" s="1"/>
  <c r="E1063" i="15" l="1"/>
  <c r="G1048" i="17"/>
  <c r="E1063" i="14"/>
  <c r="F1048" i="17"/>
  <c r="E1060" i="13"/>
  <c r="E1045" i="17"/>
  <c r="B1064" i="15"/>
  <c r="B1064" i="14"/>
  <c r="B1061" i="13"/>
  <c r="H1062" i="12"/>
  <c r="I1062" i="12" s="1"/>
  <c r="D1062" i="12"/>
  <c r="C1062" i="12"/>
  <c r="G1062" i="12"/>
  <c r="C826" i="3"/>
  <c r="D826" i="3"/>
  <c r="E1062" i="12" l="1"/>
  <c r="D1047" i="17"/>
  <c r="E826" i="3"/>
  <c r="C811" i="17"/>
  <c r="B811" i="17" s="1"/>
  <c r="C1064" i="15"/>
  <c r="H1064" i="15"/>
  <c r="I1064" i="15" s="1"/>
  <c r="D1064" i="15"/>
  <c r="G1064" i="15"/>
  <c r="D1064" i="14"/>
  <c r="C1064" i="14"/>
  <c r="H1064" i="14"/>
  <c r="I1064" i="14" s="1"/>
  <c r="G1064" i="14"/>
  <c r="H1061" i="13"/>
  <c r="I1061" i="13" s="1"/>
  <c r="D1061" i="13"/>
  <c r="C1061" i="13"/>
  <c r="G1061" i="13"/>
  <c r="B1063" i="12"/>
  <c r="H826" i="3"/>
  <c r="I826" i="3" s="1"/>
  <c r="B827" i="3" s="1"/>
  <c r="G827" i="3" s="1"/>
  <c r="E1064" i="15" l="1"/>
  <c r="G1049" i="17"/>
  <c r="E1064" i="14"/>
  <c r="F1049" i="17"/>
  <c r="E1061" i="13"/>
  <c r="E1046" i="17"/>
  <c r="B1065" i="15"/>
  <c r="B1065" i="14"/>
  <c r="B1062" i="13"/>
  <c r="D1063" i="12"/>
  <c r="C1063" i="12"/>
  <c r="H1063" i="12"/>
  <c r="I1063" i="12" s="1"/>
  <c r="G1063" i="12"/>
  <c r="C827" i="3"/>
  <c r="D827" i="3"/>
  <c r="H827" i="3"/>
  <c r="I827" i="3" s="1"/>
  <c r="E1063" i="12" l="1"/>
  <c r="D1048" i="17"/>
  <c r="E827" i="3"/>
  <c r="C812" i="17"/>
  <c r="B812" i="17" s="1"/>
  <c r="H1065" i="15"/>
  <c r="I1065" i="15" s="1"/>
  <c r="D1065" i="15"/>
  <c r="C1065" i="15"/>
  <c r="G1065" i="15"/>
  <c r="C1065" i="14"/>
  <c r="H1065" i="14"/>
  <c r="I1065" i="14" s="1"/>
  <c r="D1065" i="14"/>
  <c r="G1065" i="14"/>
  <c r="H1062" i="13"/>
  <c r="I1062" i="13" s="1"/>
  <c r="D1062" i="13"/>
  <c r="C1062" i="13"/>
  <c r="G1062" i="13"/>
  <c r="B1064" i="12"/>
  <c r="B828" i="3"/>
  <c r="G828" i="3" s="1"/>
  <c r="E1065" i="15" l="1"/>
  <c r="G1050" i="17"/>
  <c r="E1065" i="14"/>
  <c r="F1050" i="17"/>
  <c r="E1062" i="13"/>
  <c r="E1047" i="17"/>
  <c r="B1066" i="15"/>
  <c r="B1066" i="14"/>
  <c r="B1063" i="13"/>
  <c r="H1064" i="12"/>
  <c r="I1064" i="12" s="1"/>
  <c r="D1064" i="12"/>
  <c r="C1064" i="12"/>
  <c r="G1064" i="12"/>
  <c r="C828" i="3"/>
  <c r="D828" i="3"/>
  <c r="E1064" i="12" l="1"/>
  <c r="D1049" i="17"/>
  <c r="E828" i="3"/>
  <c r="C813" i="17"/>
  <c r="B813" i="17" s="1"/>
  <c r="H1066" i="15"/>
  <c r="I1066" i="15" s="1"/>
  <c r="D1066" i="15"/>
  <c r="C1066" i="15"/>
  <c r="G1066" i="15"/>
  <c r="H1066" i="14"/>
  <c r="I1066" i="14" s="1"/>
  <c r="D1066" i="14"/>
  <c r="C1066" i="14"/>
  <c r="G1066" i="14"/>
  <c r="H1063" i="13"/>
  <c r="I1063" i="13" s="1"/>
  <c r="D1063" i="13"/>
  <c r="C1063" i="13"/>
  <c r="G1063" i="13"/>
  <c r="B1065" i="12"/>
  <c r="H828" i="3"/>
  <c r="I828" i="3" s="1"/>
  <c r="B829" i="3" s="1"/>
  <c r="G829" i="3" s="1"/>
  <c r="E1066" i="15" l="1"/>
  <c r="G1051" i="17"/>
  <c r="E1066" i="14"/>
  <c r="F1051" i="17"/>
  <c r="E1063" i="13"/>
  <c r="E1048" i="17"/>
  <c r="B1067" i="15"/>
  <c r="B1067" i="14"/>
  <c r="B1064" i="13"/>
  <c r="C1065" i="12"/>
  <c r="H1065" i="12"/>
  <c r="I1065" i="12" s="1"/>
  <c r="D1065" i="12"/>
  <c r="G1065" i="12"/>
  <c r="C829" i="3"/>
  <c r="D829" i="3"/>
  <c r="H829" i="3"/>
  <c r="I829" i="3" s="1"/>
  <c r="E1065" i="12" l="1"/>
  <c r="D1050" i="17"/>
  <c r="E829" i="3"/>
  <c r="C814" i="17"/>
  <c r="B814" i="17" s="1"/>
  <c r="H1067" i="15"/>
  <c r="I1067" i="15" s="1"/>
  <c r="D1067" i="15"/>
  <c r="C1067" i="15"/>
  <c r="G1067" i="15"/>
  <c r="H1067" i="14"/>
  <c r="I1067" i="14" s="1"/>
  <c r="D1067" i="14"/>
  <c r="C1067" i="14"/>
  <c r="G1067" i="14"/>
  <c r="H1064" i="13"/>
  <c r="I1064" i="13" s="1"/>
  <c r="D1064" i="13"/>
  <c r="C1064" i="13"/>
  <c r="G1064" i="13"/>
  <c r="B1066" i="12"/>
  <c r="B830" i="3"/>
  <c r="G830" i="3" s="1"/>
  <c r="E1067" i="15" l="1"/>
  <c r="G1052" i="17"/>
  <c r="E1067" i="14"/>
  <c r="F1052" i="17"/>
  <c r="E1064" i="13"/>
  <c r="E1049" i="17"/>
  <c r="B1068" i="15"/>
  <c r="B1068" i="14"/>
  <c r="B1065" i="13"/>
  <c r="H1066" i="12"/>
  <c r="I1066" i="12" s="1"/>
  <c r="D1066" i="12"/>
  <c r="C1066" i="12"/>
  <c r="G1066" i="12"/>
  <c r="C830" i="3"/>
  <c r="D830" i="3"/>
  <c r="H830" i="3"/>
  <c r="I830" i="3" s="1"/>
  <c r="E1066" i="12" l="1"/>
  <c r="D1051" i="17"/>
  <c r="E830" i="3"/>
  <c r="C815" i="17"/>
  <c r="B815" i="17" s="1"/>
  <c r="H1068" i="15"/>
  <c r="I1068" i="15" s="1"/>
  <c r="C1068" i="15"/>
  <c r="D1068" i="15"/>
  <c r="G1068" i="15"/>
  <c r="H1068" i="14"/>
  <c r="I1068" i="14" s="1"/>
  <c r="C1068" i="14"/>
  <c r="D1068" i="14"/>
  <c r="G1068" i="14"/>
  <c r="D1065" i="13"/>
  <c r="C1065" i="13"/>
  <c r="H1065" i="13"/>
  <c r="I1065" i="13" s="1"/>
  <c r="G1065" i="13"/>
  <c r="B1067" i="12"/>
  <c r="B831" i="3"/>
  <c r="G831" i="3" s="1"/>
  <c r="E1068" i="15" l="1"/>
  <c r="G1053" i="17"/>
  <c r="E1068" i="14"/>
  <c r="F1053" i="17"/>
  <c r="E1065" i="13"/>
  <c r="E1050" i="17"/>
  <c r="B1069" i="15"/>
  <c r="B1069" i="14"/>
  <c r="B1066" i="13"/>
  <c r="H1067" i="12"/>
  <c r="I1067" i="12" s="1"/>
  <c r="D1067" i="12"/>
  <c r="C1067" i="12"/>
  <c r="G1067" i="12"/>
  <c r="C831" i="3"/>
  <c r="D831" i="3"/>
  <c r="E1067" i="12" l="1"/>
  <c r="D1052" i="17"/>
  <c r="E831" i="3"/>
  <c r="C816" i="17"/>
  <c r="B816" i="17" s="1"/>
  <c r="D1069" i="15"/>
  <c r="C1069" i="15"/>
  <c r="H1069" i="15"/>
  <c r="I1069" i="15" s="1"/>
  <c r="G1069" i="15"/>
  <c r="D1069" i="14"/>
  <c r="C1069" i="14"/>
  <c r="H1069" i="14"/>
  <c r="I1069" i="14" s="1"/>
  <c r="G1069" i="14"/>
  <c r="H1066" i="13"/>
  <c r="I1066" i="13" s="1"/>
  <c r="D1066" i="13"/>
  <c r="C1066" i="13"/>
  <c r="G1066" i="13"/>
  <c r="B1068" i="12"/>
  <c r="H831" i="3"/>
  <c r="I831" i="3" s="1"/>
  <c r="B832" i="3" s="1"/>
  <c r="G832" i="3" s="1"/>
  <c r="E1069" i="15" l="1"/>
  <c r="G1054" i="17"/>
  <c r="E1069" i="14"/>
  <c r="F1054" i="17"/>
  <c r="E1066" i="13"/>
  <c r="E1051" i="17"/>
  <c r="B1070" i="15"/>
  <c r="B1070" i="14"/>
  <c r="B1067" i="13"/>
  <c r="D1068" i="12"/>
  <c r="C1068" i="12"/>
  <c r="H1068" i="12"/>
  <c r="I1068" i="12" s="1"/>
  <c r="G1068" i="12"/>
  <c r="C832" i="3"/>
  <c r="D832" i="3"/>
  <c r="H832" i="3"/>
  <c r="I832" i="3" s="1"/>
  <c r="E1068" i="12" l="1"/>
  <c r="D1053" i="17"/>
  <c r="E832" i="3"/>
  <c r="C817" i="17"/>
  <c r="B817" i="17" s="1"/>
  <c r="C1070" i="15"/>
  <c r="H1070" i="15"/>
  <c r="I1070" i="15" s="1"/>
  <c r="D1070" i="15"/>
  <c r="G1070" i="15"/>
  <c r="D1070" i="14"/>
  <c r="C1070" i="14"/>
  <c r="H1070" i="14"/>
  <c r="I1070" i="14" s="1"/>
  <c r="G1070" i="14"/>
  <c r="C1067" i="13"/>
  <c r="H1067" i="13"/>
  <c r="I1067" i="13" s="1"/>
  <c r="D1067" i="13"/>
  <c r="G1067" i="13"/>
  <c r="B1069" i="12"/>
  <c r="B833" i="3"/>
  <c r="G833" i="3" s="1"/>
  <c r="E1070" i="15" l="1"/>
  <c r="G1055" i="17"/>
  <c r="E1070" i="14"/>
  <c r="F1055" i="17"/>
  <c r="E1067" i="13"/>
  <c r="E1052" i="17"/>
  <c r="B1071" i="15"/>
  <c r="B1071" i="14"/>
  <c r="B1068" i="13"/>
  <c r="H1069" i="12"/>
  <c r="I1069" i="12" s="1"/>
  <c r="D1069" i="12"/>
  <c r="C1069" i="12"/>
  <c r="G1069" i="12"/>
  <c r="C833" i="3"/>
  <c r="D833" i="3"/>
  <c r="E1069" i="12" l="1"/>
  <c r="D1054" i="17"/>
  <c r="E833" i="3"/>
  <c r="C818" i="17"/>
  <c r="B818" i="17" s="1"/>
  <c r="D1071" i="15"/>
  <c r="C1071" i="15"/>
  <c r="H1071" i="15"/>
  <c r="I1071" i="15" s="1"/>
  <c r="G1071" i="15"/>
  <c r="C1071" i="14"/>
  <c r="D1071" i="14"/>
  <c r="H1071" i="14"/>
  <c r="I1071" i="14" s="1"/>
  <c r="G1071" i="14"/>
  <c r="H1068" i="13"/>
  <c r="I1068" i="13" s="1"/>
  <c r="D1068" i="13"/>
  <c r="C1068" i="13"/>
  <c r="G1068" i="13"/>
  <c r="B1070" i="12"/>
  <c r="H833" i="3"/>
  <c r="I833" i="3" s="1"/>
  <c r="E1071" i="15" l="1"/>
  <c r="G1056" i="17"/>
  <c r="E1071" i="14"/>
  <c r="F1056" i="17"/>
  <c r="E1068" i="13"/>
  <c r="E1053" i="17"/>
  <c r="B1072" i="15"/>
  <c r="B1072" i="14"/>
  <c r="B1069" i="13"/>
  <c r="D1070" i="12"/>
  <c r="C1070" i="12"/>
  <c r="H1070" i="12"/>
  <c r="I1070" i="12" s="1"/>
  <c r="G1070" i="12"/>
  <c r="B834" i="3"/>
  <c r="G834" i="3" s="1"/>
  <c r="E1070" i="12" l="1"/>
  <c r="D1055" i="17"/>
  <c r="H1072" i="15"/>
  <c r="I1072" i="15" s="1"/>
  <c r="D1072" i="15"/>
  <c r="C1072" i="15"/>
  <c r="G1072" i="15"/>
  <c r="H1072" i="14"/>
  <c r="I1072" i="14" s="1"/>
  <c r="D1072" i="14"/>
  <c r="C1072" i="14"/>
  <c r="G1072" i="14"/>
  <c r="H1069" i="13"/>
  <c r="I1069" i="13" s="1"/>
  <c r="D1069" i="13"/>
  <c r="C1069" i="13"/>
  <c r="G1069" i="13"/>
  <c r="B1071" i="12"/>
  <c r="C834" i="3"/>
  <c r="D834" i="3"/>
  <c r="E1072" i="15" l="1"/>
  <c r="G1057" i="17"/>
  <c r="E1072" i="14"/>
  <c r="F1057" i="17"/>
  <c r="E1069" i="13"/>
  <c r="E1054" i="17"/>
  <c r="E834" i="3"/>
  <c r="C819" i="17"/>
  <c r="B819" i="17" s="1"/>
  <c r="B1073" i="15"/>
  <c r="B1073" i="14"/>
  <c r="B1070" i="13"/>
  <c r="H1071" i="12"/>
  <c r="I1071" i="12" s="1"/>
  <c r="D1071" i="12"/>
  <c r="C1071" i="12"/>
  <c r="G1071" i="12"/>
  <c r="H834" i="3"/>
  <c r="I834" i="3" s="1"/>
  <c r="B835" i="3" s="1"/>
  <c r="G835" i="3" s="1"/>
  <c r="E1071" i="12" l="1"/>
  <c r="D1056" i="17"/>
  <c r="H1073" i="15"/>
  <c r="I1073" i="15" s="1"/>
  <c r="D1073" i="15"/>
  <c r="C1073" i="15"/>
  <c r="G1073" i="15"/>
  <c r="H1073" i="14"/>
  <c r="I1073" i="14" s="1"/>
  <c r="D1073" i="14"/>
  <c r="C1073" i="14"/>
  <c r="G1073" i="14"/>
  <c r="D1070" i="13"/>
  <c r="C1070" i="13"/>
  <c r="H1070" i="13"/>
  <c r="I1070" i="13" s="1"/>
  <c r="G1070" i="13"/>
  <c r="B1072" i="12"/>
  <c r="C835" i="3"/>
  <c r="D835" i="3"/>
  <c r="H835" i="3"/>
  <c r="I835" i="3" s="1"/>
  <c r="E1073" i="15" l="1"/>
  <c r="G1058" i="17"/>
  <c r="E1073" i="14"/>
  <c r="F1058" i="17"/>
  <c r="E1070" i="13"/>
  <c r="E1055" i="17"/>
  <c r="E835" i="3"/>
  <c r="C820" i="17"/>
  <c r="B820" i="17" s="1"/>
  <c r="B1074" i="15"/>
  <c r="B1074" i="14"/>
  <c r="B1071" i="13"/>
  <c r="H1072" i="12"/>
  <c r="I1072" i="12" s="1"/>
  <c r="D1072" i="12"/>
  <c r="C1072" i="12"/>
  <c r="G1072" i="12"/>
  <c r="B836" i="3"/>
  <c r="G836" i="3" s="1"/>
  <c r="E1072" i="12" l="1"/>
  <c r="D1057" i="17"/>
  <c r="D1074" i="15"/>
  <c r="H1074" i="15"/>
  <c r="I1074" i="15" s="1"/>
  <c r="C1074" i="15"/>
  <c r="G1074" i="15"/>
  <c r="H1074" i="14"/>
  <c r="I1074" i="14" s="1"/>
  <c r="D1074" i="14"/>
  <c r="C1074" i="14"/>
  <c r="G1074" i="14"/>
  <c r="H1071" i="13"/>
  <c r="I1071" i="13" s="1"/>
  <c r="D1071" i="13"/>
  <c r="C1071" i="13"/>
  <c r="G1071" i="13"/>
  <c r="B1073" i="12"/>
  <c r="C836" i="3"/>
  <c r="D836" i="3"/>
  <c r="E1074" i="15" l="1"/>
  <c r="G1059" i="17"/>
  <c r="E1074" i="14"/>
  <c r="F1059" i="17"/>
  <c r="E1071" i="13"/>
  <c r="E1056" i="17"/>
  <c r="E836" i="3"/>
  <c r="C821" i="17"/>
  <c r="B821" i="17" s="1"/>
  <c r="B1075" i="15"/>
  <c r="B1075" i="14"/>
  <c r="B1072" i="13"/>
  <c r="H1073" i="12"/>
  <c r="I1073" i="12" s="1"/>
  <c r="D1073" i="12"/>
  <c r="C1073" i="12"/>
  <c r="G1073" i="12"/>
  <c r="H836" i="3"/>
  <c r="I836" i="3" s="1"/>
  <c r="E1073" i="12" l="1"/>
  <c r="D1058" i="17"/>
  <c r="D1075" i="15"/>
  <c r="H1075" i="15"/>
  <c r="I1075" i="15" s="1"/>
  <c r="C1075" i="15"/>
  <c r="G1075" i="15"/>
  <c r="H1075" i="14"/>
  <c r="I1075" i="14" s="1"/>
  <c r="D1075" i="14"/>
  <c r="C1075" i="14"/>
  <c r="G1075" i="14"/>
  <c r="D1072" i="13"/>
  <c r="C1072" i="13"/>
  <c r="H1072" i="13"/>
  <c r="I1072" i="13" s="1"/>
  <c r="G1072" i="13"/>
  <c r="B1074" i="12"/>
  <c r="B837" i="3"/>
  <c r="G837" i="3" s="1"/>
  <c r="E1075" i="15" l="1"/>
  <c r="G1060" i="17"/>
  <c r="E1075" i="14"/>
  <c r="F1060" i="17"/>
  <c r="E1072" i="13"/>
  <c r="E1057" i="17"/>
  <c r="B1076" i="15"/>
  <c r="B1076" i="14"/>
  <c r="B1073" i="13"/>
  <c r="H1074" i="12"/>
  <c r="I1074" i="12" s="1"/>
  <c r="D1074" i="12"/>
  <c r="C1074" i="12"/>
  <c r="G1074" i="12"/>
  <c r="C837" i="3"/>
  <c r="D837" i="3"/>
  <c r="E1074" i="12" l="1"/>
  <c r="D1059" i="17"/>
  <c r="E837" i="3"/>
  <c r="C822" i="17"/>
  <c r="B822" i="17" s="1"/>
  <c r="C1076" i="15"/>
  <c r="H1076" i="15"/>
  <c r="I1076" i="15" s="1"/>
  <c r="D1076" i="15"/>
  <c r="G1076" i="15"/>
  <c r="D1076" i="14"/>
  <c r="C1076" i="14"/>
  <c r="H1076" i="14"/>
  <c r="I1076" i="14" s="1"/>
  <c r="G1076" i="14"/>
  <c r="H1073" i="13"/>
  <c r="I1073" i="13" s="1"/>
  <c r="D1073" i="13"/>
  <c r="C1073" i="13"/>
  <c r="G1073" i="13"/>
  <c r="B1075" i="12"/>
  <c r="H837" i="3"/>
  <c r="I837" i="3" s="1"/>
  <c r="E1076" i="15" l="1"/>
  <c r="G1061" i="17"/>
  <c r="E1076" i="14"/>
  <c r="F1061" i="17"/>
  <c r="E1073" i="13"/>
  <c r="E1058" i="17"/>
  <c r="B1077" i="15"/>
  <c r="B1077" i="14"/>
  <c r="B1074" i="13"/>
  <c r="D1075" i="12"/>
  <c r="C1075" i="12"/>
  <c r="H1075" i="12"/>
  <c r="I1075" i="12" s="1"/>
  <c r="G1075" i="12"/>
  <c r="B838" i="3"/>
  <c r="G838" i="3" s="1"/>
  <c r="E1075" i="12" l="1"/>
  <c r="D1060" i="17"/>
  <c r="H1077" i="15"/>
  <c r="I1077" i="15" s="1"/>
  <c r="D1077" i="15"/>
  <c r="C1077" i="15"/>
  <c r="G1077" i="15"/>
  <c r="C1077" i="14"/>
  <c r="H1077" i="14"/>
  <c r="I1077" i="14" s="1"/>
  <c r="D1077" i="14"/>
  <c r="G1077" i="14"/>
  <c r="H1074" i="13"/>
  <c r="I1074" i="13" s="1"/>
  <c r="D1074" i="13"/>
  <c r="C1074" i="13"/>
  <c r="G1074" i="13"/>
  <c r="B1076" i="12"/>
  <c r="C838" i="3"/>
  <c r="D838" i="3"/>
  <c r="E1077" i="15" l="1"/>
  <c r="G1062" i="17"/>
  <c r="E1077" i="14"/>
  <c r="F1062" i="17"/>
  <c r="E1074" i="13"/>
  <c r="E1059" i="17"/>
  <c r="E838" i="3"/>
  <c r="C823" i="17"/>
  <c r="B823" i="17" s="1"/>
  <c r="B1078" i="15"/>
  <c r="B1078" i="14"/>
  <c r="B1075" i="13"/>
  <c r="H1076" i="12"/>
  <c r="I1076" i="12" s="1"/>
  <c r="D1076" i="12"/>
  <c r="C1076" i="12"/>
  <c r="G1076" i="12"/>
  <c r="H838" i="3"/>
  <c r="I838" i="3" s="1"/>
  <c r="E1076" i="12" l="1"/>
  <c r="D1061" i="17"/>
  <c r="H1078" i="15"/>
  <c r="I1078" i="15" s="1"/>
  <c r="D1078" i="15"/>
  <c r="C1078" i="15"/>
  <c r="G1078" i="15"/>
  <c r="C1078" i="14"/>
  <c r="H1078" i="14"/>
  <c r="I1078" i="14" s="1"/>
  <c r="D1078" i="14"/>
  <c r="G1078" i="14"/>
  <c r="H1075" i="13"/>
  <c r="I1075" i="13" s="1"/>
  <c r="D1075" i="13"/>
  <c r="C1075" i="13"/>
  <c r="G1075" i="13"/>
  <c r="B1077" i="12"/>
  <c r="B839" i="3"/>
  <c r="G839" i="3" s="1"/>
  <c r="E1078" i="15" l="1"/>
  <c r="G1063" i="17"/>
  <c r="E1078" i="14"/>
  <c r="F1063" i="17"/>
  <c r="E1075" i="13"/>
  <c r="E1060" i="17"/>
  <c r="B1079" i="15"/>
  <c r="B1079" i="14"/>
  <c r="B1076" i="13"/>
  <c r="C1077" i="12"/>
  <c r="H1077" i="12"/>
  <c r="I1077" i="12" s="1"/>
  <c r="D1077" i="12"/>
  <c r="G1077" i="12"/>
  <c r="C839" i="3"/>
  <c r="D839" i="3"/>
  <c r="E1077" i="12" l="1"/>
  <c r="D1062" i="17"/>
  <c r="E839" i="3"/>
  <c r="C824" i="17"/>
  <c r="B824" i="17" s="1"/>
  <c r="C1079" i="15"/>
  <c r="H1079" i="15"/>
  <c r="I1079" i="15" s="1"/>
  <c r="D1079" i="15"/>
  <c r="G1079" i="15"/>
  <c r="H1079" i="14"/>
  <c r="I1079" i="14" s="1"/>
  <c r="D1079" i="14"/>
  <c r="C1079" i="14"/>
  <c r="G1079" i="14"/>
  <c r="H1076" i="13"/>
  <c r="I1076" i="13" s="1"/>
  <c r="D1076" i="13"/>
  <c r="C1076" i="13"/>
  <c r="G1076" i="13"/>
  <c r="B1078" i="12"/>
  <c r="H839" i="3"/>
  <c r="I839" i="3" s="1"/>
  <c r="E1079" i="15" l="1"/>
  <c r="G1064" i="17"/>
  <c r="E1079" i="14"/>
  <c r="F1064" i="17"/>
  <c r="E1076" i="13"/>
  <c r="E1061" i="17"/>
  <c r="B1080" i="15"/>
  <c r="B1080" i="14"/>
  <c r="B1077" i="13"/>
  <c r="H1078" i="12"/>
  <c r="I1078" i="12" s="1"/>
  <c r="D1078" i="12"/>
  <c r="C1078" i="12"/>
  <c r="G1078" i="12"/>
  <c r="B840" i="3"/>
  <c r="G840" i="3" s="1"/>
  <c r="E1078" i="12" l="1"/>
  <c r="D1063" i="17"/>
  <c r="H1080" i="15"/>
  <c r="I1080" i="15" s="1"/>
  <c r="D1080" i="15"/>
  <c r="C1080" i="15"/>
  <c r="G1080" i="15"/>
  <c r="D1080" i="14"/>
  <c r="C1080" i="14"/>
  <c r="H1080" i="14"/>
  <c r="I1080" i="14" s="1"/>
  <c r="G1080" i="14"/>
  <c r="D1077" i="13"/>
  <c r="C1077" i="13"/>
  <c r="H1077" i="13"/>
  <c r="I1077" i="13" s="1"/>
  <c r="G1077" i="13"/>
  <c r="B1079" i="12"/>
  <c r="C840" i="3"/>
  <c r="D840" i="3"/>
  <c r="E1080" i="15" l="1"/>
  <c r="G1065" i="17"/>
  <c r="E1080" i="14"/>
  <c r="F1065" i="17"/>
  <c r="E1077" i="13"/>
  <c r="E1062" i="17"/>
  <c r="E840" i="3"/>
  <c r="C825" i="17"/>
  <c r="B825" i="17" s="1"/>
  <c r="B1081" i="15"/>
  <c r="B1081" i="14"/>
  <c r="B1078" i="13"/>
  <c r="H1079" i="12"/>
  <c r="I1079" i="12" s="1"/>
  <c r="D1079" i="12"/>
  <c r="C1079" i="12"/>
  <c r="G1079" i="12"/>
  <c r="H840" i="3"/>
  <c r="I840" i="3" s="1"/>
  <c r="E1079" i="12" l="1"/>
  <c r="D1064" i="17"/>
  <c r="D1081" i="15"/>
  <c r="C1081" i="15"/>
  <c r="H1081" i="15"/>
  <c r="I1081" i="15" s="1"/>
  <c r="G1081" i="15"/>
  <c r="D1081" i="14"/>
  <c r="H1081" i="14"/>
  <c r="I1081" i="14" s="1"/>
  <c r="C1081" i="14"/>
  <c r="G1081" i="14"/>
  <c r="H1078" i="13"/>
  <c r="I1078" i="13" s="1"/>
  <c r="D1078" i="13"/>
  <c r="C1078" i="13"/>
  <c r="G1078" i="13"/>
  <c r="B1080" i="12"/>
  <c r="B841" i="3"/>
  <c r="G841" i="3" s="1"/>
  <c r="E1081" i="15" l="1"/>
  <c r="G1066" i="17"/>
  <c r="E1081" i="14"/>
  <c r="F1066" i="17"/>
  <c r="E1078" i="13"/>
  <c r="E1063" i="17"/>
  <c r="B1082" i="15"/>
  <c r="B1082" i="14"/>
  <c r="B1079" i="13"/>
  <c r="D1080" i="12"/>
  <c r="C1080" i="12"/>
  <c r="H1080" i="12"/>
  <c r="I1080" i="12" s="1"/>
  <c r="G1080" i="12"/>
  <c r="C841" i="3"/>
  <c r="D841" i="3"/>
  <c r="E1080" i="12" l="1"/>
  <c r="D1065" i="17"/>
  <c r="E841" i="3"/>
  <c r="C826" i="17"/>
  <c r="B826" i="17" s="1"/>
  <c r="C1082" i="15"/>
  <c r="H1082" i="15"/>
  <c r="I1082" i="15" s="1"/>
  <c r="D1082" i="15"/>
  <c r="G1082" i="15"/>
  <c r="D1082" i="14"/>
  <c r="H1082" i="14"/>
  <c r="I1082" i="14" s="1"/>
  <c r="C1082" i="14"/>
  <c r="G1082" i="14"/>
  <c r="C1079" i="13"/>
  <c r="H1079" i="13"/>
  <c r="I1079" i="13" s="1"/>
  <c r="D1079" i="13"/>
  <c r="G1079" i="13"/>
  <c r="B1081" i="12"/>
  <c r="H841" i="3"/>
  <c r="I841" i="3" s="1"/>
  <c r="E1082" i="15" l="1"/>
  <c r="G1067" i="17"/>
  <c r="E1082" i="14"/>
  <c r="F1067" i="17"/>
  <c r="E1079" i="13"/>
  <c r="E1064" i="17"/>
  <c r="B1083" i="15"/>
  <c r="B1083" i="14"/>
  <c r="B1080" i="13"/>
  <c r="H1081" i="12"/>
  <c r="I1081" i="12" s="1"/>
  <c r="D1081" i="12"/>
  <c r="C1081" i="12"/>
  <c r="G1081" i="12"/>
  <c r="B842" i="3"/>
  <c r="G842" i="3" s="1"/>
  <c r="E1081" i="12" l="1"/>
  <c r="D1066" i="17"/>
  <c r="H1083" i="15"/>
  <c r="I1083" i="15" s="1"/>
  <c r="C1083" i="15"/>
  <c r="D1083" i="15"/>
  <c r="G1083" i="15"/>
  <c r="C1083" i="14"/>
  <c r="H1083" i="14"/>
  <c r="I1083" i="14" s="1"/>
  <c r="D1083" i="14"/>
  <c r="G1083" i="14"/>
  <c r="H1080" i="13"/>
  <c r="I1080" i="13" s="1"/>
  <c r="D1080" i="13"/>
  <c r="C1080" i="13"/>
  <c r="G1080" i="13"/>
  <c r="B1082" i="12"/>
  <c r="C842" i="3"/>
  <c r="D842" i="3"/>
  <c r="E1083" i="15" l="1"/>
  <c r="G1068" i="17"/>
  <c r="E1083" i="14"/>
  <c r="F1068" i="17"/>
  <c r="E1080" i="13"/>
  <c r="E1065" i="17"/>
  <c r="E842" i="3"/>
  <c r="H842" i="3" s="1"/>
  <c r="I842" i="3" s="1"/>
  <c r="B843" i="3" s="1"/>
  <c r="G843" i="3" s="1"/>
  <c r="C827" i="17"/>
  <c r="B827" i="17" s="1"/>
  <c r="B1084" i="15"/>
  <c r="B1084" i="14"/>
  <c r="B1081" i="13"/>
  <c r="D1082" i="12"/>
  <c r="C1082" i="12"/>
  <c r="H1082" i="12"/>
  <c r="I1082" i="12" s="1"/>
  <c r="G1082" i="12"/>
  <c r="E1082" i="12" l="1"/>
  <c r="D1067" i="17"/>
  <c r="H1084" i="15"/>
  <c r="I1084" i="15" s="1"/>
  <c r="D1084" i="15"/>
  <c r="C1084" i="15"/>
  <c r="G1084" i="15"/>
  <c r="H1084" i="14"/>
  <c r="I1084" i="14" s="1"/>
  <c r="C1084" i="14"/>
  <c r="D1084" i="14"/>
  <c r="G1084" i="14"/>
  <c r="H1081" i="13"/>
  <c r="I1081" i="13" s="1"/>
  <c r="D1081" i="13"/>
  <c r="C1081" i="13"/>
  <c r="G1081" i="13"/>
  <c r="B1083" i="12"/>
  <c r="C843" i="3"/>
  <c r="D843" i="3"/>
  <c r="E1084" i="15" l="1"/>
  <c r="G1069" i="17"/>
  <c r="E1084" i="14"/>
  <c r="F1069" i="17"/>
  <c r="E1081" i="13"/>
  <c r="E1066" i="17"/>
  <c r="E843" i="3"/>
  <c r="C828" i="17"/>
  <c r="B828" i="17" s="1"/>
  <c r="B1085" i="15"/>
  <c r="B1085" i="14"/>
  <c r="B1082" i="13"/>
  <c r="H1083" i="12"/>
  <c r="I1083" i="12" s="1"/>
  <c r="D1083" i="12"/>
  <c r="C1083" i="12"/>
  <c r="G1083" i="12"/>
  <c r="H843" i="3"/>
  <c r="I843" i="3" s="1"/>
  <c r="E1083" i="12" l="1"/>
  <c r="D1068" i="17"/>
  <c r="H1085" i="15"/>
  <c r="I1085" i="15" s="1"/>
  <c r="D1085" i="15"/>
  <c r="C1085" i="15"/>
  <c r="G1085" i="15"/>
  <c r="H1085" i="14"/>
  <c r="I1085" i="14" s="1"/>
  <c r="D1085" i="14"/>
  <c r="C1085" i="14"/>
  <c r="G1085" i="14"/>
  <c r="D1082" i="13"/>
  <c r="C1082" i="13"/>
  <c r="H1082" i="13"/>
  <c r="I1082" i="13" s="1"/>
  <c r="G1082" i="13"/>
  <c r="B1084" i="12"/>
  <c r="B844" i="3"/>
  <c r="G844" i="3" s="1"/>
  <c r="E1085" i="15" l="1"/>
  <c r="G1070" i="17"/>
  <c r="E1085" i="14"/>
  <c r="F1070" i="17"/>
  <c r="E1082" i="13"/>
  <c r="E1067" i="17"/>
  <c r="B1086" i="15"/>
  <c r="B1086" i="14"/>
  <c r="B1083" i="13"/>
  <c r="H1084" i="12"/>
  <c r="I1084" i="12" s="1"/>
  <c r="D1084" i="12"/>
  <c r="C1084" i="12"/>
  <c r="G1084" i="12"/>
  <c r="C844" i="3"/>
  <c r="D844" i="3"/>
  <c r="E1084" i="12" l="1"/>
  <c r="D1069" i="17"/>
  <c r="E844" i="3"/>
  <c r="C829" i="17"/>
  <c r="B829" i="17" s="1"/>
  <c r="D1086" i="15"/>
  <c r="H1086" i="15"/>
  <c r="I1086" i="15" s="1"/>
  <c r="C1086" i="15"/>
  <c r="G1086" i="15"/>
  <c r="D1086" i="14"/>
  <c r="C1086" i="14"/>
  <c r="H1086" i="14"/>
  <c r="I1086" i="14" s="1"/>
  <c r="G1086" i="14"/>
  <c r="H1083" i="13"/>
  <c r="I1083" i="13" s="1"/>
  <c r="D1083" i="13"/>
  <c r="C1083" i="13"/>
  <c r="G1083" i="13"/>
  <c r="B1085" i="12"/>
  <c r="H844" i="3"/>
  <c r="I844" i="3" s="1"/>
  <c r="E1086" i="15" l="1"/>
  <c r="G1071" i="17"/>
  <c r="E1086" i="14"/>
  <c r="F1071" i="17"/>
  <c r="E1083" i="13"/>
  <c r="E1068" i="17"/>
  <c r="B1087" i="15"/>
  <c r="B1087" i="14"/>
  <c r="B1084" i="13"/>
  <c r="H1085" i="12"/>
  <c r="I1085" i="12" s="1"/>
  <c r="D1085" i="12"/>
  <c r="C1085" i="12"/>
  <c r="G1085" i="12"/>
  <c r="B845" i="3"/>
  <c r="G845" i="3" s="1"/>
  <c r="E1085" i="12" l="1"/>
  <c r="D1070" i="17"/>
  <c r="D1087" i="15"/>
  <c r="H1087" i="15"/>
  <c r="I1087" i="15" s="1"/>
  <c r="C1087" i="15"/>
  <c r="G1087" i="15"/>
  <c r="C1087" i="14"/>
  <c r="H1087" i="14"/>
  <c r="I1087" i="14" s="1"/>
  <c r="D1087" i="14"/>
  <c r="G1087" i="14"/>
  <c r="D1084" i="13"/>
  <c r="C1084" i="13"/>
  <c r="H1084" i="13"/>
  <c r="I1084" i="13" s="1"/>
  <c r="G1084" i="13"/>
  <c r="B1086" i="12"/>
  <c r="C845" i="3"/>
  <c r="D845" i="3"/>
  <c r="E1087" i="15" l="1"/>
  <c r="G1072" i="17"/>
  <c r="E1087" i="14"/>
  <c r="F1072" i="17"/>
  <c r="E1084" i="13"/>
  <c r="E1069" i="17"/>
  <c r="E845" i="3"/>
  <c r="H845" i="3" s="1"/>
  <c r="I845" i="3" s="1"/>
  <c r="B846" i="3" s="1"/>
  <c r="G846" i="3" s="1"/>
  <c r="C830" i="17"/>
  <c r="B830" i="17" s="1"/>
  <c r="B1088" i="15"/>
  <c r="B1088" i="14"/>
  <c r="B1085" i="13"/>
  <c r="H1086" i="12"/>
  <c r="I1086" i="12" s="1"/>
  <c r="D1086" i="12"/>
  <c r="C1086" i="12"/>
  <c r="G1086" i="12"/>
  <c r="E1086" i="12" l="1"/>
  <c r="D1071" i="17"/>
  <c r="C1088" i="15"/>
  <c r="D1088" i="15"/>
  <c r="H1088" i="15"/>
  <c r="I1088" i="15" s="1"/>
  <c r="G1088" i="15"/>
  <c r="D1088" i="14"/>
  <c r="C1088" i="14"/>
  <c r="H1088" i="14"/>
  <c r="I1088" i="14" s="1"/>
  <c r="G1088" i="14"/>
  <c r="H1085" i="13"/>
  <c r="I1085" i="13" s="1"/>
  <c r="D1085" i="13"/>
  <c r="C1085" i="13"/>
  <c r="G1085" i="13"/>
  <c r="B1087" i="12"/>
  <c r="C846" i="3"/>
  <c r="D846" i="3"/>
  <c r="E1088" i="15" l="1"/>
  <c r="G1073" i="17"/>
  <c r="E1088" i="14"/>
  <c r="F1073" i="17"/>
  <c r="E1085" i="13"/>
  <c r="E1070" i="17"/>
  <c r="E846" i="3"/>
  <c r="C831" i="17"/>
  <c r="B831" i="17" s="1"/>
  <c r="B1089" i="15"/>
  <c r="B1089" i="14"/>
  <c r="B1086" i="13"/>
  <c r="D1087" i="12"/>
  <c r="C1087" i="12"/>
  <c r="H1087" i="12"/>
  <c r="I1087" i="12" s="1"/>
  <c r="G1087" i="12"/>
  <c r="H846" i="3"/>
  <c r="I846" i="3" s="1"/>
  <c r="E1087" i="12" l="1"/>
  <c r="D1072" i="17"/>
  <c r="H1089" i="15"/>
  <c r="I1089" i="15" s="1"/>
  <c r="D1089" i="15"/>
  <c r="C1089" i="15"/>
  <c r="G1089" i="15"/>
  <c r="C1089" i="14"/>
  <c r="D1089" i="14"/>
  <c r="H1089" i="14"/>
  <c r="I1089" i="14" s="1"/>
  <c r="G1089" i="14"/>
  <c r="H1086" i="13"/>
  <c r="I1086" i="13" s="1"/>
  <c r="D1086" i="13"/>
  <c r="C1086" i="13"/>
  <c r="G1086" i="13"/>
  <c r="B1088" i="12"/>
  <c r="B847" i="3"/>
  <c r="G847" i="3" s="1"/>
  <c r="E1089" i="15" l="1"/>
  <c r="G1074" i="17"/>
  <c r="E1089" i="14"/>
  <c r="F1074" i="17"/>
  <c r="E1086" i="13"/>
  <c r="E1071" i="17"/>
  <c r="B1090" i="15"/>
  <c r="B1090" i="14"/>
  <c r="B1087" i="13"/>
  <c r="H1088" i="12"/>
  <c r="I1088" i="12" s="1"/>
  <c r="D1088" i="12"/>
  <c r="C1088" i="12"/>
  <c r="G1088" i="12"/>
  <c r="C847" i="3"/>
  <c r="D847" i="3"/>
  <c r="E1088" i="12" l="1"/>
  <c r="D1073" i="17"/>
  <c r="E847" i="3"/>
  <c r="C832" i="17"/>
  <c r="B832" i="17" s="1"/>
  <c r="H1090" i="15"/>
  <c r="I1090" i="15" s="1"/>
  <c r="D1090" i="15"/>
  <c r="C1090" i="15"/>
  <c r="G1090" i="15"/>
  <c r="H1090" i="14"/>
  <c r="I1090" i="14" s="1"/>
  <c r="D1090" i="14"/>
  <c r="C1090" i="14"/>
  <c r="G1090" i="14"/>
  <c r="H1087" i="13"/>
  <c r="I1087" i="13" s="1"/>
  <c r="D1087" i="13"/>
  <c r="C1087" i="13"/>
  <c r="G1087" i="13"/>
  <c r="B1089" i="12"/>
  <c r="H847" i="3"/>
  <c r="I847" i="3" s="1"/>
  <c r="E1090" i="15" l="1"/>
  <c r="G1075" i="17"/>
  <c r="E1090" i="14"/>
  <c r="F1075" i="17"/>
  <c r="E1087" i="13"/>
  <c r="E1072" i="17"/>
  <c r="B1091" i="15"/>
  <c r="B1091" i="14"/>
  <c r="B1088" i="13"/>
  <c r="C1089" i="12"/>
  <c r="H1089" i="12"/>
  <c r="I1089" i="12" s="1"/>
  <c r="D1089" i="12"/>
  <c r="G1089" i="12"/>
  <c r="B848" i="3"/>
  <c r="G848" i="3" s="1"/>
  <c r="E1089" i="12" l="1"/>
  <c r="D1074" i="17"/>
  <c r="H1091" i="15"/>
  <c r="I1091" i="15" s="1"/>
  <c r="D1091" i="15"/>
  <c r="C1091" i="15"/>
  <c r="G1091" i="15"/>
  <c r="H1091" i="14"/>
  <c r="I1091" i="14" s="1"/>
  <c r="D1091" i="14"/>
  <c r="C1091" i="14"/>
  <c r="G1091" i="14"/>
  <c r="H1088" i="13"/>
  <c r="I1088" i="13" s="1"/>
  <c r="D1088" i="13"/>
  <c r="C1088" i="13"/>
  <c r="G1088" i="13"/>
  <c r="B1090" i="12"/>
  <c r="C848" i="3"/>
  <c r="D848" i="3"/>
  <c r="E1091" i="15" l="1"/>
  <c r="G1076" i="17"/>
  <c r="E1091" i="14"/>
  <c r="F1076" i="17"/>
  <c r="E1088" i="13"/>
  <c r="E1073" i="17"/>
  <c r="E848" i="3"/>
  <c r="C833" i="17"/>
  <c r="B833" i="17" s="1"/>
  <c r="B1092" i="15"/>
  <c r="B1092" i="14"/>
  <c r="B1089" i="13"/>
  <c r="H1090" i="12"/>
  <c r="I1090" i="12" s="1"/>
  <c r="D1090" i="12"/>
  <c r="C1090" i="12"/>
  <c r="G1090" i="12"/>
  <c r="H848" i="3"/>
  <c r="I848" i="3" s="1"/>
  <c r="E1090" i="12" l="1"/>
  <c r="D1075" i="17"/>
  <c r="H1092" i="15"/>
  <c r="I1092" i="15" s="1"/>
  <c r="D1092" i="15"/>
  <c r="C1092" i="15"/>
  <c r="G1092" i="15"/>
  <c r="H1092" i="14"/>
  <c r="I1092" i="14" s="1"/>
  <c r="C1092" i="14"/>
  <c r="D1092" i="14"/>
  <c r="G1092" i="14"/>
  <c r="H1089" i="13"/>
  <c r="I1089" i="13" s="1"/>
  <c r="D1089" i="13"/>
  <c r="C1089" i="13"/>
  <c r="G1089" i="13"/>
  <c r="B1091" i="12"/>
  <c r="B849" i="3"/>
  <c r="G849" i="3" s="1"/>
  <c r="E1092" i="15" l="1"/>
  <c r="G1077" i="17"/>
  <c r="E1092" i="14"/>
  <c r="F1077" i="17"/>
  <c r="E1089" i="13"/>
  <c r="E1074" i="17"/>
  <c r="B1093" i="15"/>
  <c r="B1093" i="14"/>
  <c r="B1090" i="13"/>
  <c r="H1091" i="12"/>
  <c r="I1091" i="12" s="1"/>
  <c r="D1091" i="12"/>
  <c r="C1091" i="12"/>
  <c r="G1091" i="12"/>
  <c r="C849" i="3"/>
  <c r="D849" i="3"/>
  <c r="H849" i="3"/>
  <c r="I849" i="3" s="1"/>
  <c r="E1091" i="12" l="1"/>
  <c r="D1076" i="17"/>
  <c r="E849" i="3"/>
  <c r="C834" i="17"/>
  <c r="B834" i="17" s="1"/>
  <c r="D1093" i="15"/>
  <c r="C1093" i="15"/>
  <c r="H1093" i="15"/>
  <c r="I1093" i="15" s="1"/>
  <c r="G1093" i="15"/>
  <c r="D1093" i="14"/>
  <c r="H1093" i="14"/>
  <c r="I1093" i="14" s="1"/>
  <c r="C1093" i="14"/>
  <c r="G1093" i="14"/>
  <c r="H1090" i="13"/>
  <c r="I1090" i="13" s="1"/>
  <c r="D1090" i="13"/>
  <c r="C1090" i="13"/>
  <c r="G1090" i="13"/>
  <c r="B1092" i="12"/>
  <c r="B850" i="3"/>
  <c r="G850" i="3" s="1"/>
  <c r="E1093" i="15" l="1"/>
  <c r="G1078" i="17"/>
  <c r="E1093" i="14"/>
  <c r="F1078" i="17"/>
  <c r="E1090" i="13"/>
  <c r="E1075" i="17"/>
  <c r="B1094" i="15"/>
  <c r="B1094" i="14"/>
  <c r="B1091" i="13"/>
  <c r="H1092" i="12"/>
  <c r="I1092" i="12" s="1"/>
  <c r="D1092" i="12"/>
  <c r="C1092" i="12"/>
  <c r="G1092" i="12"/>
  <c r="C850" i="3"/>
  <c r="D850" i="3"/>
  <c r="E1092" i="12" l="1"/>
  <c r="D1077" i="17"/>
  <c r="E850" i="3"/>
  <c r="C835" i="17"/>
  <c r="B835" i="17" s="1"/>
  <c r="C1094" i="15"/>
  <c r="H1094" i="15"/>
  <c r="I1094" i="15" s="1"/>
  <c r="D1094" i="15"/>
  <c r="G1094" i="15"/>
  <c r="D1094" i="14"/>
  <c r="H1094" i="14"/>
  <c r="I1094" i="14" s="1"/>
  <c r="C1094" i="14"/>
  <c r="G1094" i="14"/>
  <c r="D1091" i="13"/>
  <c r="H1091" i="13"/>
  <c r="I1091" i="13" s="1"/>
  <c r="C1091" i="13"/>
  <c r="G1091" i="13"/>
  <c r="B1093" i="12"/>
  <c r="H850" i="3"/>
  <c r="I850" i="3" s="1"/>
  <c r="E1094" i="15" l="1"/>
  <c r="G1079" i="17"/>
  <c r="E1094" i="14"/>
  <c r="F1079" i="17"/>
  <c r="E1091" i="13"/>
  <c r="E1076" i="17"/>
  <c r="B1095" i="15"/>
  <c r="B1095" i="14"/>
  <c r="B1092" i="13"/>
  <c r="H1093" i="12"/>
  <c r="I1093" i="12" s="1"/>
  <c r="C1093" i="12"/>
  <c r="D1093" i="12"/>
  <c r="G1093" i="12"/>
  <c r="B851" i="3"/>
  <c r="G851" i="3" s="1"/>
  <c r="E1093" i="12" l="1"/>
  <c r="D1078" i="17"/>
  <c r="D1095" i="15"/>
  <c r="C1095" i="15"/>
  <c r="H1095" i="15"/>
  <c r="I1095" i="15" s="1"/>
  <c r="G1095" i="15"/>
  <c r="C1095" i="14"/>
  <c r="H1095" i="14"/>
  <c r="I1095" i="14" s="1"/>
  <c r="D1095" i="14"/>
  <c r="G1095" i="14"/>
  <c r="D1092" i="13"/>
  <c r="H1092" i="13"/>
  <c r="I1092" i="13" s="1"/>
  <c r="C1092" i="13"/>
  <c r="G1092" i="13"/>
  <c r="B1094" i="12"/>
  <c r="C851" i="3"/>
  <c r="D851" i="3"/>
  <c r="H851" i="3"/>
  <c r="I851" i="3" s="1"/>
  <c r="E1095" i="15" l="1"/>
  <c r="G1080" i="17"/>
  <c r="E1095" i="14"/>
  <c r="F1080" i="17"/>
  <c r="E1092" i="13"/>
  <c r="E1077" i="17"/>
  <c r="E851" i="3"/>
  <c r="C836" i="17"/>
  <c r="B836" i="17" s="1"/>
  <c r="B1096" i="15"/>
  <c r="B1096" i="14"/>
  <c r="B1093" i="13"/>
  <c r="C1094" i="12"/>
  <c r="H1094" i="12"/>
  <c r="I1094" i="12" s="1"/>
  <c r="D1094" i="12"/>
  <c r="G1094" i="12"/>
  <c r="B852" i="3"/>
  <c r="G852" i="3" s="1"/>
  <c r="E1094" i="12" l="1"/>
  <c r="D1079" i="17"/>
  <c r="H1096" i="15"/>
  <c r="I1096" i="15" s="1"/>
  <c r="D1096" i="15"/>
  <c r="C1096" i="15"/>
  <c r="G1096" i="15"/>
  <c r="H1096" i="14"/>
  <c r="I1096" i="14" s="1"/>
  <c r="D1096" i="14"/>
  <c r="C1096" i="14"/>
  <c r="G1096" i="14"/>
  <c r="C1093" i="13"/>
  <c r="H1093" i="13"/>
  <c r="I1093" i="13" s="1"/>
  <c r="D1093" i="13"/>
  <c r="G1093" i="13"/>
  <c r="B1095" i="12"/>
  <c r="C852" i="3"/>
  <c r="D852" i="3"/>
  <c r="H852" i="3"/>
  <c r="I852" i="3" s="1"/>
  <c r="E1096" i="15" l="1"/>
  <c r="G1081" i="17"/>
  <c r="E1096" i="14"/>
  <c r="F1081" i="17"/>
  <c r="E1093" i="13"/>
  <c r="E1078" i="17"/>
  <c r="E852" i="3"/>
  <c r="C837" i="17"/>
  <c r="B837" i="17" s="1"/>
  <c r="B1097" i="15"/>
  <c r="B1097" i="14"/>
  <c r="B1094" i="13"/>
  <c r="H1095" i="12"/>
  <c r="I1095" i="12" s="1"/>
  <c r="D1095" i="12"/>
  <c r="C1095" i="12"/>
  <c r="G1095" i="12"/>
  <c r="B853" i="3"/>
  <c r="G853" i="3" s="1"/>
  <c r="E1095" i="12" l="1"/>
  <c r="D1080" i="17"/>
  <c r="D1097" i="15"/>
  <c r="C1097" i="15"/>
  <c r="H1097" i="15"/>
  <c r="I1097" i="15" s="1"/>
  <c r="G1097" i="15"/>
  <c r="H1097" i="14"/>
  <c r="I1097" i="14" s="1"/>
  <c r="D1097" i="14"/>
  <c r="C1097" i="14"/>
  <c r="G1097" i="14"/>
  <c r="H1094" i="13"/>
  <c r="I1094" i="13" s="1"/>
  <c r="D1094" i="13"/>
  <c r="C1094" i="13"/>
  <c r="G1094" i="13"/>
  <c r="B1096" i="12"/>
  <c r="C853" i="3"/>
  <c r="D853" i="3"/>
  <c r="H853" i="3"/>
  <c r="I853" i="3" s="1"/>
  <c r="E1097" i="15" l="1"/>
  <c r="G1082" i="17"/>
  <c r="E1097" i="14"/>
  <c r="F1082" i="17"/>
  <c r="E1094" i="13"/>
  <c r="E1079" i="17"/>
  <c r="E853" i="3"/>
  <c r="C838" i="17"/>
  <c r="B838" i="17" s="1"/>
  <c r="B1098" i="15"/>
  <c r="B1098" i="14"/>
  <c r="B1095" i="13"/>
  <c r="D1096" i="12"/>
  <c r="C1096" i="12"/>
  <c r="H1096" i="12"/>
  <c r="I1096" i="12" s="1"/>
  <c r="G1096" i="12"/>
  <c r="B854" i="3"/>
  <c r="G854" i="3" s="1"/>
  <c r="E1096" i="12" l="1"/>
  <c r="D1081" i="17"/>
  <c r="D1098" i="15"/>
  <c r="H1098" i="15"/>
  <c r="I1098" i="15" s="1"/>
  <c r="C1098" i="15"/>
  <c r="G1098" i="15"/>
  <c r="H1098" i="14"/>
  <c r="I1098" i="14" s="1"/>
  <c r="D1098" i="14"/>
  <c r="C1098" i="14"/>
  <c r="G1098" i="14"/>
  <c r="H1095" i="13"/>
  <c r="I1095" i="13" s="1"/>
  <c r="D1095" i="13"/>
  <c r="C1095" i="13"/>
  <c r="G1095" i="13"/>
  <c r="B1097" i="12"/>
  <c r="C854" i="3"/>
  <c r="D854" i="3"/>
  <c r="E1098" i="15" l="1"/>
  <c r="G1083" i="17"/>
  <c r="E1098" i="14"/>
  <c r="F1083" i="17"/>
  <c r="E1095" i="13"/>
  <c r="E1080" i="17"/>
  <c r="E854" i="3"/>
  <c r="C839" i="17"/>
  <c r="B839" i="17" s="1"/>
  <c r="B1099" i="15"/>
  <c r="B1099" i="14"/>
  <c r="B1096" i="13"/>
  <c r="D1097" i="12"/>
  <c r="C1097" i="12"/>
  <c r="H1097" i="12"/>
  <c r="I1097" i="12" s="1"/>
  <c r="G1097" i="12"/>
  <c r="H854" i="3"/>
  <c r="I854" i="3" s="1"/>
  <c r="E1097" i="12" l="1"/>
  <c r="D1082" i="17"/>
  <c r="D1099" i="15"/>
  <c r="H1099" i="15"/>
  <c r="I1099" i="15" s="1"/>
  <c r="C1099" i="15"/>
  <c r="G1099" i="15"/>
  <c r="H1099" i="14"/>
  <c r="I1099" i="14" s="1"/>
  <c r="D1099" i="14"/>
  <c r="C1099" i="14"/>
  <c r="G1099" i="14"/>
  <c r="C1096" i="13"/>
  <c r="H1096" i="13"/>
  <c r="I1096" i="13" s="1"/>
  <c r="D1096" i="13"/>
  <c r="G1096" i="13"/>
  <c r="B1098" i="12"/>
  <c r="B855" i="3"/>
  <c r="G855" i="3" s="1"/>
  <c r="E1099" i="15" l="1"/>
  <c r="G1084" i="17"/>
  <c r="E1099" i="14"/>
  <c r="F1084" i="17"/>
  <c r="E1096" i="13"/>
  <c r="E1081" i="17"/>
  <c r="B1100" i="15"/>
  <c r="B1100" i="14"/>
  <c r="B1097" i="13"/>
  <c r="H1098" i="12"/>
  <c r="I1098" i="12" s="1"/>
  <c r="D1098" i="12"/>
  <c r="C1098" i="12"/>
  <c r="G1098" i="12"/>
  <c r="C855" i="3"/>
  <c r="D855" i="3"/>
  <c r="H855" i="3"/>
  <c r="I855" i="3" s="1"/>
  <c r="E1098" i="12" l="1"/>
  <c r="D1083" i="17"/>
  <c r="E855" i="3"/>
  <c r="C840" i="17"/>
  <c r="B840" i="17" s="1"/>
  <c r="C1100" i="15"/>
  <c r="H1100" i="15"/>
  <c r="I1100" i="15" s="1"/>
  <c r="D1100" i="15"/>
  <c r="G1100" i="15"/>
  <c r="D1100" i="14"/>
  <c r="C1100" i="14"/>
  <c r="H1100" i="14"/>
  <c r="I1100" i="14" s="1"/>
  <c r="G1100" i="14"/>
  <c r="D1097" i="13"/>
  <c r="C1097" i="13"/>
  <c r="H1097" i="13"/>
  <c r="I1097" i="13" s="1"/>
  <c r="G1097" i="13"/>
  <c r="B1099" i="12"/>
  <c r="B856" i="3"/>
  <c r="G856" i="3" s="1"/>
  <c r="E1100" i="15" l="1"/>
  <c r="G1085" i="17"/>
  <c r="E1100" i="14"/>
  <c r="F1085" i="17"/>
  <c r="E1097" i="13"/>
  <c r="E1082" i="17"/>
  <c r="B1101" i="15"/>
  <c r="B1101" i="14"/>
  <c r="B1098" i="13"/>
  <c r="H1099" i="12"/>
  <c r="I1099" i="12" s="1"/>
  <c r="C1099" i="12"/>
  <c r="D1099" i="12"/>
  <c r="G1099" i="12"/>
  <c r="C856" i="3"/>
  <c r="D856" i="3"/>
  <c r="H856" i="3"/>
  <c r="I856" i="3" s="1"/>
  <c r="E1099" i="12" l="1"/>
  <c r="D1084" i="17"/>
  <c r="E856" i="3"/>
  <c r="C841" i="17"/>
  <c r="B841" i="17" s="1"/>
  <c r="H1101" i="15"/>
  <c r="I1101" i="15" s="1"/>
  <c r="D1101" i="15"/>
  <c r="C1101" i="15"/>
  <c r="G1101" i="15"/>
  <c r="C1101" i="14"/>
  <c r="H1101" i="14"/>
  <c r="I1101" i="14" s="1"/>
  <c r="D1101" i="14"/>
  <c r="G1101" i="14"/>
  <c r="D1098" i="13"/>
  <c r="C1098" i="13"/>
  <c r="H1098" i="13"/>
  <c r="I1098" i="13" s="1"/>
  <c r="G1098" i="13"/>
  <c r="B1100" i="12"/>
  <c r="B857" i="3"/>
  <c r="G857" i="3" s="1"/>
  <c r="E1101" i="15" l="1"/>
  <c r="G1086" i="17"/>
  <c r="E1101" i="14"/>
  <c r="F1086" i="17"/>
  <c r="E1098" i="13"/>
  <c r="E1083" i="17"/>
  <c r="B1102" i="15"/>
  <c r="B1102" i="14"/>
  <c r="B1099" i="13"/>
  <c r="H1100" i="12"/>
  <c r="I1100" i="12" s="1"/>
  <c r="D1100" i="12"/>
  <c r="C1100" i="12"/>
  <c r="G1100" i="12"/>
  <c r="C857" i="3"/>
  <c r="D857" i="3"/>
  <c r="E1100" i="12" l="1"/>
  <c r="D1085" i="17"/>
  <c r="E857" i="3"/>
  <c r="C842" i="17"/>
  <c r="B842" i="17" s="1"/>
  <c r="H1102" i="15"/>
  <c r="I1102" i="15" s="1"/>
  <c r="C1102" i="15"/>
  <c r="D1102" i="15"/>
  <c r="G1102" i="15"/>
  <c r="H1102" i="14"/>
  <c r="I1102" i="14" s="1"/>
  <c r="D1102" i="14"/>
  <c r="C1102" i="14"/>
  <c r="G1102" i="14"/>
  <c r="C1099" i="13"/>
  <c r="H1099" i="13"/>
  <c r="I1099" i="13" s="1"/>
  <c r="D1099" i="13"/>
  <c r="G1099" i="13"/>
  <c r="B1101" i="12"/>
  <c r="H857" i="3"/>
  <c r="I857" i="3" s="1"/>
  <c r="E1102" i="15" l="1"/>
  <c r="G1087" i="17"/>
  <c r="E1102" i="14"/>
  <c r="F1087" i="17"/>
  <c r="E1099" i="13"/>
  <c r="E1084" i="17"/>
  <c r="B1103" i="15"/>
  <c r="B1103" i="14"/>
  <c r="B1100" i="13"/>
  <c r="D1101" i="12"/>
  <c r="H1101" i="12"/>
  <c r="I1101" i="12" s="1"/>
  <c r="C1101" i="12"/>
  <c r="G1101" i="12"/>
  <c r="B858" i="3"/>
  <c r="G858" i="3" s="1"/>
  <c r="E1101" i="12" l="1"/>
  <c r="D1086" i="17"/>
  <c r="H1103" i="15"/>
  <c r="I1103" i="15" s="1"/>
  <c r="D1103" i="15"/>
  <c r="C1103" i="15"/>
  <c r="G1103" i="15"/>
  <c r="H1103" i="14"/>
  <c r="I1103" i="14" s="1"/>
  <c r="C1103" i="14"/>
  <c r="D1103" i="14"/>
  <c r="G1103" i="14"/>
  <c r="C1100" i="13"/>
  <c r="H1100" i="13"/>
  <c r="I1100" i="13" s="1"/>
  <c r="D1100" i="13"/>
  <c r="G1100" i="13"/>
  <c r="B1102" i="12"/>
  <c r="C858" i="3"/>
  <c r="D858" i="3"/>
  <c r="E1103" i="15" l="1"/>
  <c r="G1088" i="17"/>
  <c r="E1103" i="14"/>
  <c r="F1088" i="17"/>
  <c r="E1100" i="13"/>
  <c r="E1085" i="17"/>
  <c r="E858" i="3"/>
  <c r="C843" i="17"/>
  <c r="B843" i="17" s="1"/>
  <c r="B1104" i="15"/>
  <c r="B1104" i="14"/>
  <c r="B1101" i="13"/>
  <c r="D1102" i="12"/>
  <c r="C1102" i="12"/>
  <c r="H1102" i="12"/>
  <c r="I1102" i="12" s="1"/>
  <c r="G1102" i="12"/>
  <c r="H858" i="3"/>
  <c r="I858" i="3" s="1"/>
  <c r="E1102" i="12" l="1"/>
  <c r="D1087" i="17"/>
  <c r="D1104" i="15"/>
  <c r="C1104" i="15"/>
  <c r="H1104" i="15"/>
  <c r="I1104" i="15" s="1"/>
  <c r="G1104" i="15"/>
  <c r="H1104" i="14"/>
  <c r="I1104" i="14" s="1"/>
  <c r="D1104" i="14"/>
  <c r="C1104" i="14"/>
  <c r="G1104" i="14"/>
  <c r="H1101" i="13"/>
  <c r="I1101" i="13" s="1"/>
  <c r="D1101" i="13"/>
  <c r="C1101" i="13"/>
  <c r="G1101" i="13"/>
  <c r="B1103" i="12"/>
  <c r="B859" i="3"/>
  <c r="G859" i="3" s="1"/>
  <c r="E1104" i="15" l="1"/>
  <c r="G1089" i="17"/>
  <c r="E1104" i="14"/>
  <c r="F1089" i="17"/>
  <c r="E1101" i="13"/>
  <c r="E1086" i="17"/>
  <c r="B1105" i="15"/>
  <c r="B1105" i="14"/>
  <c r="B1102" i="13"/>
  <c r="C1103" i="12"/>
  <c r="H1103" i="12"/>
  <c r="I1103" i="12" s="1"/>
  <c r="D1103" i="12"/>
  <c r="G1103" i="12"/>
  <c r="C859" i="3"/>
  <c r="D859" i="3"/>
  <c r="E1103" i="12" l="1"/>
  <c r="D1088" i="17"/>
  <c r="E859" i="3"/>
  <c r="C844" i="17"/>
  <c r="B844" i="17" s="1"/>
  <c r="D1105" i="15"/>
  <c r="C1105" i="15"/>
  <c r="H1105" i="15"/>
  <c r="I1105" i="15" s="1"/>
  <c r="G1105" i="15"/>
  <c r="D1105" i="14"/>
  <c r="C1105" i="14"/>
  <c r="H1105" i="14"/>
  <c r="I1105" i="14" s="1"/>
  <c r="G1105" i="14"/>
  <c r="D1102" i="13"/>
  <c r="C1102" i="13"/>
  <c r="H1102" i="13"/>
  <c r="I1102" i="13" s="1"/>
  <c r="G1102" i="13"/>
  <c r="B1104" i="12"/>
  <c r="H859" i="3"/>
  <c r="I859" i="3" s="1"/>
  <c r="E1105" i="15" l="1"/>
  <c r="G1090" i="17"/>
  <c r="E1105" i="14"/>
  <c r="F1090" i="17"/>
  <c r="E1102" i="13"/>
  <c r="E1087" i="17"/>
  <c r="B1106" i="15"/>
  <c r="B1106" i="14"/>
  <c r="B1103" i="13"/>
  <c r="H1104" i="12"/>
  <c r="I1104" i="12" s="1"/>
  <c r="D1104" i="12"/>
  <c r="C1104" i="12"/>
  <c r="G1104" i="12"/>
  <c r="B860" i="3"/>
  <c r="G860" i="3" s="1"/>
  <c r="E1104" i="12" l="1"/>
  <c r="D1089" i="17"/>
  <c r="C1106" i="15"/>
  <c r="D1106" i="15"/>
  <c r="H1106" i="15"/>
  <c r="I1106" i="15" s="1"/>
  <c r="G1106" i="15"/>
  <c r="D1106" i="14"/>
  <c r="H1106" i="14"/>
  <c r="I1106" i="14" s="1"/>
  <c r="C1106" i="14"/>
  <c r="G1106" i="14"/>
  <c r="D1103" i="13"/>
  <c r="H1103" i="13"/>
  <c r="I1103" i="13" s="1"/>
  <c r="C1103" i="13"/>
  <c r="G1103" i="13"/>
  <c r="B1105" i="12"/>
  <c r="C860" i="3"/>
  <c r="D860" i="3"/>
  <c r="E1106" i="15" l="1"/>
  <c r="G1091" i="17"/>
  <c r="E1106" i="14"/>
  <c r="F1091" i="17"/>
  <c r="E1103" i="13"/>
  <c r="E1088" i="17"/>
  <c r="E860" i="3"/>
  <c r="C845" i="17"/>
  <c r="B845" i="17" s="1"/>
  <c r="B1107" i="15"/>
  <c r="B1107" i="14"/>
  <c r="B1104" i="13"/>
  <c r="H1105" i="12"/>
  <c r="I1105" i="12" s="1"/>
  <c r="C1105" i="12"/>
  <c r="D1105" i="12"/>
  <c r="G1105" i="12"/>
  <c r="H860" i="3"/>
  <c r="I860" i="3" s="1"/>
  <c r="E1105" i="12" l="1"/>
  <c r="D1090" i="17"/>
  <c r="H1107" i="15"/>
  <c r="I1107" i="15" s="1"/>
  <c r="D1107" i="15"/>
  <c r="C1107" i="15"/>
  <c r="G1107" i="15"/>
  <c r="C1107" i="14"/>
  <c r="H1107" i="14"/>
  <c r="I1107" i="14" s="1"/>
  <c r="D1107" i="14"/>
  <c r="G1107" i="14"/>
  <c r="D1104" i="13"/>
  <c r="H1104" i="13"/>
  <c r="I1104" i="13" s="1"/>
  <c r="C1104" i="13"/>
  <c r="G1104" i="13"/>
  <c r="B1106" i="12"/>
  <c r="B861" i="3"/>
  <c r="G861" i="3" s="1"/>
  <c r="E1107" i="15" l="1"/>
  <c r="G1092" i="17"/>
  <c r="E1107" i="14"/>
  <c r="F1092" i="17"/>
  <c r="E1104" i="13"/>
  <c r="E1089" i="17"/>
  <c r="B1108" i="15"/>
  <c r="B1108" i="14"/>
  <c r="B1105" i="13"/>
  <c r="D1106" i="12"/>
  <c r="C1106" i="12"/>
  <c r="H1106" i="12"/>
  <c r="I1106" i="12" s="1"/>
  <c r="G1106" i="12"/>
  <c r="C861" i="3"/>
  <c r="D861" i="3"/>
  <c r="H861" i="3"/>
  <c r="I861" i="3" s="1"/>
  <c r="E1106" i="12" l="1"/>
  <c r="D1091" i="17"/>
  <c r="E861" i="3"/>
  <c r="C846" i="17"/>
  <c r="B846" i="17" s="1"/>
  <c r="H1108" i="15"/>
  <c r="I1108" i="15" s="1"/>
  <c r="D1108" i="15"/>
  <c r="C1108" i="15"/>
  <c r="G1108" i="15"/>
  <c r="H1108" i="14"/>
  <c r="I1108" i="14" s="1"/>
  <c r="D1108" i="14"/>
  <c r="C1108" i="14"/>
  <c r="G1108" i="14"/>
  <c r="C1105" i="13"/>
  <c r="D1105" i="13"/>
  <c r="H1105" i="13"/>
  <c r="I1105" i="13" s="1"/>
  <c r="G1105" i="13"/>
  <c r="B1107" i="12"/>
  <c r="B862" i="3"/>
  <c r="G862" i="3" s="1"/>
  <c r="E1108" i="15" l="1"/>
  <c r="G1093" i="17"/>
  <c r="E1108" i="14"/>
  <c r="F1093" i="17"/>
  <c r="E1105" i="13"/>
  <c r="E1090" i="17"/>
  <c r="B1109" i="15"/>
  <c r="B1109" i="14"/>
  <c r="B1106" i="13"/>
  <c r="H1107" i="12"/>
  <c r="I1107" i="12" s="1"/>
  <c r="D1107" i="12"/>
  <c r="C1107" i="12"/>
  <c r="G1107" i="12"/>
  <c r="C862" i="3"/>
  <c r="D862" i="3"/>
  <c r="E1107" i="12" l="1"/>
  <c r="D1092" i="17"/>
  <c r="E862" i="3"/>
  <c r="C847" i="17"/>
  <c r="B847" i="17" s="1"/>
  <c r="H1109" i="15"/>
  <c r="I1109" i="15" s="1"/>
  <c r="D1109" i="15"/>
  <c r="C1109" i="15"/>
  <c r="G1109" i="15"/>
  <c r="H1109" i="14"/>
  <c r="I1109" i="14" s="1"/>
  <c r="D1109" i="14"/>
  <c r="C1109" i="14"/>
  <c r="G1109" i="14"/>
  <c r="H1106" i="13"/>
  <c r="I1106" i="13" s="1"/>
  <c r="D1106" i="13"/>
  <c r="C1106" i="13"/>
  <c r="G1106" i="13"/>
  <c r="B1108" i="12"/>
  <c r="H862" i="3"/>
  <c r="I862" i="3" s="1"/>
  <c r="E1109" i="15" l="1"/>
  <c r="G1094" i="17"/>
  <c r="E1109" i="14"/>
  <c r="F1094" i="17"/>
  <c r="E1106" i="13"/>
  <c r="E1091" i="17"/>
  <c r="B1110" i="15"/>
  <c r="B1110" i="14"/>
  <c r="B1107" i="13"/>
  <c r="D1108" i="12"/>
  <c r="C1108" i="12"/>
  <c r="H1108" i="12"/>
  <c r="I1108" i="12" s="1"/>
  <c r="G1108" i="12"/>
  <c r="B863" i="3"/>
  <c r="G863" i="3" s="1"/>
  <c r="E1108" i="12" l="1"/>
  <c r="D1093" i="17"/>
  <c r="D1110" i="15"/>
  <c r="H1110" i="15"/>
  <c r="I1110" i="15" s="1"/>
  <c r="C1110" i="15"/>
  <c r="G1110" i="15"/>
  <c r="H1110" i="14"/>
  <c r="I1110" i="14" s="1"/>
  <c r="D1110" i="14"/>
  <c r="C1110" i="14"/>
  <c r="G1110" i="14"/>
  <c r="H1107" i="13"/>
  <c r="I1107" i="13" s="1"/>
  <c r="D1107" i="13"/>
  <c r="C1107" i="13"/>
  <c r="G1107" i="13"/>
  <c r="B1109" i="12"/>
  <c r="C863" i="3"/>
  <c r="D863" i="3"/>
  <c r="E1110" i="15" l="1"/>
  <c r="G1095" i="17"/>
  <c r="E1110" i="14"/>
  <c r="F1095" i="17"/>
  <c r="E1107" i="13"/>
  <c r="E1092" i="17"/>
  <c r="E863" i="3"/>
  <c r="C848" i="17"/>
  <c r="B848" i="17" s="1"/>
  <c r="B1111" i="15"/>
  <c r="B1111" i="14"/>
  <c r="B1108" i="13"/>
  <c r="D1109" i="12"/>
  <c r="C1109" i="12"/>
  <c r="H1109" i="12"/>
  <c r="I1109" i="12" s="1"/>
  <c r="G1109" i="12"/>
  <c r="H863" i="3"/>
  <c r="I863" i="3" s="1"/>
  <c r="E1109" i="12" l="1"/>
  <c r="D1094" i="17"/>
  <c r="D1111" i="15"/>
  <c r="C1111" i="15"/>
  <c r="H1111" i="15"/>
  <c r="I1111" i="15" s="1"/>
  <c r="G1111" i="15"/>
  <c r="H1111" i="14"/>
  <c r="I1111" i="14" s="1"/>
  <c r="D1111" i="14"/>
  <c r="C1111" i="14"/>
  <c r="G1111" i="14"/>
  <c r="C1108" i="13"/>
  <c r="H1108" i="13"/>
  <c r="I1108" i="13" s="1"/>
  <c r="D1108" i="13"/>
  <c r="G1108" i="13"/>
  <c r="B1110" i="12"/>
  <c r="B864" i="3"/>
  <c r="G864" i="3" s="1"/>
  <c r="E1111" i="15" l="1"/>
  <c r="G1096" i="17"/>
  <c r="E1111" i="14"/>
  <c r="F1096" i="17"/>
  <c r="E1108" i="13"/>
  <c r="E1093" i="17"/>
  <c r="B1112" i="15"/>
  <c r="B1112" i="14"/>
  <c r="B1109" i="13"/>
  <c r="H1110" i="12"/>
  <c r="I1110" i="12" s="1"/>
  <c r="D1110" i="12"/>
  <c r="C1110" i="12"/>
  <c r="G1110" i="12"/>
  <c r="C864" i="3"/>
  <c r="D864" i="3"/>
  <c r="E1110" i="12" l="1"/>
  <c r="D1095" i="17"/>
  <c r="E864" i="3"/>
  <c r="C849" i="17"/>
  <c r="B849" i="17" s="1"/>
  <c r="C1112" i="15"/>
  <c r="H1112" i="15"/>
  <c r="I1112" i="15" s="1"/>
  <c r="D1112" i="15"/>
  <c r="G1112" i="15"/>
  <c r="D1112" i="14"/>
  <c r="C1112" i="14"/>
  <c r="H1112" i="14"/>
  <c r="I1112" i="14" s="1"/>
  <c r="G1112" i="14"/>
  <c r="H1109" i="13"/>
  <c r="I1109" i="13" s="1"/>
  <c r="D1109" i="13"/>
  <c r="C1109" i="13"/>
  <c r="G1109" i="13"/>
  <c r="B1111" i="12"/>
  <c r="H864" i="3"/>
  <c r="I864" i="3" s="1"/>
  <c r="E1112" i="15" l="1"/>
  <c r="G1097" i="17"/>
  <c r="E1112" i="14"/>
  <c r="F1097" i="17"/>
  <c r="E1109" i="13"/>
  <c r="E1094" i="17"/>
  <c r="B1113" i="15"/>
  <c r="B1113" i="14"/>
  <c r="B1110" i="13"/>
  <c r="H1111" i="12"/>
  <c r="I1111" i="12" s="1"/>
  <c r="C1111" i="12"/>
  <c r="D1111" i="12"/>
  <c r="G1111" i="12"/>
  <c r="B865" i="3"/>
  <c r="G865" i="3" s="1"/>
  <c r="E1111" i="12" l="1"/>
  <c r="D1096" i="17"/>
  <c r="H1113" i="15"/>
  <c r="I1113" i="15" s="1"/>
  <c r="D1113" i="15"/>
  <c r="C1113" i="15"/>
  <c r="G1113" i="15"/>
  <c r="C1113" i="14"/>
  <c r="H1113" i="14"/>
  <c r="I1113" i="14" s="1"/>
  <c r="D1113" i="14"/>
  <c r="G1113" i="14"/>
  <c r="D1110" i="13"/>
  <c r="C1110" i="13"/>
  <c r="H1110" i="13"/>
  <c r="I1110" i="13" s="1"/>
  <c r="G1110" i="13"/>
  <c r="B1112" i="12"/>
  <c r="C865" i="3"/>
  <c r="D865" i="3"/>
  <c r="H865" i="3"/>
  <c r="I865" i="3" s="1"/>
  <c r="E1113" i="15" l="1"/>
  <c r="G1098" i="17"/>
  <c r="E1113" i="14"/>
  <c r="F1098" i="17"/>
  <c r="E1110" i="13"/>
  <c r="E1095" i="17"/>
  <c r="E865" i="3"/>
  <c r="C850" i="17"/>
  <c r="B850" i="17" s="1"/>
  <c r="B1114" i="15"/>
  <c r="B1114" i="14"/>
  <c r="B1111" i="13"/>
  <c r="H1112" i="12"/>
  <c r="I1112" i="12" s="1"/>
  <c r="D1112" i="12"/>
  <c r="C1112" i="12"/>
  <c r="G1112" i="12"/>
  <c r="B866" i="3"/>
  <c r="G866" i="3" s="1"/>
  <c r="E1112" i="12" l="1"/>
  <c r="D1097" i="17"/>
  <c r="H1114" i="15"/>
  <c r="I1114" i="15" s="1"/>
  <c r="D1114" i="15"/>
  <c r="C1114" i="15"/>
  <c r="G1114" i="15"/>
  <c r="D1114" i="14"/>
  <c r="C1114" i="14"/>
  <c r="H1114" i="14"/>
  <c r="I1114" i="14" s="1"/>
  <c r="G1114" i="14"/>
  <c r="C1111" i="13"/>
  <c r="H1111" i="13"/>
  <c r="I1111" i="13" s="1"/>
  <c r="D1111" i="13"/>
  <c r="G1111" i="13"/>
  <c r="B1113" i="12"/>
  <c r="C866" i="3"/>
  <c r="D866" i="3"/>
  <c r="E1114" i="15" l="1"/>
  <c r="G1099" i="17"/>
  <c r="E1114" i="14"/>
  <c r="F1099" i="17"/>
  <c r="E1111" i="13"/>
  <c r="E1096" i="17"/>
  <c r="E866" i="3"/>
  <c r="C851" i="17"/>
  <c r="B851" i="17" s="1"/>
  <c r="B1115" i="15"/>
  <c r="B1115" i="14"/>
  <c r="B1112" i="13"/>
  <c r="D1113" i="12"/>
  <c r="C1113" i="12"/>
  <c r="H1113" i="12"/>
  <c r="I1113" i="12" s="1"/>
  <c r="G1113" i="12"/>
  <c r="H866" i="3"/>
  <c r="I866" i="3" s="1"/>
  <c r="E1113" i="12" l="1"/>
  <c r="D1098" i="17"/>
  <c r="H1115" i="15"/>
  <c r="I1115" i="15" s="1"/>
  <c r="D1115" i="15"/>
  <c r="C1115" i="15"/>
  <c r="G1115" i="15"/>
  <c r="H1115" i="14"/>
  <c r="I1115" i="14" s="1"/>
  <c r="D1115" i="14"/>
  <c r="C1115" i="14"/>
  <c r="G1115" i="14"/>
  <c r="H1112" i="13"/>
  <c r="I1112" i="13" s="1"/>
  <c r="D1112" i="13"/>
  <c r="C1112" i="13"/>
  <c r="G1112" i="13"/>
  <c r="B1114" i="12"/>
  <c r="B867" i="3"/>
  <c r="G867" i="3" s="1"/>
  <c r="E1115" i="15" l="1"/>
  <c r="G1100" i="17"/>
  <c r="E1115" i="14"/>
  <c r="F1100" i="17"/>
  <c r="E1112" i="13"/>
  <c r="E1097" i="17"/>
  <c r="B1116" i="15"/>
  <c r="B1116" i="14"/>
  <c r="B1113" i="13"/>
  <c r="D1114" i="12"/>
  <c r="C1114" i="12"/>
  <c r="H1114" i="12"/>
  <c r="I1114" i="12" s="1"/>
  <c r="G1114" i="12"/>
  <c r="C867" i="3"/>
  <c r="D867" i="3"/>
  <c r="E1114" i="12" l="1"/>
  <c r="D1099" i="17"/>
  <c r="E867" i="3"/>
  <c r="C852" i="17"/>
  <c r="B852" i="17" s="1"/>
  <c r="H1116" i="15"/>
  <c r="I1116" i="15" s="1"/>
  <c r="D1116" i="15"/>
  <c r="C1116" i="15"/>
  <c r="G1116" i="15"/>
  <c r="H1116" i="14"/>
  <c r="I1116" i="14" s="1"/>
  <c r="D1116" i="14"/>
  <c r="C1116" i="14"/>
  <c r="G1116" i="14"/>
  <c r="H1113" i="13"/>
  <c r="I1113" i="13" s="1"/>
  <c r="D1113" i="13"/>
  <c r="C1113" i="13"/>
  <c r="G1113" i="13"/>
  <c r="B1115" i="12"/>
  <c r="H867" i="3"/>
  <c r="I867" i="3" s="1"/>
  <c r="E1116" i="15" l="1"/>
  <c r="G1101" i="17"/>
  <c r="E1116" i="14"/>
  <c r="F1101" i="17"/>
  <c r="E1113" i="13"/>
  <c r="E1098" i="17"/>
  <c r="B1117" i="15"/>
  <c r="B1117" i="14"/>
  <c r="B1114" i="13"/>
  <c r="C1115" i="12"/>
  <c r="H1115" i="12"/>
  <c r="I1115" i="12" s="1"/>
  <c r="D1115" i="12"/>
  <c r="G1115" i="12"/>
  <c r="B868" i="3"/>
  <c r="G868" i="3" s="1"/>
  <c r="E1115" i="12" l="1"/>
  <c r="D1100" i="17"/>
  <c r="D1117" i="15"/>
  <c r="C1117" i="15"/>
  <c r="H1117" i="15"/>
  <c r="I1117" i="15" s="1"/>
  <c r="G1117" i="15"/>
  <c r="D1117" i="14"/>
  <c r="H1117" i="14"/>
  <c r="I1117" i="14" s="1"/>
  <c r="C1117" i="14"/>
  <c r="G1117" i="14"/>
  <c r="H1114" i="13"/>
  <c r="I1114" i="13" s="1"/>
  <c r="D1114" i="13"/>
  <c r="C1114" i="13"/>
  <c r="G1114" i="13"/>
  <c r="B1116" i="12"/>
  <c r="C868" i="3"/>
  <c r="D868" i="3"/>
  <c r="E1117" i="15" l="1"/>
  <c r="G1102" i="17"/>
  <c r="E1117" i="14"/>
  <c r="F1102" i="17"/>
  <c r="E1114" i="13"/>
  <c r="E1099" i="17"/>
  <c r="E868" i="3"/>
  <c r="C853" i="17"/>
  <c r="B853" i="17" s="1"/>
  <c r="B1118" i="15"/>
  <c r="B1118" i="14"/>
  <c r="B1115" i="13"/>
  <c r="H1116" i="12"/>
  <c r="I1116" i="12" s="1"/>
  <c r="D1116" i="12"/>
  <c r="C1116" i="12"/>
  <c r="G1116" i="12"/>
  <c r="H868" i="3"/>
  <c r="I868" i="3" s="1"/>
  <c r="E1116" i="12" l="1"/>
  <c r="D1101" i="17"/>
  <c r="C1118" i="15"/>
  <c r="H1118" i="15"/>
  <c r="I1118" i="15" s="1"/>
  <c r="D1118" i="15"/>
  <c r="G1118" i="15"/>
  <c r="D1118" i="14"/>
  <c r="H1118" i="14"/>
  <c r="I1118" i="14" s="1"/>
  <c r="C1118" i="14"/>
  <c r="G1118" i="14"/>
  <c r="D1115" i="13"/>
  <c r="C1115" i="13"/>
  <c r="H1115" i="13"/>
  <c r="I1115" i="13" s="1"/>
  <c r="G1115" i="13"/>
  <c r="B1117" i="12"/>
  <c r="B869" i="3"/>
  <c r="G869" i="3" s="1"/>
  <c r="E1118" i="15" l="1"/>
  <c r="G1103" i="17"/>
  <c r="E1118" i="14"/>
  <c r="F1103" i="17"/>
  <c r="E1115" i="13"/>
  <c r="E1100" i="17"/>
  <c r="B1119" i="15"/>
  <c r="B1119" i="14"/>
  <c r="B1116" i="13"/>
  <c r="H1117" i="12"/>
  <c r="I1117" i="12" s="1"/>
  <c r="C1117" i="12"/>
  <c r="D1117" i="12"/>
  <c r="G1117" i="12"/>
  <c r="C869" i="3"/>
  <c r="D869" i="3"/>
  <c r="E1117" i="12" l="1"/>
  <c r="D1102" i="17"/>
  <c r="E869" i="3"/>
  <c r="C854" i="17"/>
  <c r="B854" i="17" s="1"/>
  <c r="H1119" i="15"/>
  <c r="I1119" i="15" s="1"/>
  <c r="D1119" i="15"/>
  <c r="C1119" i="15"/>
  <c r="G1119" i="15"/>
  <c r="C1119" i="14"/>
  <c r="D1119" i="14"/>
  <c r="H1119" i="14"/>
  <c r="I1119" i="14" s="1"/>
  <c r="G1119" i="14"/>
  <c r="D1116" i="13"/>
  <c r="H1116" i="13"/>
  <c r="I1116" i="13" s="1"/>
  <c r="C1116" i="13"/>
  <c r="G1116" i="13"/>
  <c r="B1118" i="12"/>
  <c r="H869" i="3"/>
  <c r="I869" i="3" s="1"/>
  <c r="E1119" i="15" l="1"/>
  <c r="G1104" i="17"/>
  <c r="E1119" i="14"/>
  <c r="F1104" i="17"/>
  <c r="E1116" i="13"/>
  <c r="E1101" i="17"/>
  <c r="B1120" i="15"/>
  <c r="B1120" i="14"/>
  <c r="B1117" i="13"/>
  <c r="D1118" i="12"/>
  <c r="H1118" i="12"/>
  <c r="I1118" i="12" s="1"/>
  <c r="C1118" i="12"/>
  <c r="G1118" i="12"/>
  <c r="B870" i="3"/>
  <c r="G870" i="3" s="1"/>
  <c r="E1118" i="12" l="1"/>
  <c r="D1103" i="17"/>
  <c r="H1120" i="15"/>
  <c r="I1120" i="15" s="1"/>
  <c r="D1120" i="15"/>
  <c r="C1120" i="15"/>
  <c r="G1120" i="15"/>
  <c r="H1120" i="14"/>
  <c r="I1120" i="14" s="1"/>
  <c r="D1120" i="14"/>
  <c r="C1120" i="14"/>
  <c r="G1120" i="14"/>
  <c r="C1117" i="13"/>
  <c r="H1117" i="13"/>
  <c r="I1117" i="13" s="1"/>
  <c r="D1117" i="13"/>
  <c r="G1117" i="13"/>
  <c r="B1119" i="12"/>
  <c r="C870" i="3"/>
  <c r="D870" i="3"/>
  <c r="E1120" i="15" l="1"/>
  <c r="G1105" i="17"/>
  <c r="E1120" i="14"/>
  <c r="F1105" i="17"/>
  <c r="E1117" i="13"/>
  <c r="E1102" i="17"/>
  <c r="E870" i="3"/>
  <c r="C855" i="17"/>
  <c r="B855" i="17" s="1"/>
  <c r="B1121" i="15"/>
  <c r="B1121" i="14"/>
  <c r="B1118" i="13"/>
  <c r="H1119" i="12"/>
  <c r="I1119" i="12" s="1"/>
  <c r="D1119" i="12"/>
  <c r="C1119" i="12"/>
  <c r="G1119" i="12"/>
  <c r="H870" i="3"/>
  <c r="I870" i="3" s="1"/>
  <c r="E1119" i="12" l="1"/>
  <c r="D1104" i="17"/>
  <c r="H1121" i="15"/>
  <c r="I1121" i="15" s="1"/>
  <c r="D1121" i="15"/>
  <c r="C1121" i="15"/>
  <c r="G1121" i="15"/>
  <c r="H1121" i="14"/>
  <c r="I1121" i="14" s="1"/>
  <c r="D1121" i="14"/>
  <c r="C1121" i="14"/>
  <c r="G1121" i="14"/>
  <c r="H1118" i="13"/>
  <c r="I1118" i="13" s="1"/>
  <c r="D1118" i="13"/>
  <c r="C1118" i="13"/>
  <c r="G1118" i="13"/>
  <c r="B1120" i="12"/>
  <c r="B871" i="3"/>
  <c r="G871" i="3" s="1"/>
  <c r="E1121" i="15" l="1"/>
  <c r="G1106" i="17"/>
  <c r="E1121" i="14"/>
  <c r="F1106" i="17"/>
  <c r="E1118" i="13"/>
  <c r="E1103" i="17"/>
  <c r="B1122" i="15"/>
  <c r="B1122" i="14"/>
  <c r="B1119" i="13"/>
  <c r="D1120" i="12"/>
  <c r="C1120" i="12"/>
  <c r="H1120" i="12"/>
  <c r="I1120" i="12" s="1"/>
  <c r="G1120" i="12"/>
  <c r="C871" i="3"/>
  <c r="D871" i="3"/>
  <c r="H871" i="3"/>
  <c r="I871" i="3" s="1"/>
  <c r="E1120" i="12" l="1"/>
  <c r="D1105" i="17"/>
  <c r="E871" i="3"/>
  <c r="C856" i="17"/>
  <c r="B856" i="17" s="1"/>
  <c r="D1122" i="15"/>
  <c r="H1122" i="15"/>
  <c r="I1122" i="15" s="1"/>
  <c r="C1122" i="15"/>
  <c r="G1122" i="15"/>
  <c r="H1122" i="14"/>
  <c r="I1122" i="14" s="1"/>
  <c r="D1122" i="14"/>
  <c r="C1122" i="14"/>
  <c r="G1122" i="14"/>
  <c r="H1119" i="13"/>
  <c r="I1119" i="13" s="1"/>
  <c r="D1119" i="13"/>
  <c r="C1119" i="13"/>
  <c r="G1119" i="13"/>
  <c r="B1121" i="12"/>
  <c r="B872" i="3"/>
  <c r="G872" i="3" s="1"/>
  <c r="E1122" i="15" l="1"/>
  <c r="G1107" i="17"/>
  <c r="E1122" i="14"/>
  <c r="F1107" i="17"/>
  <c r="E1119" i="13"/>
  <c r="E1104" i="17"/>
  <c r="B1123" i="15"/>
  <c r="B1123" i="14"/>
  <c r="B1120" i="13"/>
  <c r="H1121" i="12"/>
  <c r="I1121" i="12" s="1"/>
  <c r="D1121" i="12"/>
  <c r="C1121" i="12"/>
  <c r="G1121" i="12"/>
  <c r="C872" i="3"/>
  <c r="D872" i="3"/>
  <c r="E1121" i="12" l="1"/>
  <c r="D1106" i="17"/>
  <c r="E872" i="3"/>
  <c r="C857" i="17"/>
  <c r="B857" i="17" s="1"/>
  <c r="D1123" i="15"/>
  <c r="H1123" i="15"/>
  <c r="I1123" i="15" s="1"/>
  <c r="C1123" i="15"/>
  <c r="G1123" i="15"/>
  <c r="H1123" i="14"/>
  <c r="I1123" i="14" s="1"/>
  <c r="D1123" i="14"/>
  <c r="C1123" i="14"/>
  <c r="G1123" i="14"/>
  <c r="C1120" i="13"/>
  <c r="H1120" i="13"/>
  <c r="I1120" i="13" s="1"/>
  <c r="D1120" i="13"/>
  <c r="G1120" i="13"/>
  <c r="B1122" i="12"/>
  <c r="H872" i="3"/>
  <c r="I872" i="3" s="1"/>
  <c r="E1123" i="15" l="1"/>
  <c r="G1108" i="17"/>
  <c r="E1123" i="14"/>
  <c r="F1108" i="17"/>
  <c r="E1120" i="13"/>
  <c r="E1105" i="17"/>
  <c r="B1124" i="15"/>
  <c r="B1124" i="14"/>
  <c r="B1121" i="13"/>
  <c r="H1122" i="12"/>
  <c r="I1122" i="12" s="1"/>
  <c r="D1122" i="12"/>
  <c r="C1122" i="12"/>
  <c r="G1122" i="12"/>
  <c r="B873" i="3"/>
  <c r="G873" i="3" s="1"/>
  <c r="E1122" i="12" l="1"/>
  <c r="D1107" i="17"/>
  <c r="C1124" i="15"/>
  <c r="H1124" i="15"/>
  <c r="I1124" i="15" s="1"/>
  <c r="D1124" i="15"/>
  <c r="G1124" i="15"/>
  <c r="D1124" i="14"/>
  <c r="C1124" i="14"/>
  <c r="H1124" i="14"/>
  <c r="I1124" i="14" s="1"/>
  <c r="G1124" i="14"/>
  <c r="H1121" i="13"/>
  <c r="I1121" i="13" s="1"/>
  <c r="D1121" i="13"/>
  <c r="C1121" i="13"/>
  <c r="G1121" i="13"/>
  <c r="B1123" i="12"/>
  <c r="C873" i="3"/>
  <c r="D873" i="3"/>
  <c r="E1124" i="15" l="1"/>
  <c r="G1109" i="17"/>
  <c r="E1124" i="14"/>
  <c r="F1109" i="17"/>
  <c r="E1121" i="13"/>
  <c r="E1106" i="17"/>
  <c r="E873" i="3"/>
  <c r="C858" i="17"/>
  <c r="B858" i="17" s="1"/>
  <c r="B1125" i="15"/>
  <c r="B1125" i="14"/>
  <c r="B1122" i="13"/>
  <c r="H1123" i="12"/>
  <c r="I1123" i="12" s="1"/>
  <c r="C1123" i="12"/>
  <c r="D1123" i="12"/>
  <c r="G1123" i="12"/>
  <c r="H873" i="3"/>
  <c r="I873" i="3" s="1"/>
  <c r="E1123" i="12" l="1"/>
  <c r="D1108" i="17"/>
  <c r="H1125" i="15"/>
  <c r="I1125" i="15" s="1"/>
  <c r="D1125" i="15"/>
  <c r="C1125" i="15"/>
  <c r="G1125" i="15"/>
  <c r="C1125" i="14"/>
  <c r="H1125" i="14"/>
  <c r="I1125" i="14" s="1"/>
  <c r="D1125" i="14"/>
  <c r="G1125" i="14"/>
  <c r="D1122" i="13"/>
  <c r="C1122" i="13"/>
  <c r="H1122" i="13"/>
  <c r="I1122" i="13" s="1"/>
  <c r="G1122" i="13"/>
  <c r="B1124" i="12"/>
  <c r="B874" i="3"/>
  <c r="G874" i="3" s="1"/>
  <c r="E1125" i="15" l="1"/>
  <c r="G1110" i="17"/>
  <c r="E1125" i="14"/>
  <c r="F1110" i="17"/>
  <c r="E1122" i="13"/>
  <c r="E1107" i="17"/>
  <c r="B1126" i="15"/>
  <c r="B1126" i="14"/>
  <c r="B1123" i="13"/>
  <c r="H1124" i="12"/>
  <c r="I1124" i="12" s="1"/>
  <c r="D1124" i="12"/>
  <c r="C1124" i="12"/>
  <c r="G1124" i="12"/>
  <c r="C874" i="3"/>
  <c r="D874" i="3"/>
  <c r="E1124" i="12" l="1"/>
  <c r="D1109" i="17"/>
  <c r="E874" i="3"/>
  <c r="C859" i="17"/>
  <c r="B859" i="17" s="1"/>
  <c r="H1126" i="15"/>
  <c r="I1126" i="15" s="1"/>
  <c r="D1126" i="15"/>
  <c r="C1126" i="15"/>
  <c r="G1126" i="15"/>
  <c r="C1126" i="14"/>
  <c r="H1126" i="14"/>
  <c r="I1126" i="14" s="1"/>
  <c r="D1126" i="14"/>
  <c r="G1126" i="14"/>
  <c r="C1123" i="13"/>
  <c r="H1123" i="13"/>
  <c r="I1123" i="13" s="1"/>
  <c r="D1123" i="13"/>
  <c r="G1123" i="13"/>
  <c r="B1125" i="12"/>
  <c r="H874" i="3"/>
  <c r="I874" i="3" s="1"/>
  <c r="E1126" i="15" l="1"/>
  <c r="G1111" i="17"/>
  <c r="E1126" i="14"/>
  <c r="F1111" i="17"/>
  <c r="E1123" i="13"/>
  <c r="E1108" i="17"/>
  <c r="B1127" i="15"/>
  <c r="B1127" i="14"/>
  <c r="B1124" i="13"/>
  <c r="D1125" i="12"/>
  <c r="C1125" i="12"/>
  <c r="H1125" i="12"/>
  <c r="I1125" i="12" s="1"/>
  <c r="G1125" i="12"/>
  <c r="B875" i="3"/>
  <c r="G875" i="3" s="1"/>
  <c r="E1125" i="12" l="1"/>
  <c r="D1110" i="17"/>
  <c r="C1127" i="15"/>
  <c r="H1127" i="15"/>
  <c r="I1127" i="15" s="1"/>
  <c r="D1127" i="15"/>
  <c r="G1127" i="15"/>
  <c r="H1127" i="14"/>
  <c r="I1127" i="14" s="1"/>
  <c r="D1127" i="14"/>
  <c r="C1127" i="14"/>
  <c r="G1127" i="14"/>
  <c r="H1124" i="13"/>
  <c r="I1124" i="13" s="1"/>
  <c r="D1124" i="13"/>
  <c r="C1124" i="13"/>
  <c r="G1124" i="13"/>
  <c r="B1126" i="12"/>
  <c r="C875" i="3"/>
  <c r="D875" i="3"/>
  <c r="H875" i="3"/>
  <c r="I875" i="3" s="1"/>
  <c r="E1127" i="15" l="1"/>
  <c r="G1112" i="17"/>
  <c r="E1127" i="14"/>
  <c r="F1112" i="17"/>
  <c r="E1124" i="13"/>
  <c r="E1109" i="17"/>
  <c r="E875" i="3"/>
  <c r="C860" i="17"/>
  <c r="B860" i="17" s="1"/>
  <c r="B1128" i="15"/>
  <c r="B1128" i="14"/>
  <c r="B1125" i="13"/>
  <c r="D1126" i="12"/>
  <c r="C1126" i="12"/>
  <c r="H1126" i="12"/>
  <c r="I1126" i="12" s="1"/>
  <c r="G1126" i="12"/>
  <c r="B876" i="3"/>
  <c r="G876" i="3" s="1"/>
  <c r="E1126" i="12" l="1"/>
  <c r="D1111" i="17"/>
  <c r="H1128" i="15"/>
  <c r="I1128" i="15" s="1"/>
  <c r="D1128" i="15"/>
  <c r="C1128" i="15"/>
  <c r="G1128" i="15"/>
  <c r="D1128" i="14"/>
  <c r="C1128" i="14"/>
  <c r="H1128" i="14"/>
  <c r="I1128" i="14" s="1"/>
  <c r="G1128" i="14"/>
  <c r="H1125" i="13"/>
  <c r="I1125" i="13" s="1"/>
  <c r="D1125" i="13"/>
  <c r="C1125" i="13"/>
  <c r="G1125" i="13"/>
  <c r="B1127" i="12"/>
  <c r="C876" i="3"/>
  <c r="D876" i="3"/>
  <c r="E1128" i="15" l="1"/>
  <c r="G1113" i="17"/>
  <c r="E1128" i="14"/>
  <c r="F1113" i="17"/>
  <c r="E1125" i="13"/>
  <c r="E1110" i="17"/>
  <c r="E876" i="3"/>
  <c r="C861" i="17"/>
  <c r="B861" i="17" s="1"/>
  <c r="B1129" i="15"/>
  <c r="B1129" i="14"/>
  <c r="B1126" i="13"/>
  <c r="C1127" i="12"/>
  <c r="H1127" i="12"/>
  <c r="I1127" i="12" s="1"/>
  <c r="D1127" i="12"/>
  <c r="G1127" i="12"/>
  <c r="H876" i="3"/>
  <c r="I876" i="3" s="1"/>
  <c r="E1127" i="12" l="1"/>
  <c r="D1112" i="17"/>
  <c r="D1129" i="15"/>
  <c r="C1129" i="15"/>
  <c r="H1129" i="15"/>
  <c r="I1129" i="15" s="1"/>
  <c r="G1129" i="15"/>
  <c r="D1129" i="14"/>
  <c r="H1129" i="14"/>
  <c r="I1129" i="14" s="1"/>
  <c r="C1129" i="14"/>
  <c r="G1129" i="14"/>
  <c r="H1126" i="13"/>
  <c r="I1126" i="13" s="1"/>
  <c r="D1126" i="13"/>
  <c r="C1126" i="13"/>
  <c r="G1126" i="13"/>
  <c r="B1128" i="12"/>
  <c r="B877" i="3"/>
  <c r="G877" i="3" s="1"/>
  <c r="E1129" i="15" l="1"/>
  <c r="G1114" i="17"/>
  <c r="E1129" i="14"/>
  <c r="F1114" i="17"/>
  <c r="E1126" i="13"/>
  <c r="E1111" i="17"/>
  <c r="B1130" i="15"/>
  <c r="B1130" i="14"/>
  <c r="B1127" i="13"/>
  <c r="H1128" i="12"/>
  <c r="I1128" i="12" s="1"/>
  <c r="D1128" i="12"/>
  <c r="C1128" i="12"/>
  <c r="G1128" i="12"/>
  <c r="C877" i="3"/>
  <c r="D877" i="3"/>
  <c r="E1128" i="12" l="1"/>
  <c r="D1113" i="17"/>
  <c r="E877" i="3"/>
  <c r="C862" i="17"/>
  <c r="B862" i="17" s="1"/>
  <c r="C1130" i="15"/>
  <c r="H1130" i="15"/>
  <c r="I1130" i="15" s="1"/>
  <c r="D1130" i="15"/>
  <c r="G1130" i="15"/>
  <c r="D1130" i="14"/>
  <c r="H1130" i="14"/>
  <c r="I1130" i="14" s="1"/>
  <c r="C1130" i="14"/>
  <c r="G1130" i="14"/>
  <c r="D1127" i="13"/>
  <c r="H1127" i="13"/>
  <c r="I1127" i="13" s="1"/>
  <c r="C1127" i="13"/>
  <c r="G1127" i="13"/>
  <c r="B1129" i="12"/>
  <c r="H877" i="3"/>
  <c r="I877" i="3" s="1"/>
  <c r="E1130" i="15" l="1"/>
  <c r="G1115" i="17"/>
  <c r="E1130" i="14"/>
  <c r="F1115" i="17"/>
  <c r="E1127" i="13"/>
  <c r="E1112" i="17"/>
  <c r="B1131" i="15"/>
  <c r="B1131" i="14"/>
  <c r="B1128" i="13"/>
  <c r="H1129" i="12"/>
  <c r="I1129" i="12" s="1"/>
  <c r="D1129" i="12"/>
  <c r="C1129" i="12"/>
  <c r="G1129" i="12"/>
  <c r="B878" i="3"/>
  <c r="G878" i="3" s="1"/>
  <c r="E1129" i="12" l="1"/>
  <c r="D1114" i="17"/>
  <c r="H1131" i="15"/>
  <c r="I1131" i="15" s="1"/>
  <c r="D1131" i="15"/>
  <c r="C1131" i="15"/>
  <c r="G1131" i="15"/>
  <c r="H1131" i="14"/>
  <c r="I1131" i="14" s="1"/>
  <c r="C1131" i="14"/>
  <c r="D1131" i="14"/>
  <c r="G1131" i="14"/>
  <c r="D1128" i="13"/>
  <c r="H1128" i="13"/>
  <c r="I1128" i="13" s="1"/>
  <c r="C1128" i="13"/>
  <c r="G1128" i="13"/>
  <c r="B1130" i="12"/>
  <c r="C878" i="3"/>
  <c r="D878" i="3"/>
  <c r="H878" i="3"/>
  <c r="I878" i="3" s="1"/>
  <c r="E1131" i="15" l="1"/>
  <c r="G1116" i="17"/>
  <c r="E1131" i="14"/>
  <c r="F1116" i="17"/>
  <c r="E1128" i="13"/>
  <c r="E1113" i="17"/>
  <c r="E878" i="3"/>
  <c r="C863" i="17"/>
  <c r="B863" i="17" s="1"/>
  <c r="B1132" i="15"/>
  <c r="B1132" i="14"/>
  <c r="B1129" i="13"/>
  <c r="D1130" i="12"/>
  <c r="C1130" i="12"/>
  <c r="H1130" i="12"/>
  <c r="I1130" i="12" s="1"/>
  <c r="G1130" i="12"/>
  <c r="B879" i="3"/>
  <c r="G879" i="3" s="1"/>
  <c r="E1130" i="12" l="1"/>
  <c r="D1115" i="17"/>
  <c r="H1132" i="15"/>
  <c r="I1132" i="15" s="1"/>
  <c r="D1132" i="15"/>
  <c r="C1132" i="15"/>
  <c r="G1132" i="15"/>
  <c r="H1132" i="14"/>
  <c r="I1132" i="14" s="1"/>
  <c r="D1132" i="14"/>
  <c r="C1132" i="14"/>
  <c r="G1132" i="14"/>
  <c r="C1129" i="13"/>
  <c r="H1129" i="13"/>
  <c r="I1129" i="13" s="1"/>
  <c r="D1129" i="13"/>
  <c r="G1129" i="13"/>
  <c r="B1131" i="12"/>
  <c r="C879" i="3"/>
  <c r="D879" i="3"/>
  <c r="H879" i="3"/>
  <c r="I879" i="3" s="1"/>
  <c r="E1132" i="15" l="1"/>
  <c r="G1117" i="17"/>
  <c r="E1132" i="14"/>
  <c r="F1117" i="17"/>
  <c r="E1129" i="13"/>
  <c r="E1114" i="17"/>
  <c r="E879" i="3"/>
  <c r="C864" i="17"/>
  <c r="B864" i="17" s="1"/>
  <c r="B1133" i="15"/>
  <c r="B1133" i="14"/>
  <c r="B1130" i="13"/>
  <c r="H1131" i="12"/>
  <c r="I1131" i="12" s="1"/>
  <c r="D1131" i="12"/>
  <c r="C1131" i="12"/>
  <c r="G1131" i="12"/>
  <c r="B880" i="3"/>
  <c r="G880" i="3" s="1"/>
  <c r="E1131" i="12" l="1"/>
  <c r="D1116" i="17"/>
  <c r="H1133" i="15"/>
  <c r="I1133" i="15" s="1"/>
  <c r="D1133" i="15"/>
  <c r="C1133" i="15"/>
  <c r="G1133" i="15"/>
  <c r="H1133" i="14"/>
  <c r="I1133" i="14" s="1"/>
  <c r="D1133" i="14"/>
  <c r="C1133" i="14"/>
  <c r="G1133" i="14"/>
  <c r="H1130" i="13"/>
  <c r="I1130" i="13" s="1"/>
  <c r="D1130" i="13"/>
  <c r="C1130" i="13"/>
  <c r="G1130" i="13"/>
  <c r="B1132" i="12"/>
  <c r="C880" i="3"/>
  <c r="D880" i="3"/>
  <c r="E1133" i="15" l="1"/>
  <c r="G1118" i="17"/>
  <c r="E1133" i="14"/>
  <c r="F1118" i="17"/>
  <c r="E1130" i="13"/>
  <c r="E1115" i="17"/>
  <c r="E880" i="3"/>
  <c r="C865" i="17"/>
  <c r="B865" i="17" s="1"/>
  <c r="B1134" i="15"/>
  <c r="B1134" i="14"/>
  <c r="B1131" i="13"/>
  <c r="D1132" i="12"/>
  <c r="C1132" i="12"/>
  <c r="H1132" i="12"/>
  <c r="I1132" i="12" s="1"/>
  <c r="G1132" i="12"/>
  <c r="H880" i="3"/>
  <c r="I880" i="3" s="1"/>
  <c r="E1132" i="12" l="1"/>
  <c r="D1117" i="17"/>
  <c r="D1134" i="15"/>
  <c r="H1134" i="15"/>
  <c r="I1134" i="15" s="1"/>
  <c r="C1134" i="15"/>
  <c r="G1134" i="15"/>
  <c r="H1134" i="14"/>
  <c r="I1134" i="14" s="1"/>
  <c r="D1134" i="14"/>
  <c r="C1134" i="14"/>
  <c r="G1134" i="14"/>
  <c r="H1131" i="13"/>
  <c r="I1131" i="13" s="1"/>
  <c r="D1131" i="13"/>
  <c r="C1131" i="13"/>
  <c r="G1131" i="13"/>
  <c r="B1133" i="12"/>
  <c r="B881" i="3"/>
  <c r="G881" i="3" s="1"/>
  <c r="E1134" i="15" l="1"/>
  <c r="G1119" i="17"/>
  <c r="E1134" i="14"/>
  <c r="F1119" i="17"/>
  <c r="E1131" i="13"/>
  <c r="E1116" i="17"/>
  <c r="B1135" i="15"/>
  <c r="B1135" i="14"/>
  <c r="B1132" i="13"/>
  <c r="H1133" i="12"/>
  <c r="I1133" i="12" s="1"/>
  <c r="D1133" i="12"/>
  <c r="C1133" i="12"/>
  <c r="G1133" i="12"/>
  <c r="C881" i="3"/>
  <c r="D881" i="3"/>
  <c r="E1133" i="12" l="1"/>
  <c r="D1118" i="17"/>
  <c r="E881" i="3"/>
  <c r="C866" i="17"/>
  <c r="B866" i="17" s="1"/>
  <c r="D1135" i="15"/>
  <c r="H1135" i="15"/>
  <c r="I1135" i="15" s="1"/>
  <c r="C1135" i="15"/>
  <c r="G1135" i="15"/>
  <c r="C1135" i="14"/>
  <c r="H1135" i="14"/>
  <c r="I1135" i="14" s="1"/>
  <c r="D1135" i="14"/>
  <c r="G1135" i="14"/>
  <c r="C1132" i="13"/>
  <c r="H1132" i="13"/>
  <c r="I1132" i="13" s="1"/>
  <c r="D1132" i="13"/>
  <c r="G1132" i="13"/>
  <c r="B1134" i="12"/>
  <c r="H881" i="3"/>
  <c r="I881" i="3" s="1"/>
  <c r="E1135" i="15" l="1"/>
  <c r="G1120" i="17"/>
  <c r="E1135" i="14"/>
  <c r="F1120" i="17"/>
  <c r="E1132" i="13"/>
  <c r="E1117" i="17"/>
  <c r="B1136" i="15"/>
  <c r="B1136" i="14"/>
  <c r="B1133" i="13"/>
  <c r="H1134" i="12"/>
  <c r="I1134" i="12" s="1"/>
  <c r="D1134" i="12"/>
  <c r="C1134" i="12"/>
  <c r="G1134" i="12"/>
  <c r="B882" i="3"/>
  <c r="G882" i="3" s="1"/>
  <c r="E1134" i="12" l="1"/>
  <c r="D1119" i="17"/>
  <c r="C1136" i="15"/>
  <c r="D1136" i="15"/>
  <c r="H1136" i="15"/>
  <c r="I1136" i="15" s="1"/>
  <c r="G1136" i="15"/>
  <c r="D1136" i="14"/>
  <c r="C1136" i="14"/>
  <c r="H1136" i="14"/>
  <c r="I1136" i="14" s="1"/>
  <c r="G1136" i="14"/>
  <c r="D1133" i="13"/>
  <c r="C1133" i="13"/>
  <c r="H1133" i="13"/>
  <c r="I1133" i="13" s="1"/>
  <c r="G1133" i="13"/>
  <c r="B1135" i="12"/>
  <c r="C882" i="3"/>
  <c r="D882" i="3"/>
  <c r="H882" i="3"/>
  <c r="I882" i="3" s="1"/>
  <c r="E1136" i="15" l="1"/>
  <c r="G1121" i="17"/>
  <c r="E1136" i="14"/>
  <c r="F1121" i="17"/>
  <c r="E1133" i="13"/>
  <c r="E1118" i="17"/>
  <c r="E882" i="3"/>
  <c r="C867" i="17"/>
  <c r="B867" i="17" s="1"/>
  <c r="B1137" i="15"/>
  <c r="B1137" i="14"/>
  <c r="B1134" i="13"/>
  <c r="H1135" i="12"/>
  <c r="I1135" i="12" s="1"/>
  <c r="D1135" i="12"/>
  <c r="C1135" i="12"/>
  <c r="G1135" i="12"/>
  <c r="B883" i="3"/>
  <c r="G883" i="3" s="1"/>
  <c r="E1135" i="12" l="1"/>
  <c r="D1120" i="17"/>
  <c r="H1137" i="15"/>
  <c r="I1137" i="15" s="1"/>
  <c r="D1137" i="15"/>
  <c r="C1137" i="15"/>
  <c r="G1137" i="15"/>
  <c r="C1137" i="14"/>
  <c r="H1137" i="14"/>
  <c r="I1137" i="14" s="1"/>
  <c r="D1137" i="14"/>
  <c r="G1137" i="14"/>
  <c r="D1134" i="13"/>
  <c r="C1134" i="13"/>
  <c r="H1134" i="13"/>
  <c r="I1134" i="13" s="1"/>
  <c r="G1134" i="13"/>
  <c r="B1136" i="12"/>
  <c r="C883" i="3"/>
  <c r="D883" i="3"/>
  <c r="E1137" i="15" l="1"/>
  <c r="G1122" i="17"/>
  <c r="E1137" i="14"/>
  <c r="F1122" i="17"/>
  <c r="E1134" i="13"/>
  <c r="E1119" i="17"/>
  <c r="E883" i="3"/>
  <c r="C868" i="17"/>
  <c r="B868" i="17" s="1"/>
  <c r="B1138" i="15"/>
  <c r="B1138" i="14"/>
  <c r="B1135" i="13"/>
  <c r="H1136" i="12"/>
  <c r="I1136" i="12" s="1"/>
  <c r="D1136" i="12"/>
  <c r="C1136" i="12"/>
  <c r="G1136" i="12"/>
  <c r="H883" i="3"/>
  <c r="I883" i="3" s="1"/>
  <c r="E1136" i="12" l="1"/>
  <c r="D1121" i="17"/>
  <c r="H1138" i="15"/>
  <c r="I1138" i="15" s="1"/>
  <c r="D1138" i="15"/>
  <c r="C1138" i="15"/>
  <c r="G1138" i="15"/>
  <c r="D1138" i="14"/>
  <c r="C1138" i="14"/>
  <c r="H1138" i="14"/>
  <c r="I1138" i="14" s="1"/>
  <c r="G1138" i="14"/>
  <c r="C1135" i="13"/>
  <c r="H1135" i="13"/>
  <c r="I1135" i="13" s="1"/>
  <c r="D1135" i="13"/>
  <c r="G1135" i="13"/>
  <c r="B1137" i="12"/>
  <c r="B884" i="3"/>
  <c r="G884" i="3" s="1"/>
  <c r="E1138" i="15" l="1"/>
  <c r="G1123" i="17"/>
  <c r="E1138" i="14"/>
  <c r="F1123" i="17"/>
  <c r="E1135" i="13"/>
  <c r="E1120" i="17"/>
  <c r="B1139" i="15"/>
  <c r="B1139" i="14"/>
  <c r="B1136" i="13"/>
  <c r="D1137" i="12"/>
  <c r="C1137" i="12"/>
  <c r="H1137" i="12"/>
  <c r="I1137" i="12" s="1"/>
  <c r="G1137" i="12"/>
  <c r="C884" i="3"/>
  <c r="D884" i="3"/>
  <c r="E1137" i="12" l="1"/>
  <c r="D1122" i="17"/>
  <c r="E884" i="3"/>
  <c r="C869" i="17"/>
  <c r="B869" i="17" s="1"/>
  <c r="H1139" i="15"/>
  <c r="I1139" i="15" s="1"/>
  <c r="D1139" i="15"/>
  <c r="C1139" i="15"/>
  <c r="G1139" i="15"/>
  <c r="H1139" i="14"/>
  <c r="I1139" i="14" s="1"/>
  <c r="D1139" i="14"/>
  <c r="C1139" i="14"/>
  <c r="G1139" i="14"/>
  <c r="D1136" i="13"/>
  <c r="C1136" i="13"/>
  <c r="H1136" i="13"/>
  <c r="I1136" i="13" s="1"/>
  <c r="G1136" i="13"/>
  <c r="B1138" i="12"/>
  <c r="H884" i="3"/>
  <c r="I884" i="3" s="1"/>
  <c r="E1139" i="15" l="1"/>
  <c r="G1124" i="17"/>
  <c r="E1139" i="14"/>
  <c r="F1124" i="17"/>
  <c r="E1136" i="13"/>
  <c r="E1121" i="17"/>
  <c r="B1140" i="15"/>
  <c r="B1140" i="14"/>
  <c r="B1137" i="13"/>
  <c r="H1138" i="12"/>
  <c r="I1138" i="12" s="1"/>
  <c r="D1138" i="12"/>
  <c r="C1138" i="12"/>
  <c r="G1138" i="12"/>
  <c r="B885" i="3"/>
  <c r="G885" i="3" s="1"/>
  <c r="E1138" i="12" l="1"/>
  <c r="D1123" i="17"/>
  <c r="H1140" i="15"/>
  <c r="I1140" i="15" s="1"/>
  <c r="D1140" i="15"/>
  <c r="C1140" i="15"/>
  <c r="G1140" i="15"/>
  <c r="D1140" i="14"/>
  <c r="H1140" i="14"/>
  <c r="I1140" i="14" s="1"/>
  <c r="C1140" i="14"/>
  <c r="G1140" i="14"/>
  <c r="H1137" i="13"/>
  <c r="I1137" i="13" s="1"/>
  <c r="D1137" i="13"/>
  <c r="C1137" i="13"/>
  <c r="G1137" i="13"/>
  <c r="B1139" i="12"/>
  <c r="C885" i="3"/>
  <c r="D885" i="3"/>
  <c r="H885" i="3"/>
  <c r="I885" i="3" s="1"/>
  <c r="E1140" i="15" l="1"/>
  <c r="G1125" i="17"/>
  <c r="E1140" i="14"/>
  <c r="F1125" i="17"/>
  <c r="E1137" i="13"/>
  <c r="E1122" i="17"/>
  <c r="E885" i="3"/>
  <c r="C870" i="17"/>
  <c r="B870" i="17" s="1"/>
  <c r="B1141" i="15"/>
  <c r="B1141" i="14"/>
  <c r="B1138" i="13"/>
  <c r="C1139" i="12"/>
  <c r="H1139" i="12"/>
  <c r="I1139" i="12" s="1"/>
  <c r="D1139" i="12"/>
  <c r="G1139" i="12"/>
  <c r="B886" i="3"/>
  <c r="G886" i="3" s="1"/>
  <c r="E1139" i="12" l="1"/>
  <c r="D1124" i="17"/>
  <c r="D1141" i="15"/>
  <c r="C1141" i="15"/>
  <c r="H1141" i="15"/>
  <c r="I1141" i="15" s="1"/>
  <c r="G1141" i="15"/>
  <c r="D1141" i="14"/>
  <c r="C1141" i="14"/>
  <c r="H1141" i="14"/>
  <c r="I1141" i="14" s="1"/>
  <c r="G1141" i="14"/>
  <c r="H1138" i="13"/>
  <c r="I1138" i="13" s="1"/>
  <c r="D1138" i="13"/>
  <c r="C1138" i="13"/>
  <c r="G1138" i="13"/>
  <c r="B1140" i="12"/>
  <c r="C886" i="3"/>
  <c r="D886" i="3"/>
  <c r="E1141" i="15" l="1"/>
  <c r="G1126" i="17"/>
  <c r="E1141" i="14"/>
  <c r="F1126" i="17"/>
  <c r="E1138" i="13"/>
  <c r="E1123" i="17"/>
  <c r="E886" i="3"/>
  <c r="C871" i="17"/>
  <c r="B871" i="17" s="1"/>
  <c r="B1142" i="15"/>
  <c r="B1142" i="14"/>
  <c r="B1139" i="13"/>
  <c r="H1140" i="12"/>
  <c r="I1140" i="12" s="1"/>
  <c r="D1140" i="12"/>
  <c r="C1140" i="12"/>
  <c r="G1140" i="12"/>
  <c r="H886" i="3"/>
  <c r="I886" i="3" s="1"/>
  <c r="E1140" i="12" l="1"/>
  <c r="D1125" i="17"/>
  <c r="C1142" i="15"/>
  <c r="H1142" i="15"/>
  <c r="I1142" i="15" s="1"/>
  <c r="D1142" i="15"/>
  <c r="G1142" i="15"/>
  <c r="D1142" i="14"/>
  <c r="H1142" i="14"/>
  <c r="I1142" i="14" s="1"/>
  <c r="C1142" i="14"/>
  <c r="G1142" i="14"/>
  <c r="H1139" i="13"/>
  <c r="I1139" i="13" s="1"/>
  <c r="D1139" i="13"/>
  <c r="C1139" i="13"/>
  <c r="G1139" i="13"/>
  <c r="B1141" i="12"/>
  <c r="B887" i="3"/>
  <c r="G887" i="3" s="1"/>
  <c r="E1142" i="15" l="1"/>
  <c r="G1127" i="17"/>
  <c r="E1142" i="14"/>
  <c r="F1127" i="17"/>
  <c r="E1139" i="13"/>
  <c r="E1124" i="17"/>
  <c r="B1143" i="15"/>
  <c r="B1143" i="14"/>
  <c r="B1140" i="13"/>
  <c r="H1141" i="12"/>
  <c r="I1141" i="12" s="1"/>
  <c r="D1141" i="12"/>
  <c r="C1141" i="12"/>
  <c r="G1141" i="12"/>
  <c r="C887" i="3"/>
  <c r="D887" i="3"/>
  <c r="E1141" i="12" l="1"/>
  <c r="D1126" i="17"/>
  <c r="E887" i="3"/>
  <c r="C872" i="17"/>
  <c r="B872" i="17" s="1"/>
  <c r="D1143" i="15"/>
  <c r="C1143" i="15"/>
  <c r="H1143" i="15"/>
  <c r="I1143" i="15" s="1"/>
  <c r="G1143" i="15"/>
  <c r="H1143" i="14"/>
  <c r="I1143" i="14" s="1"/>
  <c r="C1143" i="14"/>
  <c r="D1143" i="14"/>
  <c r="G1143" i="14"/>
  <c r="D1140" i="13"/>
  <c r="H1140" i="13"/>
  <c r="I1140" i="13" s="1"/>
  <c r="C1140" i="13"/>
  <c r="G1140" i="13"/>
  <c r="B1142" i="12"/>
  <c r="H887" i="3"/>
  <c r="I887" i="3" s="1"/>
  <c r="E1143" i="15" l="1"/>
  <c r="G1128" i="17"/>
  <c r="E1143" i="14"/>
  <c r="F1128" i="17"/>
  <c r="E1140" i="13"/>
  <c r="E1125" i="17"/>
  <c r="B1144" i="15"/>
  <c r="B1144" i="14"/>
  <c r="B1141" i="13"/>
  <c r="D1142" i="12"/>
  <c r="C1142" i="12"/>
  <c r="H1142" i="12"/>
  <c r="I1142" i="12" s="1"/>
  <c r="G1142" i="12"/>
  <c r="B888" i="3"/>
  <c r="G888" i="3" s="1"/>
  <c r="E1142" i="12" l="1"/>
  <c r="D1127" i="17"/>
  <c r="H1144" i="15"/>
  <c r="I1144" i="15" s="1"/>
  <c r="D1144" i="15"/>
  <c r="C1144" i="15"/>
  <c r="G1144" i="15"/>
  <c r="H1144" i="14"/>
  <c r="I1144" i="14" s="1"/>
  <c r="D1144" i="14"/>
  <c r="C1144" i="14"/>
  <c r="G1144" i="14"/>
  <c r="C1141" i="13"/>
  <c r="H1141" i="13"/>
  <c r="I1141" i="13" s="1"/>
  <c r="D1141" i="13"/>
  <c r="G1141" i="13"/>
  <c r="B1143" i="12"/>
  <c r="C888" i="3"/>
  <c r="D888" i="3"/>
  <c r="E1144" i="15" l="1"/>
  <c r="G1129" i="17"/>
  <c r="E1144" i="14"/>
  <c r="F1129" i="17"/>
  <c r="E1141" i="13"/>
  <c r="E1126" i="17"/>
  <c r="E888" i="3"/>
  <c r="C873" i="17"/>
  <c r="B873" i="17" s="1"/>
  <c r="B1145" i="15"/>
  <c r="B1145" i="14"/>
  <c r="B1142" i="13"/>
  <c r="H1143" i="12"/>
  <c r="I1143" i="12" s="1"/>
  <c r="D1143" i="12"/>
  <c r="C1143" i="12"/>
  <c r="G1143" i="12"/>
  <c r="H888" i="3"/>
  <c r="I888" i="3" s="1"/>
  <c r="E1143" i="12" l="1"/>
  <c r="D1128" i="17"/>
  <c r="D1145" i="15"/>
  <c r="C1145" i="15"/>
  <c r="H1145" i="15"/>
  <c r="I1145" i="15" s="1"/>
  <c r="G1145" i="15"/>
  <c r="H1145" i="14"/>
  <c r="I1145" i="14" s="1"/>
  <c r="D1145" i="14"/>
  <c r="C1145" i="14"/>
  <c r="G1145" i="14"/>
  <c r="H1142" i="13"/>
  <c r="I1142" i="13" s="1"/>
  <c r="D1142" i="13"/>
  <c r="C1142" i="13"/>
  <c r="G1142" i="13"/>
  <c r="B1144" i="12"/>
  <c r="B889" i="3"/>
  <c r="G889" i="3" s="1"/>
  <c r="E1145" i="15" l="1"/>
  <c r="G1130" i="17"/>
  <c r="E1145" i="14"/>
  <c r="F1130" i="17"/>
  <c r="E1142" i="13"/>
  <c r="E1127" i="17"/>
  <c r="B1146" i="15"/>
  <c r="B1146" i="14"/>
  <c r="B1143" i="13"/>
  <c r="D1144" i="12"/>
  <c r="C1144" i="12"/>
  <c r="H1144" i="12"/>
  <c r="I1144" i="12" s="1"/>
  <c r="G1144" i="12"/>
  <c r="C889" i="3"/>
  <c r="D889" i="3"/>
  <c r="E1144" i="12" l="1"/>
  <c r="D1129" i="17"/>
  <c r="E889" i="3"/>
  <c r="C874" i="17"/>
  <c r="B874" i="17" s="1"/>
  <c r="D1146" i="15"/>
  <c r="H1146" i="15"/>
  <c r="I1146" i="15" s="1"/>
  <c r="C1146" i="15"/>
  <c r="G1146" i="15"/>
  <c r="H1146" i="14"/>
  <c r="I1146" i="14" s="1"/>
  <c r="D1146" i="14"/>
  <c r="C1146" i="14"/>
  <c r="G1146" i="14"/>
  <c r="H1143" i="13"/>
  <c r="I1143" i="13" s="1"/>
  <c r="C1143" i="13"/>
  <c r="D1143" i="13"/>
  <c r="G1143" i="13"/>
  <c r="B1145" i="12"/>
  <c r="H889" i="3"/>
  <c r="I889" i="3" s="1"/>
  <c r="E1146" i="15" l="1"/>
  <c r="G1131" i="17"/>
  <c r="E1146" i="14"/>
  <c r="F1131" i="17"/>
  <c r="E1143" i="13"/>
  <c r="E1128" i="17"/>
  <c r="B1147" i="15"/>
  <c r="B1147" i="14"/>
  <c r="B1144" i="13"/>
  <c r="H1145" i="12"/>
  <c r="I1145" i="12" s="1"/>
  <c r="D1145" i="12"/>
  <c r="C1145" i="12"/>
  <c r="G1145" i="12"/>
  <c r="B890" i="3"/>
  <c r="G890" i="3" s="1"/>
  <c r="E1145" i="12" l="1"/>
  <c r="D1130" i="17"/>
  <c r="D1147" i="15"/>
  <c r="H1147" i="15"/>
  <c r="I1147" i="15" s="1"/>
  <c r="C1147" i="15"/>
  <c r="G1147" i="15"/>
  <c r="H1147" i="14"/>
  <c r="I1147" i="14" s="1"/>
  <c r="D1147" i="14"/>
  <c r="C1147" i="14"/>
  <c r="G1147" i="14"/>
  <c r="C1144" i="13"/>
  <c r="H1144" i="13"/>
  <c r="I1144" i="13" s="1"/>
  <c r="D1144" i="13"/>
  <c r="G1144" i="13"/>
  <c r="B1146" i="12"/>
  <c r="C890" i="3"/>
  <c r="D890" i="3"/>
  <c r="H890" i="3"/>
  <c r="I890" i="3" s="1"/>
  <c r="E1147" i="15" l="1"/>
  <c r="G1132" i="17"/>
  <c r="E1147" i="14"/>
  <c r="F1132" i="17"/>
  <c r="E1144" i="13"/>
  <c r="E1129" i="17"/>
  <c r="E890" i="3"/>
  <c r="C875" i="17"/>
  <c r="B875" i="17" s="1"/>
  <c r="B1148" i="15"/>
  <c r="B1148" i="14"/>
  <c r="B1145" i="13"/>
  <c r="H1146" i="12"/>
  <c r="I1146" i="12" s="1"/>
  <c r="D1146" i="12"/>
  <c r="C1146" i="12"/>
  <c r="G1146" i="12"/>
  <c r="B891" i="3"/>
  <c r="G891" i="3" s="1"/>
  <c r="E1146" i="12" l="1"/>
  <c r="D1131" i="17"/>
  <c r="C1148" i="15"/>
  <c r="H1148" i="15"/>
  <c r="I1148" i="15" s="1"/>
  <c r="D1148" i="15"/>
  <c r="G1148" i="15"/>
  <c r="D1148" i="14"/>
  <c r="H1148" i="14"/>
  <c r="I1148" i="14" s="1"/>
  <c r="C1148" i="14"/>
  <c r="G1148" i="14"/>
  <c r="D1145" i="13"/>
  <c r="C1145" i="13"/>
  <c r="H1145" i="13"/>
  <c r="I1145" i="13" s="1"/>
  <c r="G1145" i="13"/>
  <c r="B1147" i="12"/>
  <c r="C891" i="3"/>
  <c r="D891" i="3"/>
  <c r="E1148" i="15" l="1"/>
  <c r="G1133" i="17"/>
  <c r="E1148" i="14"/>
  <c r="F1133" i="17"/>
  <c r="E1145" i="13"/>
  <c r="E1130" i="17"/>
  <c r="E891" i="3"/>
  <c r="C876" i="17"/>
  <c r="B876" i="17" s="1"/>
  <c r="B1149" i="15"/>
  <c r="B1149" i="14"/>
  <c r="B1146" i="13"/>
  <c r="H1147" i="12"/>
  <c r="I1147" i="12" s="1"/>
  <c r="D1147" i="12"/>
  <c r="C1147" i="12"/>
  <c r="G1147" i="12"/>
  <c r="H891" i="3"/>
  <c r="I891" i="3" s="1"/>
  <c r="E1147" i="12" l="1"/>
  <c r="D1132" i="17"/>
  <c r="H1149" i="15"/>
  <c r="I1149" i="15" s="1"/>
  <c r="D1149" i="15"/>
  <c r="C1149" i="15"/>
  <c r="G1149" i="15"/>
  <c r="C1149" i="14"/>
  <c r="H1149" i="14"/>
  <c r="I1149" i="14" s="1"/>
  <c r="D1149" i="14"/>
  <c r="G1149" i="14"/>
  <c r="D1146" i="13"/>
  <c r="C1146" i="13"/>
  <c r="H1146" i="13"/>
  <c r="I1146" i="13" s="1"/>
  <c r="G1146" i="13"/>
  <c r="B1148" i="12"/>
  <c r="B892" i="3"/>
  <c r="G892" i="3" s="1"/>
  <c r="E1149" i="15" l="1"/>
  <c r="G1134" i="17"/>
  <c r="E1149" i="14"/>
  <c r="F1134" i="17"/>
  <c r="E1146" i="13"/>
  <c r="E1131" i="17"/>
  <c r="B1150" i="15"/>
  <c r="B1150" i="14"/>
  <c r="B1147" i="13"/>
  <c r="H1148" i="12"/>
  <c r="I1148" i="12" s="1"/>
  <c r="D1148" i="12"/>
  <c r="C1148" i="12"/>
  <c r="G1148" i="12"/>
  <c r="C892" i="3"/>
  <c r="D892" i="3"/>
  <c r="E1148" i="12" l="1"/>
  <c r="D1133" i="17"/>
  <c r="E892" i="3"/>
  <c r="C877" i="17"/>
  <c r="B877" i="17" s="1"/>
  <c r="H1150" i="15"/>
  <c r="I1150" i="15" s="1"/>
  <c r="C1150" i="15"/>
  <c r="D1150" i="15"/>
  <c r="G1150" i="15"/>
  <c r="H1150" i="14"/>
  <c r="I1150" i="14" s="1"/>
  <c r="C1150" i="14"/>
  <c r="D1150" i="14"/>
  <c r="G1150" i="14"/>
  <c r="C1147" i="13"/>
  <c r="H1147" i="13"/>
  <c r="I1147" i="13" s="1"/>
  <c r="D1147" i="13"/>
  <c r="G1147" i="13"/>
  <c r="B1149" i="12"/>
  <c r="H892" i="3"/>
  <c r="I892" i="3" s="1"/>
  <c r="E1150" i="15" l="1"/>
  <c r="G1135" i="17"/>
  <c r="E1150" i="14"/>
  <c r="F1135" i="17"/>
  <c r="E1147" i="13"/>
  <c r="E1132" i="17"/>
  <c r="B1151" i="15"/>
  <c r="B1151" i="14"/>
  <c r="B1148" i="13"/>
  <c r="D1149" i="12"/>
  <c r="C1149" i="12"/>
  <c r="H1149" i="12"/>
  <c r="I1149" i="12" s="1"/>
  <c r="G1149" i="12"/>
  <c r="B893" i="3"/>
  <c r="G893" i="3" s="1"/>
  <c r="E1149" i="12" l="1"/>
  <c r="D1134" i="17"/>
  <c r="H1151" i="15"/>
  <c r="I1151" i="15" s="1"/>
  <c r="D1151" i="15"/>
  <c r="C1151" i="15"/>
  <c r="G1151" i="15"/>
  <c r="H1151" i="14"/>
  <c r="I1151" i="14" s="1"/>
  <c r="C1151" i="14"/>
  <c r="D1151" i="14"/>
  <c r="G1151" i="14"/>
  <c r="D1148" i="13"/>
  <c r="C1148" i="13"/>
  <c r="H1148" i="13"/>
  <c r="I1148" i="13" s="1"/>
  <c r="G1148" i="13"/>
  <c r="B1150" i="12"/>
  <c r="C893" i="3"/>
  <c r="D893" i="3"/>
  <c r="E1151" i="15" l="1"/>
  <c r="G1136" i="17"/>
  <c r="E1151" i="14"/>
  <c r="F1136" i="17"/>
  <c r="E1148" i="13"/>
  <c r="E1133" i="17"/>
  <c r="E893" i="3"/>
  <c r="C878" i="17"/>
  <c r="B878" i="17" s="1"/>
  <c r="B1152" i="15"/>
  <c r="B1152" i="14"/>
  <c r="B1149" i="13"/>
  <c r="H1150" i="12"/>
  <c r="I1150" i="12" s="1"/>
  <c r="D1150" i="12"/>
  <c r="C1150" i="12"/>
  <c r="G1150" i="12"/>
  <c r="H893" i="3"/>
  <c r="I893" i="3" s="1"/>
  <c r="E1150" i="12" l="1"/>
  <c r="D1135" i="17"/>
  <c r="D1152" i="15"/>
  <c r="C1152" i="15"/>
  <c r="H1152" i="15"/>
  <c r="I1152" i="15" s="1"/>
  <c r="G1152" i="15"/>
  <c r="C1152" i="14"/>
  <c r="H1152" i="14"/>
  <c r="I1152" i="14" s="1"/>
  <c r="D1152" i="14"/>
  <c r="G1152" i="14"/>
  <c r="H1149" i="13"/>
  <c r="I1149" i="13" s="1"/>
  <c r="D1149" i="13"/>
  <c r="C1149" i="13"/>
  <c r="G1149" i="13"/>
  <c r="B1151" i="12"/>
  <c r="B894" i="3"/>
  <c r="G894" i="3" s="1"/>
  <c r="E1152" i="15" l="1"/>
  <c r="G1137" i="17"/>
  <c r="E1152" i="14"/>
  <c r="F1137" i="17"/>
  <c r="E1149" i="13"/>
  <c r="E1134" i="17"/>
  <c r="B1153" i="15"/>
  <c r="B1153" i="14"/>
  <c r="B1150" i="13"/>
  <c r="C1151" i="12"/>
  <c r="H1151" i="12"/>
  <c r="I1151" i="12" s="1"/>
  <c r="D1151" i="12"/>
  <c r="G1151" i="12"/>
  <c r="C894" i="3"/>
  <c r="D894" i="3"/>
  <c r="E1151" i="12" l="1"/>
  <c r="D1136" i="17"/>
  <c r="E894" i="3"/>
  <c r="C879" i="17"/>
  <c r="B879" i="17" s="1"/>
  <c r="D1153" i="15"/>
  <c r="C1153" i="15"/>
  <c r="H1153" i="15"/>
  <c r="I1153" i="15" s="1"/>
  <c r="G1153" i="15"/>
  <c r="C1153" i="14"/>
  <c r="H1153" i="14"/>
  <c r="I1153" i="14" s="1"/>
  <c r="D1153" i="14"/>
  <c r="G1153" i="14"/>
  <c r="H1150" i="13"/>
  <c r="I1150" i="13" s="1"/>
  <c r="D1150" i="13"/>
  <c r="C1150" i="13"/>
  <c r="G1150" i="13"/>
  <c r="B1152" i="12"/>
  <c r="H894" i="3"/>
  <c r="I894" i="3" s="1"/>
  <c r="E1153" i="15" l="1"/>
  <c r="G1138" i="17"/>
  <c r="E1153" i="14"/>
  <c r="F1138" i="17"/>
  <c r="E1150" i="13"/>
  <c r="E1135" i="17"/>
  <c r="B1154" i="15"/>
  <c r="B1154" i="14"/>
  <c r="B1151" i="13"/>
  <c r="H1152" i="12"/>
  <c r="I1152" i="12" s="1"/>
  <c r="D1152" i="12"/>
  <c r="C1152" i="12"/>
  <c r="G1152" i="12"/>
  <c r="B895" i="3"/>
  <c r="G895" i="3" s="1"/>
  <c r="E1152" i="12" l="1"/>
  <c r="D1137" i="17"/>
  <c r="C1154" i="15"/>
  <c r="D1154" i="15"/>
  <c r="H1154" i="15"/>
  <c r="I1154" i="15" s="1"/>
  <c r="G1154" i="15"/>
  <c r="D1154" i="14"/>
  <c r="C1154" i="14"/>
  <c r="H1154" i="14"/>
  <c r="I1154" i="14" s="1"/>
  <c r="G1154" i="14"/>
  <c r="H1151" i="13"/>
  <c r="I1151" i="13" s="1"/>
  <c r="D1151" i="13"/>
  <c r="C1151" i="13"/>
  <c r="G1151" i="13"/>
  <c r="B1153" i="12"/>
  <c r="C895" i="3"/>
  <c r="D895" i="3"/>
  <c r="E1154" i="15" l="1"/>
  <c r="G1139" i="17"/>
  <c r="E1154" i="14"/>
  <c r="F1139" i="17"/>
  <c r="E1151" i="13"/>
  <c r="E1136" i="17"/>
  <c r="E895" i="3"/>
  <c r="C880" i="17"/>
  <c r="B880" i="17" s="1"/>
  <c r="B1155" i="15"/>
  <c r="B1155" i="14"/>
  <c r="B1152" i="13"/>
  <c r="H1153" i="12"/>
  <c r="I1153" i="12" s="1"/>
  <c r="D1153" i="12"/>
  <c r="C1153" i="12"/>
  <c r="G1153" i="12"/>
  <c r="H895" i="3"/>
  <c r="I895" i="3" s="1"/>
  <c r="E1153" i="12" l="1"/>
  <c r="D1138" i="17"/>
  <c r="H1155" i="15"/>
  <c r="I1155" i="15" s="1"/>
  <c r="D1155" i="15"/>
  <c r="C1155" i="15"/>
  <c r="G1155" i="15"/>
  <c r="C1155" i="14"/>
  <c r="D1155" i="14"/>
  <c r="H1155" i="14"/>
  <c r="I1155" i="14" s="1"/>
  <c r="G1155" i="14"/>
  <c r="D1152" i="13"/>
  <c r="H1152" i="13"/>
  <c r="I1152" i="13" s="1"/>
  <c r="C1152" i="13"/>
  <c r="G1152" i="13"/>
  <c r="B1154" i="12"/>
  <c r="B896" i="3"/>
  <c r="G896" i="3" s="1"/>
  <c r="E1155" i="15" l="1"/>
  <c r="G1140" i="17"/>
  <c r="E1155" i="14"/>
  <c r="F1140" i="17"/>
  <c r="E1152" i="13"/>
  <c r="E1137" i="17"/>
  <c r="B1156" i="15"/>
  <c r="B1156" i="14"/>
  <c r="B1153" i="13"/>
  <c r="D1154" i="12"/>
  <c r="C1154" i="12"/>
  <c r="H1154" i="12"/>
  <c r="I1154" i="12" s="1"/>
  <c r="G1154" i="12"/>
  <c r="C896" i="3"/>
  <c r="D896" i="3"/>
  <c r="E1154" i="12" l="1"/>
  <c r="D1139" i="17"/>
  <c r="E896" i="3"/>
  <c r="C881" i="17"/>
  <c r="B881" i="17" s="1"/>
  <c r="H1156" i="15"/>
  <c r="I1156" i="15" s="1"/>
  <c r="D1156" i="15"/>
  <c r="C1156" i="15"/>
  <c r="G1156" i="15"/>
  <c r="C1156" i="14"/>
  <c r="H1156" i="14"/>
  <c r="I1156" i="14" s="1"/>
  <c r="D1156" i="14"/>
  <c r="G1156" i="14"/>
  <c r="C1153" i="13"/>
  <c r="H1153" i="13"/>
  <c r="I1153" i="13" s="1"/>
  <c r="D1153" i="13"/>
  <c r="G1153" i="13"/>
  <c r="B1155" i="12"/>
  <c r="H896" i="3"/>
  <c r="I896" i="3" s="1"/>
  <c r="E1156" i="15" l="1"/>
  <c r="G1141" i="17"/>
  <c r="E1156" i="14"/>
  <c r="F1141" i="17"/>
  <c r="E1153" i="13"/>
  <c r="E1138" i="17"/>
  <c r="B1157" i="15"/>
  <c r="B1157" i="14"/>
  <c r="B1154" i="13"/>
  <c r="H1155" i="12"/>
  <c r="I1155" i="12" s="1"/>
  <c r="D1155" i="12"/>
  <c r="C1155" i="12"/>
  <c r="G1155" i="12"/>
  <c r="B897" i="3"/>
  <c r="G897" i="3" s="1"/>
  <c r="E1155" i="12" l="1"/>
  <c r="D1140" i="17"/>
  <c r="H1157" i="15"/>
  <c r="I1157" i="15" s="1"/>
  <c r="D1157" i="15"/>
  <c r="C1157" i="15"/>
  <c r="G1157" i="15"/>
  <c r="H1157" i="14"/>
  <c r="I1157" i="14" s="1"/>
  <c r="D1157" i="14"/>
  <c r="C1157" i="14"/>
  <c r="G1157" i="14"/>
  <c r="H1154" i="13"/>
  <c r="I1154" i="13" s="1"/>
  <c r="C1154" i="13"/>
  <c r="D1154" i="13"/>
  <c r="G1154" i="13"/>
  <c r="B1156" i="12"/>
  <c r="C897" i="3"/>
  <c r="D897" i="3"/>
  <c r="E1157" i="15" l="1"/>
  <c r="G1142" i="17"/>
  <c r="E1157" i="14"/>
  <c r="F1142" i="17"/>
  <c r="E1154" i="13"/>
  <c r="E1139" i="17"/>
  <c r="E897" i="3"/>
  <c r="C882" i="17"/>
  <c r="B882" i="17" s="1"/>
  <c r="B1158" i="15"/>
  <c r="B1158" i="14"/>
  <c r="B1155" i="13"/>
  <c r="D1156" i="12"/>
  <c r="C1156" i="12"/>
  <c r="H1156" i="12"/>
  <c r="I1156" i="12" s="1"/>
  <c r="G1156" i="12"/>
  <c r="H897" i="3"/>
  <c r="I897" i="3" s="1"/>
  <c r="E1156" i="12" l="1"/>
  <c r="D1141" i="17"/>
  <c r="D1158" i="15"/>
  <c r="H1158" i="15"/>
  <c r="I1158" i="15" s="1"/>
  <c r="C1158" i="15"/>
  <c r="G1158" i="15"/>
  <c r="C1158" i="14"/>
  <c r="H1158" i="14"/>
  <c r="I1158" i="14" s="1"/>
  <c r="D1158" i="14"/>
  <c r="G1158" i="14"/>
  <c r="H1155" i="13"/>
  <c r="I1155" i="13" s="1"/>
  <c r="C1155" i="13"/>
  <c r="D1155" i="13"/>
  <c r="G1155" i="13"/>
  <c r="B1157" i="12"/>
  <c r="B898" i="3"/>
  <c r="G898" i="3" s="1"/>
  <c r="E1158" i="15" l="1"/>
  <c r="G1143" i="17"/>
  <c r="E1158" i="14"/>
  <c r="F1143" i="17"/>
  <c r="E1155" i="13"/>
  <c r="E1140" i="17"/>
  <c r="B1159" i="15"/>
  <c r="B1159" i="14"/>
  <c r="B1156" i="13"/>
  <c r="H1157" i="12"/>
  <c r="I1157" i="12" s="1"/>
  <c r="D1157" i="12"/>
  <c r="C1157" i="12"/>
  <c r="G1157" i="12"/>
  <c r="C898" i="3"/>
  <c r="D898" i="3"/>
  <c r="E1157" i="12" l="1"/>
  <c r="D1142" i="17"/>
  <c r="E898" i="3"/>
  <c r="C883" i="17"/>
  <c r="B883" i="17" s="1"/>
  <c r="D1159" i="15"/>
  <c r="C1159" i="15"/>
  <c r="H1159" i="15"/>
  <c r="I1159" i="15" s="1"/>
  <c r="G1159" i="15"/>
  <c r="H1159" i="14"/>
  <c r="I1159" i="14" s="1"/>
  <c r="C1159" i="14"/>
  <c r="D1159" i="14"/>
  <c r="G1159" i="14"/>
  <c r="C1156" i="13"/>
  <c r="H1156" i="13"/>
  <c r="I1156" i="13" s="1"/>
  <c r="D1156" i="13"/>
  <c r="G1156" i="13"/>
  <c r="B1158" i="12"/>
  <c r="H898" i="3"/>
  <c r="I898" i="3" s="1"/>
  <c r="E1159" i="15" l="1"/>
  <c r="G1144" i="17"/>
  <c r="E1159" i="14"/>
  <c r="F1144" i="17"/>
  <c r="E1156" i="13"/>
  <c r="E1141" i="17"/>
  <c r="B1160" i="15"/>
  <c r="B1160" i="14"/>
  <c r="B1157" i="13"/>
  <c r="H1158" i="12"/>
  <c r="I1158" i="12" s="1"/>
  <c r="D1158" i="12"/>
  <c r="C1158" i="12"/>
  <c r="G1158" i="12"/>
  <c r="B899" i="3"/>
  <c r="G899" i="3" s="1"/>
  <c r="E1158" i="12" l="1"/>
  <c r="D1143" i="17"/>
  <c r="C1160" i="15"/>
  <c r="H1160" i="15"/>
  <c r="I1160" i="15" s="1"/>
  <c r="D1160" i="15"/>
  <c r="G1160" i="15"/>
  <c r="H1160" i="14"/>
  <c r="I1160" i="14" s="1"/>
  <c r="D1160" i="14"/>
  <c r="C1160" i="14"/>
  <c r="G1160" i="14"/>
  <c r="C1157" i="13"/>
  <c r="H1157" i="13"/>
  <c r="I1157" i="13" s="1"/>
  <c r="D1157" i="13"/>
  <c r="G1157" i="13"/>
  <c r="B1159" i="12"/>
  <c r="C899" i="3"/>
  <c r="D899" i="3"/>
  <c r="E1160" i="15" l="1"/>
  <c r="G1145" i="17"/>
  <c r="E1160" i="14"/>
  <c r="F1145" i="17"/>
  <c r="E1157" i="13"/>
  <c r="E1142" i="17"/>
  <c r="E899" i="3"/>
  <c r="C884" i="17"/>
  <c r="B884" i="17" s="1"/>
  <c r="B1161" i="15"/>
  <c r="B1161" i="14"/>
  <c r="B1158" i="13"/>
  <c r="H1159" i="12"/>
  <c r="I1159" i="12" s="1"/>
  <c r="D1159" i="12"/>
  <c r="C1159" i="12"/>
  <c r="G1159" i="12"/>
  <c r="H899" i="3"/>
  <c r="I899" i="3" s="1"/>
  <c r="E1159" i="12" l="1"/>
  <c r="D1144" i="17"/>
  <c r="H1161" i="15"/>
  <c r="I1161" i="15" s="1"/>
  <c r="D1161" i="15"/>
  <c r="C1161" i="15"/>
  <c r="G1161" i="15"/>
  <c r="C1161" i="14"/>
  <c r="H1161" i="14"/>
  <c r="I1161" i="14" s="1"/>
  <c r="D1161" i="14"/>
  <c r="G1161" i="14"/>
  <c r="D1158" i="13"/>
  <c r="C1158" i="13"/>
  <c r="H1158" i="13"/>
  <c r="I1158" i="13" s="1"/>
  <c r="G1158" i="13"/>
  <c r="B1160" i="12"/>
  <c r="B900" i="3"/>
  <c r="G900" i="3" s="1"/>
  <c r="E1161" i="15" l="1"/>
  <c r="G1146" i="17"/>
  <c r="E1161" i="14"/>
  <c r="F1146" i="17"/>
  <c r="E1158" i="13"/>
  <c r="E1143" i="17"/>
  <c r="B1162" i="15"/>
  <c r="B1162" i="14"/>
  <c r="B1159" i="13"/>
  <c r="H1160" i="12"/>
  <c r="I1160" i="12" s="1"/>
  <c r="D1160" i="12"/>
  <c r="C1160" i="12"/>
  <c r="G1160" i="12"/>
  <c r="C900" i="3"/>
  <c r="D900" i="3"/>
  <c r="E1160" i="12" l="1"/>
  <c r="D1145" i="17"/>
  <c r="E900" i="3"/>
  <c r="C885" i="17"/>
  <c r="B885" i="17" s="1"/>
  <c r="H1162" i="15"/>
  <c r="I1162" i="15" s="1"/>
  <c r="D1162" i="15"/>
  <c r="C1162" i="15"/>
  <c r="G1162" i="15"/>
  <c r="H1162" i="14"/>
  <c r="I1162" i="14" s="1"/>
  <c r="D1162" i="14"/>
  <c r="C1162" i="14"/>
  <c r="G1162" i="14"/>
  <c r="C1159" i="13"/>
  <c r="H1159" i="13"/>
  <c r="I1159" i="13" s="1"/>
  <c r="D1159" i="13"/>
  <c r="G1159" i="13"/>
  <c r="B1161" i="12"/>
  <c r="H900" i="3"/>
  <c r="I900" i="3" s="1"/>
  <c r="E1162" i="15" l="1"/>
  <c r="G1147" i="17"/>
  <c r="E1162" i="14"/>
  <c r="F1147" i="17"/>
  <c r="E1159" i="13"/>
  <c r="E1144" i="17"/>
  <c r="B1163" i="15"/>
  <c r="B1163" i="14"/>
  <c r="B1160" i="13"/>
  <c r="D1161" i="12"/>
  <c r="C1161" i="12"/>
  <c r="H1161" i="12"/>
  <c r="I1161" i="12" s="1"/>
  <c r="G1161" i="12"/>
  <c r="B901" i="3"/>
  <c r="G901" i="3" s="1"/>
  <c r="E1161" i="12" l="1"/>
  <c r="D1146" i="17"/>
  <c r="H1163" i="15"/>
  <c r="I1163" i="15" s="1"/>
  <c r="D1163" i="15"/>
  <c r="C1163" i="15"/>
  <c r="G1163" i="15"/>
  <c r="H1163" i="14"/>
  <c r="I1163" i="14" s="1"/>
  <c r="D1163" i="14"/>
  <c r="C1163" i="14"/>
  <c r="G1163" i="14"/>
  <c r="D1160" i="13"/>
  <c r="C1160" i="13"/>
  <c r="H1160" i="13"/>
  <c r="I1160" i="13" s="1"/>
  <c r="G1160" i="13"/>
  <c r="B1162" i="12"/>
  <c r="C901" i="3"/>
  <c r="D901" i="3"/>
  <c r="E1163" i="15" l="1"/>
  <c r="G1148" i="17"/>
  <c r="E1163" i="14"/>
  <c r="F1148" i="17"/>
  <c r="E1160" i="13"/>
  <c r="E1145" i="17"/>
  <c r="E901" i="3"/>
  <c r="C886" i="17"/>
  <c r="B886" i="17" s="1"/>
  <c r="B1164" i="15"/>
  <c r="B1164" i="14"/>
  <c r="B1161" i="13"/>
  <c r="H1162" i="12"/>
  <c r="I1162" i="12" s="1"/>
  <c r="D1162" i="12"/>
  <c r="C1162" i="12"/>
  <c r="G1162" i="12"/>
  <c r="H901" i="3"/>
  <c r="I901" i="3" s="1"/>
  <c r="E1162" i="12" l="1"/>
  <c r="D1147" i="17"/>
  <c r="C1164" i="15"/>
  <c r="H1164" i="15"/>
  <c r="I1164" i="15" s="1"/>
  <c r="D1164" i="15"/>
  <c r="G1164" i="15"/>
  <c r="C1164" i="14"/>
  <c r="D1164" i="14"/>
  <c r="H1164" i="14"/>
  <c r="I1164" i="14" s="1"/>
  <c r="G1164" i="14"/>
  <c r="H1161" i="13"/>
  <c r="I1161" i="13" s="1"/>
  <c r="D1161" i="13"/>
  <c r="C1161" i="13"/>
  <c r="G1161" i="13"/>
  <c r="B1163" i="12"/>
  <c r="B902" i="3"/>
  <c r="G902" i="3" s="1"/>
  <c r="E1164" i="15" l="1"/>
  <c r="G1149" i="17"/>
  <c r="E1164" i="14"/>
  <c r="F1149" i="17"/>
  <c r="E1161" i="13"/>
  <c r="E1146" i="17"/>
  <c r="B1165" i="15"/>
  <c r="B1165" i="14"/>
  <c r="B1162" i="13"/>
  <c r="C1163" i="12"/>
  <c r="H1163" i="12"/>
  <c r="I1163" i="12" s="1"/>
  <c r="D1163" i="12"/>
  <c r="G1163" i="12"/>
  <c r="C902" i="3"/>
  <c r="D902" i="3"/>
  <c r="E1163" i="12" l="1"/>
  <c r="D1148" i="17"/>
  <c r="E902" i="3"/>
  <c r="C887" i="17"/>
  <c r="B887" i="17" s="1"/>
  <c r="D1165" i="15"/>
  <c r="C1165" i="15"/>
  <c r="H1165" i="15"/>
  <c r="I1165" i="15" s="1"/>
  <c r="G1165" i="15"/>
  <c r="H1165" i="14"/>
  <c r="I1165" i="14" s="1"/>
  <c r="D1165" i="14"/>
  <c r="C1165" i="14"/>
  <c r="G1165" i="14"/>
  <c r="H1162" i="13"/>
  <c r="I1162" i="13" s="1"/>
  <c r="D1162" i="13"/>
  <c r="C1162" i="13"/>
  <c r="G1162" i="13"/>
  <c r="B1164" i="12"/>
  <c r="H902" i="3"/>
  <c r="I902" i="3" s="1"/>
  <c r="E1165" i="15" l="1"/>
  <c r="G1150" i="17"/>
  <c r="E1165" i="14"/>
  <c r="F1150" i="17"/>
  <c r="E1162" i="13"/>
  <c r="E1147" i="17"/>
  <c r="B1166" i="15"/>
  <c r="B1166" i="14"/>
  <c r="B1163" i="13"/>
  <c r="H1164" i="12"/>
  <c r="I1164" i="12" s="1"/>
  <c r="D1164" i="12"/>
  <c r="C1164" i="12"/>
  <c r="G1164" i="12"/>
  <c r="B903" i="3"/>
  <c r="G903" i="3" s="1"/>
  <c r="E1164" i="12" l="1"/>
  <c r="D1149" i="17"/>
  <c r="C1166" i="15"/>
  <c r="D1166" i="15"/>
  <c r="H1166" i="15"/>
  <c r="I1166" i="15" s="1"/>
  <c r="G1166" i="15"/>
  <c r="D1166" i="14"/>
  <c r="H1166" i="14"/>
  <c r="I1166" i="14" s="1"/>
  <c r="C1166" i="14"/>
  <c r="G1166" i="14"/>
  <c r="H1163" i="13"/>
  <c r="I1163" i="13" s="1"/>
  <c r="D1163" i="13"/>
  <c r="C1163" i="13"/>
  <c r="G1163" i="13"/>
  <c r="B1165" i="12"/>
  <c r="C903" i="3"/>
  <c r="D903" i="3"/>
  <c r="E1166" i="15" l="1"/>
  <c r="G1151" i="17"/>
  <c r="E1166" i="14"/>
  <c r="F1151" i="17"/>
  <c r="E1163" i="13"/>
  <c r="E1148" i="17"/>
  <c r="E903" i="3"/>
  <c r="C888" i="17"/>
  <c r="B888" i="17" s="1"/>
  <c r="B1167" i="15"/>
  <c r="B1167" i="14"/>
  <c r="B1164" i="13"/>
  <c r="H1165" i="12"/>
  <c r="I1165" i="12" s="1"/>
  <c r="D1165" i="12"/>
  <c r="C1165" i="12"/>
  <c r="G1165" i="12"/>
  <c r="H903" i="3"/>
  <c r="I903" i="3" s="1"/>
  <c r="E1165" i="12" l="1"/>
  <c r="D1150" i="17"/>
  <c r="H1167" i="15"/>
  <c r="I1167" i="15" s="1"/>
  <c r="D1167" i="15"/>
  <c r="C1167" i="15"/>
  <c r="G1167" i="15"/>
  <c r="C1167" i="14"/>
  <c r="H1167" i="14"/>
  <c r="I1167" i="14" s="1"/>
  <c r="D1167" i="14"/>
  <c r="G1167" i="14"/>
  <c r="D1164" i="13"/>
  <c r="H1164" i="13"/>
  <c r="I1164" i="13" s="1"/>
  <c r="C1164" i="13"/>
  <c r="G1164" i="13"/>
  <c r="B1166" i="12"/>
  <c r="B904" i="3"/>
  <c r="G904" i="3" s="1"/>
  <c r="E1167" i="15" l="1"/>
  <c r="G1152" i="17"/>
  <c r="E1167" i="14"/>
  <c r="F1152" i="17"/>
  <c r="E1164" i="13"/>
  <c r="E1149" i="17"/>
  <c r="B1168" i="15"/>
  <c r="B1168" i="14"/>
  <c r="B1165" i="13"/>
  <c r="D1166" i="12"/>
  <c r="C1166" i="12"/>
  <c r="H1166" i="12"/>
  <c r="I1166" i="12" s="1"/>
  <c r="G1166" i="12"/>
  <c r="C904" i="3"/>
  <c r="D904" i="3"/>
  <c r="E1166" i="12" l="1"/>
  <c r="D1151" i="17"/>
  <c r="E904" i="3"/>
  <c r="C889" i="17"/>
  <c r="B889" i="17" s="1"/>
  <c r="H1168" i="15"/>
  <c r="I1168" i="15" s="1"/>
  <c r="D1168" i="15"/>
  <c r="C1168" i="15"/>
  <c r="G1168" i="15"/>
  <c r="D1168" i="14"/>
  <c r="C1168" i="14"/>
  <c r="H1168" i="14"/>
  <c r="I1168" i="14" s="1"/>
  <c r="G1168" i="14"/>
  <c r="C1165" i="13"/>
  <c r="H1165" i="13"/>
  <c r="I1165" i="13" s="1"/>
  <c r="D1165" i="13"/>
  <c r="G1165" i="13"/>
  <c r="B1167" i="12"/>
  <c r="H904" i="3"/>
  <c r="I904" i="3" s="1"/>
  <c r="E1168" i="15" l="1"/>
  <c r="G1153" i="17"/>
  <c r="E1168" i="14"/>
  <c r="F1153" i="17"/>
  <c r="E1165" i="13"/>
  <c r="E1150" i="17"/>
  <c r="B1169" i="15"/>
  <c r="B1169" i="14"/>
  <c r="B1166" i="13"/>
  <c r="H1167" i="12"/>
  <c r="I1167" i="12" s="1"/>
  <c r="D1167" i="12"/>
  <c r="C1167" i="12"/>
  <c r="G1167" i="12"/>
  <c r="B905" i="3"/>
  <c r="G905" i="3" s="1"/>
  <c r="E1167" i="12" l="1"/>
  <c r="D1152" i="17"/>
  <c r="D1169" i="15"/>
  <c r="H1169" i="15"/>
  <c r="I1169" i="15" s="1"/>
  <c r="C1169" i="15"/>
  <c r="G1169" i="15"/>
  <c r="H1169" i="14"/>
  <c r="I1169" i="14" s="1"/>
  <c r="D1169" i="14"/>
  <c r="C1169" i="14"/>
  <c r="G1169" i="14"/>
  <c r="H1166" i="13"/>
  <c r="I1166" i="13" s="1"/>
  <c r="D1166" i="13"/>
  <c r="C1166" i="13"/>
  <c r="G1166" i="13"/>
  <c r="B1168" i="12"/>
  <c r="C905" i="3"/>
  <c r="D905" i="3"/>
  <c r="H905" i="3"/>
  <c r="I905" i="3" s="1"/>
  <c r="E1169" i="15" l="1"/>
  <c r="G1154" i="17"/>
  <c r="E1169" i="14"/>
  <c r="F1154" i="17"/>
  <c r="E1166" i="13"/>
  <c r="E1151" i="17"/>
  <c r="E905" i="3"/>
  <c r="C890" i="17"/>
  <c r="B890" i="17" s="1"/>
  <c r="B1170" i="15"/>
  <c r="B1170" i="14"/>
  <c r="B1167" i="13"/>
  <c r="D1168" i="12"/>
  <c r="C1168" i="12"/>
  <c r="H1168" i="12"/>
  <c r="I1168" i="12" s="1"/>
  <c r="G1168" i="12"/>
  <c r="B906" i="3"/>
  <c r="G906" i="3" s="1"/>
  <c r="E1168" i="12" l="1"/>
  <c r="D1153" i="17"/>
  <c r="D1170" i="15"/>
  <c r="H1170" i="15"/>
  <c r="I1170" i="15" s="1"/>
  <c r="C1170" i="15"/>
  <c r="G1170" i="15"/>
  <c r="C1170" i="14"/>
  <c r="H1170" i="14"/>
  <c r="I1170" i="14" s="1"/>
  <c r="D1170" i="14"/>
  <c r="G1170" i="14"/>
  <c r="H1167" i="13"/>
  <c r="I1167" i="13" s="1"/>
  <c r="C1167" i="13"/>
  <c r="D1167" i="13"/>
  <c r="G1167" i="13"/>
  <c r="B1169" i="12"/>
  <c r="C906" i="3"/>
  <c r="D906" i="3"/>
  <c r="E1170" i="15" l="1"/>
  <c r="G1155" i="17"/>
  <c r="E1170" i="14"/>
  <c r="F1155" i="17"/>
  <c r="E1167" i="13"/>
  <c r="E1152" i="17"/>
  <c r="E906" i="3"/>
  <c r="C891" i="17"/>
  <c r="B891" i="17" s="1"/>
  <c r="B1171" i="15"/>
  <c r="B1171" i="14"/>
  <c r="B1168" i="13"/>
  <c r="H1169" i="12"/>
  <c r="I1169" i="12" s="1"/>
  <c r="D1169" i="12"/>
  <c r="C1169" i="12"/>
  <c r="G1169" i="12"/>
  <c r="H906" i="3"/>
  <c r="I906" i="3" s="1"/>
  <c r="E1169" i="12" l="1"/>
  <c r="D1154" i="17"/>
  <c r="D1171" i="15"/>
  <c r="C1171" i="15"/>
  <c r="H1171" i="15"/>
  <c r="I1171" i="15" s="1"/>
  <c r="G1171" i="15"/>
  <c r="D1171" i="14"/>
  <c r="C1171" i="14"/>
  <c r="H1171" i="14"/>
  <c r="I1171" i="14" s="1"/>
  <c r="G1171" i="14"/>
  <c r="C1168" i="13"/>
  <c r="H1168" i="13"/>
  <c r="I1168" i="13" s="1"/>
  <c r="D1168" i="13"/>
  <c r="G1168" i="13"/>
  <c r="B1170" i="12"/>
  <c r="B907" i="3"/>
  <c r="G907" i="3" s="1"/>
  <c r="E1171" i="15" l="1"/>
  <c r="G1156" i="17"/>
  <c r="E1171" i="14"/>
  <c r="F1156" i="17"/>
  <c r="E1168" i="13"/>
  <c r="E1153" i="17"/>
  <c r="B1172" i="15"/>
  <c r="B1172" i="14"/>
  <c r="B1169" i="13"/>
  <c r="H1170" i="12"/>
  <c r="I1170" i="12" s="1"/>
  <c r="D1170" i="12"/>
  <c r="C1170" i="12"/>
  <c r="G1170" i="12"/>
  <c r="C907" i="3"/>
  <c r="D907" i="3"/>
  <c r="H907" i="3"/>
  <c r="I907" i="3" s="1"/>
  <c r="E1170" i="12" l="1"/>
  <c r="D1155" i="17"/>
  <c r="E907" i="3"/>
  <c r="C892" i="17"/>
  <c r="B892" i="17" s="1"/>
  <c r="H1172" i="15"/>
  <c r="I1172" i="15" s="1"/>
  <c r="C1172" i="15"/>
  <c r="D1172" i="15"/>
  <c r="G1172" i="15"/>
  <c r="H1172" i="14"/>
  <c r="I1172" i="14" s="1"/>
  <c r="D1172" i="14"/>
  <c r="C1172" i="14"/>
  <c r="G1172" i="14"/>
  <c r="H1169" i="13"/>
  <c r="I1169" i="13" s="1"/>
  <c r="D1169" i="13"/>
  <c r="C1169" i="13"/>
  <c r="G1169" i="13"/>
  <c r="B1171" i="12"/>
  <c r="B908" i="3"/>
  <c r="G908" i="3" s="1"/>
  <c r="E1172" i="15" l="1"/>
  <c r="G1157" i="17"/>
  <c r="E1172" i="14"/>
  <c r="F1157" i="17"/>
  <c r="E1169" i="13"/>
  <c r="E1154" i="17"/>
  <c r="B1173" i="15"/>
  <c r="B1173" i="14"/>
  <c r="B1170" i="13"/>
  <c r="H1171" i="12"/>
  <c r="I1171" i="12" s="1"/>
  <c r="D1171" i="12"/>
  <c r="C1171" i="12"/>
  <c r="G1171" i="12"/>
  <c r="C908" i="3"/>
  <c r="D908" i="3"/>
  <c r="E1171" i="12" l="1"/>
  <c r="D1156" i="17"/>
  <c r="E908" i="3"/>
  <c r="C893" i="17"/>
  <c r="B893" i="17" s="1"/>
  <c r="H1173" i="15"/>
  <c r="I1173" i="15" s="1"/>
  <c r="D1173" i="15"/>
  <c r="C1173" i="15"/>
  <c r="G1173" i="15"/>
  <c r="C1173" i="14"/>
  <c r="D1173" i="14"/>
  <c r="H1173" i="14"/>
  <c r="I1173" i="14" s="1"/>
  <c r="G1173" i="14"/>
  <c r="D1170" i="13"/>
  <c r="C1170" i="13"/>
  <c r="H1170" i="13"/>
  <c r="I1170" i="13" s="1"/>
  <c r="G1170" i="13"/>
  <c r="B1172" i="12"/>
  <c r="H908" i="3"/>
  <c r="I908" i="3" s="1"/>
  <c r="E1173" i="15" l="1"/>
  <c r="G1158" i="17"/>
  <c r="E1173" i="14"/>
  <c r="F1158" i="17"/>
  <c r="E1170" i="13"/>
  <c r="E1155" i="17"/>
  <c r="B1174" i="15"/>
  <c r="B1174" i="14"/>
  <c r="B1171" i="13"/>
  <c r="H1172" i="12"/>
  <c r="I1172" i="12" s="1"/>
  <c r="D1172" i="12"/>
  <c r="C1172" i="12"/>
  <c r="G1172" i="12"/>
  <c r="B909" i="3"/>
  <c r="G909" i="3" s="1"/>
  <c r="E1172" i="12" l="1"/>
  <c r="D1157" i="17"/>
  <c r="H1174" i="15"/>
  <c r="I1174" i="15" s="1"/>
  <c r="C1174" i="15"/>
  <c r="D1174" i="15"/>
  <c r="G1174" i="15"/>
  <c r="D1174" i="14"/>
  <c r="C1174" i="14"/>
  <c r="H1174" i="14"/>
  <c r="I1174" i="14" s="1"/>
  <c r="G1174" i="14"/>
  <c r="C1171" i="13"/>
  <c r="H1171" i="13"/>
  <c r="I1171" i="13" s="1"/>
  <c r="D1171" i="13"/>
  <c r="G1171" i="13"/>
  <c r="B1173" i="12"/>
  <c r="C909" i="3"/>
  <c r="D909" i="3"/>
  <c r="E1174" i="15" l="1"/>
  <c r="G1159" i="17"/>
  <c r="E1174" i="14"/>
  <c r="F1159" i="17"/>
  <c r="E1171" i="13"/>
  <c r="E1156" i="17"/>
  <c r="E909" i="3"/>
  <c r="C894" i="17"/>
  <c r="B894" i="17" s="1"/>
  <c r="B1175" i="15"/>
  <c r="B1175" i="14"/>
  <c r="B1172" i="13"/>
  <c r="D1173" i="12"/>
  <c r="C1173" i="12"/>
  <c r="H1173" i="12"/>
  <c r="I1173" i="12" s="1"/>
  <c r="G1173" i="12"/>
  <c r="H909" i="3"/>
  <c r="I909" i="3" s="1"/>
  <c r="E1173" i="12" l="1"/>
  <c r="D1158" i="17"/>
  <c r="H1175" i="15"/>
  <c r="I1175" i="15" s="1"/>
  <c r="D1175" i="15"/>
  <c r="C1175" i="15"/>
  <c r="G1175" i="15"/>
  <c r="H1175" i="14"/>
  <c r="I1175" i="14" s="1"/>
  <c r="D1175" i="14"/>
  <c r="C1175" i="14"/>
  <c r="G1175" i="14"/>
  <c r="D1172" i="13"/>
  <c r="H1172" i="13"/>
  <c r="I1172" i="13" s="1"/>
  <c r="C1172" i="13"/>
  <c r="G1172" i="13"/>
  <c r="B1174" i="12"/>
  <c r="B910" i="3"/>
  <c r="G910" i="3" s="1"/>
  <c r="E1175" i="15" l="1"/>
  <c r="G1160" i="17"/>
  <c r="E1175" i="14"/>
  <c r="F1160" i="17"/>
  <c r="E1172" i="13"/>
  <c r="E1157" i="17"/>
  <c r="B1176" i="15"/>
  <c r="B1176" i="14"/>
  <c r="B1173" i="13"/>
  <c r="H1174" i="12"/>
  <c r="I1174" i="12" s="1"/>
  <c r="D1174" i="12"/>
  <c r="C1174" i="12"/>
  <c r="G1174" i="12"/>
  <c r="C910" i="3"/>
  <c r="D910" i="3"/>
  <c r="E1174" i="12" l="1"/>
  <c r="D1159" i="17"/>
  <c r="E910" i="3"/>
  <c r="C895" i="17"/>
  <c r="B895" i="17" s="1"/>
  <c r="C1176" i="15"/>
  <c r="H1176" i="15"/>
  <c r="I1176" i="15" s="1"/>
  <c r="D1176" i="15"/>
  <c r="G1176" i="15"/>
  <c r="C1176" i="14"/>
  <c r="H1176" i="14"/>
  <c r="I1176" i="14" s="1"/>
  <c r="D1176" i="14"/>
  <c r="G1176" i="14"/>
  <c r="H1173" i="13"/>
  <c r="I1173" i="13" s="1"/>
  <c r="D1173" i="13"/>
  <c r="C1173" i="13"/>
  <c r="G1173" i="13"/>
  <c r="B1175" i="12"/>
  <c r="H910" i="3"/>
  <c r="I910" i="3" s="1"/>
  <c r="E1176" i="15" l="1"/>
  <c r="G1161" i="17"/>
  <c r="E1176" i="14"/>
  <c r="F1161" i="17"/>
  <c r="E1173" i="13"/>
  <c r="E1158" i="17"/>
  <c r="B1177" i="15"/>
  <c r="B1177" i="14"/>
  <c r="B1174" i="13"/>
  <c r="C1175" i="12"/>
  <c r="H1175" i="12"/>
  <c r="I1175" i="12" s="1"/>
  <c r="D1175" i="12"/>
  <c r="G1175" i="12"/>
  <c r="B911" i="3"/>
  <c r="G911" i="3" s="1"/>
  <c r="E1175" i="12" l="1"/>
  <c r="D1160" i="17"/>
  <c r="D1177" i="15"/>
  <c r="C1177" i="15"/>
  <c r="H1177" i="15"/>
  <c r="I1177" i="15" s="1"/>
  <c r="G1177" i="15"/>
  <c r="H1177" i="14"/>
  <c r="I1177" i="14" s="1"/>
  <c r="D1177" i="14"/>
  <c r="C1177" i="14"/>
  <c r="G1177" i="14"/>
  <c r="H1174" i="13"/>
  <c r="I1174" i="13" s="1"/>
  <c r="D1174" i="13"/>
  <c r="C1174" i="13"/>
  <c r="G1174" i="13"/>
  <c r="B1176" i="12"/>
  <c r="C911" i="3"/>
  <c r="D911" i="3"/>
  <c r="E1177" i="15" l="1"/>
  <c r="G1162" i="17"/>
  <c r="E1177" i="14"/>
  <c r="F1162" i="17"/>
  <c r="E1174" i="13"/>
  <c r="E1159" i="17"/>
  <c r="E911" i="3"/>
  <c r="C896" i="17"/>
  <c r="B896" i="17" s="1"/>
  <c r="B1178" i="15"/>
  <c r="B1178" i="14"/>
  <c r="B1175" i="13"/>
  <c r="H1176" i="12"/>
  <c r="I1176" i="12" s="1"/>
  <c r="D1176" i="12"/>
  <c r="C1176" i="12"/>
  <c r="G1176" i="12"/>
  <c r="H911" i="3"/>
  <c r="I911" i="3" s="1"/>
  <c r="E1176" i="12" l="1"/>
  <c r="D1161" i="17"/>
  <c r="C1178" i="15"/>
  <c r="H1178" i="15"/>
  <c r="I1178" i="15" s="1"/>
  <c r="D1178" i="15"/>
  <c r="G1178" i="15"/>
  <c r="D1178" i="14"/>
  <c r="H1178" i="14"/>
  <c r="I1178" i="14" s="1"/>
  <c r="C1178" i="14"/>
  <c r="G1178" i="14"/>
  <c r="H1175" i="13"/>
  <c r="I1175" i="13" s="1"/>
  <c r="D1175" i="13"/>
  <c r="C1175" i="13"/>
  <c r="G1175" i="13"/>
  <c r="B1177" i="12"/>
  <c r="B912" i="3"/>
  <c r="G912" i="3" s="1"/>
  <c r="E1178" i="15" l="1"/>
  <c r="G1163" i="17"/>
  <c r="E1178" i="14"/>
  <c r="F1163" i="17"/>
  <c r="E1175" i="13"/>
  <c r="E1160" i="17"/>
  <c r="B1179" i="15"/>
  <c r="B1179" i="14"/>
  <c r="B1176" i="13"/>
  <c r="H1177" i="12"/>
  <c r="I1177" i="12" s="1"/>
  <c r="D1177" i="12"/>
  <c r="C1177" i="12"/>
  <c r="G1177" i="12"/>
  <c r="C912" i="3"/>
  <c r="D912" i="3"/>
  <c r="E1177" i="12" l="1"/>
  <c r="D1162" i="17"/>
  <c r="E912" i="3"/>
  <c r="C897" i="17"/>
  <c r="B897" i="17" s="1"/>
  <c r="D1179" i="15"/>
  <c r="C1179" i="15"/>
  <c r="H1179" i="15"/>
  <c r="I1179" i="15" s="1"/>
  <c r="G1179" i="15"/>
  <c r="C1179" i="14"/>
  <c r="H1179" i="14"/>
  <c r="I1179" i="14" s="1"/>
  <c r="D1179" i="14"/>
  <c r="G1179" i="14"/>
  <c r="D1176" i="13"/>
  <c r="H1176" i="13"/>
  <c r="I1176" i="13" s="1"/>
  <c r="C1176" i="13"/>
  <c r="G1176" i="13"/>
  <c r="B1178" i="12"/>
  <c r="H912" i="3"/>
  <c r="I912" i="3" s="1"/>
  <c r="E1179" i="15" l="1"/>
  <c r="G1164" i="17"/>
  <c r="E1179" i="14"/>
  <c r="F1164" i="17"/>
  <c r="E1176" i="13"/>
  <c r="E1161" i="17"/>
  <c r="B1180" i="15"/>
  <c r="B1180" i="14"/>
  <c r="B1177" i="13"/>
  <c r="D1178" i="12"/>
  <c r="C1178" i="12"/>
  <c r="H1178" i="12"/>
  <c r="I1178" i="12" s="1"/>
  <c r="G1178" i="12"/>
  <c r="B913" i="3"/>
  <c r="G913" i="3" s="1"/>
  <c r="E1178" i="12" l="1"/>
  <c r="D1163" i="17"/>
  <c r="H1180" i="15"/>
  <c r="I1180" i="15" s="1"/>
  <c r="D1180" i="15"/>
  <c r="C1180" i="15"/>
  <c r="G1180" i="15"/>
  <c r="D1180" i="14"/>
  <c r="C1180" i="14"/>
  <c r="H1180" i="14"/>
  <c r="I1180" i="14" s="1"/>
  <c r="G1180" i="14"/>
  <c r="C1177" i="13"/>
  <c r="H1177" i="13"/>
  <c r="I1177" i="13" s="1"/>
  <c r="D1177" i="13"/>
  <c r="G1177" i="13"/>
  <c r="B1179" i="12"/>
  <c r="C913" i="3"/>
  <c r="D913" i="3"/>
  <c r="E1180" i="15" l="1"/>
  <c r="G1165" i="17"/>
  <c r="E1180" i="14"/>
  <c r="F1165" i="17"/>
  <c r="E1177" i="13"/>
  <c r="E1162" i="17"/>
  <c r="E913" i="3"/>
  <c r="C898" i="17"/>
  <c r="B898" i="17" s="1"/>
  <c r="B1181" i="15"/>
  <c r="B1181" i="14"/>
  <c r="B1178" i="13"/>
  <c r="H1179" i="12"/>
  <c r="I1179" i="12" s="1"/>
  <c r="D1179" i="12"/>
  <c r="C1179" i="12"/>
  <c r="G1179" i="12"/>
  <c r="H913" i="3"/>
  <c r="I913" i="3" s="1"/>
  <c r="E1179" i="12" l="1"/>
  <c r="D1164" i="17"/>
  <c r="D1181" i="15"/>
  <c r="H1181" i="15"/>
  <c r="I1181" i="15" s="1"/>
  <c r="C1181" i="15"/>
  <c r="G1181" i="15"/>
  <c r="H1181" i="14"/>
  <c r="I1181" i="14" s="1"/>
  <c r="D1181" i="14"/>
  <c r="C1181" i="14"/>
  <c r="G1181" i="14"/>
  <c r="H1178" i="13"/>
  <c r="I1178" i="13" s="1"/>
  <c r="D1178" i="13"/>
  <c r="C1178" i="13"/>
  <c r="G1178" i="13"/>
  <c r="B1180" i="12"/>
  <c r="B914" i="3"/>
  <c r="G914" i="3" s="1"/>
  <c r="E1181" i="15" l="1"/>
  <c r="G1166" i="17"/>
  <c r="E1181" i="14"/>
  <c r="F1166" i="17"/>
  <c r="E1178" i="13"/>
  <c r="E1163" i="17"/>
  <c r="B1182" i="15"/>
  <c r="B1182" i="14"/>
  <c r="B1179" i="13"/>
  <c r="D1180" i="12"/>
  <c r="C1180" i="12"/>
  <c r="H1180" i="12"/>
  <c r="I1180" i="12" s="1"/>
  <c r="G1180" i="12"/>
  <c r="C914" i="3"/>
  <c r="D914" i="3"/>
  <c r="H914" i="3"/>
  <c r="I914" i="3" s="1"/>
  <c r="E1180" i="12" l="1"/>
  <c r="D1165" i="17"/>
  <c r="E914" i="3"/>
  <c r="C899" i="17"/>
  <c r="B899" i="17" s="1"/>
  <c r="D1182" i="15"/>
  <c r="C1182" i="15"/>
  <c r="H1182" i="15"/>
  <c r="I1182" i="15" s="1"/>
  <c r="G1182" i="15"/>
  <c r="C1182" i="14"/>
  <c r="H1182" i="14"/>
  <c r="I1182" i="14" s="1"/>
  <c r="D1182" i="14"/>
  <c r="G1182" i="14"/>
  <c r="H1179" i="13"/>
  <c r="I1179" i="13" s="1"/>
  <c r="C1179" i="13"/>
  <c r="D1179" i="13"/>
  <c r="G1179" i="13"/>
  <c r="B1181" i="12"/>
  <c r="B915" i="3"/>
  <c r="G915" i="3" s="1"/>
  <c r="E1182" i="15" l="1"/>
  <c r="G1167" i="17"/>
  <c r="E1182" i="14"/>
  <c r="F1167" i="17"/>
  <c r="E1179" i="13"/>
  <c r="E1164" i="17"/>
  <c r="B1183" i="15"/>
  <c r="B1183" i="14"/>
  <c r="B1180" i="13"/>
  <c r="H1181" i="12"/>
  <c r="I1181" i="12" s="1"/>
  <c r="D1181" i="12"/>
  <c r="C1181" i="12"/>
  <c r="G1181" i="12"/>
  <c r="C915" i="3"/>
  <c r="D915" i="3"/>
  <c r="H915" i="3"/>
  <c r="I915" i="3" s="1"/>
  <c r="E1181" i="12" l="1"/>
  <c r="D1166" i="17"/>
  <c r="E915" i="3"/>
  <c r="C900" i="17"/>
  <c r="B900" i="17" s="1"/>
  <c r="D1183" i="15"/>
  <c r="H1183" i="15"/>
  <c r="I1183" i="15" s="1"/>
  <c r="C1183" i="15"/>
  <c r="G1183" i="15"/>
  <c r="D1183" i="14"/>
  <c r="C1183" i="14"/>
  <c r="H1183" i="14"/>
  <c r="I1183" i="14" s="1"/>
  <c r="G1183" i="14"/>
  <c r="C1180" i="13"/>
  <c r="H1180" i="13"/>
  <c r="I1180" i="13" s="1"/>
  <c r="D1180" i="13"/>
  <c r="G1180" i="13"/>
  <c r="B1182" i="12"/>
  <c r="B916" i="3"/>
  <c r="G916" i="3" s="1"/>
  <c r="E1183" i="15" l="1"/>
  <c r="G1168" i="17"/>
  <c r="E1183" i="14"/>
  <c r="F1168" i="17"/>
  <c r="E1180" i="13"/>
  <c r="E1165" i="17"/>
  <c r="B1184" i="15"/>
  <c r="B1184" i="14"/>
  <c r="B1181" i="13"/>
  <c r="H1182" i="12"/>
  <c r="I1182" i="12" s="1"/>
  <c r="D1182" i="12"/>
  <c r="C1182" i="12"/>
  <c r="G1182" i="12"/>
  <c r="C916" i="3"/>
  <c r="D916" i="3"/>
  <c r="E1182" i="12" l="1"/>
  <c r="D1167" i="17"/>
  <c r="E916" i="3"/>
  <c r="C901" i="17"/>
  <c r="B901" i="17" s="1"/>
  <c r="H1184" i="15"/>
  <c r="I1184" i="15" s="1"/>
  <c r="C1184" i="15"/>
  <c r="D1184" i="15"/>
  <c r="G1184" i="15"/>
  <c r="H1184" i="14"/>
  <c r="I1184" i="14" s="1"/>
  <c r="D1184" i="14"/>
  <c r="C1184" i="14"/>
  <c r="G1184" i="14"/>
  <c r="H1181" i="13"/>
  <c r="I1181" i="13" s="1"/>
  <c r="D1181" i="13"/>
  <c r="C1181" i="13"/>
  <c r="G1181" i="13"/>
  <c r="B1183" i="12"/>
  <c r="H916" i="3"/>
  <c r="I916" i="3" s="1"/>
  <c r="E1184" i="15" l="1"/>
  <c r="G1169" i="17"/>
  <c r="E1184" i="14"/>
  <c r="F1169" i="17"/>
  <c r="E1181" i="13"/>
  <c r="E1166" i="17"/>
  <c r="B1185" i="15"/>
  <c r="B1185" i="14"/>
  <c r="B1182" i="13"/>
  <c r="H1183" i="12"/>
  <c r="I1183" i="12" s="1"/>
  <c r="D1183" i="12"/>
  <c r="C1183" i="12"/>
  <c r="G1183" i="12"/>
  <c r="B917" i="3"/>
  <c r="G917" i="3" s="1"/>
  <c r="E1183" i="12" l="1"/>
  <c r="D1168" i="17"/>
  <c r="H1185" i="15"/>
  <c r="I1185" i="15" s="1"/>
  <c r="D1185" i="15"/>
  <c r="C1185" i="15"/>
  <c r="G1185" i="15"/>
  <c r="C1185" i="14"/>
  <c r="H1185" i="14"/>
  <c r="I1185" i="14" s="1"/>
  <c r="D1185" i="14"/>
  <c r="G1185" i="14"/>
  <c r="D1182" i="13"/>
  <c r="C1182" i="13"/>
  <c r="H1182" i="13"/>
  <c r="I1182" i="13" s="1"/>
  <c r="G1182" i="13"/>
  <c r="B1184" i="12"/>
  <c r="C917" i="3"/>
  <c r="D917" i="3"/>
  <c r="E1185" i="15" l="1"/>
  <c r="G1170" i="17"/>
  <c r="E1185" i="14"/>
  <c r="F1170" i="17"/>
  <c r="E1182" i="13"/>
  <c r="E1167" i="17"/>
  <c r="E917" i="3"/>
  <c r="C902" i="17"/>
  <c r="B902" i="17" s="1"/>
  <c r="B1186" i="15"/>
  <c r="B1186" i="14"/>
  <c r="B1183" i="13"/>
  <c r="H1184" i="12"/>
  <c r="I1184" i="12" s="1"/>
  <c r="D1184" i="12"/>
  <c r="C1184" i="12"/>
  <c r="G1184" i="12"/>
  <c r="H917" i="3"/>
  <c r="I917" i="3" s="1"/>
  <c r="E1184" i="12" l="1"/>
  <c r="D1169" i="17"/>
  <c r="H1186" i="15"/>
  <c r="I1186" i="15" s="1"/>
  <c r="D1186" i="15"/>
  <c r="C1186" i="15"/>
  <c r="G1186" i="15"/>
  <c r="D1186" i="14"/>
  <c r="C1186" i="14"/>
  <c r="H1186" i="14"/>
  <c r="I1186" i="14" s="1"/>
  <c r="G1186" i="14"/>
  <c r="C1183" i="13"/>
  <c r="D1183" i="13"/>
  <c r="H1183" i="13"/>
  <c r="I1183" i="13" s="1"/>
  <c r="G1183" i="13"/>
  <c r="B1185" i="12"/>
  <c r="B918" i="3"/>
  <c r="G918" i="3" s="1"/>
  <c r="E1186" i="15" l="1"/>
  <c r="G1171" i="17"/>
  <c r="E1186" i="14"/>
  <c r="F1171" i="17"/>
  <c r="E1183" i="13"/>
  <c r="E1168" i="17"/>
  <c r="B1187" i="15"/>
  <c r="B1187" i="14"/>
  <c r="B1184" i="13"/>
  <c r="D1185" i="12"/>
  <c r="C1185" i="12"/>
  <c r="H1185" i="12"/>
  <c r="I1185" i="12" s="1"/>
  <c r="G1185" i="12"/>
  <c r="C918" i="3"/>
  <c r="D918" i="3"/>
  <c r="E1185" i="12" l="1"/>
  <c r="D1170" i="17"/>
  <c r="E918" i="3"/>
  <c r="C903" i="17"/>
  <c r="B903" i="17" s="1"/>
  <c r="D1187" i="15"/>
  <c r="H1187" i="15"/>
  <c r="I1187" i="15" s="1"/>
  <c r="C1187" i="15"/>
  <c r="G1187" i="15"/>
  <c r="H1187" i="14"/>
  <c r="I1187" i="14" s="1"/>
  <c r="D1187" i="14"/>
  <c r="C1187" i="14"/>
  <c r="G1187" i="14"/>
  <c r="D1184" i="13"/>
  <c r="H1184" i="13"/>
  <c r="I1184" i="13" s="1"/>
  <c r="C1184" i="13"/>
  <c r="G1184" i="13"/>
  <c r="B1186" i="12"/>
  <c r="H918" i="3"/>
  <c r="I918" i="3" s="1"/>
  <c r="E1187" i="15" l="1"/>
  <c r="G1172" i="17"/>
  <c r="E1187" i="14"/>
  <c r="F1172" i="17"/>
  <c r="E1184" i="13"/>
  <c r="E1169" i="17"/>
  <c r="B1188" i="15"/>
  <c r="B1188" i="14"/>
  <c r="B1185" i="13"/>
  <c r="H1186" i="12"/>
  <c r="I1186" i="12" s="1"/>
  <c r="D1186" i="12"/>
  <c r="C1186" i="12"/>
  <c r="G1186" i="12"/>
  <c r="B919" i="3"/>
  <c r="G919" i="3" s="1"/>
  <c r="E1186" i="12" l="1"/>
  <c r="D1171" i="17"/>
  <c r="C1188" i="15"/>
  <c r="H1188" i="15"/>
  <c r="I1188" i="15" s="1"/>
  <c r="D1188" i="15"/>
  <c r="G1188" i="15"/>
  <c r="C1188" i="14"/>
  <c r="H1188" i="14"/>
  <c r="I1188" i="14" s="1"/>
  <c r="D1188" i="14"/>
  <c r="G1188" i="14"/>
  <c r="H1185" i="13"/>
  <c r="I1185" i="13" s="1"/>
  <c r="D1185" i="13"/>
  <c r="C1185" i="13"/>
  <c r="G1185" i="13"/>
  <c r="B1187" i="12"/>
  <c r="C919" i="3"/>
  <c r="D919" i="3"/>
  <c r="E1188" i="15" l="1"/>
  <c r="G1173" i="17"/>
  <c r="E1188" i="14"/>
  <c r="F1173" i="17"/>
  <c r="E1185" i="13"/>
  <c r="E1170" i="17"/>
  <c r="E919" i="3"/>
  <c r="C904" i="17"/>
  <c r="B904" i="17" s="1"/>
  <c r="B1189" i="15"/>
  <c r="B1189" i="14"/>
  <c r="B1186" i="13"/>
  <c r="C1187" i="12"/>
  <c r="H1187" i="12"/>
  <c r="I1187" i="12" s="1"/>
  <c r="D1187" i="12"/>
  <c r="G1187" i="12"/>
  <c r="H919" i="3"/>
  <c r="I919" i="3" s="1"/>
  <c r="E1187" i="12" l="1"/>
  <c r="D1172" i="17"/>
  <c r="D1189" i="15"/>
  <c r="C1189" i="15"/>
  <c r="H1189" i="15"/>
  <c r="I1189" i="15" s="1"/>
  <c r="G1189" i="15"/>
  <c r="H1189" i="14"/>
  <c r="I1189" i="14" s="1"/>
  <c r="C1189" i="14"/>
  <c r="D1189" i="14"/>
  <c r="G1189" i="14"/>
  <c r="D1186" i="13"/>
  <c r="C1186" i="13"/>
  <c r="H1186" i="13"/>
  <c r="I1186" i="13" s="1"/>
  <c r="G1186" i="13"/>
  <c r="B1188" i="12"/>
  <c r="B920" i="3"/>
  <c r="G920" i="3" s="1"/>
  <c r="E1189" i="15" l="1"/>
  <c r="G1174" i="17"/>
  <c r="E1189" i="14"/>
  <c r="F1174" i="17"/>
  <c r="E1186" i="13"/>
  <c r="E1171" i="17"/>
  <c r="B1190" i="15"/>
  <c r="B1190" i="14"/>
  <c r="B1187" i="13"/>
  <c r="H1188" i="12"/>
  <c r="I1188" i="12" s="1"/>
  <c r="D1188" i="12"/>
  <c r="C1188" i="12"/>
  <c r="G1188" i="12"/>
  <c r="C920" i="3"/>
  <c r="D920" i="3"/>
  <c r="E1188" i="12" l="1"/>
  <c r="D1173" i="17"/>
  <c r="E920" i="3"/>
  <c r="C905" i="17"/>
  <c r="B905" i="17" s="1"/>
  <c r="H1190" i="15"/>
  <c r="I1190" i="15" s="1"/>
  <c r="C1190" i="15"/>
  <c r="D1190" i="15"/>
  <c r="G1190" i="15"/>
  <c r="D1190" i="14"/>
  <c r="H1190" i="14"/>
  <c r="I1190" i="14" s="1"/>
  <c r="C1190" i="14"/>
  <c r="G1190" i="14"/>
  <c r="H1187" i="13"/>
  <c r="I1187" i="13" s="1"/>
  <c r="D1187" i="13"/>
  <c r="C1187" i="13"/>
  <c r="G1187" i="13"/>
  <c r="B1189" i="12"/>
  <c r="H920" i="3"/>
  <c r="I920" i="3" s="1"/>
  <c r="E1190" i="15" l="1"/>
  <c r="G1175" i="17"/>
  <c r="E1190" i="14"/>
  <c r="F1175" i="17"/>
  <c r="E1187" i="13"/>
  <c r="E1172" i="17"/>
  <c r="B1191" i="15"/>
  <c r="B1191" i="14"/>
  <c r="B1188" i="13"/>
  <c r="H1189" i="12"/>
  <c r="I1189" i="12" s="1"/>
  <c r="D1189" i="12"/>
  <c r="C1189" i="12"/>
  <c r="G1189" i="12"/>
  <c r="B921" i="3"/>
  <c r="G921" i="3" s="1"/>
  <c r="E1189" i="12" l="1"/>
  <c r="D1174" i="17"/>
  <c r="H1191" i="15"/>
  <c r="I1191" i="15" s="1"/>
  <c r="D1191" i="15"/>
  <c r="C1191" i="15"/>
  <c r="G1191" i="15"/>
  <c r="C1191" i="14"/>
  <c r="H1191" i="14"/>
  <c r="I1191" i="14" s="1"/>
  <c r="D1191" i="14"/>
  <c r="G1191" i="14"/>
  <c r="D1188" i="13"/>
  <c r="H1188" i="13"/>
  <c r="I1188" i="13" s="1"/>
  <c r="C1188" i="13"/>
  <c r="G1188" i="13"/>
  <c r="B1190" i="12"/>
  <c r="C921" i="3"/>
  <c r="D921" i="3"/>
  <c r="E1191" i="15" l="1"/>
  <c r="G1176" i="17"/>
  <c r="E1191" i="14"/>
  <c r="F1176" i="17"/>
  <c r="E1188" i="13"/>
  <c r="E1173" i="17"/>
  <c r="E921" i="3"/>
  <c r="C906" i="17"/>
  <c r="B906" i="17" s="1"/>
  <c r="B1192" i="15"/>
  <c r="B1192" i="14"/>
  <c r="B1189" i="13"/>
  <c r="D1190" i="12"/>
  <c r="C1190" i="12"/>
  <c r="H1190" i="12"/>
  <c r="I1190" i="12" s="1"/>
  <c r="G1190" i="12"/>
  <c r="H921" i="3"/>
  <c r="I921" i="3" s="1"/>
  <c r="E1190" i="12" l="1"/>
  <c r="D1175" i="17"/>
  <c r="H1192" i="15"/>
  <c r="I1192" i="15" s="1"/>
  <c r="D1192" i="15"/>
  <c r="C1192" i="15"/>
  <c r="G1192" i="15"/>
  <c r="C1192" i="14"/>
  <c r="H1192" i="14"/>
  <c r="I1192" i="14" s="1"/>
  <c r="D1192" i="14"/>
  <c r="G1192" i="14"/>
  <c r="C1189" i="13"/>
  <c r="D1189" i="13"/>
  <c r="H1189" i="13"/>
  <c r="I1189" i="13" s="1"/>
  <c r="G1189" i="13"/>
  <c r="B1191" i="12"/>
  <c r="B922" i="3"/>
  <c r="G922" i="3" s="1"/>
  <c r="E1192" i="15" l="1"/>
  <c r="G1177" i="17"/>
  <c r="E1192" i="14"/>
  <c r="F1177" i="17"/>
  <c r="E1189" i="13"/>
  <c r="E1174" i="17"/>
  <c r="B1193" i="15"/>
  <c r="B1193" i="14"/>
  <c r="B1190" i="13"/>
  <c r="H1191" i="12"/>
  <c r="I1191" i="12" s="1"/>
  <c r="D1191" i="12"/>
  <c r="C1191" i="12"/>
  <c r="G1191" i="12"/>
  <c r="C922" i="3"/>
  <c r="D922" i="3"/>
  <c r="E1191" i="12" l="1"/>
  <c r="D1176" i="17"/>
  <c r="E922" i="3"/>
  <c r="C907" i="17"/>
  <c r="B907" i="17" s="1"/>
  <c r="D1193" i="15"/>
  <c r="H1193" i="15"/>
  <c r="I1193" i="15" s="1"/>
  <c r="C1193" i="15"/>
  <c r="G1193" i="15"/>
  <c r="H1193" i="14"/>
  <c r="I1193" i="14" s="1"/>
  <c r="D1193" i="14"/>
  <c r="C1193" i="14"/>
  <c r="G1193" i="14"/>
  <c r="H1190" i="13"/>
  <c r="I1190" i="13" s="1"/>
  <c r="D1190" i="13"/>
  <c r="C1190" i="13"/>
  <c r="G1190" i="13"/>
  <c r="B1192" i="12"/>
  <c r="H922" i="3"/>
  <c r="I922" i="3" s="1"/>
  <c r="E1193" i="15" l="1"/>
  <c r="G1178" i="17"/>
  <c r="E1193" i="14"/>
  <c r="F1178" i="17"/>
  <c r="E1190" i="13"/>
  <c r="E1175" i="17"/>
  <c r="B1194" i="15"/>
  <c r="B1194" i="14"/>
  <c r="B1191" i="13"/>
  <c r="D1192" i="12"/>
  <c r="C1192" i="12"/>
  <c r="H1192" i="12"/>
  <c r="I1192" i="12" s="1"/>
  <c r="G1192" i="12"/>
  <c r="B923" i="3"/>
  <c r="G923" i="3" s="1"/>
  <c r="E1192" i="12" l="1"/>
  <c r="D1177" i="17"/>
  <c r="D1194" i="15"/>
  <c r="C1194" i="15"/>
  <c r="H1194" i="15"/>
  <c r="I1194" i="15" s="1"/>
  <c r="G1194" i="15"/>
  <c r="C1194" i="14"/>
  <c r="H1194" i="14"/>
  <c r="I1194" i="14" s="1"/>
  <c r="D1194" i="14"/>
  <c r="G1194" i="14"/>
  <c r="H1191" i="13"/>
  <c r="I1191" i="13" s="1"/>
  <c r="C1191" i="13"/>
  <c r="D1191" i="13"/>
  <c r="G1191" i="13"/>
  <c r="B1193" i="12"/>
  <c r="C923" i="3"/>
  <c r="D923" i="3"/>
  <c r="E1194" i="15" l="1"/>
  <c r="G1179" i="17"/>
  <c r="E1194" i="14"/>
  <c r="F1179" i="17"/>
  <c r="E1191" i="13"/>
  <c r="E1176" i="17"/>
  <c r="E923" i="3"/>
  <c r="C908" i="17"/>
  <c r="B908" i="17" s="1"/>
  <c r="B1195" i="15"/>
  <c r="B1195" i="14"/>
  <c r="B1192" i="13"/>
  <c r="H1193" i="12"/>
  <c r="I1193" i="12" s="1"/>
  <c r="D1193" i="12"/>
  <c r="C1193" i="12"/>
  <c r="G1193" i="12"/>
  <c r="H923" i="3"/>
  <c r="I923" i="3" s="1"/>
  <c r="E1193" i="12" l="1"/>
  <c r="D1178" i="17"/>
  <c r="D1195" i="15"/>
  <c r="H1195" i="15"/>
  <c r="I1195" i="15" s="1"/>
  <c r="C1195" i="15"/>
  <c r="G1195" i="15"/>
  <c r="C1195" i="14"/>
  <c r="H1195" i="14"/>
  <c r="I1195" i="14" s="1"/>
  <c r="D1195" i="14"/>
  <c r="G1195" i="14"/>
  <c r="C1192" i="13"/>
  <c r="D1192" i="13"/>
  <c r="H1192" i="13"/>
  <c r="I1192" i="13" s="1"/>
  <c r="G1192" i="13"/>
  <c r="B1194" i="12"/>
  <c r="B924" i="3"/>
  <c r="G924" i="3" s="1"/>
  <c r="E1195" i="15" l="1"/>
  <c r="G1180" i="17"/>
  <c r="E1195" i="14"/>
  <c r="F1180" i="17"/>
  <c r="E1192" i="13"/>
  <c r="E1177" i="17"/>
  <c r="B1196" i="15"/>
  <c r="B1196" i="14"/>
  <c r="B1193" i="13"/>
  <c r="H1194" i="12"/>
  <c r="I1194" i="12" s="1"/>
  <c r="D1194" i="12"/>
  <c r="C1194" i="12"/>
  <c r="G1194" i="12"/>
  <c r="C924" i="3"/>
  <c r="D924" i="3"/>
  <c r="H924" i="3"/>
  <c r="I924" i="3" s="1"/>
  <c r="E1194" i="12" l="1"/>
  <c r="D1179" i="17"/>
  <c r="E924" i="3"/>
  <c r="C909" i="17"/>
  <c r="B909" i="17" s="1"/>
  <c r="H1196" i="15"/>
  <c r="I1196" i="15" s="1"/>
  <c r="C1196" i="15"/>
  <c r="D1196" i="15"/>
  <c r="G1196" i="15"/>
  <c r="H1196" i="14"/>
  <c r="I1196" i="14" s="1"/>
  <c r="D1196" i="14"/>
  <c r="C1196" i="14"/>
  <c r="G1196" i="14"/>
  <c r="H1193" i="13"/>
  <c r="I1193" i="13" s="1"/>
  <c r="D1193" i="13"/>
  <c r="C1193" i="13"/>
  <c r="G1193" i="13"/>
  <c r="B1195" i="12"/>
  <c r="B925" i="3"/>
  <c r="G925" i="3" s="1"/>
  <c r="E1196" i="15" l="1"/>
  <c r="G1181" i="17"/>
  <c r="E1196" i="14"/>
  <c r="F1181" i="17"/>
  <c r="E1193" i="13"/>
  <c r="E1178" i="17"/>
  <c r="B1197" i="15"/>
  <c r="B1197" i="14"/>
  <c r="B1194" i="13"/>
  <c r="H1195" i="12"/>
  <c r="I1195" i="12" s="1"/>
  <c r="D1195" i="12"/>
  <c r="C1195" i="12"/>
  <c r="G1195" i="12"/>
  <c r="C925" i="3"/>
  <c r="D925" i="3"/>
  <c r="E1195" i="12" l="1"/>
  <c r="D1180" i="17"/>
  <c r="E925" i="3"/>
  <c r="C910" i="17"/>
  <c r="B910" i="17" s="1"/>
  <c r="H1197" i="15"/>
  <c r="I1197" i="15" s="1"/>
  <c r="D1197" i="15"/>
  <c r="C1197" i="15"/>
  <c r="G1197" i="15"/>
  <c r="C1197" i="14"/>
  <c r="H1197" i="14"/>
  <c r="I1197" i="14" s="1"/>
  <c r="D1197" i="14"/>
  <c r="G1197" i="14"/>
  <c r="D1194" i="13"/>
  <c r="C1194" i="13"/>
  <c r="H1194" i="13"/>
  <c r="I1194" i="13" s="1"/>
  <c r="G1194" i="13"/>
  <c r="B1196" i="12"/>
  <c r="H925" i="3"/>
  <c r="I925" i="3" s="1"/>
  <c r="E1197" i="15" l="1"/>
  <c r="G1182" i="17"/>
  <c r="E1197" i="14"/>
  <c r="F1182" i="17"/>
  <c r="E1194" i="13"/>
  <c r="E1179" i="17"/>
  <c r="B1198" i="15"/>
  <c r="B1198" i="14"/>
  <c r="B1195" i="13"/>
  <c r="H1196" i="12"/>
  <c r="I1196" i="12" s="1"/>
  <c r="D1196" i="12"/>
  <c r="C1196" i="12"/>
  <c r="G1196" i="12"/>
  <c r="B926" i="3"/>
  <c r="G926" i="3" s="1"/>
  <c r="E1196" i="12" l="1"/>
  <c r="D1181" i="17"/>
  <c r="H1198" i="15"/>
  <c r="I1198" i="15" s="1"/>
  <c r="D1198" i="15"/>
  <c r="C1198" i="15"/>
  <c r="G1198" i="15"/>
  <c r="D1198" i="14"/>
  <c r="H1198" i="14"/>
  <c r="I1198" i="14" s="1"/>
  <c r="C1198" i="14"/>
  <c r="G1198" i="14"/>
  <c r="C1195" i="13"/>
  <c r="D1195" i="13"/>
  <c r="H1195" i="13"/>
  <c r="I1195" i="13" s="1"/>
  <c r="G1195" i="13"/>
  <c r="B1197" i="12"/>
  <c r="C926" i="3"/>
  <c r="D926" i="3"/>
  <c r="E1198" i="15" l="1"/>
  <c r="G1183" i="17"/>
  <c r="E1198" i="14"/>
  <c r="F1183" i="17"/>
  <c r="E1195" i="13"/>
  <c r="E1180" i="17"/>
  <c r="E926" i="3"/>
  <c r="C911" i="17"/>
  <c r="B911" i="17" s="1"/>
  <c r="B1199" i="15"/>
  <c r="B1199" i="14"/>
  <c r="B1196" i="13"/>
  <c r="D1197" i="12"/>
  <c r="C1197" i="12"/>
  <c r="H1197" i="12"/>
  <c r="I1197" i="12" s="1"/>
  <c r="G1197" i="12"/>
  <c r="H926" i="3"/>
  <c r="I926" i="3" s="1"/>
  <c r="E1197" i="12" l="1"/>
  <c r="D1182" i="17"/>
  <c r="D1199" i="15"/>
  <c r="H1199" i="15"/>
  <c r="I1199" i="15" s="1"/>
  <c r="C1199" i="15"/>
  <c r="G1199" i="15"/>
  <c r="H1199" i="14"/>
  <c r="I1199" i="14" s="1"/>
  <c r="D1199" i="14"/>
  <c r="C1199" i="14"/>
  <c r="G1199" i="14"/>
  <c r="D1196" i="13"/>
  <c r="H1196" i="13"/>
  <c r="I1196" i="13" s="1"/>
  <c r="C1196" i="13"/>
  <c r="G1196" i="13"/>
  <c r="B1198" i="12"/>
  <c r="B927" i="3"/>
  <c r="G927" i="3" s="1"/>
  <c r="E1199" i="15" l="1"/>
  <c r="G1184" i="17"/>
  <c r="E1199" i="14"/>
  <c r="F1184" i="17"/>
  <c r="E1196" i="13"/>
  <c r="E1181" i="17"/>
  <c r="B1200" i="15"/>
  <c r="B1200" i="14"/>
  <c r="B1197" i="13"/>
  <c r="H1198" i="12"/>
  <c r="I1198" i="12" s="1"/>
  <c r="D1198" i="12"/>
  <c r="C1198" i="12"/>
  <c r="G1198" i="12"/>
  <c r="C927" i="3"/>
  <c r="D927" i="3"/>
  <c r="H927" i="3"/>
  <c r="I927" i="3" s="1"/>
  <c r="E1198" i="12" l="1"/>
  <c r="D1183" i="17"/>
  <c r="E927" i="3"/>
  <c r="C912" i="17"/>
  <c r="B912" i="17" s="1"/>
  <c r="C1200" i="15"/>
  <c r="H1200" i="15"/>
  <c r="I1200" i="15" s="1"/>
  <c r="D1200" i="15"/>
  <c r="G1200" i="15"/>
  <c r="C1200" i="14"/>
  <c r="H1200" i="14"/>
  <c r="I1200" i="14" s="1"/>
  <c r="D1200" i="14"/>
  <c r="G1200" i="14"/>
  <c r="H1197" i="13"/>
  <c r="I1197" i="13" s="1"/>
  <c r="D1197" i="13"/>
  <c r="C1197" i="13"/>
  <c r="G1197" i="13"/>
  <c r="B1199" i="12"/>
  <c r="B928" i="3"/>
  <c r="G928" i="3" s="1"/>
  <c r="E1200" i="15" l="1"/>
  <c r="G1185" i="17"/>
  <c r="E1200" i="14"/>
  <c r="F1185" i="17"/>
  <c r="E1197" i="13"/>
  <c r="E1182" i="17"/>
  <c r="B1201" i="15"/>
  <c r="B1201" i="14"/>
  <c r="B1198" i="13"/>
  <c r="C1199" i="12"/>
  <c r="H1199" i="12"/>
  <c r="I1199" i="12" s="1"/>
  <c r="D1199" i="12"/>
  <c r="G1199" i="12"/>
  <c r="C928" i="3"/>
  <c r="D928" i="3"/>
  <c r="E1199" i="12" l="1"/>
  <c r="D1184" i="17"/>
  <c r="E928" i="3"/>
  <c r="C913" i="17"/>
  <c r="B913" i="17" s="1"/>
  <c r="D1201" i="15"/>
  <c r="C1201" i="15"/>
  <c r="H1201" i="15"/>
  <c r="I1201" i="15" s="1"/>
  <c r="G1201" i="15"/>
  <c r="H1201" i="14"/>
  <c r="I1201" i="14" s="1"/>
  <c r="D1201" i="14"/>
  <c r="C1201" i="14"/>
  <c r="G1201" i="14"/>
  <c r="D1198" i="13"/>
  <c r="C1198" i="13"/>
  <c r="H1198" i="13"/>
  <c r="I1198" i="13" s="1"/>
  <c r="G1198" i="13"/>
  <c r="B1200" i="12"/>
  <c r="H928" i="3"/>
  <c r="I928" i="3" s="1"/>
  <c r="E1201" i="15" l="1"/>
  <c r="G1186" i="17"/>
  <c r="E1201" i="14"/>
  <c r="F1186" i="17"/>
  <c r="E1198" i="13"/>
  <c r="E1183" i="17"/>
  <c r="B1202" i="15"/>
  <c r="B1202" i="14"/>
  <c r="B1199" i="13"/>
  <c r="H1200" i="12"/>
  <c r="I1200" i="12" s="1"/>
  <c r="D1200" i="12"/>
  <c r="C1200" i="12"/>
  <c r="G1200" i="12"/>
  <c r="B929" i="3"/>
  <c r="G929" i="3" s="1"/>
  <c r="E1200" i="12" l="1"/>
  <c r="D1185" i="17"/>
  <c r="H1202" i="15"/>
  <c r="I1202" i="15" s="1"/>
  <c r="C1202" i="15"/>
  <c r="D1202" i="15"/>
  <c r="G1202" i="15"/>
  <c r="D1202" i="14"/>
  <c r="H1202" i="14"/>
  <c r="I1202" i="14" s="1"/>
  <c r="C1202" i="14"/>
  <c r="G1202" i="14"/>
  <c r="H1199" i="13"/>
  <c r="I1199" i="13" s="1"/>
  <c r="D1199" i="13"/>
  <c r="C1199" i="13"/>
  <c r="G1199" i="13"/>
  <c r="B1201" i="12"/>
  <c r="C929" i="3"/>
  <c r="D929" i="3"/>
  <c r="E1202" i="15" l="1"/>
  <c r="G1187" i="17"/>
  <c r="E1202" i="14"/>
  <c r="F1187" i="17"/>
  <c r="E1199" i="13"/>
  <c r="E1184" i="17"/>
  <c r="E929" i="3"/>
  <c r="C914" i="17"/>
  <c r="B914" i="17" s="1"/>
  <c r="B1203" i="15"/>
  <c r="B1203" i="14"/>
  <c r="B1200" i="13"/>
  <c r="H1201" i="12"/>
  <c r="I1201" i="12" s="1"/>
  <c r="D1201" i="12"/>
  <c r="C1201" i="12"/>
  <c r="G1201" i="12"/>
  <c r="H929" i="3"/>
  <c r="I929" i="3" s="1"/>
  <c r="E1201" i="12" l="1"/>
  <c r="D1186" i="17"/>
  <c r="H1203" i="15"/>
  <c r="I1203" i="15" s="1"/>
  <c r="D1203" i="15"/>
  <c r="C1203" i="15"/>
  <c r="G1203" i="15"/>
  <c r="C1203" i="14"/>
  <c r="H1203" i="14"/>
  <c r="I1203" i="14" s="1"/>
  <c r="D1203" i="14"/>
  <c r="G1203" i="14"/>
  <c r="D1200" i="13"/>
  <c r="H1200" i="13"/>
  <c r="I1200" i="13" s="1"/>
  <c r="C1200" i="13"/>
  <c r="G1200" i="13"/>
  <c r="B1202" i="12"/>
  <c r="B930" i="3"/>
  <c r="G930" i="3" s="1"/>
  <c r="E1203" i="15" l="1"/>
  <c r="G1188" i="17"/>
  <c r="E1203" i="14"/>
  <c r="F1188" i="17"/>
  <c r="E1200" i="13"/>
  <c r="E1185" i="17"/>
  <c r="B1204" i="15"/>
  <c r="B1204" i="14"/>
  <c r="B1201" i="13"/>
  <c r="D1202" i="12"/>
  <c r="C1202" i="12"/>
  <c r="H1202" i="12"/>
  <c r="I1202" i="12" s="1"/>
  <c r="G1202" i="12"/>
  <c r="C930" i="3"/>
  <c r="D930" i="3"/>
  <c r="E1202" i="12" l="1"/>
  <c r="D1187" i="17"/>
  <c r="E930" i="3"/>
  <c r="C915" i="17"/>
  <c r="B915" i="17" s="1"/>
  <c r="H1204" i="15"/>
  <c r="I1204" i="15" s="1"/>
  <c r="D1204" i="15"/>
  <c r="C1204" i="15"/>
  <c r="G1204" i="15"/>
  <c r="H1204" i="14"/>
  <c r="I1204" i="14" s="1"/>
  <c r="C1204" i="14"/>
  <c r="D1204" i="14"/>
  <c r="G1204" i="14"/>
  <c r="C1201" i="13"/>
  <c r="D1201" i="13"/>
  <c r="H1201" i="13"/>
  <c r="I1201" i="13" s="1"/>
  <c r="G1201" i="13"/>
  <c r="B1203" i="12"/>
  <c r="H930" i="3"/>
  <c r="I930" i="3" s="1"/>
  <c r="E1204" i="15" l="1"/>
  <c r="G1189" i="17"/>
  <c r="E1204" i="14"/>
  <c r="F1189" i="17"/>
  <c r="E1201" i="13"/>
  <c r="E1186" i="17"/>
  <c r="B1205" i="15"/>
  <c r="B1205" i="14"/>
  <c r="B1202" i="13"/>
  <c r="H1203" i="12"/>
  <c r="I1203" i="12" s="1"/>
  <c r="D1203" i="12"/>
  <c r="C1203" i="12"/>
  <c r="G1203" i="12"/>
  <c r="B931" i="3"/>
  <c r="G931" i="3" s="1"/>
  <c r="E1203" i="12" l="1"/>
  <c r="D1188" i="17"/>
  <c r="D1205" i="15"/>
  <c r="C1205" i="15"/>
  <c r="H1205" i="15"/>
  <c r="I1205" i="15" s="1"/>
  <c r="G1205" i="15"/>
  <c r="H1205" i="14"/>
  <c r="I1205" i="14" s="1"/>
  <c r="D1205" i="14"/>
  <c r="C1205" i="14"/>
  <c r="G1205" i="14"/>
  <c r="H1202" i="13"/>
  <c r="I1202" i="13" s="1"/>
  <c r="D1202" i="13"/>
  <c r="C1202" i="13"/>
  <c r="G1202" i="13"/>
  <c r="B1204" i="12"/>
  <c r="C931" i="3"/>
  <c r="D931" i="3"/>
  <c r="E1205" i="15" l="1"/>
  <c r="G1190" i="17"/>
  <c r="E1205" i="14"/>
  <c r="F1190" i="17"/>
  <c r="E1202" i="13"/>
  <c r="E1187" i="17"/>
  <c r="E931" i="3"/>
  <c r="C916" i="17"/>
  <c r="B916" i="17" s="1"/>
  <c r="B1206" i="15"/>
  <c r="B1206" i="14"/>
  <c r="B1203" i="13"/>
  <c r="D1204" i="12"/>
  <c r="C1204" i="12"/>
  <c r="H1204" i="12"/>
  <c r="I1204" i="12" s="1"/>
  <c r="G1204" i="12"/>
  <c r="H931" i="3"/>
  <c r="I931" i="3" s="1"/>
  <c r="E1204" i="12" l="1"/>
  <c r="D1189" i="17"/>
  <c r="D1206" i="15"/>
  <c r="C1206" i="15"/>
  <c r="H1206" i="15"/>
  <c r="I1206" i="15" s="1"/>
  <c r="G1206" i="15"/>
  <c r="C1206" i="14"/>
  <c r="H1206" i="14"/>
  <c r="I1206" i="14" s="1"/>
  <c r="D1206" i="14"/>
  <c r="G1206" i="14"/>
  <c r="H1203" i="13"/>
  <c r="I1203" i="13" s="1"/>
  <c r="C1203" i="13"/>
  <c r="D1203" i="13"/>
  <c r="G1203" i="13"/>
  <c r="B1205" i="12"/>
  <c r="B932" i="3"/>
  <c r="G932" i="3" s="1"/>
  <c r="E1206" i="15" l="1"/>
  <c r="G1191" i="17"/>
  <c r="E1206" i="14"/>
  <c r="F1191" i="17"/>
  <c r="E1203" i="13"/>
  <c r="E1188" i="17"/>
  <c r="B1207" i="15"/>
  <c r="B1207" i="14"/>
  <c r="B1204" i="13"/>
  <c r="H1205" i="12"/>
  <c r="I1205" i="12" s="1"/>
  <c r="D1205" i="12"/>
  <c r="C1205" i="12"/>
  <c r="G1205" i="12"/>
  <c r="C932" i="3"/>
  <c r="D932" i="3"/>
  <c r="H932" i="3"/>
  <c r="I932" i="3" s="1"/>
  <c r="E1205" i="12" l="1"/>
  <c r="D1190" i="17"/>
  <c r="E932" i="3"/>
  <c r="C917" i="17"/>
  <c r="B917" i="17" s="1"/>
  <c r="D1207" i="15"/>
  <c r="H1207" i="15"/>
  <c r="I1207" i="15" s="1"/>
  <c r="C1207" i="15"/>
  <c r="G1207" i="15"/>
  <c r="H1207" i="14"/>
  <c r="I1207" i="14" s="1"/>
  <c r="D1207" i="14"/>
  <c r="C1207" i="14"/>
  <c r="G1207" i="14"/>
  <c r="C1204" i="13"/>
  <c r="H1204" i="13"/>
  <c r="I1204" i="13" s="1"/>
  <c r="D1204" i="13"/>
  <c r="G1204" i="13"/>
  <c r="B1206" i="12"/>
  <c r="B933" i="3"/>
  <c r="G933" i="3" s="1"/>
  <c r="E1207" i="15" l="1"/>
  <c r="G1192" i="17"/>
  <c r="E1207" i="14"/>
  <c r="F1192" i="17"/>
  <c r="E1204" i="13"/>
  <c r="E1189" i="17"/>
  <c r="B1208" i="15"/>
  <c r="B1208" i="14"/>
  <c r="B1205" i="13"/>
  <c r="H1206" i="12"/>
  <c r="I1206" i="12" s="1"/>
  <c r="D1206" i="12"/>
  <c r="C1206" i="12"/>
  <c r="G1206" i="12"/>
  <c r="C933" i="3"/>
  <c r="D933" i="3"/>
  <c r="H933" i="3"/>
  <c r="I933" i="3" s="1"/>
  <c r="E1206" i="12" l="1"/>
  <c r="D1191" i="17"/>
  <c r="E933" i="3"/>
  <c r="C918" i="17"/>
  <c r="B918" i="17" s="1"/>
  <c r="H1208" i="15"/>
  <c r="I1208" i="15" s="1"/>
  <c r="C1208" i="15"/>
  <c r="D1208" i="15"/>
  <c r="G1208" i="15"/>
  <c r="H1208" i="14"/>
  <c r="I1208" i="14" s="1"/>
  <c r="D1208" i="14"/>
  <c r="C1208" i="14"/>
  <c r="G1208" i="14"/>
  <c r="H1205" i="13"/>
  <c r="I1205" i="13" s="1"/>
  <c r="D1205" i="13"/>
  <c r="C1205" i="13"/>
  <c r="G1205" i="13"/>
  <c r="B1207" i="12"/>
  <c r="B934" i="3"/>
  <c r="G934" i="3" s="1"/>
  <c r="E1208" i="15" l="1"/>
  <c r="G1193" i="17"/>
  <c r="E1208" i="14"/>
  <c r="F1193" i="17"/>
  <c r="E1205" i="13"/>
  <c r="E1190" i="17"/>
  <c r="B1209" i="15"/>
  <c r="B1209" i="14"/>
  <c r="B1206" i="13"/>
  <c r="H1207" i="12"/>
  <c r="I1207" i="12" s="1"/>
  <c r="D1207" i="12"/>
  <c r="C1207" i="12"/>
  <c r="G1207" i="12"/>
  <c r="C934" i="3"/>
  <c r="D934" i="3"/>
  <c r="E1207" i="12" l="1"/>
  <c r="D1192" i="17"/>
  <c r="E934" i="3"/>
  <c r="C919" i="17"/>
  <c r="B919" i="17" s="1"/>
  <c r="H1209" i="15"/>
  <c r="I1209" i="15" s="1"/>
  <c r="D1209" i="15"/>
  <c r="C1209" i="15"/>
  <c r="G1209" i="15"/>
  <c r="C1209" i="14"/>
  <c r="H1209" i="14"/>
  <c r="I1209" i="14" s="1"/>
  <c r="D1209" i="14"/>
  <c r="G1209" i="14"/>
  <c r="D1206" i="13"/>
  <c r="C1206" i="13"/>
  <c r="H1206" i="13"/>
  <c r="I1206" i="13" s="1"/>
  <c r="G1206" i="13"/>
  <c r="B1208" i="12"/>
  <c r="H934" i="3"/>
  <c r="I934" i="3" s="1"/>
  <c r="E1209" i="15" l="1"/>
  <c r="G1194" i="17"/>
  <c r="E1209" i="14"/>
  <c r="F1194" i="17"/>
  <c r="E1206" i="13"/>
  <c r="E1191" i="17"/>
  <c r="B1210" i="15"/>
  <c r="B1210" i="14"/>
  <c r="B1207" i="13"/>
  <c r="H1208" i="12"/>
  <c r="I1208" i="12" s="1"/>
  <c r="D1208" i="12"/>
  <c r="C1208" i="12"/>
  <c r="G1208" i="12"/>
  <c r="B935" i="3"/>
  <c r="G935" i="3" s="1"/>
  <c r="E1208" i="12" l="1"/>
  <c r="D1193" i="17"/>
  <c r="H1210" i="15"/>
  <c r="I1210" i="15" s="1"/>
  <c r="D1210" i="15"/>
  <c r="C1210" i="15"/>
  <c r="G1210" i="15"/>
  <c r="D1210" i="14"/>
  <c r="H1210" i="14"/>
  <c r="I1210" i="14" s="1"/>
  <c r="C1210" i="14"/>
  <c r="G1210" i="14"/>
  <c r="C1207" i="13"/>
  <c r="H1207" i="13"/>
  <c r="I1207" i="13" s="1"/>
  <c r="D1207" i="13"/>
  <c r="G1207" i="13"/>
  <c r="B1209" i="12"/>
  <c r="C935" i="3"/>
  <c r="D935" i="3"/>
  <c r="E1210" i="15" l="1"/>
  <c r="G1195" i="17"/>
  <c r="E1210" i="14"/>
  <c r="F1195" i="17"/>
  <c r="E1207" i="13"/>
  <c r="E1192" i="17"/>
  <c r="E935" i="3"/>
  <c r="C920" i="17"/>
  <c r="B920" i="17" s="1"/>
  <c r="B1211" i="15"/>
  <c r="B1211" i="14"/>
  <c r="B1208" i="13"/>
  <c r="D1209" i="12"/>
  <c r="C1209" i="12"/>
  <c r="H1209" i="12"/>
  <c r="I1209" i="12" s="1"/>
  <c r="G1209" i="12"/>
  <c r="H935" i="3"/>
  <c r="I935" i="3" s="1"/>
  <c r="E1209" i="12" l="1"/>
  <c r="D1194" i="17"/>
  <c r="D1211" i="15"/>
  <c r="C1211" i="15"/>
  <c r="H1211" i="15"/>
  <c r="I1211" i="15" s="1"/>
  <c r="G1211" i="15"/>
  <c r="H1211" i="14"/>
  <c r="I1211" i="14" s="1"/>
  <c r="D1211" i="14"/>
  <c r="C1211" i="14"/>
  <c r="G1211" i="14"/>
  <c r="D1208" i="13"/>
  <c r="H1208" i="13"/>
  <c r="I1208" i="13" s="1"/>
  <c r="C1208" i="13"/>
  <c r="G1208" i="13"/>
  <c r="B1210" i="12"/>
  <c r="B936" i="3"/>
  <c r="G936" i="3" s="1"/>
  <c r="E1211" i="15" l="1"/>
  <c r="G1196" i="17"/>
  <c r="E1211" i="14"/>
  <c r="F1196" i="17"/>
  <c r="E1208" i="13"/>
  <c r="E1193" i="17"/>
  <c r="B1212" i="15"/>
  <c r="B1212" i="14"/>
  <c r="B1209" i="13"/>
  <c r="H1210" i="12"/>
  <c r="I1210" i="12" s="1"/>
  <c r="D1210" i="12"/>
  <c r="C1210" i="12"/>
  <c r="G1210" i="12"/>
  <c r="C936" i="3"/>
  <c r="D936" i="3"/>
  <c r="H936" i="3"/>
  <c r="I936" i="3" s="1"/>
  <c r="E1210" i="12" l="1"/>
  <c r="D1195" i="17"/>
  <c r="E936" i="3"/>
  <c r="C921" i="17"/>
  <c r="B921" i="17" s="1"/>
  <c r="C1212" i="15"/>
  <c r="H1212" i="15"/>
  <c r="I1212" i="15" s="1"/>
  <c r="D1212" i="15"/>
  <c r="G1212" i="15"/>
  <c r="C1212" i="14"/>
  <c r="H1212" i="14"/>
  <c r="I1212" i="14" s="1"/>
  <c r="D1212" i="14"/>
  <c r="G1212" i="14"/>
  <c r="H1209" i="13"/>
  <c r="I1209" i="13" s="1"/>
  <c r="D1209" i="13"/>
  <c r="C1209" i="13"/>
  <c r="G1209" i="13"/>
  <c r="B1211" i="12"/>
  <c r="B937" i="3"/>
  <c r="G937" i="3" s="1"/>
  <c r="E1212" i="15" l="1"/>
  <c r="G1197" i="17"/>
  <c r="E1212" i="14"/>
  <c r="F1197" i="17"/>
  <c r="E1209" i="13"/>
  <c r="E1194" i="17"/>
  <c r="B1213" i="15"/>
  <c r="B1213" i="14"/>
  <c r="B1210" i="13"/>
  <c r="C1211" i="12"/>
  <c r="H1211" i="12"/>
  <c r="I1211" i="12" s="1"/>
  <c r="D1211" i="12"/>
  <c r="G1211" i="12"/>
  <c r="C937" i="3"/>
  <c r="D937" i="3"/>
  <c r="E1211" i="12" l="1"/>
  <c r="D1196" i="17"/>
  <c r="E937" i="3"/>
  <c r="C922" i="17"/>
  <c r="B922" i="17" s="1"/>
  <c r="D1213" i="15"/>
  <c r="C1213" i="15"/>
  <c r="H1213" i="15"/>
  <c r="I1213" i="15" s="1"/>
  <c r="G1213" i="15"/>
  <c r="H1213" i="14"/>
  <c r="I1213" i="14" s="1"/>
  <c r="D1213" i="14"/>
  <c r="C1213" i="14"/>
  <c r="G1213" i="14"/>
  <c r="C1210" i="13"/>
  <c r="H1210" i="13"/>
  <c r="I1210" i="13" s="1"/>
  <c r="D1210" i="13"/>
  <c r="G1210" i="13"/>
  <c r="B1212" i="12"/>
  <c r="H937" i="3"/>
  <c r="I937" i="3" s="1"/>
  <c r="E1213" i="15" l="1"/>
  <c r="G1198" i="17"/>
  <c r="E1213" i="14"/>
  <c r="F1198" i="17"/>
  <c r="E1210" i="13"/>
  <c r="E1195" i="17"/>
  <c r="B1214" i="15"/>
  <c r="B1214" i="14"/>
  <c r="B1211" i="13"/>
  <c r="H1212" i="12"/>
  <c r="I1212" i="12" s="1"/>
  <c r="D1212" i="12"/>
  <c r="C1212" i="12"/>
  <c r="G1212" i="12"/>
  <c r="B938" i="3"/>
  <c r="G938" i="3" s="1"/>
  <c r="E1212" i="12" l="1"/>
  <c r="D1197" i="17"/>
  <c r="H1214" i="15"/>
  <c r="I1214" i="15" s="1"/>
  <c r="C1214" i="15"/>
  <c r="D1214" i="15"/>
  <c r="G1214" i="15"/>
  <c r="D1214" i="14"/>
  <c r="H1214" i="14"/>
  <c r="I1214" i="14" s="1"/>
  <c r="C1214" i="14"/>
  <c r="G1214" i="14"/>
  <c r="H1211" i="13"/>
  <c r="I1211" i="13" s="1"/>
  <c r="D1211" i="13"/>
  <c r="C1211" i="13"/>
  <c r="G1211" i="13"/>
  <c r="B1213" i="12"/>
  <c r="C938" i="3"/>
  <c r="D938" i="3"/>
  <c r="E1214" i="15" l="1"/>
  <c r="G1199" i="17"/>
  <c r="E1214" i="14"/>
  <c r="F1199" i="17"/>
  <c r="E1211" i="13"/>
  <c r="E1196" i="17"/>
  <c r="E938" i="3"/>
  <c r="C923" i="17"/>
  <c r="B923" i="17" s="1"/>
  <c r="B1215" i="15"/>
  <c r="B1215" i="14"/>
  <c r="B1212" i="13"/>
  <c r="H1213" i="12"/>
  <c r="I1213" i="12" s="1"/>
  <c r="D1213" i="12"/>
  <c r="C1213" i="12"/>
  <c r="G1213" i="12"/>
  <c r="H938" i="3"/>
  <c r="I938" i="3" s="1"/>
  <c r="E1213" i="12" l="1"/>
  <c r="D1198" i="17"/>
  <c r="H1215" i="15"/>
  <c r="I1215" i="15" s="1"/>
  <c r="D1215" i="15"/>
  <c r="C1215" i="15"/>
  <c r="G1215" i="15"/>
  <c r="C1215" i="14"/>
  <c r="H1215" i="14"/>
  <c r="I1215" i="14" s="1"/>
  <c r="D1215" i="14"/>
  <c r="G1215" i="14"/>
  <c r="D1212" i="13"/>
  <c r="H1212" i="13"/>
  <c r="I1212" i="13" s="1"/>
  <c r="C1212" i="13"/>
  <c r="G1212" i="13"/>
  <c r="B1214" i="12"/>
  <c r="B939" i="3"/>
  <c r="G939" i="3" s="1"/>
  <c r="E1215" i="15" l="1"/>
  <c r="G1200" i="17"/>
  <c r="E1215" i="14"/>
  <c r="F1200" i="17"/>
  <c r="E1212" i="13"/>
  <c r="E1197" i="17"/>
  <c r="B1216" i="15"/>
  <c r="B1216" i="14"/>
  <c r="B1213" i="13"/>
  <c r="D1214" i="12"/>
  <c r="C1214" i="12"/>
  <c r="H1214" i="12"/>
  <c r="I1214" i="12" s="1"/>
  <c r="G1214" i="12"/>
  <c r="C939" i="3"/>
  <c r="D939" i="3"/>
  <c r="E1214" i="12" l="1"/>
  <c r="D1199" i="17"/>
  <c r="E939" i="3"/>
  <c r="C924" i="17"/>
  <c r="B924" i="17" s="1"/>
  <c r="H1216" i="15"/>
  <c r="I1216" i="15" s="1"/>
  <c r="D1216" i="15"/>
  <c r="C1216" i="15"/>
  <c r="G1216" i="15"/>
  <c r="H1216" i="14"/>
  <c r="I1216" i="14" s="1"/>
  <c r="D1216" i="14"/>
  <c r="C1216" i="14"/>
  <c r="G1216" i="14"/>
  <c r="C1213" i="13"/>
  <c r="H1213" i="13"/>
  <c r="I1213" i="13" s="1"/>
  <c r="D1213" i="13"/>
  <c r="G1213" i="13"/>
  <c r="B1215" i="12"/>
  <c r="H939" i="3"/>
  <c r="I939" i="3" s="1"/>
  <c r="E1216" i="15" l="1"/>
  <c r="G1201" i="17"/>
  <c r="E1216" i="14"/>
  <c r="F1201" i="17"/>
  <c r="E1213" i="13"/>
  <c r="E1198" i="17"/>
  <c r="B1217" i="15"/>
  <c r="B1217" i="14"/>
  <c r="B1214" i="13"/>
  <c r="H1215" i="12"/>
  <c r="I1215" i="12" s="1"/>
  <c r="D1215" i="12"/>
  <c r="C1215" i="12"/>
  <c r="G1215" i="12"/>
  <c r="B940" i="3"/>
  <c r="G940" i="3" s="1"/>
  <c r="E1215" i="12" l="1"/>
  <c r="D1200" i="17"/>
  <c r="D1217" i="15"/>
  <c r="C1217" i="15"/>
  <c r="H1217" i="15"/>
  <c r="I1217" i="15" s="1"/>
  <c r="G1217" i="15"/>
  <c r="H1217" i="14"/>
  <c r="I1217" i="14" s="1"/>
  <c r="D1217" i="14"/>
  <c r="C1217" i="14"/>
  <c r="G1217" i="14"/>
  <c r="H1214" i="13"/>
  <c r="I1214" i="13" s="1"/>
  <c r="D1214" i="13"/>
  <c r="C1214" i="13"/>
  <c r="G1214" i="13"/>
  <c r="B1216" i="12"/>
  <c r="C940" i="3"/>
  <c r="D940" i="3"/>
  <c r="H940" i="3"/>
  <c r="I940" i="3" s="1"/>
  <c r="E1217" i="15" l="1"/>
  <c r="G1202" i="17"/>
  <c r="E1217" i="14"/>
  <c r="F1202" i="17"/>
  <c r="E1214" i="13"/>
  <c r="E1199" i="17"/>
  <c r="E940" i="3"/>
  <c r="C925" i="17"/>
  <c r="B925" i="17" s="1"/>
  <c r="B1218" i="15"/>
  <c r="B1218" i="14"/>
  <c r="B1215" i="13"/>
  <c r="D1216" i="12"/>
  <c r="C1216" i="12"/>
  <c r="H1216" i="12"/>
  <c r="I1216" i="12" s="1"/>
  <c r="G1216" i="12"/>
  <c r="B941" i="3"/>
  <c r="G941" i="3" s="1"/>
  <c r="E1216" i="12" l="1"/>
  <c r="D1201" i="17"/>
  <c r="D1218" i="15"/>
  <c r="C1218" i="15"/>
  <c r="H1218" i="15"/>
  <c r="I1218" i="15" s="1"/>
  <c r="G1218" i="15"/>
  <c r="C1218" i="14"/>
  <c r="D1218" i="14"/>
  <c r="H1218" i="14"/>
  <c r="I1218" i="14" s="1"/>
  <c r="G1218" i="14"/>
  <c r="H1215" i="13"/>
  <c r="I1215" i="13" s="1"/>
  <c r="C1215" i="13"/>
  <c r="D1215" i="13"/>
  <c r="G1215" i="13"/>
  <c r="B1217" i="12"/>
  <c r="C941" i="3"/>
  <c r="D941" i="3"/>
  <c r="E1218" i="15" l="1"/>
  <c r="G1203" i="17"/>
  <c r="E1218" i="14"/>
  <c r="F1203" i="17"/>
  <c r="E1215" i="13"/>
  <c r="E1200" i="17"/>
  <c r="E941" i="3"/>
  <c r="C926" i="17"/>
  <c r="B926" i="17" s="1"/>
  <c r="B1219" i="15"/>
  <c r="B1219" i="14"/>
  <c r="B1216" i="13"/>
  <c r="H1217" i="12"/>
  <c r="I1217" i="12" s="1"/>
  <c r="D1217" i="12"/>
  <c r="C1217" i="12"/>
  <c r="G1217" i="12"/>
  <c r="H941" i="3"/>
  <c r="I941" i="3" s="1"/>
  <c r="E1217" i="12" l="1"/>
  <c r="D1202" i="17"/>
  <c r="D1219" i="15"/>
  <c r="H1219" i="15"/>
  <c r="I1219" i="15" s="1"/>
  <c r="C1219" i="15"/>
  <c r="G1219" i="15"/>
  <c r="H1219" i="14"/>
  <c r="I1219" i="14" s="1"/>
  <c r="D1219" i="14"/>
  <c r="C1219" i="14"/>
  <c r="G1219" i="14"/>
  <c r="C1216" i="13"/>
  <c r="H1216" i="13"/>
  <c r="I1216" i="13" s="1"/>
  <c r="D1216" i="13"/>
  <c r="G1216" i="13"/>
  <c r="B1218" i="12"/>
  <c r="B942" i="3"/>
  <c r="G942" i="3" s="1"/>
  <c r="E1219" i="15" l="1"/>
  <c r="G1204" i="17"/>
  <c r="E1219" i="14"/>
  <c r="F1204" i="17"/>
  <c r="E1216" i="13"/>
  <c r="E1201" i="17"/>
  <c r="B1220" i="15"/>
  <c r="B1220" i="14"/>
  <c r="B1217" i="13"/>
  <c r="H1218" i="12"/>
  <c r="I1218" i="12" s="1"/>
  <c r="D1218" i="12"/>
  <c r="C1218" i="12"/>
  <c r="G1218" i="12"/>
  <c r="C942" i="3"/>
  <c r="D942" i="3"/>
  <c r="H942" i="3"/>
  <c r="I942" i="3" s="1"/>
  <c r="E1218" i="12" l="1"/>
  <c r="D1203" i="17"/>
  <c r="E942" i="3"/>
  <c r="C927" i="17"/>
  <c r="B927" i="17" s="1"/>
  <c r="H1220" i="15"/>
  <c r="I1220" i="15" s="1"/>
  <c r="C1220" i="15"/>
  <c r="D1220" i="15"/>
  <c r="G1220" i="15"/>
  <c r="H1220" i="14"/>
  <c r="I1220" i="14" s="1"/>
  <c r="D1220" i="14"/>
  <c r="C1220" i="14"/>
  <c r="G1220" i="14"/>
  <c r="H1217" i="13"/>
  <c r="I1217" i="13" s="1"/>
  <c r="D1217" i="13"/>
  <c r="C1217" i="13"/>
  <c r="G1217" i="13"/>
  <c r="B1219" i="12"/>
  <c r="B943" i="3"/>
  <c r="G943" i="3" s="1"/>
  <c r="E1220" i="15" l="1"/>
  <c r="G1205" i="17"/>
  <c r="E1220" i="14"/>
  <c r="F1205" i="17"/>
  <c r="E1217" i="13"/>
  <c r="E1202" i="17"/>
  <c r="B1221" i="15"/>
  <c r="B1221" i="14"/>
  <c r="B1218" i="13"/>
  <c r="H1219" i="12"/>
  <c r="I1219" i="12" s="1"/>
  <c r="D1219" i="12"/>
  <c r="C1219" i="12"/>
  <c r="G1219" i="12"/>
  <c r="C943" i="3"/>
  <c r="D943" i="3"/>
  <c r="H943" i="3"/>
  <c r="I943" i="3" s="1"/>
  <c r="E1219" i="12" l="1"/>
  <c r="D1204" i="17"/>
  <c r="E943" i="3"/>
  <c r="C928" i="17"/>
  <c r="B928" i="17" s="1"/>
  <c r="H1221" i="15"/>
  <c r="I1221" i="15" s="1"/>
  <c r="D1221" i="15"/>
  <c r="C1221" i="15"/>
  <c r="G1221" i="15"/>
  <c r="C1221" i="14"/>
  <c r="H1221" i="14"/>
  <c r="I1221" i="14" s="1"/>
  <c r="D1221" i="14"/>
  <c r="G1221" i="14"/>
  <c r="D1218" i="13"/>
  <c r="C1218" i="13"/>
  <c r="H1218" i="13"/>
  <c r="I1218" i="13" s="1"/>
  <c r="G1218" i="13"/>
  <c r="B1220" i="12"/>
  <c r="B944" i="3"/>
  <c r="G944" i="3" s="1"/>
  <c r="E1221" i="15" l="1"/>
  <c r="G1206" i="17"/>
  <c r="E1221" i="14"/>
  <c r="F1206" i="17"/>
  <c r="E1218" i="13"/>
  <c r="E1203" i="17"/>
  <c r="B1222" i="15"/>
  <c r="B1222" i="14"/>
  <c r="B1219" i="13"/>
  <c r="H1220" i="12"/>
  <c r="I1220" i="12" s="1"/>
  <c r="D1220" i="12"/>
  <c r="C1220" i="12"/>
  <c r="G1220" i="12"/>
  <c r="C944" i="3"/>
  <c r="D944" i="3"/>
  <c r="E1220" i="12" l="1"/>
  <c r="D1205" i="17"/>
  <c r="E944" i="3"/>
  <c r="C929" i="17"/>
  <c r="B929" i="17" s="1"/>
  <c r="H1222" i="15"/>
  <c r="I1222" i="15" s="1"/>
  <c r="D1222" i="15"/>
  <c r="C1222" i="15"/>
  <c r="G1222" i="15"/>
  <c r="D1222" i="14"/>
  <c r="C1222" i="14"/>
  <c r="H1222" i="14"/>
  <c r="I1222" i="14" s="1"/>
  <c r="G1222" i="14"/>
  <c r="C1219" i="13"/>
  <c r="H1219" i="13"/>
  <c r="I1219" i="13" s="1"/>
  <c r="D1219" i="13"/>
  <c r="G1219" i="13"/>
  <c r="B1221" i="12"/>
  <c r="H944" i="3"/>
  <c r="I944" i="3" s="1"/>
  <c r="E1222" i="15" l="1"/>
  <c r="G1207" i="17"/>
  <c r="E1222" i="14"/>
  <c r="F1207" i="17"/>
  <c r="E1219" i="13"/>
  <c r="E1204" i="17"/>
  <c r="B1223" i="15"/>
  <c r="B1223" i="14"/>
  <c r="B1220" i="13"/>
  <c r="D1221" i="12"/>
  <c r="C1221" i="12"/>
  <c r="H1221" i="12"/>
  <c r="I1221" i="12" s="1"/>
  <c r="G1221" i="12"/>
  <c r="B945" i="3"/>
  <c r="G945" i="3" s="1"/>
  <c r="E1221" i="12" l="1"/>
  <c r="D1206" i="17"/>
  <c r="D1223" i="15"/>
  <c r="H1223" i="15"/>
  <c r="I1223" i="15" s="1"/>
  <c r="C1223" i="15"/>
  <c r="G1223" i="15"/>
  <c r="H1223" i="14"/>
  <c r="I1223" i="14" s="1"/>
  <c r="D1223" i="14"/>
  <c r="C1223" i="14"/>
  <c r="G1223" i="14"/>
  <c r="D1220" i="13"/>
  <c r="H1220" i="13"/>
  <c r="I1220" i="13" s="1"/>
  <c r="C1220" i="13"/>
  <c r="G1220" i="13"/>
  <c r="B1222" i="12"/>
  <c r="C945" i="3"/>
  <c r="D945" i="3"/>
  <c r="E1223" i="15" l="1"/>
  <c r="G1208" i="17"/>
  <c r="E1223" i="14"/>
  <c r="F1208" i="17"/>
  <c r="E1220" i="13"/>
  <c r="E1205" i="17"/>
  <c r="E945" i="3"/>
  <c r="C930" i="17"/>
  <c r="B930" i="17" s="1"/>
  <c r="B1224" i="15"/>
  <c r="B1224" i="14"/>
  <c r="B1221" i="13"/>
  <c r="H1222" i="12"/>
  <c r="I1222" i="12" s="1"/>
  <c r="D1222" i="12"/>
  <c r="C1222" i="12"/>
  <c r="G1222" i="12"/>
  <c r="H945" i="3"/>
  <c r="I945" i="3" s="1"/>
  <c r="E1222" i="12" l="1"/>
  <c r="D1207" i="17"/>
  <c r="C1224" i="15"/>
  <c r="H1224" i="15"/>
  <c r="I1224" i="15" s="1"/>
  <c r="D1224" i="15"/>
  <c r="G1224" i="15"/>
  <c r="C1224" i="14"/>
  <c r="H1224" i="14"/>
  <c r="I1224" i="14" s="1"/>
  <c r="D1224" i="14"/>
  <c r="G1224" i="14"/>
  <c r="H1221" i="13"/>
  <c r="I1221" i="13" s="1"/>
  <c r="D1221" i="13"/>
  <c r="C1221" i="13"/>
  <c r="G1221" i="13"/>
  <c r="B1223" i="12"/>
  <c r="B946" i="3"/>
  <c r="G946" i="3" s="1"/>
  <c r="E1224" i="15" l="1"/>
  <c r="G1209" i="17"/>
  <c r="E1224" i="14"/>
  <c r="F1209" i="17"/>
  <c r="E1221" i="13"/>
  <c r="E1206" i="17"/>
  <c r="B1225" i="15"/>
  <c r="B1225" i="14"/>
  <c r="B1222" i="13"/>
  <c r="C1223" i="12"/>
  <c r="H1223" i="12"/>
  <c r="I1223" i="12" s="1"/>
  <c r="D1223" i="12"/>
  <c r="G1223" i="12"/>
  <c r="C946" i="3"/>
  <c r="D946" i="3"/>
  <c r="E1223" i="12" l="1"/>
  <c r="D1208" i="17"/>
  <c r="E946" i="3"/>
  <c r="C931" i="17"/>
  <c r="B931" i="17" s="1"/>
  <c r="D1225" i="15"/>
  <c r="C1225" i="15"/>
  <c r="H1225" i="15"/>
  <c r="I1225" i="15" s="1"/>
  <c r="G1225" i="15"/>
  <c r="H1225" i="14"/>
  <c r="I1225" i="14" s="1"/>
  <c r="D1225" i="14"/>
  <c r="C1225" i="14"/>
  <c r="G1225" i="14"/>
  <c r="H1222" i="13"/>
  <c r="I1222" i="13" s="1"/>
  <c r="D1222" i="13"/>
  <c r="C1222" i="13"/>
  <c r="G1222" i="13"/>
  <c r="B1224" i="12"/>
  <c r="H946" i="3"/>
  <c r="I946" i="3" s="1"/>
  <c r="E1225" i="15" l="1"/>
  <c r="G1210" i="17"/>
  <c r="E1225" i="14"/>
  <c r="F1210" i="17"/>
  <c r="E1222" i="13"/>
  <c r="E1207" i="17"/>
  <c r="B1226" i="15"/>
  <c r="B1226" i="14"/>
  <c r="B1223" i="13"/>
  <c r="H1224" i="12"/>
  <c r="I1224" i="12" s="1"/>
  <c r="D1224" i="12"/>
  <c r="C1224" i="12"/>
  <c r="G1224" i="12"/>
  <c r="B947" i="3"/>
  <c r="G947" i="3" s="1"/>
  <c r="E1224" i="12" l="1"/>
  <c r="D1209" i="17"/>
  <c r="H1226" i="15"/>
  <c r="I1226" i="15" s="1"/>
  <c r="C1226" i="15"/>
  <c r="D1226" i="15"/>
  <c r="G1226" i="15"/>
  <c r="D1226" i="14"/>
  <c r="H1226" i="14"/>
  <c r="I1226" i="14" s="1"/>
  <c r="C1226" i="14"/>
  <c r="G1226" i="14"/>
  <c r="H1223" i="13"/>
  <c r="I1223" i="13" s="1"/>
  <c r="D1223" i="13"/>
  <c r="C1223" i="13"/>
  <c r="G1223" i="13"/>
  <c r="B1225" i="12"/>
  <c r="C947" i="3"/>
  <c r="D947" i="3"/>
  <c r="E1226" i="15" l="1"/>
  <c r="G1211" i="17"/>
  <c r="E1226" i="14"/>
  <c r="F1211" i="17"/>
  <c r="E1223" i="13"/>
  <c r="E1208" i="17"/>
  <c r="E947" i="3"/>
  <c r="C932" i="17"/>
  <c r="B932" i="17" s="1"/>
  <c r="B1227" i="15"/>
  <c r="B1227" i="14"/>
  <c r="B1224" i="13"/>
  <c r="H1225" i="12"/>
  <c r="I1225" i="12" s="1"/>
  <c r="D1225" i="12"/>
  <c r="C1225" i="12"/>
  <c r="G1225" i="12"/>
  <c r="H947" i="3"/>
  <c r="I947" i="3" s="1"/>
  <c r="E1225" i="12" l="1"/>
  <c r="D1210" i="17"/>
  <c r="H1227" i="15"/>
  <c r="I1227" i="15" s="1"/>
  <c r="D1227" i="15"/>
  <c r="C1227" i="15"/>
  <c r="G1227" i="15"/>
  <c r="C1227" i="14"/>
  <c r="H1227" i="14"/>
  <c r="I1227" i="14" s="1"/>
  <c r="D1227" i="14"/>
  <c r="G1227" i="14"/>
  <c r="D1224" i="13"/>
  <c r="H1224" i="13"/>
  <c r="I1224" i="13" s="1"/>
  <c r="C1224" i="13"/>
  <c r="G1224" i="13"/>
  <c r="B1226" i="12"/>
  <c r="B948" i="3"/>
  <c r="G948" i="3" s="1"/>
  <c r="E1227" i="15" l="1"/>
  <c r="G1212" i="17"/>
  <c r="E1227" i="14"/>
  <c r="F1212" i="17"/>
  <c r="E1224" i="13"/>
  <c r="E1209" i="17"/>
  <c r="B1228" i="15"/>
  <c r="B1228" i="14"/>
  <c r="B1225" i="13"/>
  <c r="D1226" i="12"/>
  <c r="C1226" i="12"/>
  <c r="H1226" i="12"/>
  <c r="I1226" i="12" s="1"/>
  <c r="G1226" i="12"/>
  <c r="C948" i="3"/>
  <c r="D948" i="3"/>
  <c r="E1226" i="12" l="1"/>
  <c r="D1211" i="17"/>
  <c r="E948" i="3"/>
  <c r="C933" i="17"/>
  <c r="B933" i="17" s="1"/>
  <c r="H1228" i="15"/>
  <c r="I1228" i="15" s="1"/>
  <c r="D1228" i="15"/>
  <c r="C1228" i="15"/>
  <c r="G1228" i="15"/>
  <c r="D1228" i="14"/>
  <c r="C1228" i="14"/>
  <c r="H1228" i="14"/>
  <c r="I1228" i="14" s="1"/>
  <c r="G1228" i="14"/>
  <c r="C1225" i="13"/>
  <c r="H1225" i="13"/>
  <c r="I1225" i="13" s="1"/>
  <c r="D1225" i="13"/>
  <c r="G1225" i="13"/>
  <c r="B1227" i="12"/>
  <c r="H948" i="3"/>
  <c r="I948" i="3" s="1"/>
  <c r="E1228" i="15" l="1"/>
  <c r="G1213" i="17"/>
  <c r="E1228" i="14"/>
  <c r="F1213" i="17"/>
  <c r="E1225" i="13"/>
  <c r="E1210" i="17"/>
  <c r="B1229" i="15"/>
  <c r="B1229" i="14"/>
  <c r="B1226" i="13"/>
  <c r="H1227" i="12"/>
  <c r="I1227" i="12" s="1"/>
  <c r="D1227" i="12"/>
  <c r="C1227" i="12"/>
  <c r="G1227" i="12"/>
  <c r="B949" i="3"/>
  <c r="G949" i="3" s="1"/>
  <c r="E1227" i="12" l="1"/>
  <c r="D1212" i="17"/>
  <c r="D1229" i="15"/>
  <c r="C1229" i="15"/>
  <c r="H1229" i="15"/>
  <c r="I1229" i="15" s="1"/>
  <c r="G1229" i="15"/>
  <c r="H1229" i="14"/>
  <c r="I1229" i="14" s="1"/>
  <c r="D1229" i="14"/>
  <c r="C1229" i="14"/>
  <c r="G1229" i="14"/>
  <c r="H1226" i="13"/>
  <c r="I1226" i="13" s="1"/>
  <c r="D1226" i="13"/>
  <c r="C1226" i="13"/>
  <c r="G1226" i="13"/>
  <c r="B1228" i="12"/>
  <c r="C949" i="3"/>
  <c r="D949" i="3"/>
  <c r="E1229" i="15" l="1"/>
  <c r="G1214" i="17"/>
  <c r="E1229" i="14"/>
  <c r="F1214" i="17"/>
  <c r="E1226" i="13"/>
  <c r="E1211" i="17"/>
  <c r="E949" i="3"/>
  <c r="C934" i="17"/>
  <c r="B934" i="17" s="1"/>
  <c r="B1230" i="15"/>
  <c r="B1230" i="14"/>
  <c r="B1227" i="13"/>
  <c r="D1228" i="12"/>
  <c r="C1228" i="12"/>
  <c r="H1228" i="12"/>
  <c r="I1228" i="12" s="1"/>
  <c r="G1228" i="12"/>
  <c r="H949" i="3"/>
  <c r="I949" i="3" s="1"/>
  <c r="E1228" i="12" l="1"/>
  <c r="D1213" i="17"/>
  <c r="D1230" i="15"/>
  <c r="C1230" i="15"/>
  <c r="H1230" i="15"/>
  <c r="I1230" i="15" s="1"/>
  <c r="G1230" i="15"/>
  <c r="C1230" i="14"/>
  <c r="H1230" i="14"/>
  <c r="I1230" i="14" s="1"/>
  <c r="D1230" i="14"/>
  <c r="G1230" i="14"/>
  <c r="H1227" i="13"/>
  <c r="I1227" i="13" s="1"/>
  <c r="C1227" i="13"/>
  <c r="D1227" i="13"/>
  <c r="G1227" i="13"/>
  <c r="B1229" i="12"/>
  <c r="B950" i="3"/>
  <c r="G950" i="3" s="1"/>
  <c r="E1230" i="15" l="1"/>
  <c r="G1215" i="17"/>
  <c r="E1230" i="14"/>
  <c r="F1215" i="17"/>
  <c r="E1227" i="13"/>
  <c r="E1212" i="17"/>
  <c r="B1231" i="15"/>
  <c r="B1231" i="14"/>
  <c r="B1228" i="13"/>
  <c r="H1229" i="12"/>
  <c r="I1229" i="12" s="1"/>
  <c r="D1229" i="12"/>
  <c r="C1229" i="12"/>
  <c r="G1229" i="12"/>
  <c r="C950" i="3"/>
  <c r="D950" i="3"/>
  <c r="E1229" i="12" l="1"/>
  <c r="D1214" i="17"/>
  <c r="E950" i="3"/>
  <c r="C935" i="17"/>
  <c r="B935" i="17" s="1"/>
  <c r="D1231" i="15"/>
  <c r="H1231" i="15"/>
  <c r="I1231" i="15" s="1"/>
  <c r="C1231" i="15"/>
  <c r="G1231" i="15"/>
  <c r="D1231" i="14"/>
  <c r="C1231" i="14"/>
  <c r="H1231" i="14"/>
  <c r="I1231" i="14" s="1"/>
  <c r="G1231" i="14"/>
  <c r="C1228" i="13"/>
  <c r="H1228" i="13"/>
  <c r="I1228" i="13" s="1"/>
  <c r="D1228" i="13"/>
  <c r="G1228" i="13"/>
  <c r="B1230" i="12"/>
  <c r="H950" i="3"/>
  <c r="I950" i="3" s="1"/>
  <c r="E1231" i="15" l="1"/>
  <c r="G1216" i="17"/>
  <c r="E1231" i="14"/>
  <c r="F1216" i="17"/>
  <c r="E1228" i="13"/>
  <c r="E1213" i="17"/>
  <c r="B1232" i="15"/>
  <c r="B1232" i="14"/>
  <c r="B1229" i="13"/>
  <c r="H1230" i="12"/>
  <c r="I1230" i="12" s="1"/>
  <c r="D1230" i="12"/>
  <c r="C1230" i="12"/>
  <c r="G1230" i="12"/>
  <c r="B951" i="3"/>
  <c r="G951" i="3" s="1"/>
  <c r="E1230" i="12" l="1"/>
  <c r="D1215" i="17"/>
  <c r="H1232" i="15"/>
  <c r="I1232" i="15" s="1"/>
  <c r="C1232" i="15"/>
  <c r="D1232" i="15"/>
  <c r="G1232" i="15"/>
  <c r="H1232" i="14"/>
  <c r="I1232" i="14" s="1"/>
  <c r="D1232" i="14"/>
  <c r="C1232" i="14"/>
  <c r="G1232" i="14"/>
  <c r="H1229" i="13"/>
  <c r="I1229" i="13" s="1"/>
  <c r="D1229" i="13"/>
  <c r="C1229" i="13"/>
  <c r="G1229" i="13"/>
  <c r="B1231" i="12"/>
  <c r="C951" i="3"/>
  <c r="D951" i="3"/>
  <c r="H951" i="3"/>
  <c r="I951" i="3" s="1"/>
  <c r="E1232" i="15" l="1"/>
  <c r="G1217" i="17"/>
  <c r="E1232" i="14"/>
  <c r="F1217" i="17"/>
  <c r="E1229" i="13"/>
  <c r="E1214" i="17"/>
  <c r="E951" i="3"/>
  <c r="C936" i="17"/>
  <c r="B936" i="17" s="1"/>
  <c r="B1233" i="15"/>
  <c r="B1233" i="14"/>
  <c r="B1230" i="13"/>
  <c r="H1231" i="12"/>
  <c r="I1231" i="12" s="1"/>
  <c r="D1231" i="12"/>
  <c r="C1231" i="12"/>
  <c r="G1231" i="12"/>
  <c r="B952" i="3"/>
  <c r="G952" i="3" s="1"/>
  <c r="E1231" i="12" l="1"/>
  <c r="D1216" i="17"/>
  <c r="H1233" i="15"/>
  <c r="I1233" i="15" s="1"/>
  <c r="D1233" i="15"/>
  <c r="C1233" i="15"/>
  <c r="G1233" i="15"/>
  <c r="C1233" i="14"/>
  <c r="H1233" i="14"/>
  <c r="I1233" i="14" s="1"/>
  <c r="D1233" i="14"/>
  <c r="G1233" i="14"/>
  <c r="D1230" i="13"/>
  <c r="C1230" i="13"/>
  <c r="H1230" i="13"/>
  <c r="I1230" i="13" s="1"/>
  <c r="G1230" i="13"/>
  <c r="B1232" i="12"/>
  <c r="C952" i="3"/>
  <c r="D952" i="3"/>
  <c r="E1233" i="15" l="1"/>
  <c r="G1218" i="17"/>
  <c r="E1233" i="14"/>
  <c r="F1218" i="17"/>
  <c r="E1230" i="13"/>
  <c r="E1215" i="17"/>
  <c r="E952" i="3"/>
  <c r="C937" i="17"/>
  <c r="B937" i="17" s="1"/>
  <c r="B1234" i="15"/>
  <c r="B1234" i="14"/>
  <c r="B1231" i="13"/>
  <c r="H1232" i="12"/>
  <c r="I1232" i="12" s="1"/>
  <c r="D1232" i="12"/>
  <c r="C1232" i="12"/>
  <c r="G1232" i="12"/>
  <c r="H952" i="3"/>
  <c r="I952" i="3" s="1"/>
  <c r="E1232" i="12" l="1"/>
  <c r="D1217" i="17"/>
  <c r="C1234" i="15"/>
  <c r="H1234" i="15"/>
  <c r="I1234" i="15" s="1"/>
  <c r="D1234" i="15"/>
  <c r="G1234" i="15"/>
  <c r="D1234" i="14"/>
  <c r="C1234" i="14"/>
  <c r="H1234" i="14"/>
  <c r="I1234" i="14" s="1"/>
  <c r="G1234" i="14"/>
  <c r="C1231" i="13"/>
  <c r="H1231" i="13"/>
  <c r="I1231" i="13" s="1"/>
  <c r="D1231" i="13"/>
  <c r="G1231" i="13"/>
  <c r="B1233" i="12"/>
  <c r="B953" i="3"/>
  <c r="G953" i="3" s="1"/>
  <c r="E1234" i="15" l="1"/>
  <c r="G1219" i="17"/>
  <c r="E1234" i="14"/>
  <c r="F1219" i="17"/>
  <c r="E1231" i="13"/>
  <c r="E1216" i="17"/>
  <c r="B1235" i="15"/>
  <c r="B1235" i="14"/>
  <c r="B1232" i="13"/>
  <c r="D1233" i="12"/>
  <c r="C1233" i="12"/>
  <c r="H1233" i="12"/>
  <c r="I1233" i="12" s="1"/>
  <c r="G1233" i="12"/>
  <c r="C953" i="3"/>
  <c r="D953" i="3"/>
  <c r="H953" i="3"/>
  <c r="I953" i="3" s="1"/>
  <c r="E1233" i="12" l="1"/>
  <c r="D1218" i="17"/>
  <c r="E953" i="3"/>
  <c r="C938" i="17"/>
  <c r="B938" i="17" s="1"/>
  <c r="H1235" i="15"/>
  <c r="I1235" i="15" s="1"/>
  <c r="D1235" i="15"/>
  <c r="C1235" i="15"/>
  <c r="G1235" i="15"/>
  <c r="H1235" i="14"/>
  <c r="I1235" i="14" s="1"/>
  <c r="D1235" i="14"/>
  <c r="C1235" i="14"/>
  <c r="G1235" i="14"/>
  <c r="D1232" i="13"/>
  <c r="H1232" i="13"/>
  <c r="I1232" i="13" s="1"/>
  <c r="C1232" i="13"/>
  <c r="G1232" i="13"/>
  <c r="B1234" i="12"/>
  <c r="B954" i="3"/>
  <c r="G954" i="3" s="1"/>
  <c r="E1235" i="15" l="1"/>
  <c r="G1220" i="17"/>
  <c r="E1235" i="14"/>
  <c r="F1220" i="17"/>
  <c r="E1232" i="13"/>
  <c r="E1217" i="17"/>
  <c r="B1236" i="15"/>
  <c r="B1236" i="14"/>
  <c r="B1233" i="13"/>
  <c r="H1234" i="12"/>
  <c r="I1234" i="12" s="1"/>
  <c r="D1234" i="12"/>
  <c r="C1234" i="12"/>
  <c r="G1234" i="12"/>
  <c r="C954" i="3"/>
  <c r="D954" i="3"/>
  <c r="E1234" i="12" l="1"/>
  <c r="D1219" i="17"/>
  <c r="E954" i="3"/>
  <c r="C939" i="17"/>
  <c r="B939" i="17" s="1"/>
  <c r="H1236" i="15"/>
  <c r="I1236" i="15" s="1"/>
  <c r="D1236" i="15"/>
  <c r="C1236" i="15"/>
  <c r="G1236" i="15"/>
  <c r="C1236" i="14"/>
  <c r="H1236" i="14"/>
  <c r="I1236" i="14" s="1"/>
  <c r="D1236" i="14"/>
  <c r="G1236" i="14"/>
  <c r="H1233" i="13"/>
  <c r="I1233" i="13" s="1"/>
  <c r="D1233" i="13"/>
  <c r="C1233" i="13"/>
  <c r="G1233" i="13"/>
  <c r="B1235" i="12"/>
  <c r="H954" i="3"/>
  <c r="I954" i="3" s="1"/>
  <c r="E1236" i="15" l="1"/>
  <c r="G1221" i="17"/>
  <c r="E1236" i="14"/>
  <c r="F1221" i="17"/>
  <c r="E1233" i="13"/>
  <c r="E1218" i="17"/>
  <c r="B1237" i="15"/>
  <c r="B1237" i="14"/>
  <c r="B1234" i="13"/>
  <c r="C1235" i="12"/>
  <c r="H1235" i="12"/>
  <c r="I1235" i="12" s="1"/>
  <c r="D1235" i="12"/>
  <c r="G1235" i="12"/>
  <c r="B955" i="3"/>
  <c r="G955" i="3" s="1"/>
  <c r="E1235" i="12" l="1"/>
  <c r="D1220" i="17"/>
  <c r="H1237" i="15"/>
  <c r="I1237" i="15" s="1"/>
  <c r="D1237" i="15"/>
  <c r="C1237" i="15"/>
  <c r="G1237" i="15"/>
  <c r="H1237" i="14"/>
  <c r="I1237" i="14" s="1"/>
  <c r="C1237" i="14"/>
  <c r="D1237" i="14"/>
  <c r="G1237" i="14"/>
  <c r="H1234" i="13"/>
  <c r="I1234" i="13" s="1"/>
  <c r="D1234" i="13"/>
  <c r="C1234" i="13"/>
  <c r="G1234" i="13"/>
  <c r="B1236" i="12"/>
  <c r="C955" i="3"/>
  <c r="D955" i="3"/>
  <c r="H955" i="3"/>
  <c r="I955" i="3" s="1"/>
  <c r="E1237" i="15" l="1"/>
  <c r="G1222" i="17"/>
  <c r="E1237" i="14"/>
  <c r="F1222" i="17"/>
  <c r="E1234" i="13"/>
  <c r="E1219" i="17"/>
  <c r="E955" i="3"/>
  <c r="C940" i="17"/>
  <c r="B940" i="17" s="1"/>
  <c r="B1238" i="15"/>
  <c r="B1238" i="14"/>
  <c r="B1235" i="13"/>
  <c r="H1236" i="12"/>
  <c r="I1236" i="12" s="1"/>
  <c r="D1236" i="12"/>
  <c r="C1236" i="12"/>
  <c r="G1236" i="12"/>
  <c r="B956" i="3"/>
  <c r="G956" i="3" s="1"/>
  <c r="E1236" i="12" l="1"/>
  <c r="D1221" i="17"/>
  <c r="H1238" i="15"/>
  <c r="I1238" i="15" s="1"/>
  <c r="D1238" i="15"/>
  <c r="C1238" i="15"/>
  <c r="G1238" i="15"/>
  <c r="D1238" i="14"/>
  <c r="H1238" i="14"/>
  <c r="I1238" i="14" s="1"/>
  <c r="C1238" i="14"/>
  <c r="G1238" i="14"/>
  <c r="H1235" i="13"/>
  <c r="I1235" i="13" s="1"/>
  <c r="D1235" i="13"/>
  <c r="C1235" i="13"/>
  <c r="G1235" i="13"/>
  <c r="B1237" i="12"/>
  <c r="C956" i="3"/>
  <c r="D956" i="3"/>
  <c r="H956" i="3"/>
  <c r="I956" i="3" s="1"/>
  <c r="E1238" i="15" l="1"/>
  <c r="G1223" i="17"/>
  <c r="E1238" i="14"/>
  <c r="F1223" i="17"/>
  <c r="E1235" i="13"/>
  <c r="E1220" i="17"/>
  <c r="E956" i="3"/>
  <c r="C941" i="17"/>
  <c r="B941" i="17" s="1"/>
  <c r="B1239" i="15"/>
  <c r="B1239" i="14"/>
  <c r="B1236" i="13"/>
  <c r="H1237" i="12"/>
  <c r="I1237" i="12" s="1"/>
  <c r="D1237" i="12"/>
  <c r="C1237" i="12"/>
  <c r="G1237" i="12"/>
  <c r="B957" i="3"/>
  <c r="G957" i="3" s="1"/>
  <c r="E1237" i="12" l="1"/>
  <c r="D1222" i="17"/>
  <c r="D1239" i="15"/>
  <c r="H1239" i="15"/>
  <c r="I1239" i="15" s="1"/>
  <c r="C1239" i="15"/>
  <c r="G1239" i="15"/>
  <c r="C1239" i="14"/>
  <c r="H1239" i="14"/>
  <c r="I1239" i="14" s="1"/>
  <c r="D1239" i="14"/>
  <c r="G1239" i="14"/>
  <c r="D1236" i="13"/>
  <c r="H1236" i="13"/>
  <c r="I1236" i="13" s="1"/>
  <c r="C1236" i="13"/>
  <c r="G1236" i="13"/>
  <c r="B1238" i="12"/>
  <c r="C957" i="3"/>
  <c r="D957" i="3"/>
  <c r="E1239" i="15" l="1"/>
  <c r="G1224" i="17"/>
  <c r="E1239" i="14"/>
  <c r="F1224" i="17"/>
  <c r="E1236" i="13"/>
  <c r="E1221" i="17"/>
  <c r="E957" i="3"/>
  <c r="C942" i="17"/>
  <c r="B942" i="17" s="1"/>
  <c r="B1240" i="15"/>
  <c r="B1240" i="14"/>
  <c r="B1237" i="13"/>
  <c r="D1238" i="12"/>
  <c r="C1238" i="12"/>
  <c r="H1238" i="12"/>
  <c r="I1238" i="12" s="1"/>
  <c r="G1238" i="12"/>
  <c r="H957" i="3"/>
  <c r="I957" i="3" s="1"/>
  <c r="E1238" i="12" l="1"/>
  <c r="D1223" i="17"/>
  <c r="C1240" i="15"/>
  <c r="H1240" i="15"/>
  <c r="I1240" i="15" s="1"/>
  <c r="D1240" i="15"/>
  <c r="G1240" i="15"/>
  <c r="C1240" i="14"/>
  <c r="H1240" i="14"/>
  <c r="I1240" i="14" s="1"/>
  <c r="D1240" i="14"/>
  <c r="G1240" i="14"/>
  <c r="C1237" i="13"/>
  <c r="H1237" i="13"/>
  <c r="I1237" i="13" s="1"/>
  <c r="D1237" i="13"/>
  <c r="G1237" i="13"/>
  <c r="B1239" i="12"/>
  <c r="B958" i="3"/>
  <c r="G958" i="3" s="1"/>
  <c r="E1240" i="15" l="1"/>
  <c r="G1225" i="17"/>
  <c r="E1240" i="14"/>
  <c r="F1225" i="17"/>
  <c r="E1237" i="13"/>
  <c r="E1222" i="17"/>
  <c r="B1241" i="15"/>
  <c r="B1241" i="14"/>
  <c r="B1238" i="13"/>
  <c r="H1239" i="12"/>
  <c r="I1239" i="12" s="1"/>
  <c r="D1239" i="12"/>
  <c r="C1239" i="12"/>
  <c r="G1239" i="12"/>
  <c r="C958" i="3"/>
  <c r="D958" i="3"/>
  <c r="E1239" i="12" l="1"/>
  <c r="D1224" i="17"/>
  <c r="E958" i="3"/>
  <c r="C943" i="17"/>
  <c r="B943" i="17" s="1"/>
  <c r="H1241" i="15"/>
  <c r="I1241" i="15" s="1"/>
  <c r="C1241" i="15"/>
  <c r="D1241" i="15"/>
  <c r="G1241" i="15"/>
  <c r="H1241" i="14"/>
  <c r="I1241" i="14" s="1"/>
  <c r="D1241" i="14"/>
  <c r="C1241" i="14"/>
  <c r="G1241" i="14"/>
  <c r="C1238" i="13"/>
  <c r="H1238" i="13"/>
  <c r="I1238" i="13" s="1"/>
  <c r="D1238" i="13"/>
  <c r="G1238" i="13"/>
  <c r="B1240" i="12"/>
  <c r="H958" i="3"/>
  <c r="I958" i="3" s="1"/>
  <c r="E1241" i="15" l="1"/>
  <c r="G1226" i="17"/>
  <c r="E1241" i="14"/>
  <c r="F1226" i="17"/>
  <c r="E1238" i="13"/>
  <c r="E1223" i="17"/>
  <c r="B1242" i="15"/>
  <c r="B1242" i="14"/>
  <c r="B1239" i="13"/>
  <c r="D1240" i="12"/>
  <c r="C1240" i="12"/>
  <c r="H1240" i="12"/>
  <c r="I1240" i="12" s="1"/>
  <c r="G1240" i="12"/>
  <c r="B959" i="3"/>
  <c r="G959" i="3" s="1"/>
  <c r="E1240" i="12" l="1"/>
  <c r="D1225" i="17"/>
  <c r="H1242" i="15"/>
  <c r="I1242" i="15" s="1"/>
  <c r="C1242" i="15"/>
  <c r="D1242" i="15"/>
  <c r="G1242" i="15"/>
  <c r="C1242" i="14"/>
  <c r="H1242" i="14"/>
  <c r="I1242" i="14" s="1"/>
  <c r="D1242" i="14"/>
  <c r="G1242" i="14"/>
  <c r="H1239" i="13"/>
  <c r="I1239" i="13" s="1"/>
  <c r="C1239" i="13"/>
  <c r="D1239" i="13"/>
  <c r="G1239" i="13"/>
  <c r="B1241" i="12"/>
  <c r="C959" i="3"/>
  <c r="D959" i="3"/>
  <c r="E1242" i="15" l="1"/>
  <c r="G1227" i="17"/>
  <c r="E1242" i="14"/>
  <c r="F1227" i="17"/>
  <c r="E1239" i="13"/>
  <c r="E1224" i="17"/>
  <c r="E959" i="3"/>
  <c r="C944" i="17"/>
  <c r="B944" i="17" s="1"/>
  <c r="B1243" i="15"/>
  <c r="B1243" i="14"/>
  <c r="B1240" i="13"/>
  <c r="H1241" i="12"/>
  <c r="I1241" i="12" s="1"/>
  <c r="D1241" i="12"/>
  <c r="C1241" i="12"/>
  <c r="G1241" i="12"/>
  <c r="H959" i="3"/>
  <c r="I959" i="3" s="1"/>
  <c r="E1241" i="12" l="1"/>
  <c r="D1226" i="17"/>
  <c r="C1243" i="15"/>
  <c r="H1243" i="15"/>
  <c r="I1243" i="15" s="1"/>
  <c r="D1243" i="15"/>
  <c r="G1243" i="15"/>
  <c r="C1243" i="14"/>
  <c r="H1243" i="14"/>
  <c r="I1243" i="14" s="1"/>
  <c r="D1243" i="14"/>
  <c r="G1243" i="14"/>
  <c r="C1240" i="13"/>
  <c r="H1240" i="13"/>
  <c r="I1240" i="13" s="1"/>
  <c r="D1240" i="13"/>
  <c r="G1240" i="13"/>
  <c r="B1242" i="12"/>
  <c r="B960" i="3"/>
  <c r="G960" i="3" s="1"/>
  <c r="E1243" i="15" l="1"/>
  <c r="G1228" i="17"/>
  <c r="E1243" i="14"/>
  <c r="F1228" i="17"/>
  <c r="E1240" i="13"/>
  <c r="E1225" i="17"/>
  <c r="B1244" i="15"/>
  <c r="B1244" i="14"/>
  <c r="B1241" i="13"/>
  <c r="H1242" i="12"/>
  <c r="I1242" i="12" s="1"/>
  <c r="D1242" i="12"/>
  <c r="C1242" i="12"/>
  <c r="G1242" i="12"/>
  <c r="C960" i="3"/>
  <c r="D960" i="3"/>
  <c r="E1242" i="12" l="1"/>
  <c r="D1227" i="17"/>
  <c r="E960" i="3"/>
  <c r="C945" i="17"/>
  <c r="B945" i="17" s="1"/>
  <c r="D1244" i="15"/>
  <c r="C1244" i="15"/>
  <c r="H1244" i="15"/>
  <c r="I1244" i="15" s="1"/>
  <c r="G1244" i="15"/>
  <c r="H1244" i="14"/>
  <c r="I1244" i="14" s="1"/>
  <c r="D1244" i="14"/>
  <c r="C1244" i="14"/>
  <c r="G1244" i="14"/>
  <c r="H1241" i="13"/>
  <c r="I1241" i="13" s="1"/>
  <c r="D1241" i="13"/>
  <c r="C1241" i="13"/>
  <c r="G1241" i="13"/>
  <c r="B1243" i="12"/>
  <c r="H960" i="3"/>
  <c r="I960" i="3" s="1"/>
  <c r="E1244" i="15" l="1"/>
  <c r="G1229" i="17"/>
  <c r="E1244" i="14"/>
  <c r="F1229" i="17"/>
  <c r="E1241" i="13"/>
  <c r="E1226" i="17"/>
  <c r="B1245" i="15"/>
  <c r="B1245" i="14"/>
  <c r="B1242" i="13"/>
  <c r="H1243" i="12"/>
  <c r="I1243" i="12" s="1"/>
  <c r="D1243" i="12"/>
  <c r="C1243" i="12"/>
  <c r="G1243" i="12"/>
  <c r="B961" i="3"/>
  <c r="G961" i="3" s="1"/>
  <c r="E1243" i="12" l="1"/>
  <c r="D1228" i="17"/>
  <c r="D1245" i="15"/>
  <c r="C1245" i="15"/>
  <c r="H1245" i="15"/>
  <c r="I1245" i="15" s="1"/>
  <c r="G1245" i="15"/>
  <c r="C1245" i="14"/>
  <c r="H1245" i="14"/>
  <c r="I1245" i="14" s="1"/>
  <c r="D1245" i="14"/>
  <c r="G1245" i="14"/>
  <c r="D1242" i="13"/>
  <c r="C1242" i="13"/>
  <c r="H1242" i="13"/>
  <c r="I1242" i="13" s="1"/>
  <c r="G1242" i="13"/>
  <c r="B1244" i="12"/>
  <c r="C961" i="3"/>
  <c r="D961" i="3"/>
  <c r="E1245" i="15" l="1"/>
  <c r="G1230" i="17"/>
  <c r="E1245" i="14"/>
  <c r="F1230" i="17"/>
  <c r="E1242" i="13"/>
  <c r="E1227" i="17"/>
  <c r="E961" i="3"/>
  <c r="C946" i="17"/>
  <c r="B946" i="17" s="1"/>
  <c r="B1246" i="15"/>
  <c r="B1246" i="14"/>
  <c r="B1243" i="13"/>
  <c r="H1244" i="12"/>
  <c r="I1244" i="12" s="1"/>
  <c r="D1244" i="12"/>
  <c r="C1244" i="12"/>
  <c r="G1244" i="12"/>
  <c r="H961" i="3"/>
  <c r="I961" i="3" s="1"/>
  <c r="E1244" i="12" l="1"/>
  <c r="D1229" i="17"/>
  <c r="C1246" i="15"/>
  <c r="D1246" i="15"/>
  <c r="H1246" i="15"/>
  <c r="I1246" i="15" s="1"/>
  <c r="G1246" i="15"/>
  <c r="D1246" i="14"/>
  <c r="C1246" i="14"/>
  <c r="H1246" i="14"/>
  <c r="I1246" i="14" s="1"/>
  <c r="G1246" i="14"/>
  <c r="D1243" i="13"/>
  <c r="C1243" i="13"/>
  <c r="H1243" i="13"/>
  <c r="I1243" i="13" s="1"/>
  <c r="G1243" i="13"/>
  <c r="B1245" i="12"/>
  <c r="B962" i="3"/>
  <c r="G962" i="3" s="1"/>
  <c r="E1246" i="15" l="1"/>
  <c r="G1231" i="17"/>
  <c r="E1246" i="14"/>
  <c r="F1231" i="17"/>
  <c r="E1243" i="13"/>
  <c r="E1228" i="17"/>
  <c r="B1247" i="15"/>
  <c r="B1247" i="14"/>
  <c r="B1244" i="13"/>
  <c r="D1245" i="12"/>
  <c r="C1245" i="12"/>
  <c r="H1245" i="12"/>
  <c r="I1245" i="12" s="1"/>
  <c r="G1245" i="12"/>
  <c r="C962" i="3"/>
  <c r="D962" i="3"/>
  <c r="H962" i="3"/>
  <c r="I962" i="3" s="1"/>
  <c r="E1245" i="12" l="1"/>
  <c r="D1230" i="17"/>
  <c r="E962" i="3"/>
  <c r="C947" i="17"/>
  <c r="B947" i="17" s="1"/>
  <c r="D1247" i="15"/>
  <c r="H1247" i="15"/>
  <c r="I1247" i="15" s="1"/>
  <c r="C1247" i="15"/>
  <c r="G1247" i="15"/>
  <c r="H1247" i="14"/>
  <c r="I1247" i="14" s="1"/>
  <c r="D1247" i="14"/>
  <c r="C1247" i="14"/>
  <c r="G1247" i="14"/>
  <c r="D1244" i="13"/>
  <c r="C1244" i="13"/>
  <c r="H1244" i="13"/>
  <c r="I1244" i="13" s="1"/>
  <c r="G1244" i="13"/>
  <c r="B1246" i="12"/>
  <c r="B963" i="3"/>
  <c r="G963" i="3" s="1"/>
  <c r="E1247" i="15" l="1"/>
  <c r="G1232" i="17"/>
  <c r="E1247" i="14"/>
  <c r="F1232" i="17"/>
  <c r="E1244" i="13"/>
  <c r="E1229" i="17"/>
  <c r="B1248" i="15"/>
  <c r="B1248" i="14"/>
  <c r="B1245" i="13"/>
  <c r="H1246" i="12"/>
  <c r="I1246" i="12" s="1"/>
  <c r="D1246" i="12"/>
  <c r="C1246" i="12"/>
  <c r="G1246" i="12"/>
  <c r="C963" i="3"/>
  <c r="D963" i="3"/>
  <c r="E1246" i="12" l="1"/>
  <c r="D1231" i="17"/>
  <c r="E963" i="3"/>
  <c r="C948" i="17"/>
  <c r="B948" i="17" s="1"/>
  <c r="H1248" i="15"/>
  <c r="I1248" i="15" s="1"/>
  <c r="D1248" i="15"/>
  <c r="C1248" i="15"/>
  <c r="G1248" i="15"/>
  <c r="D1248" i="14"/>
  <c r="C1248" i="14"/>
  <c r="H1248" i="14"/>
  <c r="I1248" i="14" s="1"/>
  <c r="G1248" i="14"/>
  <c r="H1245" i="13"/>
  <c r="I1245" i="13" s="1"/>
  <c r="D1245" i="13"/>
  <c r="C1245" i="13"/>
  <c r="G1245" i="13"/>
  <c r="B1247" i="12"/>
  <c r="H963" i="3"/>
  <c r="I963" i="3" s="1"/>
  <c r="E1248" i="15" l="1"/>
  <c r="G1233" i="17"/>
  <c r="E1248" i="14"/>
  <c r="F1233" i="17"/>
  <c r="E1245" i="13"/>
  <c r="E1230" i="17"/>
  <c r="B1249" i="15"/>
  <c r="B1249" i="14"/>
  <c r="B1246" i="13"/>
  <c r="C1247" i="12"/>
  <c r="H1247" i="12"/>
  <c r="I1247" i="12" s="1"/>
  <c r="D1247" i="12"/>
  <c r="G1247" i="12"/>
  <c r="B964" i="3"/>
  <c r="G964" i="3" s="1"/>
  <c r="E1247" i="12" l="1"/>
  <c r="D1232" i="17"/>
  <c r="H1249" i="15"/>
  <c r="I1249" i="15" s="1"/>
  <c r="D1249" i="15"/>
  <c r="C1249" i="15"/>
  <c r="G1249" i="15"/>
  <c r="H1249" i="14"/>
  <c r="I1249" i="14" s="1"/>
  <c r="D1249" i="14"/>
  <c r="C1249" i="14"/>
  <c r="G1249" i="14"/>
  <c r="H1246" i="13"/>
  <c r="I1246" i="13" s="1"/>
  <c r="D1246" i="13"/>
  <c r="C1246" i="13"/>
  <c r="G1246" i="13"/>
  <c r="B1248" i="12"/>
  <c r="C964" i="3"/>
  <c r="D964" i="3"/>
  <c r="E1249" i="15" l="1"/>
  <c r="G1234" i="17"/>
  <c r="E1249" i="14"/>
  <c r="F1234" i="17"/>
  <c r="E1246" i="13"/>
  <c r="E1231" i="17"/>
  <c r="E964" i="3"/>
  <c r="C949" i="17"/>
  <c r="B949" i="17" s="1"/>
  <c r="B1250" i="15"/>
  <c r="B1250" i="14"/>
  <c r="B1247" i="13"/>
  <c r="H1248" i="12"/>
  <c r="I1248" i="12" s="1"/>
  <c r="D1248" i="12"/>
  <c r="C1248" i="12"/>
  <c r="G1248" i="12"/>
  <c r="H964" i="3"/>
  <c r="I964" i="3" s="1"/>
  <c r="E1248" i="12" l="1"/>
  <c r="D1233" i="17"/>
  <c r="D1250" i="15"/>
  <c r="H1250" i="15"/>
  <c r="I1250" i="15" s="1"/>
  <c r="C1250" i="15"/>
  <c r="G1250" i="15"/>
  <c r="D1250" i="14"/>
  <c r="C1250" i="14"/>
  <c r="H1250" i="14"/>
  <c r="I1250" i="14" s="1"/>
  <c r="G1250" i="14"/>
  <c r="H1247" i="13"/>
  <c r="I1247" i="13" s="1"/>
  <c r="D1247" i="13"/>
  <c r="C1247" i="13"/>
  <c r="G1247" i="13"/>
  <c r="B1249" i="12"/>
  <c r="B965" i="3"/>
  <c r="G965" i="3" s="1"/>
  <c r="E1250" i="15" l="1"/>
  <c r="G1235" i="17"/>
  <c r="E1250" i="14"/>
  <c r="F1235" i="17"/>
  <c r="E1247" i="13"/>
  <c r="E1232" i="17"/>
  <c r="B1251" i="15"/>
  <c r="B1251" i="14"/>
  <c r="B1248" i="13"/>
  <c r="H1249" i="12"/>
  <c r="I1249" i="12" s="1"/>
  <c r="D1249" i="12"/>
  <c r="C1249" i="12"/>
  <c r="G1249" i="12"/>
  <c r="C965" i="3"/>
  <c r="D965" i="3"/>
  <c r="E1249" i="12" l="1"/>
  <c r="D1234" i="17"/>
  <c r="E965" i="3"/>
  <c r="C950" i="17"/>
  <c r="B950" i="17" s="1"/>
  <c r="D1251" i="15"/>
  <c r="H1251" i="15"/>
  <c r="I1251" i="15" s="1"/>
  <c r="C1251" i="15"/>
  <c r="G1251" i="15"/>
  <c r="H1251" i="14"/>
  <c r="I1251" i="14" s="1"/>
  <c r="C1251" i="14"/>
  <c r="D1251" i="14"/>
  <c r="G1251" i="14"/>
  <c r="D1248" i="13"/>
  <c r="H1248" i="13"/>
  <c r="I1248" i="13" s="1"/>
  <c r="C1248" i="13"/>
  <c r="G1248" i="13"/>
  <c r="B1250" i="12"/>
  <c r="H965" i="3"/>
  <c r="I965" i="3" s="1"/>
  <c r="E1251" i="15" l="1"/>
  <c r="G1236" i="17"/>
  <c r="E1251" i="14"/>
  <c r="F1236" i="17"/>
  <c r="E1248" i="13"/>
  <c r="E1233" i="17"/>
  <c r="B1252" i="15"/>
  <c r="B1252" i="14"/>
  <c r="B1249" i="13"/>
  <c r="D1250" i="12"/>
  <c r="C1250" i="12"/>
  <c r="H1250" i="12"/>
  <c r="I1250" i="12" s="1"/>
  <c r="G1250" i="12"/>
  <c r="B966" i="3"/>
  <c r="G966" i="3" s="1"/>
  <c r="E1250" i="12" l="1"/>
  <c r="D1235" i="17"/>
  <c r="C1252" i="15"/>
  <c r="H1252" i="15"/>
  <c r="I1252" i="15" s="1"/>
  <c r="D1252" i="15"/>
  <c r="G1252" i="15"/>
  <c r="H1252" i="14"/>
  <c r="I1252" i="14" s="1"/>
  <c r="D1252" i="14"/>
  <c r="C1252" i="14"/>
  <c r="G1252" i="14"/>
  <c r="D1249" i="13"/>
  <c r="C1249" i="13"/>
  <c r="H1249" i="13"/>
  <c r="I1249" i="13" s="1"/>
  <c r="G1249" i="13"/>
  <c r="B1251" i="12"/>
  <c r="C966" i="3"/>
  <c r="D966" i="3"/>
  <c r="E1252" i="15" l="1"/>
  <c r="G1237" i="17"/>
  <c r="E1252" i="14"/>
  <c r="F1237" i="17"/>
  <c r="E1249" i="13"/>
  <c r="E1234" i="17"/>
  <c r="E966" i="3"/>
  <c r="C951" i="17"/>
  <c r="B951" i="17" s="1"/>
  <c r="B1253" i="15"/>
  <c r="B1253" i="14"/>
  <c r="B1250" i="13"/>
  <c r="H1251" i="12"/>
  <c r="I1251" i="12" s="1"/>
  <c r="D1251" i="12"/>
  <c r="C1251" i="12"/>
  <c r="G1251" i="12"/>
  <c r="H966" i="3"/>
  <c r="I966" i="3" s="1"/>
  <c r="E1251" i="12" l="1"/>
  <c r="D1236" i="17"/>
  <c r="H1253" i="15"/>
  <c r="I1253" i="15" s="1"/>
  <c r="D1253" i="15"/>
  <c r="C1253" i="15"/>
  <c r="G1253" i="15"/>
  <c r="H1253" i="14"/>
  <c r="I1253" i="14" s="1"/>
  <c r="D1253" i="14"/>
  <c r="C1253" i="14"/>
  <c r="G1253" i="14"/>
  <c r="C1250" i="13"/>
  <c r="H1250" i="13"/>
  <c r="I1250" i="13" s="1"/>
  <c r="D1250" i="13"/>
  <c r="G1250" i="13"/>
  <c r="B1252" i="12"/>
  <c r="B967" i="3"/>
  <c r="G967" i="3" s="1"/>
  <c r="E1253" i="15" l="1"/>
  <c r="G1238" i="17"/>
  <c r="E1253" i="14"/>
  <c r="F1238" i="17"/>
  <c r="E1250" i="13"/>
  <c r="E1235" i="17"/>
  <c r="B1254" i="15"/>
  <c r="B1254" i="14"/>
  <c r="B1251" i="13"/>
  <c r="D1252" i="12"/>
  <c r="C1252" i="12"/>
  <c r="H1252" i="12"/>
  <c r="I1252" i="12" s="1"/>
  <c r="G1252" i="12"/>
  <c r="C967" i="3"/>
  <c r="D967" i="3"/>
  <c r="H967" i="3"/>
  <c r="I967" i="3" s="1"/>
  <c r="E1252" i="12" l="1"/>
  <c r="D1237" i="17"/>
  <c r="E967" i="3"/>
  <c r="C952" i="17"/>
  <c r="B952" i="17" s="1"/>
  <c r="H1254" i="15"/>
  <c r="I1254" i="15" s="1"/>
  <c r="D1254" i="15"/>
  <c r="C1254" i="15"/>
  <c r="G1254" i="15"/>
  <c r="D1254" i="14"/>
  <c r="C1254" i="14"/>
  <c r="H1254" i="14"/>
  <c r="I1254" i="14" s="1"/>
  <c r="G1254" i="14"/>
  <c r="H1251" i="13"/>
  <c r="I1251" i="13" s="1"/>
  <c r="C1251" i="13"/>
  <c r="D1251" i="13"/>
  <c r="G1251" i="13"/>
  <c r="B1253" i="12"/>
  <c r="B968" i="3"/>
  <c r="G968" i="3" s="1"/>
  <c r="E1254" i="15" l="1"/>
  <c r="G1239" i="17"/>
  <c r="E1254" i="14"/>
  <c r="F1239" i="17"/>
  <c r="E1251" i="13"/>
  <c r="E1236" i="17"/>
  <c r="B1255" i="15"/>
  <c r="B1255" i="14"/>
  <c r="B1252" i="13"/>
  <c r="H1253" i="12"/>
  <c r="I1253" i="12" s="1"/>
  <c r="D1253" i="12"/>
  <c r="C1253" i="12"/>
  <c r="G1253" i="12"/>
  <c r="C968" i="3"/>
  <c r="D968" i="3"/>
  <c r="H968" i="3"/>
  <c r="I968" i="3" s="1"/>
  <c r="E1253" i="12" l="1"/>
  <c r="D1238" i="17"/>
  <c r="E968" i="3"/>
  <c r="C953" i="17"/>
  <c r="B953" i="17" s="1"/>
  <c r="H1255" i="15"/>
  <c r="I1255" i="15" s="1"/>
  <c r="D1255" i="15"/>
  <c r="C1255" i="15"/>
  <c r="G1255" i="15"/>
  <c r="D1255" i="14"/>
  <c r="C1255" i="14"/>
  <c r="H1255" i="14"/>
  <c r="I1255" i="14" s="1"/>
  <c r="G1255" i="14"/>
  <c r="H1252" i="13"/>
  <c r="I1252" i="13" s="1"/>
  <c r="C1252" i="13"/>
  <c r="D1252" i="13"/>
  <c r="G1252" i="13"/>
  <c r="B1254" i="12"/>
  <c r="B969" i="3"/>
  <c r="G969" i="3" s="1"/>
  <c r="E1255" i="15" l="1"/>
  <c r="G1240" i="17"/>
  <c r="E1255" i="14"/>
  <c r="F1240" i="17"/>
  <c r="E1252" i="13"/>
  <c r="E1237" i="17"/>
  <c r="B1256" i="15"/>
  <c r="B1256" i="14"/>
  <c r="B1253" i="13"/>
  <c r="H1254" i="12"/>
  <c r="I1254" i="12" s="1"/>
  <c r="D1254" i="12"/>
  <c r="C1254" i="12"/>
  <c r="G1254" i="12"/>
  <c r="C969" i="3"/>
  <c r="D969" i="3"/>
  <c r="E1254" i="12" l="1"/>
  <c r="D1239" i="17"/>
  <c r="E969" i="3"/>
  <c r="C954" i="17"/>
  <c r="B954" i="17" s="1"/>
  <c r="D1256" i="15"/>
  <c r="C1256" i="15"/>
  <c r="H1256" i="15"/>
  <c r="I1256" i="15" s="1"/>
  <c r="G1256" i="15"/>
  <c r="H1256" i="14"/>
  <c r="I1256" i="14" s="1"/>
  <c r="D1256" i="14"/>
  <c r="C1256" i="14"/>
  <c r="G1256" i="14"/>
  <c r="H1253" i="13"/>
  <c r="I1253" i="13" s="1"/>
  <c r="D1253" i="13"/>
  <c r="C1253" i="13"/>
  <c r="G1253" i="13"/>
  <c r="B1255" i="12"/>
  <c r="H969" i="3"/>
  <c r="I969" i="3" s="1"/>
  <c r="E1256" i="15" l="1"/>
  <c r="G1241" i="17"/>
  <c r="E1256" i="14"/>
  <c r="F1241" i="17"/>
  <c r="E1253" i="13"/>
  <c r="E1238" i="17"/>
  <c r="B1257" i="15"/>
  <c r="B1257" i="14"/>
  <c r="B1254" i="13"/>
  <c r="H1255" i="12"/>
  <c r="I1255" i="12" s="1"/>
  <c r="D1255" i="12"/>
  <c r="C1255" i="12"/>
  <c r="G1255" i="12"/>
  <c r="B970" i="3"/>
  <c r="G970" i="3" s="1"/>
  <c r="E1255" i="12" l="1"/>
  <c r="D1240" i="17"/>
  <c r="D1257" i="15"/>
  <c r="C1257" i="15"/>
  <c r="H1257" i="15"/>
  <c r="I1257" i="15" s="1"/>
  <c r="G1257" i="15"/>
  <c r="C1257" i="14"/>
  <c r="H1257" i="14"/>
  <c r="I1257" i="14" s="1"/>
  <c r="D1257" i="14"/>
  <c r="G1257" i="14"/>
  <c r="D1254" i="13"/>
  <c r="C1254" i="13"/>
  <c r="H1254" i="13"/>
  <c r="I1254" i="13" s="1"/>
  <c r="G1254" i="13"/>
  <c r="B1256" i="12"/>
  <c r="C970" i="3"/>
  <c r="D970" i="3"/>
  <c r="H970" i="3"/>
  <c r="I970" i="3" s="1"/>
  <c r="E1257" i="15" l="1"/>
  <c r="G1242" i="17"/>
  <c r="E1257" i="14"/>
  <c r="F1242" i="17"/>
  <c r="E1254" i="13"/>
  <c r="E1239" i="17"/>
  <c r="E970" i="3"/>
  <c r="C955" i="17"/>
  <c r="B955" i="17" s="1"/>
  <c r="B1258" i="15"/>
  <c r="B1258" i="14"/>
  <c r="B1255" i="13"/>
  <c r="H1256" i="12"/>
  <c r="I1256" i="12" s="1"/>
  <c r="D1256" i="12"/>
  <c r="C1256" i="12"/>
  <c r="G1256" i="12"/>
  <c r="B971" i="3"/>
  <c r="G971" i="3" s="1"/>
  <c r="E1256" i="12" l="1"/>
  <c r="D1241" i="17"/>
  <c r="C1258" i="15"/>
  <c r="H1258" i="15"/>
  <c r="I1258" i="15" s="1"/>
  <c r="D1258" i="15"/>
  <c r="G1258" i="15"/>
  <c r="H1258" i="14"/>
  <c r="I1258" i="14" s="1"/>
  <c r="D1258" i="14"/>
  <c r="C1258" i="14"/>
  <c r="G1258" i="14"/>
  <c r="D1255" i="13"/>
  <c r="C1255" i="13"/>
  <c r="H1255" i="13"/>
  <c r="I1255" i="13" s="1"/>
  <c r="G1255" i="13"/>
  <c r="B1257" i="12"/>
  <c r="C971" i="3"/>
  <c r="D971" i="3"/>
  <c r="H971" i="3"/>
  <c r="I971" i="3" s="1"/>
  <c r="E1258" i="15" l="1"/>
  <c r="G1243" i="17"/>
  <c r="E1258" i="14"/>
  <c r="F1243" i="17"/>
  <c r="E1255" i="13"/>
  <c r="E1240" i="17"/>
  <c r="E971" i="3"/>
  <c r="C956" i="17"/>
  <c r="B956" i="17" s="1"/>
  <c r="B1259" i="15"/>
  <c r="B1259" i="14"/>
  <c r="B1256" i="13"/>
  <c r="D1257" i="12"/>
  <c r="C1257" i="12"/>
  <c r="H1257" i="12"/>
  <c r="I1257" i="12" s="1"/>
  <c r="G1257" i="12"/>
  <c r="B972" i="3"/>
  <c r="G972" i="3" s="1"/>
  <c r="E1257" i="12" l="1"/>
  <c r="D1242" i="17"/>
  <c r="H1259" i="15"/>
  <c r="I1259" i="15" s="1"/>
  <c r="D1259" i="15"/>
  <c r="C1259" i="15"/>
  <c r="G1259" i="15"/>
  <c r="H1259" i="14"/>
  <c r="I1259" i="14" s="1"/>
  <c r="D1259" i="14"/>
  <c r="C1259" i="14"/>
  <c r="G1259" i="14"/>
  <c r="D1256" i="13"/>
  <c r="C1256" i="13"/>
  <c r="H1256" i="13"/>
  <c r="I1256" i="13" s="1"/>
  <c r="G1256" i="13"/>
  <c r="B1258" i="12"/>
  <c r="C972" i="3"/>
  <c r="D972" i="3"/>
  <c r="H972" i="3"/>
  <c r="I972" i="3" s="1"/>
  <c r="E1259" i="15" l="1"/>
  <c r="G1244" i="17"/>
  <c r="E1259" i="14"/>
  <c r="F1244" i="17"/>
  <c r="E1256" i="13"/>
  <c r="E1241" i="17"/>
  <c r="E972" i="3"/>
  <c r="C957" i="17"/>
  <c r="B957" i="17" s="1"/>
  <c r="B1260" i="15"/>
  <c r="B1260" i="14"/>
  <c r="B1257" i="13"/>
  <c r="H1258" i="12"/>
  <c r="I1258" i="12" s="1"/>
  <c r="D1258" i="12"/>
  <c r="C1258" i="12"/>
  <c r="G1258" i="12"/>
  <c r="B973" i="3"/>
  <c r="G973" i="3" s="1"/>
  <c r="E1258" i="12" l="1"/>
  <c r="D1243" i="17"/>
  <c r="H1260" i="15"/>
  <c r="I1260" i="15" s="1"/>
  <c r="D1260" i="15"/>
  <c r="C1260" i="15"/>
  <c r="G1260" i="15"/>
  <c r="D1260" i="14"/>
  <c r="C1260" i="14"/>
  <c r="H1260" i="14"/>
  <c r="I1260" i="14" s="1"/>
  <c r="G1260" i="14"/>
  <c r="H1257" i="13"/>
  <c r="I1257" i="13" s="1"/>
  <c r="D1257" i="13"/>
  <c r="C1257" i="13"/>
  <c r="G1257" i="13"/>
  <c r="B1259" i="12"/>
  <c r="C973" i="3"/>
  <c r="D973" i="3"/>
  <c r="E1260" i="15" l="1"/>
  <c r="G1245" i="17"/>
  <c r="E1260" i="14"/>
  <c r="F1245" i="17"/>
  <c r="E1257" i="13"/>
  <c r="E1242" i="17"/>
  <c r="E973" i="3"/>
  <c r="C958" i="17"/>
  <c r="B958" i="17" s="1"/>
  <c r="B1261" i="15"/>
  <c r="B1261" i="14"/>
  <c r="B1258" i="13"/>
  <c r="C1259" i="12"/>
  <c r="H1259" i="12"/>
  <c r="I1259" i="12" s="1"/>
  <c r="D1259" i="12"/>
  <c r="G1259" i="12"/>
  <c r="H973" i="3"/>
  <c r="I973" i="3" s="1"/>
  <c r="E1259" i="12" l="1"/>
  <c r="D1244" i="17"/>
  <c r="C1261" i="15"/>
  <c r="H1261" i="15"/>
  <c r="I1261" i="15" s="1"/>
  <c r="D1261" i="15"/>
  <c r="G1261" i="15"/>
  <c r="H1261" i="14"/>
  <c r="I1261" i="14" s="1"/>
  <c r="D1261" i="14"/>
  <c r="C1261" i="14"/>
  <c r="G1261" i="14"/>
  <c r="H1258" i="13"/>
  <c r="I1258" i="13" s="1"/>
  <c r="D1258" i="13"/>
  <c r="C1258" i="13"/>
  <c r="G1258" i="13"/>
  <c r="B1260" i="12"/>
  <c r="B974" i="3"/>
  <c r="G974" i="3" s="1"/>
  <c r="E1261" i="15" l="1"/>
  <c r="G1246" i="17"/>
  <c r="E1261" i="14"/>
  <c r="F1246" i="17"/>
  <c r="E1258" i="13"/>
  <c r="E1243" i="17"/>
  <c r="B1262" i="15"/>
  <c r="B1262" i="14"/>
  <c r="B1259" i="13"/>
  <c r="H1260" i="12"/>
  <c r="I1260" i="12" s="1"/>
  <c r="D1260" i="12"/>
  <c r="C1260" i="12"/>
  <c r="G1260" i="12"/>
  <c r="C974" i="3"/>
  <c r="D974" i="3"/>
  <c r="E1260" i="12" l="1"/>
  <c r="D1245" i="17"/>
  <c r="E974" i="3"/>
  <c r="C959" i="17"/>
  <c r="B959" i="17" s="1"/>
  <c r="D1262" i="15"/>
  <c r="H1262" i="15"/>
  <c r="I1262" i="15" s="1"/>
  <c r="C1262" i="15"/>
  <c r="G1262" i="15"/>
  <c r="D1262" i="14"/>
  <c r="C1262" i="14"/>
  <c r="H1262" i="14"/>
  <c r="I1262" i="14" s="1"/>
  <c r="G1262" i="14"/>
  <c r="H1259" i="13"/>
  <c r="I1259" i="13" s="1"/>
  <c r="D1259" i="13"/>
  <c r="C1259" i="13"/>
  <c r="G1259" i="13"/>
  <c r="B1261" i="12"/>
  <c r="H974" i="3"/>
  <c r="I974" i="3" s="1"/>
  <c r="E1262" i="15" l="1"/>
  <c r="G1247" i="17"/>
  <c r="E1262" i="14"/>
  <c r="F1247" i="17"/>
  <c r="E1259" i="13"/>
  <c r="E1244" i="17"/>
  <c r="B1263" i="15"/>
  <c r="B1263" i="14"/>
  <c r="B1260" i="13"/>
  <c r="H1261" i="12"/>
  <c r="I1261" i="12" s="1"/>
  <c r="D1261" i="12"/>
  <c r="C1261" i="12"/>
  <c r="G1261" i="12"/>
  <c r="B975" i="3"/>
  <c r="G975" i="3" s="1"/>
  <c r="E1261" i="12" l="1"/>
  <c r="D1246" i="17"/>
  <c r="D1263" i="15"/>
  <c r="C1263" i="15"/>
  <c r="H1263" i="15"/>
  <c r="I1263" i="15" s="1"/>
  <c r="G1263" i="15"/>
  <c r="H1263" i="14"/>
  <c r="I1263" i="14" s="1"/>
  <c r="C1263" i="14"/>
  <c r="D1263" i="14"/>
  <c r="G1263" i="14"/>
  <c r="D1260" i="13"/>
  <c r="H1260" i="13"/>
  <c r="I1260" i="13" s="1"/>
  <c r="C1260" i="13"/>
  <c r="G1260" i="13"/>
  <c r="B1262" i="12"/>
  <c r="C975" i="3"/>
  <c r="D975" i="3"/>
  <c r="H975" i="3"/>
  <c r="I975" i="3" s="1"/>
  <c r="E1263" i="15" l="1"/>
  <c r="G1248" i="17"/>
  <c r="E1263" i="14"/>
  <c r="F1248" i="17"/>
  <c r="E1260" i="13"/>
  <c r="E1245" i="17"/>
  <c r="E975" i="3"/>
  <c r="C960" i="17"/>
  <c r="B960" i="17" s="1"/>
  <c r="B1264" i="15"/>
  <c r="B1264" i="14"/>
  <c r="B1261" i="13"/>
  <c r="D1262" i="12"/>
  <c r="C1262" i="12"/>
  <c r="H1262" i="12"/>
  <c r="I1262" i="12" s="1"/>
  <c r="G1262" i="12"/>
  <c r="B976" i="3"/>
  <c r="G976" i="3" s="1"/>
  <c r="E1262" i="12" l="1"/>
  <c r="D1247" i="17"/>
  <c r="C1264" i="15"/>
  <c r="H1264" i="15"/>
  <c r="I1264" i="15" s="1"/>
  <c r="D1264" i="15"/>
  <c r="G1264" i="15"/>
  <c r="H1264" i="14"/>
  <c r="I1264" i="14" s="1"/>
  <c r="D1264" i="14"/>
  <c r="C1264" i="14"/>
  <c r="G1264" i="14"/>
  <c r="D1261" i="13"/>
  <c r="C1261" i="13"/>
  <c r="H1261" i="13"/>
  <c r="I1261" i="13" s="1"/>
  <c r="G1261" i="13"/>
  <c r="B1263" i="12"/>
  <c r="C976" i="3"/>
  <c r="D976" i="3"/>
  <c r="H976" i="3"/>
  <c r="I976" i="3" s="1"/>
  <c r="E1264" i="15" l="1"/>
  <c r="G1249" i="17"/>
  <c r="E1264" i="14"/>
  <c r="F1249" i="17"/>
  <c r="E1261" i="13"/>
  <c r="E1246" i="17"/>
  <c r="E976" i="3"/>
  <c r="C961" i="17"/>
  <c r="B961" i="17" s="1"/>
  <c r="B1265" i="15"/>
  <c r="B1265" i="14"/>
  <c r="B1262" i="13"/>
  <c r="H1263" i="12"/>
  <c r="I1263" i="12" s="1"/>
  <c r="D1263" i="12"/>
  <c r="C1263" i="12"/>
  <c r="G1263" i="12"/>
  <c r="B977" i="3"/>
  <c r="G977" i="3" s="1"/>
  <c r="E1263" i="12" l="1"/>
  <c r="D1248" i="17"/>
  <c r="H1265" i="15"/>
  <c r="I1265" i="15" s="1"/>
  <c r="D1265" i="15"/>
  <c r="C1265" i="15"/>
  <c r="G1265" i="15"/>
  <c r="H1265" i="14"/>
  <c r="I1265" i="14" s="1"/>
  <c r="D1265" i="14"/>
  <c r="C1265" i="14"/>
  <c r="G1265" i="14"/>
  <c r="C1262" i="13"/>
  <c r="H1262" i="13"/>
  <c r="I1262" i="13" s="1"/>
  <c r="D1262" i="13"/>
  <c r="G1262" i="13"/>
  <c r="B1264" i="12"/>
  <c r="C977" i="3"/>
  <c r="D977" i="3"/>
  <c r="E1265" i="15" l="1"/>
  <c r="G1250" i="17"/>
  <c r="E1265" i="14"/>
  <c r="F1250" i="17"/>
  <c r="E1262" i="13"/>
  <c r="E1247" i="17"/>
  <c r="E977" i="3"/>
  <c r="C962" i="17"/>
  <c r="B962" i="17" s="1"/>
  <c r="B1266" i="15"/>
  <c r="B1266" i="14"/>
  <c r="B1263" i="13"/>
  <c r="D1264" i="12"/>
  <c r="C1264" i="12"/>
  <c r="H1264" i="12"/>
  <c r="I1264" i="12" s="1"/>
  <c r="G1264" i="12"/>
  <c r="H977" i="3"/>
  <c r="I977" i="3" s="1"/>
  <c r="E1264" i="12" l="1"/>
  <c r="D1249" i="17"/>
  <c r="H1266" i="15"/>
  <c r="I1266" i="15" s="1"/>
  <c r="D1266" i="15"/>
  <c r="C1266" i="15"/>
  <c r="G1266" i="15"/>
  <c r="D1266" i="14"/>
  <c r="C1266" i="14"/>
  <c r="H1266" i="14"/>
  <c r="I1266" i="14" s="1"/>
  <c r="G1266" i="14"/>
  <c r="H1263" i="13"/>
  <c r="I1263" i="13" s="1"/>
  <c r="C1263" i="13"/>
  <c r="D1263" i="13"/>
  <c r="G1263" i="13"/>
  <c r="B1265" i="12"/>
  <c r="B978" i="3"/>
  <c r="G978" i="3" s="1"/>
  <c r="E1266" i="15" l="1"/>
  <c r="G1251" i="17"/>
  <c r="E1266" i="14"/>
  <c r="F1251" i="17"/>
  <c r="E1263" i="13"/>
  <c r="E1248" i="17"/>
  <c r="B1267" i="15"/>
  <c r="B1267" i="14"/>
  <c r="B1264" i="13"/>
  <c r="H1265" i="12"/>
  <c r="I1265" i="12" s="1"/>
  <c r="D1265" i="12"/>
  <c r="C1265" i="12"/>
  <c r="G1265" i="12"/>
  <c r="C978" i="3"/>
  <c r="D978" i="3"/>
  <c r="E1265" i="12" l="1"/>
  <c r="D1250" i="17"/>
  <c r="E978" i="3"/>
  <c r="C963" i="17"/>
  <c r="B963" i="17" s="1"/>
  <c r="H1267" i="15"/>
  <c r="I1267" i="15" s="1"/>
  <c r="D1267" i="15"/>
  <c r="C1267" i="15"/>
  <c r="G1267" i="15"/>
  <c r="D1267" i="14"/>
  <c r="C1267" i="14"/>
  <c r="H1267" i="14"/>
  <c r="I1267" i="14" s="1"/>
  <c r="G1267" i="14"/>
  <c r="H1264" i="13"/>
  <c r="I1264" i="13" s="1"/>
  <c r="C1264" i="13"/>
  <c r="D1264" i="13"/>
  <c r="G1264" i="13"/>
  <c r="B1266" i="12"/>
  <c r="H978" i="3"/>
  <c r="I978" i="3" s="1"/>
  <c r="E1267" i="15" l="1"/>
  <c r="G1252" i="17"/>
  <c r="E1267" i="14"/>
  <c r="F1252" i="17"/>
  <c r="E1264" i="13"/>
  <c r="E1249" i="17"/>
  <c r="B1268" i="15"/>
  <c r="B1268" i="14"/>
  <c r="B1265" i="13"/>
  <c r="H1266" i="12"/>
  <c r="I1266" i="12" s="1"/>
  <c r="D1266" i="12"/>
  <c r="C1266" i="12"/>
  <c r="G1266" i="12"/>
  <c r="B979" i="3"/>
  <c r="G979" i="3" s="1"/>
  <c r="E1266" i="12" l="1"/>
  <c r="D1251" i="17"/>
  <c r="H1268" i="15"/>
  <c r="I1268" i="15" s="1"/>
  <c r="D1268" i="15"/>
  <c r="C1268" i="15"/>
  <c r="G1268" i="15"/>
  <c r="H1268" i="14"/>
  <c r="I1268" i="14" s="1"/>
  <c r="D1268" i="14"/>
  <c r="C1268" i="14"/>
  <c r="G1268" i="14"/>
  <c r="H1265" i="13"/>
  <c r="I1265" i="13" s="1"/>
  <c r="D1265" i="13"/>
  <c r="C1265" i="13"/>
  <c r="G1265" i="13"/>
  <c r="B1267" i="12"/>
  <c r="C979" i="3"/>
  <c r="D979" i="3"/>
  <c r="E1268" i="15" l="1"/>
  <c r="G1253" i="17"/>
  <c r="E1268" i="14"/>
  <c r="F1253" i="17"/>
  <c r="E1265" i="13"/>
  <c r="E1250" i="17"/>
  <c r="E979" i="3"/>
  <c r="C964" i="17"/>
  <c r="B964" i="17" s="1"/>
  <c r="B1269" i="15"/>
  <c r="B1269" i="14"/>
  <c r="B1266" i="13"/>
  <c r="H1267" i="12"/>
  <c r="I1267" i="12" s="1"/>
  <c r="D1267" i="12"/>
  <c r="C1267" i="12"/>
  <c r="G1267" i="12"/>
  <c r="H979" i="3"/>
  <c r="I979" i="3" s="1"/>
  <c r="E1267" i="12" l="1"/>
  <c r="D1252" i="17"/>
  <c r="D1269" i="15"/>
  <c r="C1269" i="15"/>
  <c r="H1269" i="15"/>
  <c r="I1269" i="15" s="1"/>
  <c r="G1269" i="15"/>
  <c r="C1269" i="14"/>
  <c r="H1269" i="14"/>
  <c r="I1269" i="14" s="1"/>
  <c r="D1269" i="14"/>
  <c r="G1269" i="14"/>
  <c r="C1266" i="13"/>
  <c r="H1266" i="13"/>
  <c r="I1266" i="13" s="1"/>
  <c r="D1266" i="13"/>
  <c r="G1266" i="13"/>
  <c r="B1268" i="12"/>
  <c r="B980" i="3"/>
  <c r="G980" i="3" s="1"/>
  <c r="E1269" i="15" l="1"/>
  <c r="G1254" i="17"/>
  <c r="E1269" i="14"/>
  <c r="F1254" i="17"/>
  <c r="E1266" i="13"/>
  <c r="E1251" i="17"/>
  <c r="B1270" i="15"/>
  <c r="B1270" i="14"/>
  <c r="B1267" i="13"/>
  <c r="H1268" i="12"/>
  <c r="I1268" i="12" s="1"/>
  <c r="D1268" i="12"/>
  <c r="C1268" i="12"/>
  <c r="G1268" i="12"/>
  <c r="C980" i="3"/>
  <c r="D980" i="3"/>
  <c r="E1268" i="12" l="1"/>
  <c r="D1253" i="17"/>
  <c r="E980" i="3"/>
  <c r="C965" i="17"/>
  <c r="B965" i="17" s="1"/>
  <c r="C1270" i="15"/>
  <c r="D1270" i="15"/>
  <c r="H1270" i="15"/>
  <c r="I1270" i="15" s="1"/>
  <c r="G1270" i="15"/>
  <c r="H1270" i="14"/>
  <c r="I1270" i="14" s="1"/>
  <c r="D1270" i="14"/>
  <c r="C1270" i="14"/>
  <c r="G1270" i="14"/>
  <c r="D1267" i="13"/>
  <c r="H1267" i="13"/>
  <c r="I1267" i="13" s="1"/>
  <c r="C1267" i="13"/>
  <c r="G1267" i="13"/>
  <c r="B1269" i="12"/>
  <c r="H980" i="3"/>
  <c r="I980" i="3" s="1"/>
  <c r="E1270" i="15" l="1"/>
  <c r="G1255" i="17"/>
  <c r="E1270" i="14"/>
  <c r="F1255" i="17"/>
  <c r="E1267" i="13"/>
  <c r="E1252" i="17"/>
  <c r="B1271" i="15"/>
  <c r="B1271" i="14"/>
  <c r="B1268" i="13"/>
  <c r="D1269" i="12"/>
  <c r="C1269" i="12"/>
  <c r="H1269" i="12"/>
  <c r="I1269" i="12" s="1"/>
  <c r="G1269" i="12"/>
  <c r="B981" i="3"/>
  <c r="G981" i="3" s="1"/>
  <c r="E1269" i="12" l="1"/>
  <c r="D1254" i="17"/>
  <c r="H1271" i="15"/>
  <c r="I1271" i="15" s="1"/>
  <c r="D1271" i="15"/>
  <c r="C1271" i="15"/>
  <c r="G1271" i="15"/>
  <c r="H1271" i="14"/>
  <c r="I1271" i="14" s="1"/>
  <c r="D1271" i="14"/>
  <c r="C1271" i="14"/>
  <c r="G1271" i="14"/>
  <c r="C1268" i="13"/>
  <c r="H1268" i="13"/>
  <c r="I1268" i="13" s="1"/>
  <c r="D1268" i="13"/>
  <c r="G1268" i="13"/>
  <c r="B1270" i="12"/>
  <c r="C981" i="3"/>
  <c r="D981" i="3"/>
  <c r="E1271" i="15" l="1"/>
  <c r="G1256" i="17"/>
  <c r="E1271" i="14"/>
  <c r="F1256" i="17"/>
  <c r="E1268" i="13"/>
  <c r="E1253" i="17"/>
  <c r="E981" i="3"/>
  <c r="C966" i="17"/>
  <c r="B966" i="17" s="1"/>
  <c r="B1272" i="15"/>
  <c r="B1272" i="14"/>
  <c r="B1269" i="13"/>
  <c r="H1270" i="12"/>
  <c r="I1270" i="12" s="1"/>
  <c r="D1270" i="12"/>
  <c r="C1270" i="12"/>
  <c r="G1270" i="12"/>
  <c r="H981" i="3"/>
  <c r="I981" i="3" s="1"/>
  <c r="E1270" i="12" l="1"/>
  <c r="D1255" i="17"/>
  <c r="H1272" i="15"/>
  <c r="I1272" i="15" s="1"/>
  <c r="D1272" i="15"/>
  <c r="C1272" i="15"/>
  <c r="G1272" i="15"/>
  <c r="D1272" i="14"/>
  <c r="C1272" i="14"/>
  <c r="H1272" i="14"/>
  <c r="I1272" i="14" s="1"/>
  <c r="G1272" i="14"/>
  <c r="C1269" i="13"/>
  <c r="H1269" i="13"/>
  <c r="I1269" i="13" s="1"/>
  <c r="D1269" i="13"/>
  <c r="G1269" i="13"/>
  <c r="B1271" i="12"/>
  <c r="B982" i="3"/>
  <c r="G982" i="3" s="1"/>
  <c r="E1272" i="15" l="1"/>
  <c r="G1257" i="17"/>
  <c r="E1272" i="14"/>
  <c r="F1257" i="17"/>
  <c r="E1269" i="13"/>
  <c r="E1254" i="17"/>
  <c r="B1273" i="15"/>
  <c r="B1273" i="14"/>
  <c r="B1270" i="13"/>
  <c r="C1271" i="12"/>
  <c r="H1271" i="12"/>
  <c r="I1271" i="12" s="1"/>
  <c r="D1271" i="12"/>
  <c r="G1271" i="12"/>
  <c r="C982" i="3"/>
  <c r="D982" i="3"/>
  <c r="E1271" i="12" l="1"/>
  <c r="D1256" i="17"/>
  <c r="E982" i="3"/>
  <c r="C967" i="17"/>
  <c r="B967" i="17" s="1"/>
  <c r="H1273" i="15"/>
  <c r="I1273" i="15" s="1"/>
  <c r="D1273" i="15"/>
  <c r="C1273" i="15"/>
  <c r="G1273" i="15"/>
  <c r="H1273" i="14"/>
  <c r="I1273" i="14" s="1"/>
  <c r="D1273" i="14"/>
  <c r="C1273" i="14"/>
  <c r="G1273" i="14"/>
  <c r="H1270" i="13"/>
  <c r="I1270" i="13" s="1"/>
  <c r="D1270" i="13"/>
  <c r="C1270" i="13"/>
  <c r="G1270" i="13"/>
  <c r="B1272" i="12"/>
  <c r="H982" i="3"/>
  <c r="I982" i="3" s="1"/>
  <c r="E1273" i="15" l="1"/>
  <c r="G1258" i="17"/>
  <c r="E1273" i="14"/>
  <c r="F1258" i="17"/>
  <c r="E1270" i="13"/>
  <c r="E1255" i="17"/>
  <c r="B1274" i="15"/>
  <c r="B1274" i="14"/>
  <c r="B1271" i="13"/>
  <c r="H1272" i="12"/>
  <c r="I1272" i="12" s="1"/>
  <c r="D1272" i="12"/>
  <c r="C1272" i="12"/>
  <c r="G1272" i="12"/>
  <c r="B983" i="3"/>
  <c r="G983" i="3" s="1"/>
  <c r="E1272" i="12" l="1"/>
  <c r="D1257" i="17"/>
  <c r="D1274" i="15"/>
  <c r="H1274" i="15"/>
  <c r="I1274" i="15" s="1"/>
  <c r="C1274" i="15"/>
  <c r="G1274" i="15"/>
  <c r="D1274" i="14"/>
  <c r="C1274" i="14"/>
  <c r="H1274" i="14"/>
  <c r="I1274" i="14" s="1"/>
  <c r="G1274" i="14"/>
  <c r="D1271" i="13"/>
  <c r="C1271" i="13"/>
  <c r="H1271" i="13"/>
  <c r="I1271" i="13" s="1"/>
  <c r="G1271" i="13"/>
  <c r="B1273" i="12"/>
  <c r="C983" i="3"/>
  <c r="D983" i="3"/>
  <c r="E1274" i="15" l="1"/>
  <c r="G1259" i="17"/>
  <c r="E1274" i="14"/>
  <c r="F1259" i="17"/>
  <c r="E1271" i="13"/>
  <c r="E1256" i="17"/>
  <c r="E983" i="3"/>
  <c r="C968" i="17"/>
  <c r="B968" i="17" s="1"/>
  <c r="B1275" i="15"/>
  <c r="B1275" i="14"/>
  <c r="B1272" i="13"/>
  <c r="H1273" i="12"/>
  <c r="I1273" i="12" s="1"/>
  <c r="D1273" i="12"/>
  <c r="C1273" i="12"/>
  <c r="G1273" i="12"/>
  <c r="H983" i="3"/>
  <c r="I983" i="3" s="1"/>
  <c r="E1273" i="12" l="1"/>
  <c r="D1258" i="17"/>
  <c r="D1275" i="15"/>
  <c r="H1275" i="15"/>
  <c r="I1275" i="15" s="1"/>
  <c r="C1275" i="15"/>
  <c r="G1275" i="15"/>
  <c r="H1275" i="14"/>
  <c r="I1275" i="14" s="1"/>
  <c r="C1275" i="14"/>
  <c r="D1275" i="14"/>
  <c r="G1275" i="14"/>
  <c r="C1272" i="13"/>
  <c r="H1272" i="13"/>
  <c r="I1272" i="13" s="1"/>
  <c r="D1272" i="13"/>
  <c r="G1272" i="13"/>
  <c r="B1274" i="12"/>
  <c r="B984" i="3"/>
  <c r="G984" i="3" s="1"/>
  <c r="E1275" i="15" l="1"/>
  <c r="G1260" i="17"/>
  <c r="E1275" i="14"/>
  <c r="F1260" i="17"/>
  <c r="E1272" i="13"/>
  <c r="E1257" i="17"/>
  <c r="B1276" i="15"/>
  <c r="B1276" i="14"/>
  <c r="B1273" i="13"/>
  <c r="D1274" i="12"/>
  <c r="C1274" i="12"/>
  <c r="H1274" i="12"/>
  <c r="I1274" i="12" s="1"/>
  <c r="G1274" i="12"/>
  <c r="C984" i="3"/>
  <c r="D984" i="3"/>
  <c r="E1274" i="12" l="1"/>
  <c r="D1259" i="17"/>
  <c r="E984" i="3"/>
  <c r="C969" i="17"/>
  <c r="B969" i="17" s="1"/>
  <c r="C1276" i="15"/>
  <c r="H1276" i="15"/>
  <c r="I1276" i="15" s="1"/>
  <c r="D1276" i="15"/>
  <c r="G1276" i="15"/>
  <c r="H1276" i="14"/>
  <c r="I1276" i="14" s="1"/>
  <c r="D1276" i="14"/>
  <c r="C1276" i="14"/>
  <c r="G1276" i="14"/>
  <c r="D1273" i="13"/>
  <c r="C1273" i="13"/>
  <c r="H1273" i="13"/>
  <c r="I1273" i="13" s="1"/>
  <c r="G1273" i="13"/>
  <c r="B1275" i="12"/>
  <c r="H984" i="3"/>
  <c r="I984" i="3" s="1"/>
  <c r="E1276" i="15" l="1"/>
  <c r="G1261" i="17"/>
  <c r="E1276" i="14"/>
  <c r="F1261" i="17"/>
  <c r="E1273" i="13"/>
  <c r="E1258" i="17"/>
  <c r="B1277" i="15"/>
  <c r="B1277" i="14"/>
  <c r="B1274" i="13"/>
  <c r="H1275" i="12"/>
  <c r="I1275" i="12" s="1"/>
  <c r="D1275" i="12"/>
  <c r="C1275" i="12"/>
  <c r="G1275" i="12"/>
  <c r="B985" i="3"/>
  <c r="G985" i="3" s="1"/>
  <c r="E1275" i="12" l="1"/>
  <c r="D1260" i="17"/>
  <c r="H1277" i="15"/>
  <c r="I1277" i="15" s="1"/>
  <c r="C1277" i="15"/>
  <c r="D1277" i="15"/>
  <c r="G1277" i="15"/>
  <c r="H1277" i="14"/>
  <c r="I1277" i="14" s="1"/>
  <c r="D1277" i="14"/>
  <c r="C1277" i="14"/>
  <c r="G1277" i="14"/>
  <c r="H1274" i="13"/>
  <c r="I1274" i="13" s="1"/>
  <c r="D1274" i="13"/>
  <c r="C1274" i="13"/>
  <c r="G1274" i="13"/>
  <c r="B1276" i="12"/>
  <c r="C985" i="3"/>
  <c r="D985" i="3"/>
  <c r="E1277" i="15" l="1"/>
  <c r="G1262" i="17"/>
  <c r="E1277" i="14"/>
  <c r="F1262" i="17"/>
  <c r="E1274" i="13"/>
  <c r="E1259" i="17"/>
  <c r="E985" i="3"/>
  <c r="C970" i="17"/>
  <c r="B970" i="17" s="1"/>
  <c r="B1278" i="15"/>
  <c r="B1278" i="14"/>
  <c r="B1275" i="13"/>
  <c r="D1276" i="12"/>
  <c r="C1276" i="12"/>
  <c r="H1276" i="12"/>
  <c r="I1276" i="12" s="1"/>
  <c r="G1276" i="12"/>
  <c r="H985" i="3"/>
  <c r="I985" i="3" s="1"/>
  <c r="E1276" i="12" l="1"/>
  <c r="D1261" i="17"/>
  <c r="H1278" i="15"/>
  <c r="I1278" i="15" s="1"/>
  <c r="D1278" i="15"/>
  <c r="C1278" i="15"/>
  <c r="G1278" i="15"/>
  <c r="D1278" i="14"/>
  <c r="C1278" i="14"/>
  <c r="H1278" i="14"/>
  <c r="I1278" i="14" s="1"/>
  <c r="G1278" i="14"/>
  <c r="H1275" i="13"/>
  <c r="I1275" i="13" s="1"/>
  <c r="D1275" i="13"/>
  <c r="C1275" i="13"/>
  <c r="G1275" i="13"/>
  <c r="B1277" i="12"/>
  <c r="B986" i="3"/>
  <c r="G986" i="3" s="1"/>
  <c r="E1278" i="15" l="1"/>
  <c r="G1263" i="17"/>
  <c r="E1278" i="14"/>
  <c r="F1263" i="17"/>
  <c r="E1275" i="13"/>
  <c r="E1260" i="17"/>
  <c r="B1279" i="15"/>
  <c r="B1279" i="14"/>
  <c r="B1276" i="13"/>
  <c r="H1277" i="12"/>
  <c r="I1277" i="12" s="1"/>
  <c r="D1277" i="12"/>
  <c r="C1277" i="12"/>
  <c r="G1277" i="12"/>
  <c r="C986" i="3"/>
  <c r="D986" i="3"/>
  <c r="E1277" i="12" l="1"/>
  <c r="D1262" i="17"/>
  <c r="E986" i="3"/>
  <c r="C971" i="17"/>
  <c r="B971" i="17" s="1"/>
  <c r="D1279" i="15"/>
  <c r="C1279" i="15"/>
  <c r="H1279" i="15"/>
  <c r="I1279" i="15" s="1"/>
  <c r="G1279" i="15"/>
  <c r="D1279" i="14"/>
  <c r="C1279" i="14"/>
  <c r="H1279" i="14"/>
  <c r="I1279" i="14" s="1"/>
  <c r="G1279" i="14"/>
  <c r="H1276" i="13"/>
  <c r="I1276" i="13" s="1"/>
  <c r="D1276" i="13"/>
  <c r="C1276" i="13"/>
  <c r="G1276" i="13"/>
  <c r="B1278" i="12"/>
  <c r="H986" i="3"/>
  <c r="I986" i="3" s="1"/>
  <c r="E1279" i="15" l="1"/>
  <c r="G1264" i="17"/>
  <c r="E1279" i="14"/>
  <c r="F1264" i="17"/>
  <c r="E1276" i="13"/>
  <c r="E1261" i="17"/>
  <c r="B1280" i="15"/>
  <c r="B1280" i="14"/>
  <c r="B1277" i="13"/>
  <c r="H1278" i="12"/>
  <c r="I1278" i="12" s="1"/>
  <c r="D1278" i="12"/>
  <c r="C1278" i="12"/>
  <c r="G1278" i="12"/>
  <c r="B987" i="3"/>
  <c r="G987" i="3" s="1"/>
  <c r="E1278" i="12" l="1"/>
  <c r="D1263" i="17"/>
  <c r="H1280" i="15"/>
  <c r="I1280" i="15" s="1"/>
  <c r="D1280" i="15"/>
  <c r="C1280" i="15"/>
  <c r="G1280" i="15"/>
  <c r="H1280" i="14"/>
  <c r="I1280" i="14" s="1"/>
  <c r="D1280" i="14"/>
  <c r="C1280" i="14"/>
  <c r="G1280" i="14"/>
  <c r="H1277" i="13"/>
  <c r="I1277" i="13" s="1"/>
  <c r="C1277" i="13"/>
  <c r="D1277" i="13"/>
  <c r="G1277" i="13"/>
  <c r="B1279" i="12"/>
  <c r="C987" i="3"/>
  <c r="D987" i="3"/>
  <c r="E1280" i="15" l="1"/>
  <c r="G1265" i="17"/>
  <c r="E1280" i="14"/>
  <c r="F1265" i="17"/>
  <c r="E1277" i="13"/>
  <c r="E1262" i="17"/>
  <c r="E987" i="3"/>
  <c r="C972" i="17"/>
  <c r="B972" i="17" s="1"/>
  <c r="B1281" i="15"/>
  <c r="B1281" i="14"/>
  <c r="B1278" i="13"/>
  <c r="H1279" i="12"/>
  <c r="I1279" i="12" s="1"/>
  <c r="D1279" i="12"/>
  <c r="C1279" i="12"/>
  <c r="G1279" i="12"/>
  <c r="H987" i="3"/>
  <c r="I987" i="3" s="1"/>
  <c r="E1279" i="12" l="1"/>
  <c r="D1264" i="17"/>
  <c r="D1281" i="15"/>
  <c r="C1281" i="15"/>
  <c r="H1281" i="15"/>
  <c r="I1281" i="15" s="1"/>
  <c r="G1281" i="15"/>
  <c r="C1281" i="14"/>
  <c r="H1281" i="14"/>
  <c r="I1281" i="14" s="1"/>
  <c r="D1281" i="14"/>
  <c r="G1281" i="14"/>
  <c r="C1278" i="13"/>
  <c r="H1278" i="13"/>
  <c r="I1278" i="13" s="1"/>
  <c r="D1278" i="13"/>
  <c r="G1278" i="13"/>
  <c r="B1280" i="12"/>
  <c r="B988" i="3"/>
  <c r="G988" i="3" s="1"/>
  <c r="E1281" i="15" l="1"/>
  <c r="G1266" i="17"/>
  <c r="E1281" i="14"/>
  <c r="F1266" i="17"/>
  <c r="E1278" i="13"/>
  <c r="E1263" i="17"/>
  <c r="B1282" i="15"/>
  <c r="B1282" i="14"/>
  <c r="B1279" i="13"/>
  <c r="H1280" i="12"/>
  <c r="I1280" i="12" s="1"/>
  <c r="D1280" i="12"/>
  <c r="C1280" i="12"/>
  <c r="G1280" i="12"/>
  <c r="C988" i="3"/>
  <c r="D988" i="3"/>
  <c r="E1280" i="12" l="1"/>
  <c r="D1265" i="17"/>
  <c r="E988" i="3"/>
  <c r="C973" i="17"/>
  <c r="B973" i="17" s="1"/>
  <c r="C1282" i="15"/>
  <c r="H1282" i="15"/>
  <c r="I1282" i="15" s="1"/>
  <c r="D1282" i="15"/>
  <c r="G1282" i="15"/>
  <c r="H1282" i="14"/>
  <c r="I1282" i="14" s="1"/>
  <c r="D1282" i="14"/>
  <c r="C1282" i="14"/>
  <c r="G1282" i="14"/>
  <c r="H1279" i="13"/>
  <c r="I1279" i="13" s="1"/>
  <c r="D1279" i="13"/>
  <c r="C1279" i="13"/>
  <c r="G1279" i="13"/>
  <c r="B1281" i="12"/>
  <c r="H988" i="3"/>
  <c r="I988" i="3" s="1"/>
  <c r="E1282" i="15" l="1"/>
  <c r="G1267" i="17"/>
  <c r="E1282" i="14"/>
  <c r="F1267" i="17"/>
  <c r="E1279" i="13"/>
  <c r="E1264" i="17"/>
  <c r="B1283" i="15"/>
  <c r="B1283" i="14"/>
  <c r="B1280" i="13"/>
  <c r="D1281" i="12"/>
  <c r="C1281" i="12"/>
  <c r="H1281" i="12"/>
  <c r="I1281" i="12" s="1"/>
  <c r="G1281" i="12"/>
  <c r="B989" i="3"/>
  <c r="G989" i="3" s="1"/>
  <c r="E1281" i="12" l="1"/>
  <c r="D1266" i="17"/>
  <c r="H1283" i="15"/>
  <c r="I1283" i="15" s="1"/>
  <c r="D1283" i="15"/>
  <c r="C1283" i="15"/>
  <c r="G1283" i="15"/>
  <c r="H1283" i="14"/>
  <c r="I1283" i="14" s="1"/>
  <c r="D1283" i="14"/>
  <c r="C1283" i="14"/>
  <c r="G1283" i="14"/>
  <c r="C1280" i="13"/>
  <c r="D1280" i="13"/>
  <c r="H1280" i="13"/>
  <c r="I1280" i="13" s="1"/>
  <c r="G1280" i="13"/>
  <c r="B1282" i="12"/>
  <c r="C989" i="3"/>
  <c r="D989" i="3"/>
  <c r="E1283" i="15" l="1"/>
  <c r="G1268" i="17"/>
  <c r="E1283" i="14"/>
  <c r="F1268" i="17"/>
  <c r="E1280" i="13"/>
  <c r="E1265" i="17"/>
  <c r="E989" i="3"/>
  <c r="C974" i="17"/>
  <c r="B974" i="17" s="1"/>
  <c r="B1284" i="15"/>
  <c r="B1284" i="14"/>
  <c r="B1281" i="13"/>
  <c r="H1282" i="12"/>
  <c r="I1282" i="12" s="1"/>
  <c r="D1282" i="12"/>
  <c r="C1282" i="12"/>
  <c r="G1282" i="12"/>
  <c r="H989" i="3"/>
  <c r="I989" i="3" s="1"/>
  <c r="E1282" i="12" l="1"/>
  <c r="D1267" i="17"/>
  <c r="H1284" i="15"/>
  <c r="I1284" i="15" s="1"/>
  <c r="D1284" i="15"/>
  <c r="C1284" i="15"/>
  <c r="G1284" i="15"/>
  <c r="D1284" i="14"/>
  <c r="C1284" i="14"/>
  <c r="H1284" i="14"/>
  <c r="I1284" i="14" s="1"/>
  <c r="G1284" i="14"/>
  <c r="C1281" i="13"/>
  <c r="D1281" i="13"/>
  <c r="H1281" i="13"/>
  <c r="I1281" i="13" s="1"/>
  <c r="G1281" i="13"/>
  <c r="B1283" i="12"/>
  <c r="B990" i="3"/>
  <c r="G990" i="3" s="1"/>
  <c r="E1284" i="15" l="1"/>
  <c r="G1269" i="17"/>
  <c r="E1284" i="14"/>
  <c r="F1269" i="17"/>
  <c r="E1281" i="13"/>
  <c r="E1266" i="17"/>
  <c r="B1285" i="15"/>
  <c r="B1285" i="14"/>
  <c r="B1282" i="13"/>
  <c r="C1283" i="12"/>
  <c r="H1283" i="12"/>
  <c r="I1283" i="12" s="1"/>
  <c r="D1283" i="12"/>
  <c r="G1283" i="12"/>
  <c r="C990" i="3"/>
  <c r="D990" i="3"/>
  <c r="H990" i="3"/>
  <c r="I990" i="3" s="1"/>
  <c r="E1283" i="12" l="1"/>
  <c r="D1268" i="17"/>
  <c r="E990" i="3"/>
  <c r="C975" i="17"/>
  <c r="B975" i="17" s="1"/>
  <c r="H1285" i="15"/>
  <c r="I1285" i="15" s="1"/>
  <c r="D1285" i="15"/>
  <c r="C1285" i="15"/>
  <c r="G1285" i="15"/>
  <c r="H1285" i="14"/>
  <c r="I1285" i="14" s="1"/>
  <c r="D1285" i="14"/>
  <c r="C1285" i="14"/>
  <c r="G1285" i="14"/>
  <c r="D1282" i="13"/>
  <c r="C1282" i="13"/>
  <c r="H1282" i="13"/>
  <c r="I1282" i="13" s="1"/>
  <c r="G1282" i="13"/>
  <c r="B1284" i="12"/>
  <c r="B991" i="3"/>
  <c r="G991" i="3" s="1"/>
  <c r="E1285" i="15" l="1"/>
  <c r="G1270" i="17"/>
  <c r="E1285" i="14"/>
  <c r="F1270" i="17"/>
  <c r="E1282" i="13"/>
  <c r="E1267" i="17"/>
  <c r="B1286" i="15"/>
  <c r="B1286" i="14"/>
  <c r="B1283" i="13"/>
  <c r="H1284" i="12"/>
  <c r="I1284" i="12" s="1"/>
  <c r="D1284" i="12"/>
  <c r="C1284" i="12"/>
  <c r="G1284" i="12"/>
  <c r="C991" i="3"/>
  <c r="D991" i="3"/>
  <c r="E1284" i="12" l="1"/>
  <c r="D1269" i="17"/>
  <c r="E991" i="3"/>
  <c r="C976" i="17"/>
  <c r="B976" i="17" s="1"/>
  <c r="D1286" i="15"/>
  <c r="C1286" i="15"/>
  <c r="H1286" i="15"/>
  <c r="I1286" i="15" s="1"/>
  <c r="G1286" i="15"/>
  <c r="D1286" i="14"/>
  <c r="C1286" i="14"/>
  <c r="H1286" i="14"/>
  <c r="I1286" i="14" s="1"/>
  <c r="G1286" i="14"/>
  <c r="D1283" i="13"/>
  <c r="H1283" i="13"/>
  <c r="I1283" i="13" s="1"/>
  <c r="C1283" i="13"/>
  <c r="G1283" i="13"/>
  <c r="B1285" i="12"/>
  <c r="H991" i="3"/>
  <c r="I991" i="3" s="1"/>
  <c r="E1286" i="15" l="1"/>
  <c r="G1271" i="17"/>
  <c r="E1286" i="14"/>
  <c r="F1271" i="17"/>
  <c r="E1283" i="13"/>
  <c r="E1268" i="17"/>
  <c r="B1287" i="15"/>
  <c r="B1287" i="14"/>
  <c r="B1284" i="13"/>
  <c r="H1285" i="12"/>
  <c r="I1285" i="12" s="1"/>
  <c r="D1285" i="12"/>
  <c r="C1285" i="12"/>
  <c r="G1285" i="12"/>
  <c r="B992" i="3"/>
  <c r="G992" i="3" s="1"/>
  <c r="E1285" i="12" l="1"/>
  <c r="D1270" i="17"/>
  <c r="D1287" i="15"/>
  <c r="H1287" i="15"/>
  <c r="I1287" i="15" s="1"/>
  <c r="C1287" i="15"/>
  <c r="G1287" i="15"/>
  <c r="H1287" i="14"/>
  <c r="I1287" i="14" s="1"/>
  <c r="C1287" i="14"/>
  <c r="D1287" i="14"/>
  <c r="G1287" i="14"/>
  <c r="H1284" i="13"/>
  <c r="I1284" i="13" s="1"/>
  <c r="D1284" i="13"/>
  <c r="C1284" i="13"/>
  <c r="G1284" i="13"/>
  <c r="B1286" i="12"/>
  <c r="C992" i="3"/>
  <c r="D992" i="3"/>
  <c r="E1287" i="15" l="1"/>
  <c r="G1272" i="17"/>
  <c r="E1287" i="14"/>
  <c r="F1272" i="17"/>
  <c r="E1284" i="13"/>
  <c r="E1269" i="17"/>
  <c r="E992" i="3"/>
  <c r="C977" i="17"/>
  <c r="B977" i="17" s="1"/>
  <c r="B1288" i="15"/>
  <c r="B1288" i="14"/>
  <c r="B1285" i="13"/>
  <c r="D1286" i="12"/>
  <c r="C1286" i="12"/>
  <c r="H1286" i="12"/>
  <c r="I1286" i="12" s="1"/>
  <c r="G1286" i="12"/>
  <c r="H992" i="3"/>
  <c r="I992" i="3" s="1"/>
  <c r="E1286" i="12" l="1"/>
  <c r="D1271" i="17"/>
  <c r="C1288" i="15"/>
  <c r="D1288" i="15"/>
  <c r="H1288" i="15"/>
  <c r="I1288" i="15" s="1"/>
  <c r="G1288" i="15"/>
  <c r="H1288" i="14"/>
  <c r="I1288" i="14" s="1"/>
  <c r="D1288" i="14"/>
  <c r="C1288" i="14"/>
  <c r="G1288" i="14"/>
  <c r="D1285" i="13"/>
  <c r="H1285" i="13"/>
  <c r="I1285" i="13" s="1"/>
  <c r="C1285" i="13"/>
  <c r="G1285" i="13"/>
  <c r="B1287" i="12"/>
  <c r="B993" i="3"/>
  <c r="G993" i="3" s="1"/>
  <c r="E1288" i="15" l="1"/>
  <c r="G1273" i="17"/>
  <c r="E1288" i="14"/>
  <c r="F1273" i="17"/>
  <c r="E1285" i="13"/>
  <c r="E1270" i="17"/>
  <c r="B1289" i="15"/>
  <c r="B1289" i="14"/>
  <c r="B1286" i="13"/>
  <c r="H1287" i="12"/>
  <c r="I1287" i="12" s="1"/>
  <c r="D1287" i="12"/>
  <c r="C1287" i="12"/>
  <c r="G1287" i="12"/>
  <c r="C993" i="3"/>
  <c r="D993" i="3"/>
  <c r="H993" i="3"/>
  <c r="I993" i="3" s="1"/>
  <c r="E1287" i="12" l="1"/>
  <c r="D1272" i="17"/>
  <c r="E993" i="3"/>
  <c r="C978" i="17"/>
  <c r="B978" i="17" s="1"/>
  <c r="H1289" i="15"/>
  <c r="I1289" i="15" s="1"/>
  <c r="D1289" i="15"/>
  <c r="C1289" i="15"/>
  <c r="G1289" i="15"/>
  <c r="H1289" i="14"/>
  <c r="I1289" i="14" s="1"/>
  <c r="D1289" i="14"/>
  <c r="C1289" i="14"/>
  <c r="G1289" i="14"/>
  <c r="H1286" i="13"/>
  <c r="I1286" i="13" s="1"/>
  <c r="D1286" i="13"/>
  <c r="C1286" i="13"/>
  <c r="G1286" i="13"/>
  <c r="B1288" i="12"/>
  <c r="B994" i="3"/>
  <c r="G994" i="3" s="1"/>
  <c r="E1289" i="15" l="1"/>
  <c r="G1274" i="17"/>
  <c r="E1289" i="14"/>
  <c r="F1274" i="17"/>
  <c r="E1286" i="13"/>
  <c r="E1271" i="17"/>
  <c r="B1290" i="15"/>
  <c r="B1290" i="14"/>
  <c r="B1287" i="13"/>
  <c r="D1288" i="12"/>
  <c r="C1288" i="12"/>
  <c r="H1288" i="12"/>
  <c r="I1288" i="12" s="1"/>
  <c r="G1288" i="12"/>
  <c r="C994" i="3"/>
  <c r="D994" i="3"/>
  <c r="H994" i="3"/>
  <c r="I994" i="3" s="1"/>
  <c r="E1288" i="12" l="1"/>
  <c r="D1273" i="17"/>
  <c r="E994" i="3"/>
  <c r="C979" i="17"/>
  <c r="B979" i="17" s="1"/>
  <c r="H1290" i="15"/>
  <c r="I1290" i="15" s="1"/>
  <c r="D1290" i="15"/>
  <c r="C1290" i="15"/>
  <c r="G1290" i="15"/>
  <c r="D1290" i="14"/>
  <c r="C1290" i="14"/>
  <c r="H1290" i="14"/>
  <c r="I1290" i="14" s="1"/>
  <c r="G1290" i="14"/>
  <c r="D1287" i="13"/>
  <c r="C1287" i="13"/>
  <c r="H1287" i="13"/>
  <c r="I1287" i="13" s="1"/>
  <c r="G1287" i="13"/>
  <c r="B1289" i="12"/>
  <c r="B995" i="3"/>
  <c r="G995" i="3" s="1"/>
  <c r="E1290" i="15" l="1"/>
  <c r="G1275" i="17"/>
  <c r="E1290" i="14"/>
  <c r="F1275" i="17"/>
  <c r="E1287" i="13"/>
  <c r="E1272" i="17"/>
  <c r="B1291" i="15"/>
  <c r="B1291" i="14"/>
  <c r="B1288" i="13"/>
  <c r="H1289" i="12"/>
  <c r="I1289" i="12" s="1"/>
  <c r="D1289" i="12"/>
  <c r="C1289" i="12"/>
  <c r="G1289" i="12"/>
  <c r="C995" i="3"/>
  <c r="D995" i="3"/>
  <c r="E1289" i="12" l="1"/>
  <c r="D1274" i="17"/>
  <c r="E995" i="3"/>
  <c r="C980" i="17"/>
  <c r="B980" i="17" s="1"/>
  <c r="H1291" i="15"/>
  <c r="I1291" i="15" s="1"/>
  <c r="D1291" i="15"/>
  <c r="C1291" i="15"/>
  <c r="G1291" i="15"/>
  <c r="D1291" i="14"/>
  <c r="C1291" i="14"/>
  <c r="H1291" i="14"/>
  <c r="I1291" i="14" s="1"/>
  <c r="G1291" i="14"/>
  <c r="H1288" i="13"/>
  <c r="I1288" i="13" s="1"/>
  <c r="C1288" i="13"/>
  <c r="D1288" i="13"/>
  <c r="G1288" i="13"/>
  <c r="B1290" i="12"/>
  <c r="H995" i="3"/>
  <c r="I995" i="3" s="1"/>
  <c r="E1291" i="15" l="1"/>
  <c r="G1276" i="17"/>
  <c r="E1291" i="14"/>
  <c r="F1276" i="17"/>
  <c r="E1288" i="13"/>
  <c r="E1273" i="17"/>
  <c r="B1292" i="15"/>
  <c r="B1292" i="14"/>
  <c r="B1289" i="13"/>
  <c r="H1290" i="12"/>
  <c r="I1290" i="12" s="1"/>
  <c r="D1290" i="12"/>
  <c r="C1290" i="12"/>
  <c r="G1290" i="12"/>
  <c r="B996" i="3"/>
  <c r="G996" i="3" s="1"/>
  <c r="E1290" i="12" l="1"/>
  <c r="D1275" i="17"/>
  <c r="C1292" i="15"/>
  <c r="H1292" i="15"/>
  <c r="I1292" i="15" s="1"/>
  <c r="D1292" i="15"/>
  <c r="G1292" i="15"/>
  <c r="H1292" i="14"/>
  <c r="I1292" i="14" s="1"/>
  <c r="D1292" i="14"/>
  <c r="C1292" i="14"/>
  <c r="G1292" i="14"/>
  <c r="H1289" i="13"/>
  <c r="I1289" i="13" s="1"/>
  <c r="D1289" i="13"/>
  <c r="C1289" i="13"/>
  <c r="G1289" i="13"/>
  <c r="B1291" i="12"/>
  <c r="C996" i="3"/>
  <c r="D996" i="3"/>
  <c r="E1292" i="15" l="1"/>
  <c r="G1277" i="17"/>
  <c r="E1292" i="14"/>
  <c r="F1277" i="17"/>
  <c r="E1289" i="13"/>
  <c r="E1274" i="17"/>
  <c r="E996" i="3"/>
  <c r="C981" i="17"/>
  <c r="B981" i="17" s="1"/>
  <c r="B1293" i="15"/>
  <c r="B1293" i="14"/>
  <c r="B1290" i="13"/>
  <c r="H1291" i="12"/>
  <c r="I1291" i="12" s="1"/>
  <c r="D1291" i="12"/>
  <c r="C1291" i="12"/>
  <c r="G1291" i="12"/>
  <c r="H996" i="3"/>
  <c r="I996" i="3" s="1"/>
  <c r="E1291" i="12" l="1"/>
  <c r="D1276" i="17"/>
  <c r="D1293" i="15"/>
  <c r="C1293" i="15"/>
  <c r="H1293" i="15"/>
  <c r="I1293" i="15" s="1"/>
  <c r="G1293" i="15"/>
  <c r="C1293" i="14"/>
  <c r="H1293" i="14"/>
  <c r="I1293" i="14" s="1"/>
  <c r="D1293" i="14"/>
  <c r="G1293" i="14"/>
  <c r="C1290" i="13"/>
  <c r="D1290" i="13"/>
  <c r="H1290" i="13"/>
  <c r="I1290" i="13" s="1"/>
  <c r="G1290" i="13"/>
  <c r="B1292" i="12"/>
  <c r="B997" i="3"/>
  <c r="G997" i="3" s="1"/>
  <c r="E1293" i="15" l="1"/>
  <c r="G1278" i="17"/>
  <c r="E1293" i="14"/>
  <c r="F1278" i="17"/>
  <c r="E1290" i="13"/>
  <c r="E1275" i="17"/>
  <c r="B1294" i="15"/>
  <c r="B1294" i="14"/>
  <c r="B1291" i="13"/>
  <c r="H1292" i="12"/>
  <c r="I1292" i="12" s="1"/>
  <c r="D1292" i="12"/>
  <c r="C1292" i="12"/>
  <c r="G1292" i="12"/>
  <c r="C997" i="3"/>
  <c r="D997" i="3"/>
  <c r="H997" i="3"/>
  <c r="I997" i="3" s="1"/>
  <c r="E1292" i="12" l="1"/>
  <c r="D1277" i="17"/>
  <c r="E997" i="3"/>
  <c r="C982" i="17"/>
  <c r="B982" i="17" s="1"/>
  <c r="C1294" i="15"/>
  <c r="H1294" i="15"/>
  <c r="I1294" i="15" s="1"/>
  <c r="D1294" i="15"/>
  <c r="G1294" i="15"/>
  <c r="H1294" i="14"/>
  <c r="I1294" i="14" s="1"/>
  <c r="D1294" i="14"/>
  <c r="C1294" i="14"/>
  <c r="G1294" i="14"/>
  <c r="H1291" i="13"/>
  <c r="I1291" i="13" s="1"/>
  <c r="D1291" i="13"/>
  <c r="C1291" i="13"/>
  <c r="G1291" i="13"/>
  <c r="B1293" i="12"/>
  <c r="B998" i="3"/>
  <c r="G998" i="3" s="1"/>
  <c r="E1294" i="15" l="1"/>
  <c r="G1279" i="17"/>
  <c r="E1294" i="14"/>
  <c r="F1279" i="17"/>
  <c r="E1291" i="13"/>
  <c r="E1276" i="17"/>
  <c r="B1295" i="15"/>
  <c r="B1295" i="14"/>
  <c r="B1292" i="13"/>
  <c r="D1293" i="12"/>
  <c r="C1293" i="12"/>
  <c r="H1293" i="12"/>
  <c r="I1293" i="12" s="1"/>
  <c r="G1293" i="12"/>
  <c r="C998" i="3"/>
  <c r="D998" i="3"/>
  <c r="H998" i="3"/>
  <c r="I998" i="3" s="1"/>
  <c r="E1293" i="12" l="1"/>
  <c r="D1278" i="17"/>
  <c r="E998" i="3"/>
  <c r="C983" i="17"/>
  <c r="B983" i="17" s="1"/>
  <c r="H1295" i="15"/>
  <c r="I1295" i="15" s="1"/>
  <c r="D1295" i="15"/>
  <c r="C1295" i="15"/>
  <c r="G1295" i="15"/>
  <c r="H1295" i="14"/>
  <c r="I1295" i="14" s="1"/>
  <c r="D1295" i="14"/>
  <c r="C1295" i="14"/>
  <c r="G1295" i="14"/>
  <c r="C1292" i="13"/>
  <c r="H1292" i="13"/>
  <c r="I1292" i="13" s="1"/>
  <c r="D1292" i="13"/>
  <c r="G1292" i="13"/>
  <c r="B1294" i="12"/>
  <c r="B999" i="3"/>
  <c r="G999" i="3" s="1"/>
  <c r="E1295" i="15" l="1"/>
  <c r="G1280" i="17"/>
  <c r="E1295" i="14"/>
  <c r="F1280" i="17"/>
  <c r="E1292" i="13"/>
  <c r="E1277" i="17"/>
  <c r="B1296" i="15"/>
  <c r="B1296" i="14"/>
  <c r="B1293" i="13"/>
  <c r="H1294" i="12"/>
  <c r="I1294" i="12" s="1"/>
  <c r="D1294" i="12"/>
  <c r="C1294" i="12"/>
  <c r="G1294" i="12"/>
  <c r="C999" i="3"/>
  <c r="D999" i="3"/>
  <c r="E1294" i="12" l="1"/>
  <c r="D1279" i="17"/>
  <c r="E999" i="3"/>
  <c r="C984" i="17"/>
  <c r="B984" i="17" s="1"/>
  <c r="H1296" i="15"/>
  <c r="I1296" i="15" s="1"/>
  <c r="D1296" i="15"/>
  <c r="C1296" i="15"/>
  <c r="G1296" i="15"/>
  <c r="D1296" i="14"/>
  <c r="C1296" i="14"/>
  <c r="H1296" i="14"/>
  <c r="I1296" i="14" s="1"/>
  <c r="G1296" i="14"/>
  <c r="C1293" i="13"/>
  <c r="H1293" i="13"/>
  <c r="I1293" i="13" s="1"/>
  <c r="D1293" i="13"/>
  <c r="G1293" i="13"/>
  <c r="B1295" i="12"/>
  <c r="H999" i="3"/>
  <c r="I999" i="3" s="1"/>
  <c r="E1296" i="15" l="1"/>
  <c r="G1281" i="17"/>
  <c r="E1296" i="14"/>
  <c r="F1281" i="17"/>
  <c r="E1293" i="13"/>
  <c r="E1278" i="17"/>
  <c r="B1297" i="15"/>
  <c r="B1297" i="14"/>
  <c r="B1294" i="13"/>
  <c r="C1295" i="12"/>
  <c r="H1295" i="12"/>
  <c r="I1295" i="12" s="1"/>
  <c r="D1295" i="12"/>
  <c r="G1295" i="12"/>
  <c r="B1000" i="3"/>
  <c r="G1000" i="3" s="1"/>
  <c r="E1295" i="12" l="1"/>
  <c r="D1280" i="17"/>
  <c r="D1297" i="15"/>
  <c r="H1297" i="15"/>
  <c r="I1297" i="15" s="1"/>
  <c r="C1297" i="15"/>
  <c r="G1297" i="15"/>
  <c r="H1297" i="14"/>
  <c r="I1297" i="14" s="1"/>
  <c r="D1297" i="14"/>
  <c r="C1297" i="14"/>
  <c r="G1297" i="14"/>
  <c r="H1294" i="13"/>
  <c r="I1294" i="13" s="1"/>
  <c r="C1294" i="13"/>
  <c r="D1294" i="13"/>
  <c r="G1294" i="13"/>
  <c r="B1296" i="12"/>
  <c r="C1000" i="3"/>
  <c r="D1000" i="3"/>
  <c r="E1297" i="15" l="1"/>
  <c r="G1282" i="17"/>
  <c r="E1297" i="14"/>
  <c r="F1282" i="17"/>
  <c r="E1294" i="13"/>
  <c r="E1279" i="17"/>
  <c r="E1000" i="3"/>
  <c r="C985" i="17"/>
  <c r="B985" i="17" s="1"/>
  <c r="B1298" i="15"/>
  <c r="B1298" i="14"/>
  <c r="B1295" i="13"/>
  <c r="H1296" i="12"/>
  <c r="I1296" i="12" s="1"/>
  <c r="D1296" i="12"/>
  <c r="C1296" i="12"/>
  <c r="G1296" i="12"/>
  <c r="H1000" i="3"/>
  <c r="I1000" i="3" s="1"/>
  <c r="E1296" i="12" l="1"/>
  <c r="D1281" i="17"/>
  <c r="D1298" i="15"/>
  <c r="C1298" i="15"/>
  <c r="H1298" i="15"/>
  <c r="I1298" i="15" s="1"/>
  <c r="G1298" i="15"/>
  <c r="D1298" i="14"/>
  <c r="C1298" i="14"/>
  <c r="H1298" i="14"/>
  <c r="I1298" i="14" s="1"/>
  <c r="G1298" i="14"/>
  <c r="D1295" i="13"/>
  <c r="H1295" i="13"/>
  <c r="I1295" i="13" s="1"/>
  <c r="C1295" i="13"/>
  <c r="G1295" i="13"/>
  <c r="B1297" i="12"/>
  <c r="B1001" i="3"/>
  <c r="G1001" i="3" s="1"/>
  <c r="E1298" i="15" l="1"/>
  <c r="G1283" i="17"/>
  <c r="E1298" i="14"/>
  <c r="F1283" i="17"/>
  <c r="E1295" i="13"/>
  <c r="E1280" i="17"/>
  <c r="B1299" i="15"/>
  <c r="B1299" i="14"/>
  <c r="B1296" i="13"/>
  <c r="H1297" i="12"/>
  <c r="I1297" i="12" s="1"/>
  <c r="D1297" i="12"/>
  <c r="C1297" i="12"/>
  <c r="G1297" i="12"/>
  <c r="C1001" i="3"/>
  <c r="D1001" i="3"/>
  <c r="E1297" i="12" l="1"/>
  <c r="D1282" i="17"/>
  <c r="E1001" i="3"/>
  <c r="C986" i="17"/>
  <c r="B986" i="17" s="1"/>
  <c r="D1299" i="15"/>
  <c r="H1299" i="15"/>
  <c r="I1299" i="15" s="1"/>
  <c r="C1299" i="15"/>
  <c r="G1299" i="15"/>
  <c r="H1299" i="14"/>
  <c r="I1299" i="14" s="1"/>
  <c r="C1299" i="14"/>
  <c r="D1299" i="14"/>
  <c r="G1299" i="14"/>
  <c r="D1296" i="13"/>
  <c r="C1296" i="13"/>
  <c r="H1296" i="13"/>
  <c r="I1296" i="13" s="1"/>
  <c r="G1296" i="13"/>
  <c r="B1298" i="12"/>
  <c r="H1001" i="3"/>
  <c r="I1001" i="3" s="1"/>
  <c r="E1299" i="15" l="1"/>
  <c r="G1284" i="17"/>
  <c r="E1299" i="14"/>
  <c r="F1284" i="17"/>
  <c r="E1296" i="13"/>
  <c r="E1281" i="17"/>
  <c r="B1300" i="15"/>
  <c r="B1300" i="14"/>
  <c r="B1297" i="13"/>
  <c r="D1298" i="12"/>
  <c r="C1298" i="12"/>
  <c r="H1298" i="12"/>
  <c r="I1298" i="12" s="1"/>
  <c r="G1298" i="12"/>
  <c r="B1002" i="3"/>
  <c r="G1002" i="3" s="1"/>
  <c r="E1298" i="12" l="1"/>
  <c r="D1283" i="17"/>
  <c r="H1300" i="15"/>
  <c r="I1300" i="15" s="1"/>
  <c r="C1300" i="15"/>
  <c r="D1300" i="15"/>
  <c r="G1300" i="15"/>
  <c r="H1300" i="14"/>
  <c r="I1300" i="14" s="1"/>
  <c r="D1300" i="14"/>
  <c r="C1300" i="14"/>
  <c r="G1300" i="14"/>
  <c r="D1297" i="13"/>
  <c r="C1297" i="13"/>
  <c r="H1297" i="13"/>
  <c r="I1297" i="13" s="1"/>
  <c r="G1297" i="13"/>
  <c r="B1299" i="12"/>
  <c r="C1002" i="3"/>
  <c r="D1002" i="3"/>
  <c r="H1002" i="3"/>
  <c r="I1002" i="3" s="1"/>
  <c r="E1300" i="15" l="1"/>
  <c r="G1285" i="17"/>
  <c r="E1300" i="14"/>
  <c r="F1285" i="17"/>
  <c r="E1297" i="13"/>
  <c r="E1282" i="17"/>
  <c r="E1002" i="3"/>
  <c r="C987" i="17"/>
  <c r="B987" i="17" s="1"/>
  <c r="B1301" i="15"/>
  <c r="B1301" i="14"/>
  <c r="B1298" i="13"/>
  <c r="H1299" i="12"/>
  <c r="I1299" i="12" s="1"/>
  <c r="D1299" i="12"/>
  <c r="C1299" i="12"/>
  <c r="G1299" i="12"/>
  <c r="B1003" i="3"/>
  <c r="G1003" i="3" s="1"/>
  <c r="E1299" i="12" l="1"/>
  <c r="D1284" i="17"/>
  <c r="H1301" i="15"/>
  <c r="I1301" i="15" s="1"/>
  <c r="C1301" i="15"/>
  <c r="D1301" i="15"/>
  <c r="G1301" i="15"/>
  <c r="H1301" i="14"/>
  <c r="I1301" i="14" s="1"/>
  <c r="D1301" i="14"/>
  <c r="C1301" i="14"/>
  <c r="G1301" i="14"/>
  <c r="H1298" i="13"/>
  <c r="I1298" i="13" s="1"/>
  <c r="D1298" i="13"/>
  <c r="C1298" i="13"/>
  <c r="G1298" i="13"/>
  <c r="B1300" i="12"/>
  <c r="C1003" i="3"/>
  <c r="D1003" i="3"/>
  <c r="H1003" i="3"/>
  <c r="I1003" i="3" s="1"/>
  <c r="E1301" i="15" l="1"/>
  <c r="G1286" i="17"/>
  <c r="E1301" i="14"/>
  <c r="F1286" i="17"/>
  <c r="E1298" i="13"/>
  <c r="E1283" i="17"/>
  <c r="E1003" i="3"/>
  <c r="C988" i="17"/>
  <c r="B988" i="17" s="1"/>
  <c r="B1302" i="15"/>
  <c r="B1302" i="14"/>
  <c r="B1299" i="13"/>
  <c r="D1300" i="12"/>
  <c r="C1300" i="12"/>
  <c r="H1300" i="12"/>
  <c r="I1300" i="12" s="1"/>
  <c r="G1300" i="12"/>
  <c r="B1004" i="3"/>
  <c r="G1004" i="3" s="1"/>
  <c r="E1300" i="12" l="1"/>
  <c r="D1285" i="17"/>
  <c r="H1302" i="15"/>
  <c r="I1302" i="15" s="1"/>
  <c r="D1302" i="15"/>
  <c r="C1302" i="15"/>
  <c r="G1302" i="15"/>
  <c r="D1302" i="14"/>
  <c r="C1302" i="14"/>
  <c r="H1302" i="14"/>
  <c r="I1302" i="14" s="1"/>
  <c r="G1302" i="14"/>
  <c r="H1299" i="13"/>
  <c r="I1299" i="13" s="1"/>
  <c r="D1299" i="13"/>
  <c r="C1299" i="13"/>
  <c r="G1299" i="13"/>
  <c r="B1301" i="12"/>
  <c r="C1004" i="3"/>
  <c r="D1004" i="3"/>
  <c r="H1004" i="3"/>
  <c r="I1004" i="3" s="1"/>
  <c r="E1302" i="15" l="1"/>
  <c r="G1287" i="17"/>
  <c r="E1302" i="14"/>
  <c r="F1287" i="17"/>
  <c r="E1299" i="13"/>
  <c r="E1284" i="17"/>
  <c r="E1004" i="3"/>
  <c r="C989" i="17"/>
  <c r="B989" i="17" s="1"/>
  <c r="B1303" i="15"/>
  <c r="B1303" i="14"/>
  <c r="B1300" i="13"/>
  <c r="H1301" i="12"/>
  <c r="I1301" i="12" s="1"/>
  <c r="D1301" i="12"/>
  <c r="C1301" i="12"/>
  <c r="G1301" i="12"/>
  <c r="B1005" i="3"/>
  <c r="G1005" i="3" s="1"/>
  <c r="E1301" i="12" l="1"/>
  <c r="D1286" i="17"/>
  <c r="H1303" i="15"/>
  <c r="I1303" i="15" s="1"/>
  <c r="D1303" i="15"/>
  <c r="C1303" i="15"/>
  <c r="G1303" i="15"/>
  <c r="D1303" i="14"/>
  <c r="C1303" i="14"/>
  <c r="H1303" i="14"/>
  <c r="I1303" i="14" s="1"/>
  <c r="G1303" i="14"/>
  <c r="H1300" i="13"/>
  <c r="I1300" i="13" s="1"/>
  <c r="D1300" i="13"/>
  <c r="C1300" i="13"/>
  <c r="G1300" i="13"/>
  <c r="B1302" i="12"/>
  <c r="C1005" i="3"/>
  <c r="D1005" i="3"/>
  <c r="H1005" i="3"/>
  <c r="I1005" i="3" s="1"/>
  <c r="E1303" i="15" l="1"/>
  <c r="G1288" i="17"/>
  <c r="E1303" i="14"/>
  <c r="F1288" i="17"/>
  <c r="E1300" i="13"/>
  <c r="E1285" i="17"/>
  <c r="E1005" i="3"/>
  <c r="C990" i="17"/>
  <c r="B990" i="17" s="1"/>
  <c r="B1304" i="15"/>
  <c r="B1304" i="14"/>
  <c r="B1301" i="13"/>
  <c r="H1302" i="12"/>
  <c r="I1302" i="12" s="1"/>
  <c r="D1302" i="12"/>
  <c r="C1302" i="12"/>
  <c r="G1302" i="12"/>
  <c r="B1006" i="3"/>
  <c r="G1006" i="3" s="1"/>
  <c r="E1302" i="12" l="1"/>
  <c r="D1287" i="17"/>
  <c r="C1304" i="15"/>
  <c r="H1304" i="15"/>
  <c r="I1304" i="15" s="1"/>
  <c r="D1304" i="15"/>
  <c r="G1304" i="15"/>
  <c r="H1304" i="14"/>
  <c r="I1304" i="14" s="1"/>
  <c r="D1304" i="14"/>
  <c r="C1304" i="14"/>
  <c r="G1304" i="14"/>
  <c r="H1301" i="13"/>
  <c r="I1301" i="13" s="1"/>
  <c r="D1301" i="13"/>
  <c r="C1301" i="13"/>
  <c r="G1301" i="13"/>
  <c r="B1303" i="12"/>
  <c r="C1006" i="3"/>
  <c r="D1006" i="3"/>
  <c r="H1006" i="3"/>
  <c r="I1006" i="3" s="1"/>
  <c r="E1304" i="15" l="1"/>
  <c r="G1289" i="17"/>
  <c r="E1304" i="14"/>
  <c r="F1289" i="17"/>
  <c r="E1301" i="13"/>
  <c r="E1286" i="17"/>
  <c r="E1006" i="3"/>
  <c r="C991" i="17"/>
  <c r="B991" i="17" s="1"/>
  <c r="B1305" i="15"/>
  <c r="B1305" i="14"/>
  <c r="B1302" i="13"/>
  <c r="H1303" i="12"/>
  <c r="I1303" i="12" s="1"/>
  <c r="D1303" i="12"/>
  <c r="C1303" i="12"/>
  <c r="G1303" i="12"/>
  <c r="B1007" i="3"/>
  <c r="G1007" i="3" s="1"/>
  <c r="E1303" i="12" l="1"/>
  <c r="D1288" i="17"/>
  <c r="D1305" i="15"/>
  <c r="C1305" i="15"/>
  <c r="H1305" i="15"/>
  <c r="I1305" i="15" s="1"/>
  <c r="G1305" i="15"/>
  <c r="C1305" i="14"/>
  <c r="H1305" i="14"/>
  <c r="I1305" i="14" s="1"/>
  <c r="D1305" i="14"/>
  <c r="G1305" i="14"/>
  <c r="C1302" i="13"/>
  <c r="H1302" i="13"/>
  <c r="I1302" i="13" s="1"/>
  <c r="D1302" i="13"/>
  <c r="G1302" i="13"/>
  <c r="B1304" i="12"/>
  <c r="C1007" i="3"/>
  <c r="D1007" i="3"/>
  <c r="H1007" i="3"/>
  <c r="I1007" i="3" s="1"/>
  <c r="E1305" i="15" l="1"/>
  <c r="G1290" i="17"/>
  <c r="E1305" i="14"/>
  <c r="F1290" i="17"/>
  <c r="E1302" i="13"/>
  <c r="E1287" i="17"/>
  <c r="E1007" i="3"/>
  <c r="C992" i="17"/>
  <c r="B992" i="17" s="1"/>
  <c r="B1306" i="15"/>
  <c r="B1306" i="14"/>
  <c r="B1303" i="13"/>
  <c r="H1304" i="12"/>
  <c r="I1304" i="12" s="1"/>
  <c r="D1304" i="12"/>
  <c r="C1304" i="12"/>
  <c r="G1304" i="12"/>
  <c r="B1008" i="3"/>
  <c r="G1008" i="3" s="1"/>
  <c r="E1304" i="12" l="1"/>
  <c r="D1289" i="17"/>
  <c r="C1306" i="15"/>
  <c r="D1306" i="15"/>
  <c r="H1306" i="15"/>
  <c r="I1306" i="15" s="1"/>
  <c r="G1306" i="15"/>
  <c r="H1306" i="14"/>
  <c r="I1306" i="14" s="1"/>
  <c r="D1306" i="14"/>
  <c r="C1306" i="14"/>
  <c r="G1306" i="14"/>
  <c r="C1303" i="13"/>
  <c r="H1303" i="13"/>
  <c r="I1303" i="13" s="1"/>
  <c r="D1303" i="13"/>
  <c r="G1303" i="13"/>
  <c r="B1305" i="12"/>
  <c r="C1008" i="3"/>
  <c r="D1008" i="3"/>
  <c r="C993" i="17" s="1"/>
  <c r="B993" i="17" s="1"/>
  <c r="E1306" i="15" l="1"/>
  <c r="G1291" i="17"/>
  <c r="E1306" i="14"/>
  <c r="F1291" i="17"/>
  <c r="E1303" i="13"/>
  <c r="E1288" i="17"/>
  <c r="B1307" i="15"/>
  <c r="B1307" i="14"/>
  <c r="B1304" i="13"/>
  <c r="D1305" i="12"/>
  <c r="C1305" i="12"/>
  <c r="H1305" i="12"/>
  <c r="I1305" i="12" s="1"/>
  <c r="G1305" i="12"/>
  <c r="H1008" i="3"/>
  <c r="I1008" i="3" s="1"/>
  <c r="E1008" i="3"/>
  <c r="E1305" i="12" l="1"/>
  <c r="D1290" i="17"/>
  <c r="H1307" i="15"/>
  <c r="I1307" i="15" s="1"/>
  <c r="D1307" i="15"/>
  <c r="C1307" i="15"/>
  <c r="G1307" i="15"/>
  <c r="H1307" i="14"/>
  <c r="I1307" i="14" s="1"/>
  <c r="D1307" i="14"/>
  <c r="C1307" i="14"/>
  <c r="G1307" i="14"/>
  <c r="C1304" i="13"/>
  <c r="D1304" i="13"/>
  <c r="H1304" i="13"/>
  <c r="I1304" i="13" s="1"/>
  <c r="G1304" i="13"/>
  <c r="B1306" i="12"/>
  <c r="B1009" i="3"/>
  <c r="G1009" i="3" s="1"/>
  <c r="E1307" i="15" l="1"/>
  <c r="G1292" i="17"/>
  <c r="E1307" i="14"/>
  <c r="F1292" i="17"/>
  <c r="E1304" i="13"/>
  <c r="E1289" i="17"/>
  <c r="B1308" i="15"/>
  <c r="B1308" i="14"/>
  <c r="B1305" i="13"/>
  <c r="H1306" i="12"/>
  <c r="I1306" i="12" s="1"/>
  <c r="D1306" i="12"/>
  <c r="C1306" i="12"/>
  <c r="G1306" i="12"/>
  <c r="C1009" i="3"/>
  <c r="D1009" i="3"/>
  <c r="H1009" i="3"/>
  <c r="I1009" i="3" s="1"/>
  <c r="E1306" i="12" l="1"/>
  <c r="D1291" i="17"/>
  <c r="E1009" i="3"/>
  <c r="C994" i="17"/>
  <c r="B994" i="17" s="1"/>
  <c r="H1308" i="15"/>
  <c r="I1308" i="15" s="1"/>
  <c r="D1308" i="15"/>
  <c r="C1308" i="15"/>
  <c r="G1308" i="15"/>
  <c r="D1308" i="14"/>
  <c r="C1308" i="14"/>
  <c r="H1308" i="14"/>
  <c r="I1308" i="14" s="1"/>
  <c r="G1308" i="14"/>
  <c r="C1305" i="13"/>
  <c r="D1305" i="13"/>
  <c r="H1305" i="13"/>
  <c r="I1305" i="13" s="1"/>
  <c r="G1305" i="13"/>
  <c r="B1307" i="12"/>
  <c r="B1010" i="3"/>
  <c r="G1010" i="3" s="1"/>
  <c r="E1308" i="15" l="1"/>
  <c r="G1293" i="17"/>
  <c r="E1308" i="14"/>
  <c r="F1293" i="17"/>
  <c r="E1305" i="13"/>
  <c r="E1290" i="17"/>
  <c r="B1309" i="15"/>
  <c r="B1309" i="14"/>
  <c r="B1306" i="13"/>
  <c r="C1307" i="12"/>
  <c r="H1307" i="12"/>
  <c r="I1307" i="12" s="1"/>
  <c r="D1307" i="12"/>
  <c r="G1307" i="12"/>
  <c r="C1010" i="3"/>
  <c r="D1010" i="3"/>
  <c r="H1010" i="3"/>
  <c r="I1010" i="3" s="1"/>
  <c r="E1307" i="12" l="1"/>
  <c r="D1292" i="17"/>
  <c r="E1010" i="3"/>
  <c r="C995" i="17"/>
  <c r="B995" i="17" s="1"/>
  <c r="D1309" i="15"/>
  <c r="H1309" i="15"/>
  <c r="I1309" i="15" s="1"/>
  <c r="C1309" i="15"/>
  <c r="G1309" i="15"/>
  <c r="H1309" i="14"/>
  <c r="I1309" i="14" s="1"/>
  <c r="D1309" i="14"/>
  <c r="C1309" i="14"/>
  <c r="G1309" i="14"/>
  <c r="D1306" i="13"/>
  <c r="H1306" i="13"/>
  <c r="I1306" i="13" s="1"/>
  <c r="C1306" i="13"/>
  <c r="G1306" i="13"/>
  <c r="B1308" i="12"/>
  <c r="B1011" i="3"/>
  <c r="G1011" i="3" s="1"/>
  <c r="E1309" i="15" l="1"/>
  <c r="G1294" i="17"/>
  <c r="E1309" i="14"/>
  <c r="F1294" i="17"/>
  <c r="E1306" i="13"/>
  <c r="E1291" i="17"/>
  <c r="B1310" i="15"/>
  <c r="B1310" i="14"/>
  <c r="B1307" i="13"/>
  <c r="H1308" i="12"/>
  <c r="I1308" i="12" s="1"/>
  <c r="D1308" i="12"/>
  <c r="C1308" i="12"/>
  <c r="G1308" i="12"/>
  <c r="C1011" i="3"/>
  <c r="D1011" i="3"/>
  <c r="H1011" i="3"/>
  <c r="I1011" i="3" s="1"/>
  <c r="E1308" i="12" l="1"/>
  <c r="D1293" i="17"/>
  <c r="E1011" i="3"/>
  <c r="C996" i="17"/>
  <c r="B996" i="17" s="1"/>
  <c r="D1310" i="15"/>
  <c r="C1310" i="15"/>
  <c r="H1310" i="15"/>
  <c r="I1310" i="15" s="1"/>
  <c r="G1310" i="15"/>
  <c r="D1310" i="14"/>
  <c r="C1310" i="14"/>
  <c r="H1310" i="14"/>
  <c r="I1310" i="14" s="1"/>
  <c r="G1310" i="14"/>
  <c r="D1307" i="13"/>
  <c r="H1307" i="13"/>
  <c r="I1307" i="13" s="1"/>
  <c r="C1307" i="13"/>
  <c r="G1307" i="13"/>
  <c r="B1309" i="12"/>
  <c r="B1012" i="3"/>
  <c r="G1012" i="3" s="1"/>
  <c r="E1310" i="15" l="1"/>
  <c r="G1295" i="17"/>
  <c r="E1310" i="14"/>
  <c r="F1295" i="17"/>
  <c r="E1307" i="13"/>
  <c r="E1292" i="17"/>
  <c r="B1311" i="15"/>
  <c r="B1311" i="14"/>
  <c r="B1308" i="13"/>
  <c r="H1309" i="12"/>
  <c r="I1309" i="12" s="1"/>
  <c r="D1309" i="12"/>
  <c r="C1309" i="12"/>
  <c r="G1309" i="12"/>
  <c r="C1012" i="3"/>
  <c r="D1012" i="3"/>
  <c r="C997" i="17" s="1"/>
  <c r="B997" i="17" s="1"/>
  <c r="E1309" i="12" l="1"/>
  <c r="D1294" i="17"/>
  <c r="D1311" i="15"/>
  <c r="H1311" i="15"/>
  <c r="I1311" i="15" s="1"/>
  <c r="C1311" i="15"/>
  <c r="G1311" i="15"/>
  <c r="H1311" i="14"/>
  <c r="I1311" i="14" s="1"/>
  <c r="C1311" i="14"/>
  <c r="D1311" i="14"/>
  <c r="G1311" i="14"/>
  <c r="H1308" i="13"/>
  <c r="I1308" i="13" s="1"/>
  <c r="D1308" i="13"/>
  <c r="C1308" i="13"/>
  <c r="G1308" i="13"/>
  <c r="B1310" i="12"/>
  <c r="H1012" i="3"/>
  <c r="I1012" i="3" s="1"/>
  <c r="E1012" i="3"/>
  <c r="E1311" i="15" l="1"/>
  <c r="G1296" i="17"/>
  <c r="E1311" i="14"/>
  <c r="F1296" i="17"/>
  <c r="E1308" i="13"/>
  <c r="E1293" i="17"/>
  <c r="B1312" i="15"/>
  <c r="B1312" i="14"/>
  <c r="B1309" i="13"/>
  <c r="D1310" i="12"/>
  <c r="C1310" i="12"/>
  <c r="H1310" i="12"/>
  <c r="I1310" i="12" s="1"/>
  <c r="G1310" i="12"/>
  <c r="B1013" i="3"/>
  <c r="G1013" i="3" s="1"/>
  <c r="E1310" i="12" l="1"/>
  <c r="D1295" i="17"/>
  <c r="H1312" i="15"/>
  <c r="I1312" i="15" s="1"/>
  <c r="C1312" i="15"/>
  <c r="D1312" i="15"/>
  <c r="G1312" i="15"/>
  <c r="H1312" i="14"/>
  <c r="I1312" i="14" s="1"/>
  <c r="D1312" i="14"/>
  <c r="C1312" i="14"/>
  <c r="G1312" i="14"/>
  <c r="D1309" i="13"/>
  <c r="H1309" i="13"/>
  <c r="I1309" i="13" s="1"/>
  <c r="C1309" i="13"/>
  <c r="G1309" i="13"/>
  <c r="B1311" i="12"/>
  <c r="C1013" i="3"/>
  <c r="D1013" i="3"/>
  <c r="H1013" i="3"/>
  <c r="I1013" i="3" s="1"/>
  <c r="E1312" i="15" l="1"/>
  <c r="G1297" i="17"/>
  <c r="E1312" i="14"/>
  <c r="F1297" i="17"/>
  <c r="E1309" i="13"/>
  <c r="E1294" i="17"/>
  <c r="E1013" i="3"/>
  <c r="C998" i="17"/>
  <c r="B998" i="17" s="1"/>
  <c r="B1313" i="15"/>
  <c r="B1313" i="14"/>
  <c r="B1310" i="13"/>
  <c r="H1311" i="12"/>
  <c r="I1311" i="12" s="1"/>
  <c r="D1311" i="12"/>
  <c r="C1311" i="12"/>
  <c r="G1311" i="12"/>
  <c r="B1014" i="3"/>
  <c r="G1014" i="3" s="1"/>
  <c r="E1311" i="12" l="1"/>
  <c r="D1296" i="17"/>
  <c r="H1313" i="15"/>
  <c r="I1313" i="15" s="1"/>
  <c r="D1313" i="15"/>
  <c r="C1313" i="15"/>
  <c r="G1313" i="15"/>
  <c r="H1313" i="14"/>
  <c r="I1313" i="14" s="1"/>
  <c r="D1313" i="14"/>
  <c r="C1313" i="14"/>
  <c r="G1313" i="14"/>
  <c r="H1310" i="13"/>
  <c r="I1310" i="13" s="1"/>
  <c r="D1310" i="13"/>
  <c r="C1310" i="13"/>
  <c r="G1310" i="13"/>
  <c r="B1312" i="12"/>
  <c r="D1014" i="3"/>
  <c r="C1014" i="3"/>
  <c r="H1014" i="3"/>
  <c r="I1014" i="3" s="1"/>
  <c r="E1313" i="15" l="1"/>
  <c r="G1298" i="17"/>
  <c r="E1313" i="14"/>
  <c r="F1298" i="17"/>
  <c r="E1310" i="13"/>
  <c r="E1295" i="17"/>
  <c r="E1014" i="3"/>
  <c r="C999" i="17"/>
  <c r="B999" i="17" s="1"/>
  <c r="B1314" i="15"/>
  <c r="B1314" i="14"/>
  <c r="B1311" i="13"/>
  <c r="D1312" i="12"/>
  <c r="C1312" i="12"/>
  <c r="H1312" i="12"/>
  <c r="I1312" i="12" s="1"/>
  <c r="G1312" i="12"/>
  <c r="B1015" i="3"/>
  <c r="G1015" i="3" s="1"/>
  <c r="E1312" i="12" l="1"/>
  <c r="D1297" i="17"/>
  <c r="H1314" i="15"/>
  <c r="I1314" i="15" s="1"/>
  <c r="D1314" i="15"/>
  <c r="C1314" i="15"/>
  <c r="G1314" i="15"/>
  <c r="D1314" i="14"/>
  <c r="C1314" i="14"/>
  <c r="H1314" i="14"/>
  <c r="I1314" i="14" s="1"/>
  <c r="G1314" i="14"/>
  <c r="C1311" i="13"/>
  <c r="H1311" i="13"/>
  <c r="I1311" i="13" s="1"/>
  <c r="D1311" i="13"/>
  <c r="G1311" i="13"/>
  <c r="B1313" i="12"/>
  <c r="C1015" i="3"/>
  <c r="H1015" i="3"/>
  <c r="I1015" i="3" s="1"/>
  <c r="D1015" i="3"/>
  <c r="E1314" i="15" l="1"/>
  <c r="G1299" i="17"/>
  <c r="E1314" i="14"/>
  <c r="F1299" i="17"/>
  <c r="E1311" i="13"/>
  <c r="E1296" i="17"/>
  <c r="E1015" i="3"/>
  <c r="C1000" i="17"/>
  <c r="B1000" i="17" s="1"/>
  <c r="B1315" i="15"/>
  <c r="B1315" i="14"/>
  <c r="B1312" i="13"/>
  <c r="H1313" i="12"/>
  <c r="I1313" i="12" s="1"/>
  <c r="D1313" i="12"/>
  <c r="C1313" i="12"/>
  <c r="G1313" i="12"/>
  <c r="B1016" i="3"/>
  <c r="G1016" i="3" s="1"/>
  <c r="E1313" i="12" l="1"/>
  <c r="D1298" i="17"/>
  <c r="D1315" i="15"/>
  <c r="H1315" i="15"/>
  <c r="I1315" i="15" s="1"/>
  <c r="C1315" i="15"/>
  <c r="G1315" i="15"/>
  <c r="D1315" i="14"/>
  <c r="C1315" i="14"/>
  <c r="H1315" i="14"/>
  <c r="I1315" i="14" s="1"/>
  <c r="G1315" i="14"/>
  <c r="H1312" i="13"/>
  <c r="I1312" i="13" s="1"/>
  <c r="D1312" i="13"/>
  <c r="C1312" i="13"/>
  <c r="G1312" i="13"/>
  <c r="B1314" i="12"/>
  <c r="D1016" i="3"/>
  <c r="C1016" i="3"/>
  <c r="H1016" i="3"/>
  <c r="I1016" i="3" s="1"/>
  <c r="E1315" i="15" l="1"/>
  <c r="G1300" i="17"/>
  <c r="E1315" i="14"/>
  <c r="F1300" i="17"/>
  <c r="E1312" i="13"/>
  <c r="E1297" i="17"/>
  <c r="E1016" i="3"/>
  <c r="C1001" i="17"/>
  <c r="B1001" i="17" s="1"/>
  <c r="B1316" i="15"/>
  <c r="B1316" i="14"/>
  <c r="B1313" i="13"/>
  <c r="H1314" i="12"/>
  <c r="I1314" i="12" s="1"/>
  <c r="D1314" i="12"/>
  <c r="C1314" i="12"/>
  <c r="G1314" i="12"/>
  <c r="B1017" i="3"/>
  <c r="G1017" i="3" s="1"/>
  <c r="E1314" i="12" l="1"/>
  <c r="D1299" i="17"/>
  <c r="C1316" i="15"/>
  <c r="H1316" i="15"/>
  <c r="I1316" i="15" s="1"/>
  <c r="D1316" i="15"/>
  <c r="G1316" i="15"/>
  <c r="H1316" i="14"/>
  <c r="I1316" i="14" s="1"/>
  <c r="D1316" i="14"/>
  <c r="C1316" i="14"/>
  <c r="G1316" i="14"/>
  <c r="H1313" i="13"/>
  <c r="I1313" i="13" s="1"/>
  <c r="D1313" i="13"/>
  <c r="C1313" i="13"/>
  <c r="G1313" i="13"/>
  <c r="B1315" i="12"/>
  <c r="C1017" i="3"/>
  <c r="H1017" i="3"/>
  <c r="I1017" i="3" s="1"/>
  <c r="D1017" i="3"/>
  <c r="E1316" i="15" l="1"/>
  <c r="G1301" i="17"/>
  <c r="E1316" i="14"/>
  <c r="F1301" i="17"/>
  <c r="E1313" i="13"/>
  <c r="E1298" i="17"/>
  <c r="E1017" i="3"/>
  <c r="C1002" i="17"/>
  <c r="B1002" i="17" s="1"/>
  <c r="B1317" i="15"/>
  <c r="B1317" i="14"/>
  <c r="B1314" i="13"/>
  <c r="H1315" i="12"/>
  <c r="I1315" i="12" s="1"/>
  <c r="D1315" i="12"/>
  <c r="C1315" i="12"/>
  <c r="G1315" i="12"/>
  <c r="B1018" i="3"/>
  <c r="G1018" i="3" s="1"/>
  <c r="E1315" i="12" l="1"/>
  <c r="D1300" i="17"/>
  <c r="D1317" i="15"/>
  <c r="C1317" i="15"/>
  <c r="H1317" i="15"/>
  <c r="I1317" i="15" s="1"/>
  <c r="G1317" i="15"/>
  <c r="C1317" i="14"/>
  <c r="D1317" i="14"/>
  <c r="H1317" i="14"/>
  <c r="I1317" i="14" s="1"/>
  <c r="G1317" i="14"/>
  <c r="C1314" i="13"/>
  <c r="H1314" i="13"/>
  <c r="I1314" i="13" s="1"/>
  <c r="D1314" i="13"/>
  <c r="G1314" i="13"/>
  <c r="B1316" i="12"/>
  <c r="D1018" i="3"/>
  <c r="H1018" i="3"/>
  <c r="I1018" i="3" s="1"/>
  <c r="C1018" i="3"/>
  <c r="E1317" i="15" l="1"/>
  <c r="G1302" i="17"/>
  <c r="E1317" i="14"/>
  <c r="F1302" i="17"/>
  <c r="E1314" i="13"/>
  <c r="E1299" i="17"/>
  <c r="E1018" i="3"/>
  <c r="C1003" i="17"/>
  <c r="B1003" i="17" s="1"/>
  <c r="B1318" i="15"/>
  <c r="B1318" i="14"/>
  <c r="B1315" i="13"/>
  <c r="H1316" i="12"/>
  <c r="I1316" i="12" s="1"/>
  <c r="D1316" i="12"/>
  <c r="C1316" i="12"/>
  <c r="G1316" i="12"/>
  <c r="B1019" i="3"/>
  <c r="G1019" i="3" s="1"/>
  <c r="E1316" i="12" l="1"/>
  <c r="D1301" i="17"/>
  <c r="H1318" i="15"/>
  <c r="I1318" i="15" s="1"/>
  <c r="C1318" i="15"/>
  <c r="D1318" i="15"/>
  <c r="G1318" i="15"/>
  <c r="D1318" i="14"/>
  <c r="C1318" i="14"/>
  <c r="H1318" i="14"/>
  <c r="I1318" i="14" s="1"/>
  <c r="G1318" i="14"/>
  <c r="D1315" i="13"/>
  <c r="C1315" i="13"/>
  <c r="H1315" i="13"/>
  <c r="I1315" i="13" s="1"/>
  <c r="G1315" i="13"/>
  <c r="B1317" i="12"/>
  <c r="H1019" i="3"/>
  <c r="I1019" i="3" s="1"/>
  <c r="C1019" i="3"/>
  <c r="D1019" i="3"/>
  <c r="E1318" i="15" l="1"/>
  <c r="G1303" i="17"/>
  <c r="E1318" i="14"/>
  <c r="F1303" i="17"/>
  <c r="E1315" i="13"/>
  <c r="E1300" i="17"/>
  <c r="E1019" i="3"/>
  <c r="C1004" i="17"/>
  <c r="B1004" i="17" s="1"/>
  <c r="B1319" i="15"/>
  <c r="B1319" i="14"/>
  <c r="B1316" i="13"/>
  <c r="D1317" i="12"/>
  <c r="C1317" i="12"/>
  <c r="H1317" i="12"/>
  <c r="I1317" i="12" s="1"/>
  <c r="G1317" i="12"/>
  <c r="B1020" i="3"/>
  <c r="G1020" i="3" s="1"/>
  <c r="E1317" i="12" l="1"/>
  <c r="D1302" i="17"/>
  <c r="H1319" i="15"/>
  <c r="I1319" i="15" s="1"/>
  <c r="D1319" i="15"/>
  <c r="C1319" i="15"/>
  <c r="G1319" i="15"/>
  <c r="C1319" i="14"/>
  <c r="H1319" i="14"/>
  <c r="I1319" i="14" s="1"/>
  <c r="D1319" i="14"/>
  <c r="G1319" i="14"/>
  <c r="C1316" i="13"/>
  <c r="H1316" i="13"/>
  <c r="I1316" i="13" s="1"/>
  <c r="D1316" i="13"/>
  <c r="G1316" i="13"/>
  <c r="B1318" i="12"/>
  <c r="D1020" i="3"/>
  <c r="C1020" i="3"/>
  <c r="H1020" i="3"/>
  <c r="I1020" i="3" s="1"/>
  <c r="E1319" i="15" l="1"/>
  <c r="G1304" i="17"/>
  <c r="E1319" i="14"/>
  <c r="F1304" i="17"/>
  <c r="E1316" i="13"/>
  <c r="E1301" i="17"/>
  <c r="E1020" i="3"/>
  <c r="C1005" i="17"/>
  <c r="B1005" i="17" s="1"/>
  <c r="B1320" i="15"/>
  <c r="B1320" i="14"/>
  <c r="B1317" i="13"/>
  <c r="H1318" i="12"/>
  <c r="I1318" i="12" s="1"/>
  <c r="D1318" i="12"/>
  <c r="C1318" i="12"/>
  <c r="G1318" i="12"/>
  <c r="B1021" i="3"/>
  <c r="G1021" i="3" s="1"/>
  <c r="E1318" i="12" l="1"/>
  <c r="D1303" i="17"/>
  <c r="H1320" i="15"/>
  <c r="I1320" i="15" s="1"/>
  <c r="D1320" i="15"/>
  <c r="C1320" i="15"/>
  <c r="G1320" i="15"/>
  <c r="H1320" i="14"/>
  <c r="I1320" i="14" s="1"/>
  <c r="D1320" i="14"/>
  <c r="C1320" i="14"/>
  <c r="G1320" i="14"/>
  <c r="C1317" i="13"/>
  <c r="H1317" i="13"/>
  <c r="I1317" i="13" s="1"/>
  <c r="D1317" i="13"/>
  <c r="G1317" i="13"/>
  <c r="B1319" i="12"/>
  <c r="D1021" i="3"/>
  <c r="C1021" i="3"/>
  <c r="H1021" i="3"/>
  <c r="I1021" i="3" s="1"/>
  <c r="E1320" i="15" l="1"/>
  <c r="G1305" i="17"/>
  <c r="E1320" i="14"/>
  <c r="F1305" i="17"/>
  <c r="E1317" i="13"/>
  <c r="E1302" i="17"/>
  <c r="E1021" i="3"/>
  <c r="C1006" i="17"/>
  <c r="B1006" i="17" s="1"/>
  <c r="B1321" i="15"/>
  <c r="B1321" i="14"/>
  <c r="B1318" i="13"/>
  <c r="C1319" i="12"/>
  <c r="H1319" i="12"/>
  <c r="I1319" i="12" s="1"/>
  <c r="D1319" i="12"/>
  <c r="G1319" i="12"/>
  <c r="B1022" i="3"/>
  <c r="G1022" i="3" s="1"/>
  <c r="E1319" i="12" l="1"/>
  <c r="D1304" i="17"/>
  <c r="D1321" i="15"/>
  <c r="H1321" i="15"/>
  <c r="I1321" i="15" s="1"/>
  <c r="C1321" i="15"/>
  <c r="G1321" i="15"/>
  <c r="H1321" i="14"/>
  <c r="I1321" i="14" s="1"/>
  <c r="C1321" i="14"/>
  <c r="D1321" i="14"/>
  <c r="G1321" i="14"/>
  <c r="H1318" i="13"/>
  <c r="I1318" i="13" s="1"/>
  <c r="D1318" i="13"/>
  <c r="C1318" i="13"/>
  <c r="G1318" i="13"/>
  <c r="B1320" i="12"/>
  <c r="C1022" i="3"/>
  <c r="D1022" i="3"/>
  <c r="H1022" i="3"/>
  <c r="I1022" i="3" s="1"/>
  <c r="E1321" i="15" l="1"/>
  <c r="G1306" i="17"/>
  <c r="E1321" i="14"/>
  <c r="F1306" i="17"/>
  <c r="E1318" i="13"/>
  <c r="E1303" i="17"/>
  <c r="E1022" i="3"/>
  <c r="C1007" i="17"/>
  <c r="B1007" i="17" s="1"/>
  <c r="B1322" i="15"/>
  <c r="B1322" i="14"/>
  <c r="B1319" i="13"/>
  <c r="H1320" i="12"/>
  <c r="I1320" i="12" s="1"/>
  <c r="D1320" i="12"/>
  <c r="C1320" i="12"/>
  <c r="G1320" i="12"/>
  <c r="B1023" i="3"/>
  <c r="G1023" i="3" s="1"/>
  <c r="E1320" i="12" l="1"/>
  <c r="D1305" i="17"/>
  <c r="D1322" i="15"/>
  <c r="C1322" i="15"/>
  <c r="H1322" i="15"/>
  <c r="I1322" i="15" s="1"/>
  <c r="G1322" i="15"/>
  <c r="D1322" i="14"/>
  <c r="C1322" i="14"/>
  <c r="H1322" i="14"/>
  <c r="I1322" i="14" s="1"/>
  <c r="G1322" i="14"/>
  <c r="D1319" i="13"/>
  <c r="C1319" i="13"/>
  <c r="H1319" i="13"/>
  <c r="I1319" i="13" s="1"/>
  <c r="G1319" i="13"/>
  <c r="B1321" i="12"/>
  <c r="D1023" i="3"/>
  <c r="C1023" i="3"/>
  <c r="H1023" i="3"/>
  <c r="I1023" i="3" s="1"/>
  <c r="E1322" i="15" l="1"/>
  <c r="G1307" i="17"/>
  <c r="E1322" i="14"/>
  <c r="F1307" i="17"/>
  <c r="E1319" i="13"/>
  <c r="E1304" i="17"/>
  <c r="E1023" i="3"/>
  <c r="C1008" i="17"/>
  <c r="B1008" i="17" s="1"/>
  <c r="B1323" i="15"/>
  <c r="B1323" i="14"/>
  <c r="B1320" i="13"/>
  <c r="H1321" i="12"/>
  <c r="I1321" i="12" s="1"/>
  <c r="D1321" i="12"/>
  <c r="C1321" i="12"/>
  <c r="G1321" i="12"/>
  <c r="B1024" i="3"/>
  <c r="G1024" i="3" s="1"/>
  <c r="E1321" i="12" l="1"/>
  <c r="D1306" i="17"/>
  <c r="D1323" i="15"/>
  <c r="C1323" i="15"/>
  <c r="H1323" i="15"/>
  <c r="I1323" i="15" s="1"/>
  <c r="G1323" i="15"/>
  <c r="D1323" i="14"/>
  <c r="H1323" i="14"/>
  <c r="I1323" i="14" s="1"/>
  <c r="C1323" i="14"/>
  <c r="G1323" i="14"/>
  <c r="C1320" i="13"/>
  <c r="H1320" i="13"/>
  <c r="I1320" i="13" s="1"/>
  <c r="D1320" i="13"/>
  <c r="G1320" i="13"/>
  <c r="B1322" i="12"/>
  <c r="D1024" i="3"/>
  <c r="H1024" i="3"/>
  <c r="I1024" i="3" s="1"/>
  <c r="C1024" i="3"/>
  <c r="E1323" i="15" l="1"/>
  <c r="G1308" i="17"/>
  <c r="E1323" i="14"/>
  <c r="F1308" i="17"/>
  <c r="E1320" i="13"/>
  <c r="E1305" i="17"/>
  <c r="E1024" i="3"/>
  <c r="C1009" i="17"/>
  <c r="B1009" i="17" s="1"/>
  <c r="B1324" i="15"/>
  <c r="B1324" i="14"/>
  <c r="B1321" i="13"/>
  <c r="D1322" i="12"/>
  <c r="C1322" i="12"/>
  <c r="H1322" i="12"/>
  <c r="I1322" i="12" s="1"/>
  <c r="G1322" i="12"/>
  <c r="B1025" i="3"/>
  <c r="G1025" i="3" s="1"/>
  <c r="E1322" i="12" l="1"/>
  <c r="D1307" i="17"/>
  <c r="H1324" i="15"/>
  <c r="I1324" i="15" s="1"/>
  <c r="C1324" i="15"/>
  <c r="D1324" i="15"/>
  <c r="G1324" i="15"/>
  <c r="D1324" i="14"/>
  <c r="H1324" i="14"/>
  <c r="I1324" i="14" s="1"/>
  <c r="C1324" i="14"/>
  <c r="G1324" i="14"/>
  <c r="D1321" i="13"/>
  <c r="C1321" i="13"/>
  <c r="H1321" i="13"/>
  <c r="I1321" i="13" s="1"/>
  <c r="G1321" i="13"/>
  <c r="B1323" i="12"/>
  <c r="C1025" i="3"/>
  <c r="D1025" i="3"/>
  <c r="H1025" i="3"/>
  <c r="I1025" i="3" s="1"/>
  <c r="E1324" i="15" l="1"/>
  <c r="G1309" i="17"/>
  <c r="E1324" i="14"/>
  <c r="F1309" i="17"/>
  <c r="E1321" i="13"/>
  <c r="E1306" i="17"/>
  <c r="E1025" i="3"/>
  <c r="C1010" i="17"/>
  <c r="B1010" i="17" s="1"/>
  <c r="B1325" i="15"/>
  <c r="B1325" i="14"/>
  <c r="B1322" i="13"/>
  <c r="H1323" i="12"/>
  <c r="I1323" i="12" s="1"/>
  <c r="D1323" i="12"/>
  <c r="C1323" i="12"/>
  <c r="G1323" i="12"/>
  <c r="B1026" i="3"/>
  <c r="G1026" i="3" s="1"/>
  <c r="E1323" i="12" l="1"/>
  <c r="D1308" i="17"/>
  <c r="H1325" i="15"/>
  <c r="I1325" i="15" s="1"/>
  <c r="D1325" i="15"/>
  <c r="C1325" i="15"/>
  <c r="G1325" i="15"/>
  <c r="H1325" i="14"/>
  <c r="I1325" i="14" s="1"/>
  <c r="C1325" i="14"/>
  <c r="D1325" i="14"/>
  <c r="G1325" i="14"/>
  <c r="H1322" i="13"/>
  <c r="I1322" i="13" s="1"/>
  <c r="D1322" i="13"/>
  <c r="C1322" i="13"/>
  <c r="G1322" i="13"/>
  <c r="B1324" i="12"/>
  <c r="D1026" i="3"/>
  <c r="H1026" i="3"/>
  <c r="I1026" i="3" s="1"/>
  <c r="C1026" i="3"/>
  <c r="E1325" i="15" l="1"/>
  <c r="G1310" i="17"/>
  <c r="E1325" i="14"/>
  <c r="F1310" i="17"/>
  <c r="E1322" i="13"/>
  <c r="E1307" i="17"/>
  <c r="E1026" i="3"/>
  <c r="C1011" i="17"/>
  <c r="B1011" i="17" s="1"/>
  <c r="B1326" i="15"/>
  <c r="B1326" i="14"/>
  <c r="B1323" i="13"/>
  <c r="D1324" i="12"/>
  <c r="C1324" i="12"/>
  <c r="H1324" i="12"/>
  <c r="I1324" i="12" s="1"/>
  <c r="G1324" i="12"/>
  <c r="B1027" i="3"/>
  <c r="G1027" i="3" s="1"/>
  <c r="E1324" i="12" l="1"/>
  <c r="D1309" i="17"/>
  <c r="H1326" i="15"/>
  <c r="I1326" i="15" s="1"/>
  <c r="D1326" i="15"/>
  <c r="C1326" i="15"/>
  <c r="G1326" i="15"/>
  <c r="H1326" i="14"/>
  <c r="I1326" i="14" s="1"/>
  <c r="D1326" i="14"/>
  <c r="C1326" i="14"/>
  <c r="G1326" i="14"/>
  <c r="H1323" i="13"/>
  <c r="I1323" i="13" s="1"/>
  <c r="D1323" i="13"/>
  <c r="C1323" i="13"/>
  <c r="G1323" i="13"/>
  <c r="B1325" i="12"/>
  <c r="C1027" i="3"/>
  <c r="H1027" i="3"/>
  <c r="I1027" i="3" s="1"/>
  <c r="D1027" i="3"/>
  <c r="E1326" i="15" l="1"/>
  <c r="G1311" i="17"/>
  <c r="E1326" i="14"/>
  <c r="F1311" i="17"/>
  <c r="E1323" i="13"/>
  <c r="E1308" i="17"/>
  <c r="E1027" i="3"/>
  <c r="C1012" i="17"/>
  <c r="B1012" i="17" s="1"/>
  <c r="B1327" i="15"/>
  <c r="B1327" i="14"/>
  <c r="B1324" i="13"/>
  <c r="H1325" i="12"/>
  <c r="I1325" i="12" s="1"/>
  <c r="D1325" i="12"/>
  <c r="C1325" i="12"/>
  <c r="G1325" i="12"/>
  <c r="B1028" i="3"/>
  <c r="G1028" i="3" s="1"/>
  <c r="E1325" i="12" l="1"/>
  <c r="D1310" i="17"/>
  <c r="D1327" i="15"/>
  <c r="H1327" i="15"/>
  <c r="I1327" i="15" s="1"/>
  <c r="C1327" i="15"/>
  <c r="G1327" i="15"/>
  <c r="H1327" i="14"/>
  <c r="I1327" i="14" s="1"/>
  <c r="D1327" i="14"/>
  <c r="C1327" i="14"/>
  <c r="G1327" i="14"/>
  <c r="H1324" i="13"/>
  <c r="I1324" i="13" s="1"/>
  <c r="D1324" i="13"/>
  <c r="C1324" i="13"/>
  <c r="G1324" i="13"/>
  <c r="B1326" i="12"/>
  <c r="H1028" i="3"/>
  <c r="I1028" i="3" s="1"/>
  <c r="B1029" i="3" s="1"/>
  <c r="G1029" i="3" s="1"/>
  <c r="D1028" i="3"/>
  <c r="C1028" i="3"/>
  <c r="E1327" i="15" l="1"/>
  <c r="G1312" i="17"/>
  <c r="E1327" i="14"/>
  <c r="F1312" i="17"/>
  <c r="E1324" i="13"/>
  <c r="E1309" i="17"/>
  <c r="E1028" i="3"/>
  <c r="C1013" i="17"/>
  <c r="B1013" i="17" s="1"/>
  <c r="B1328" i="15"/>
  <c r="B1328" i="14"/>
  <c r="B1325" i="13"/>
  <c r="H1326" i="12"/>
  <c r="I1326" i="12" s="1"/>
  <c r="D1326" i="12"/>
  <c r="C1326" i="12"/>
  <c r="G1326" i="12"/>
  <c r="C1029" i="3"/>
  <c r="D1029" i="3"/>
  <c r="H1029" i="3"/>
  <c r="I1029" i="3" s="1"/>
  <c r="E1326" i="12" l="1"/>
  <c r="D1311" i="17"/>
  <c r="E1029" i="3"/>
  <c r="C1014" i="17"/>
  <c r="B1014" i="17" s="1"/>
  <c r="C1328" i="15"/>
  <c r="H1328" i="15"/>
  <c r="I1328" i="15" s="1"/>
  <c r="D1328" i="15"/>
  <c r="G1328" i="15"/>
  <c r="H1328" i="14"/>
  <c r="I1328" i="14" s="1"/>
  <c r="D1328" i="14"/>
  <c r="C1328" i="14"/>
  <c r="G1328" i="14"/>
  <c r="H1325" i="13"/>
  <c r="I1325" i="13" s="1"/>
  <c r="D1325" i="13"/>
  <c r="C1325" i="13"/>
  <c r="G1325" i="13"/>
  <c r="B1327" i="12"/>
  <c r="B1030" i="3"/>
  <c r="G1030" i="3" s="1"/>
  <c r="E1328" i="15" l="1"/>
  <c r="G1313" i="17"/>
  <c r="E1328" i="14"/>
  <c r="F1313" i="17"/>
  <c r="E1325" i="13"/>
  <c r="E1310" i="17"/>
  <c r="B1329" i="15"/>
  <c r="B1329" i="14"/>
  <c r="B1326" i="13"/>
  <c r="H1327" i="12"/>
  <c r="I1327" i="12" s="1"/>
  <c r="D1327" i="12"/>
  <c r="C1327" i="12"/>
  <c r="G1327" i="12"/>
  <c r="D1030" i="3"/>
  <c r="C1030" i="3"/>
  <c r="H1030" i="3"/>
  <c r="I1030" i="3" s="1"/>
  <c r="E1327" i="12" l="1"/>
  <c r="D1312" i="17"/>
  <c r="E1030" i="3"/>
  <c r="C1015" i="17"/>
  <c r="B1015" i="17" s="1"/>
  <c r="D1329" i="15"/>
  <c r="C1329" i="15"/>
  <c r="H1329" i="15"/>
  <c r="I1329" i="15" s="1"/>
  <c r="G1329" i="15"/>
  <c r="C1329" i="14"/>
  <c r="H1329" i="14"/>
  <c r="I1329" i="14" s="1"/>
  <c r="D1329" i="14"/>
  <c r="G1329" i="14"/>
  <c r="C1326" i="13"/>
  <c r="H1326" i="13"/>
  <c r="I1326" i="13" s="1"/>
  <c r="D1326" i="13"/>
  <c r="G1326" i="13"/>
  <c r="B1328" i="12"/>
  <c r="B1031" i="3"/>
  <c r="G1031" i="3" s="1"/>
  <c r="E1329" i="15" l="1"/>
  <c r="G1314" i="17"/>
  <c r="E1329" i="14"/>
  <c r="F1314" i="17"/>
  <c r="E1326" i="13"/>
  <c r="E1311" i="17"/>
  <c r="B1330" i="15"/>
  <c r="B1330" i="14"/>
  <c r="B1327" i="13"/>
  <c r="H1328" i="12"/>
  <c r="I1328" i="12" s="1"/>
  <c r="D1328" i="12"/>
  <c r="C1328" i="12"/>
  <c r="G1328" i="12"/>
  <c r="C1031" i="3"/>
  <c r="D1031" i="3"/>
  <c r="H1031" i="3"/>
  <c r="I1031" i="3" s="1"/>
  <c r="E1328" i="12" l="1"/>
  <c r="D1313" i="17"/>
  <c r="E1031" i="3"/>
  <c r="C1016" i="17"/>
  <c r="B1016" i="17" s="1"/>
  <c r="H1330" i="15"/>
  <c r="I1330" i="15" s="1"/>
  <c r="C1330" i="15"/>
  <c r="D1330" i="15"/>
  <c r="G1330" i="15"/>
  <c r="D1330" i="14"/>
  <c r="C1330" i="14"/>
  <c r="H1330" i="14"/>
  <c r="I1330" i="14" s="1"/>
  <c r="G1330" i="14"/>
  <c r="H1327" i="13"/>
  <c r="I1327" i="13" s="1"/>
  <c r="D1327" i="13"/>
  <c r="C1327" i="13"/>
  <c r="G1327" i="13"/>
  <c r="B1329" i="12"/>
  <c r="B1032" i="3"/>
  <c r="G1032" i="3" s="1"/>
  <c r="E1330" i="15" l="1"/>
  <c r="G1315" i="17"/>
  <c r="E1330" i="14"/>
  <c r="F1315" i="17"/>
  <c r="E1327" i="13"/>
  <c r="E1312" i="17"/>
  <c r="B1331" i="15"/>
  <c r="B1331" i="14"/>
  <c r="B1328" i="13"/>
  <c r="D1329" i="12"/>
  <c r="C1329" i="12"/>
  <c r="H1329" i="12"/>
  <c r="I1329" i="12" s="1"/>
  <c r="G1329" i="12"/>
  <c r="D1032" i="3"/>
  <c r="C1032" i="3"/>
  <c r="H1032" i="3"/>
  <c r="I1032" i="3" s="1"/>
  <c r="E1329" i="12" l="1"/>
  <c r="D1314" i="17"/>
  <c r="E1032" i="3"/>
  <c r="C1017" i="17"/>
  <c r="B1017" i="17" s="1"/>
  <c r="H1331" i="15"/>
  <c r="I1331" i="15" s="1"/>
  <c r="D1331" i="15"/>
  <c r="C1331" i="15"/>
  <c r="G1331" i="15"/>
  <c r="C1331" i="14"/>
  <c r="H1331" i="14"/>
  <c r="I1331" i="14" s="1"/>
  <c r="D1331" i="14"/>
  <c r="G1331" i="14"/>
  <c r="C1328" i="13"/>
  <c r="D1328" i="13"/>
  <c r="H1328" i="13"/>
  <c r="I1328" i="13" s="1"/>
  <c r="G1328" i="13"/>
  <c r="B1330" i="12"/>
  <c r="B1033" i="3"/>
  <c r="G1033" i="3" s="1"/>
  <c r="E1331" i="15" l="1"/>
  <c r="G1316" i="17"/>
  <c r="E1331" i="14"/>
  <c r="F1316" i="17"/>
  <c r="E1328" i="13"/>
  <c r="E1313" i="17"/>
  <c r="B1332" i="15"/>
  <c r="B1332" i="14"/>
  <c r="B1329" i="13"/>
  <c r="H1330" i="12"/>
  <c r="I1330" i="12" s="1"/>
  <c r="D1330" i="12"/>
  <c r="C1330" i="12"/>
  <c r="G1330" i="12"/>
  <c r="C1033" i="3"/>
  <c r="D1033" i="3"/>
  <c r="H1033" i="3"/>
  <c r="I1033" i="3" s="1"/>
  <c r="E1330" i="12" l="1"/>
  <c r="D1315" i="17"/>
  <c r="E1033" i="3"/>
  <c r="C1018" i="17"/>
  <c r="B1018" i="17" s="1"/>
  <c r="H1332" i="15"/>
  <c r="I1332" i="15" s="1"/>
  <c r="D1332" i="15"/>
  <c r="C1332" i="15"/>
  <c r="G1332" i="15"/>
  <c r="H1332" i="14"/>
  <c r="I1332" i="14" s="1"/>
  <c r="D1332" i="14"/>
  <c r="C1332" i="14"/>
  <c r="G1332" i="14"/>
  <c r="C1329" i="13"/>
  <c r="D1329" i="13"/>
  <c r="H1329" i="13"/>
  <c r="I1329" i="13" s="1"/>
  <c r="G1329" i="13"/>
  <c r="B1331" i="12"/>
  <c r="B1034" i="3"/>
  <c r="G1034" i="3" s="1"/>
  <c r="E1332" i="15" l="1"/>
  <c r="G1317" i="17"/>
  <c r="E1332" i="14"/>
  <c r="F1317" i="17"/>
  <c r="E1329" i="13"/>
  <c r="E1314" i="17"/>
  <c r="B1333" i="15"/>
  <c r="B1333" i="14"/>
  <c r="B1330" i="13"/>
  <c r="C1331" i="12"/>
  <c r="H1331" i="12"/>
  <c r="I1331" i="12" s="1"/>
  <c r="D1331" i="12"/>
  <c r="G1331" i="12"/>
  <c r="D1034" i="3"/>
  <c r="C1034" i="3"/>
  <c r="H1034" i="3"/>
  <c r="I1034" i="3" s="1"/>
  <c r="E1331" i="12" l="1"/>
  <c r="D1316" i="17"/>
  <c r="E1034" i="3"/>
  <c r="C1019" i="17"/>
  <c r="B1019" i="17" s="1"/>
  <c r="D1333" i="15"/>
  <c r="H1333" i="15"/>
  <c r="I1333" i="15" s="1"/>
  <c r="C1333" i="15"/>
  <c r="G1333" i="15"/>
  <c r="H1333" i="14"/>
  <c r="I1333" i="14" s="1"/>
  <c r="D1333" i="14"/>
  <c r="C1333" i="14"/>
  <c r="G1333" i="14"/>
  <c r="D1330" i="13"/>
  <c r="C1330" i="13"/>
  <c r="H1330" i="13"/>
  <c r="I1330" i="13" s="1"/>
  <c r="G1330" i="13"/>
  <c r="B1332" i="12"/>
  <c r="B1035" i="3"/>
  <c r="G1035" i="3" s="1"/>
  <c r="E1333" i="15" l="1"/>
  <c r="G1318" i="17"/>
  <c r="E1333" i="14"/>
  <c r="F1318" i="17"/>
  <c r="E1330" i="13"/>
  <c r="E1315" i="17"/>
  <c r="B1334" i="15"/>
  <c r="B1334" i="14"/>
  <c r="B1331" i="13"/>
  <c r="H1332" i="12"/>
  <c r="I1332" i="12" s="1"/>
  <c r="D1332" i="12"/>
  <c r="C1332" i="12"/>
  <c r="G1332" i="12"/>
  <c r="D1035" i="3"/>
  <c r="H1035" i="3"/>
  <c r="I1035" i="3" s="1"/>
  <c r="C1035" i="3"/>
  <c r="E1332" i="12" l="1"/>
  <c r="D1317" i="17"/>
  <c r="E1035" i="3"/>
  <c r="C1020" i="17"/>
  <c r="B1020" i="17" s="1"/>
  <c r="D1334" i="15"/>
  <c r="C1334" i="15"/>
  <c r="H1334" i="15"/>
  <c r="I1334" i="15" s="1"/>
  <c r="G1334" i="15"/>
  <c r="D1334" i="14"/>
  <c r="H1334" i="14"/>
  <c r="I1334" i="14" s="1"/>
  <c r="C1334" i="14"/>
  <c r="G1334" i="14"/>
  <c r="D1331" i="13"/>
  <c r="H1331" i="13"/>
  <c r="I1331" i="13" s="1"/>
  <c r="C1331" i="13"/>
  <c r="G1331" i="13"/>
  <c r="B1333" i="12"/>
  <c r="B1036" i="3"/>
  <c r="G1036" i="3" s="1"/>
  <c r="E1334" i="15" l="1"/>
  <c r="G1319" i="17"/>
  <c r="E1334" i="14"/>
  <c r="F1319" i="17"/>
  <c r="E1331" i="13"/>
  <c r="E1316" i="17"/>
  <c r="B1335" i="15"/>
  <c r="B1335" i="14"/>
  <c r="B1332" i="13"/>
  <c r="H1333" i="12"/>
  <c r="I1333" i="12" s="1"/>
  <c r="D1333" i="12"/>
  <c r="C1333" i="12"/>
  <c r="G1333" i="12"/>
  <c r="C1036" i="3"/>
  <c r="D1036" i="3"/>
  <c r="E1333" i="12" l="1"/>
  <c r="D1318" i="17"/>
  <c r="E1036" i="3"/>
  <c r="C1021" i="17"/>
  <c r="B1021" i="17" s="1"/>
  <c r="D1335" i="15"/>
  <c r="C1335" i="15"/>
  <c r="H1335" i="15"/>
  <c r="I1335" i="15" s="1"/>
  <c r="G1335" i="15"/>
  <c r="D1335" i="14"/>
  <c r="C1335" i="14"/>
  <c r="H1335" i="14"/>
  <c r="I1335" i="14" s="1"/>
  <c r="G1335" i="14"/>
  <c r="H1332" i="13"/>
  <c r="I1332" i="13" s="1"/>
  <c r="D1332" i="13"/>
  <c r="C1332" i="13"/>
  <c r="G1332" i="13"/>
  <c r="B1334" i="12"/>
  <c r="H1036" i="3"/>
  <c r="I1036" i="3" s="1"/>
  <c r="E1335" i="15" l="1"/>
  <c r="G1320" i="17"/>
  <c r="E1335" i="14"/>
  <c r="F1320" i="17"/>
  <c r="E1332" i="13"/>
  <c r="E1317" i="17"/>
  <c r="B1336" i="15"/>
  <c r="B1336" i="14"/>
  <c r="B1333" i="13"/>
  <c r="D1334" i="12"/>
  <c r="C1334" i="12"/>
  <c r="H1334" i="12"/>
  <c r="I1334" i="12" s="1"/>
  <c r="G1334" i="12"/>
  <c r="B1037" i="3"/>
  <c r="G1037" i="3" s="1"/>
  <c r="E1334" i="12" l="1"/>
  <c r="D1319" i="17"/>
  <c r="H1336" i="15"/>
  <c r="I1336" i="15" s="1"/>
  <c r="C1336" i="15"/>
  <c r="D1336" i="15"/>
  <c r="G1336" i="15"/>
  <c r="D1336" i="14"/>
  <c r="C1336" i="14"/>
  <c r="H1336" i="14"/>
  <c r="I1336" i="14" s="1"/>
  <c r="G1336" i="14"/>
  <c r="D1333" i="13"/>
  <c r="H1333" i="13"/>
  <c r="I1333" i="13" s="1"/>
  <c r="C1333" i="13"/>
  <c r="G1333" i="13"/>
  <c r="B1335" i="12"/>
  <c r="D1037" i="3"/>
  <c r="H1037" i="3"/>
  <c r="I1037" i="3" s="1"/>
  <c r="C1037" i="3"/>
  <c r="E1336" i="15" l="1"/>
  <c r="G1321" i="17"/>
  <c r="E1336" i="14"/>
  <c r="F1321" i="17"/>
  <c r="E1333" i="13"/>
  <c r="E1318" i="17"/>
  <c r="E1037" i="3"/>
  <c r="C1022" i="17"/>
  <c r="B1022" i="17" s="1"/>
  <c r="B1337" i="15"/>
  <c r="B1337" i="14"/>
  <c r="B1334" i="13"/>
  <c r="H1335" i="12"/>
  <c r="I1335" i="12" s="1"/>
  <c r="D1335" i="12"/>
  <c r="C1335" i="12"/>
  <c r="G1335" i="12"/>
  <c r="B1038" i="3"/>
  <c r="G1038" i="3" s="1"/>
  <c r="E1335" i="12" l="1"/>
  <c r="D1320" i="17"/>
  <c r="H1337" i="15"/>
  <c r="I1337" i="15" s="1"/>
  <c r="D1337" i="15"/>
  <c r="C1337" i="15"/>
  <c r="G1337" i="15"/>
  <c r="H1337" i="14"/>
  <c r="I1337" i="14" s="1"/>
  <c r="C1337" i="14"/>
  <c r="D1337" i="14"/>
  <c r="G1337" i="14"/>
  <c r="H1334" i="13"/>
  <c r="I1334" i="13" s="1"/>
  <c r="D1334" i="13"/>
  <c r="C1334" i="13"/>
  <c r="G1334" i="13"/>
  <c r="B1336" i="12"/>
  <c r="D1038" i="3"/>
  <c r="H1038" i="3"/>
  <c r="I1038" i="3" s="1"/>
  <c r="C1038" i="3"/>
  <c r="E1337" i="15" l="1"/>
  <c r="G1322" i="17"/>
  <c r="E1337" i="14"/>
  <c r="F1322" i="17"/>
  <c r="E1334" i="13"/>
  <c r="E1319" i="17"/>
  <c r="E1038" i="3"/>
  <c r="C1023" i="17"/>
  <c r="B1023" i="17" s="1"/>
  <c r="B1338" i="15"/>
  <c r="B1338" i="14"/>
  <c r="B1335" i="13"/>
  <c r="D1336" i="12"/>
  <c r="C1336" i="12"/>
  <c r="H1336" i="12"/>
  <c r="I1336" i="12" s="1"/>
  <c r="G1336" i="12"/>
  <c r="B1039" i="3"/>
  <c r="G1039" i="3" s="1"/>
  <c r="E1336" i="12" l="1"/>
  <c r="D1321" i="17"/>
  <c r="H1338" i="15"/>
  <c r="I1338" i="15" s="1"/>
  <c r="D1338" i="15"/>
  <c r="C1338" i="15"/>
  <c r="G1338" i="15"/>
  <c r="H1338" i="14"/>
  <c r="I1338" i="14" s="1"/>
  <c r="D1338" i="14"/>
  <c r="C1338" i="14"/>
  <c r="G1338" i="14"/>
  <c r="H1335" i="13"/>
  <c r="I1335" i="13" s="1"/>
  <c r="D1335" i="13"/>
  <c r="C1335" i="13"/>
  <c r="G1335" i="13"/>
  <c r="B1337" i="12"/>
  <c r="D1039" i="3"/>
  <c r="H1039" i="3"/>
  <c r="I1039" i="3" s="1"/>
  <c r="C1039" i="3"/>
  <c r="E1338" i="15" l="1"/>
  <c r="G1323" i="17"/>
  <c r="E1338" i="14"/>
  <c r="F1323" i="17"/>
  <c r="E1335" i="13"/>
  <c r="E1320" i="17"/>
  <c r="E1039" i="3"/>
  <c r="C1024" i="17"/>
  <c r="B1024" i="17" s="1"/>
  <c r="B1339" i="15"/>
  <c r="B1339" i="14"/>
  <c r="B1336" i="13"/>
  <c r="H1337" i="12"/>
  <c r="I1337" i="12" s="1"/>
  <c r="D1337" i="12"/>
  <c r="C1337" i="12"/>
  <c r="G1337" i="12"/>
  <c r="B1040" i="3"/>
  <c r="G1040" i="3" s="1"/>
  <c r="E1337" i="12" l="1"/>
  <c r="D1322" i="17"/>
  <c r="D1339" i="15"/>
  <c r="H1339" i="15"/>
  <c r="I1339" i="15" s="1"/>
  <c r="C1339" i="15"/>
  <c r="G1339" i="15"/>
  <c r="H1339" i="14"/>
  <c r="I1339" i="14" s="1"/>
  <c r="C1339" i="14"/>
  <c r="D1339" i="14"/>
  <c r="G1339" i="14"/>
  <c r="H1336" i="13"/>
  <c r="I1336" i="13" s="1"/>
  <c r="C1336" i="13"/>
  <c r="D1336" i="13"/>
  <c r="G1336" i="13"/>
  <c r="B1338" i="12"/>
  <c r="C1040" i="3"/>
  <c r="D1040" i="3"/>
  <c r="E1339" i="15" l="1"/>
  <c r="G1324" i="17"/>
  <c r="E1339" i="14"/>
  <c r="F1324" i="17"/>
  <c r="E1336" i="13"/>
  <c r="E1321" i="17"/>
  <c r="E1040" i="3"/>
  <c r="C1025" i="17"/>
  <c r="B1025" i="17" s="1"/>
  <c r="B1340" i="15"/>
  <c r="B1340" i="14"/>
  <c r="B1337" i="13"/>
  <c r="H1338" i="12"/>
  <c r="I1338" i="12" s="1"/>
  <c r="D1338" i="12"/>
  <c r="C1338" i="12"/>
  <c r="G1338" i="12"/>
  <c r="H1040" i="3"/>
  <c r="I1040" i="3" s="1"/>
  <c r="E1338" i="12" l="1"/>
  <c r="D1323" i="17"/>
  <c r="C1340" i="15"/>
  <c r="H1340" i="15"/>
  <c r="I1340" i="15" s="1"/>
  <c r="D1340" i="15"/>
  <c r="G1340" i="15"/>
  <c r="D1340" i="14"/>
  <c r="C1340" i="14"/>
  <c r="H1340" i="14"/>
  <c r="I1340" i="14" s="1"/>
  <c r="G1340" i="14"/>
  <c r="H1337" i="13"/>
  <c r="I1337" i="13" s="1"/>
  <c r="D1337" i="13"/>
  <c r="C1337" i="13"/>
  <c r="G1337" i="13"/>
  <c r="B1339" i="12"/>
  <c r="B1041" i="3"/>
  <c r="G1041" i="3" s="1"/>
  <c r="E1340" i="15" l="1"/>
  <c r="G1325" i="17"/>
  <c r="E1340" i="14"/>
  <c r="F1325" i="17"/>
  <c r="E1337" i="13"/>
  <c r="E1322" i="17"/>
  <c r="B1341" i="15"/>
  <c r="B1341" i="14"/>
  <c r="B1338" i="13"/>
  <c r="H1339" i="12"/>
  <c r="I1339" i="12" s="1"/>
  <c r="D1339" i="12"/>
  <c r="C1339" i="12"/>
  <c r="G1339" i="12"/>
  <c r="C1041" i="3"/>
  <c r="D1041" i="3"/>
  <c r="H1041" i="3"/>
  <c r="I1041" i="3" s="1"/>
  <c r="E1339" i="12" l="1"/>
  <c r="D1324" i="17"/>
  <c r="E1041" i="3"/>
  <c r="C1026" i="17"/>
  <c r="B1026" i="17" s="1"/>
  <c r="D1341" i="15"/>
  <c r="C1341" i="15"/>
  <c r="H1341" i="15"/>
  <c r="I1341" i="15" s="1"/>
  <c r="G1341" i="15"/>
  <c r="C1341" i="14"/>
  <c r="H1341" i="14"/>
  <c r="I1341" i="14" s="1"/>
  <c r="D1341" i="14"/>
  <c r="G1341" i="14"/>
  <c r="C1338" i="13"/>
  <c r="D1338" i="13"/>
  <c r="H1338" i="13"/>
  <c r="I1338" i="13" s="1"/>
  <c r="G1338" i="13"/>
  <c r="B1340" i="12"/>
  <c r="B1042" i="3"/>
  <c r="G1042" i="3" s="1"/>
  <c r="E1341" i="15" l="1"/>
  <c r="G1326" i="17"/>
  <c r="E1341" i="14"/>
  <c r="F1326" i="17"/>
  <c r="E1338" i="13"/>
  <c r="E1323" i="17"/>
  <c r="B1342" i="15"/>
  <c r="B1342" i="14"/>
  <c r="B1339" i="13"/>
  <c r="H1340" i="12"/>
  <c r="I1340" i="12" s="1"/>
  <c r="D1340" i="12"/>
  <c r="C1340" i="12"/>
  <c r="G1340" i="12"/>
  <c r="C1042" i="3"/>
  <c r="D1042" i="3"/>
  <c r="E1340" i="12" l="1"/>
  <c r="D1325" i="17"/>
  <c r="E1042" i="3"/>
  <c r="C1027" i="17"/>
  <c r="B1027" i="17" s="1"/>
  <c r="H1342" i="15"/>
  <c r="I1342" i="15" s="1"/>
  <c r="C1342" i="15"/>
  <c r="D1342" i="15"/>
  <c r="G1342" i="15"/>
  <c r="D1342" i="14"/>
  <c r="C1342" i="14"/>
  <c r="H1342" i="14"/>
  <c r="I1342" i="14" s="1"/>
  <c r="G1342" i="14"/>
  <c r="H1339" i="13"/>
  <c r="I1339" i="13" s="1"/>
  <c r="D1339" i="13"/>
  <c r="C1339" i="13"/>
  <c r="G1339" i="13"/>
  <c r="B1341" i="12"/>
  <c r="H1042" i="3"/>
  <c r="I1042" i="3" s="1"/>
  <c r="E1342" i="15" l="1"/>
  <c r="G1327" i="17"/>
  <c r="E1342" i="14"/>
  <c r="F1327" i="17"/>
  <c r="E1339" i="13"/>
  <c r="E1324" i="17"/>
  <c r="B1343" i="15"/>
  <c r="B1343" i="14"/>
  <c r="B1340" i="13"/>
  <c r="D1341" i="12"/>
  <c r="C1341" i="12"/>
  <c r="H1341" i="12"/>
  <c r="I1341" i="12" s="1"/>
  <c r="G1341" i="12"/>
  <c r="B1043" i="3"/>
  <c r="G1043" i="3" s="1"/>
  <c r="E1341" i="12" l="1"/>
  <c r="D1326" i="17"/>
  <c r="H1343" i="15"/>
  <c r="I1343" i="15" s="1"/>
  <c r="D1343" i="15"/>
  <c r="C1343" i="15"/>
  <c r="G1343" i="15"/>
  <c r="C1343" i="14"/>
  <c r="H1343" i="14"/>
  <c r="I1343" i="14" s="1"/>
  <c r="D1343" i="14"/>
  <c r="G1343" i="14"/>
  <c r="C1340" i="13"/>
  <c r="H1340" i="13"/>
  <c r="I1340" i="13" s="1"/>
  <c r="D1340" i="13"/>
  <c r="G1340" i="13"/>
  <c r="B1342" i="12"/>
  <c r="D1043" i="3"/>
  <c r="C1043" i="3"/>
  <c r="H1043" i="3"/>
  <c r="I1043" i="3" s="1"/>
  <c r="E1343" i="15" l="1"/>
  <c r="G1328" i="17"/>
  <c r="E1343" i="14"/>
  <c r="F1328" i="17"/>
  <c r="E1340" i="13"/>
  <c r="E1325" i="17"/>
  <c r="E1043" i="3"/>
  <c r="C1028" i="17"/>
  <c r="B1028" i="17" s="1"/>
  <c r="B1344" i="15"/>
  <c r="B1344" i="14"/>
  <c r="B1341" i="13"/>
  <c r="H1342" i="12"/>
  <c r="I1342" i="12" s="1"/>
  <c r="D1342" i="12"/>
  <c r="C1342" i="12"/>
  <c r="G1342" i="12"/>
  <c r="B1044" i="3"/>
  <c r="G1044" i="3" s="1"/>
  <c r="E1342" i="12" l="1"/>
  <c r="D1327" i="17"/>
  <c r="H1344" i="15"/>
  <c r="I1344" i="15" s="1"/>
  <c r="C1344" i="15"/>
  <c r="D1344" i="15"/>
  <c r="G1344" i="15"/>
  <c r="H1344" i="14"/>
  <c r="I1344" i="14" s="1"/>
  <c r="D1344" i="14"/>
  <c r="C1344" i="14"/>
  <c r="G1344" i="14"/>
  <c r="C1341" i="13"/>
  <c r="H1341" i="13"/>
  <c r="I1341" i="13" s="1"/>
  <c r="D1341" i="13"/>
  <c r="G1341" i="13"/>
  <c r="B1343" i="12"/>
  <c r="D1044" i="3"/>
  <c r="C1044" i="3"/>
  <c r="E1344" i="15" l="1"/>
  <c r="G1329" i="17"/>
  <c r="E1344" i="14"/>
  <c r="F1329" i="17"/>
  <c r="E1341" i="13"/>
  <c r="E1326" i="17"/>
  <c r="E1044" i="3"/>
  <c r="C1029" i="17"/>
  <c r="B1029" i="17" s="1"/>
  <c r="B1345" i="15"/>
  <c r="B1345" i="14"/>
  <c r="B1342" i="13"/>
  <c r="C1343" i="12"/>
  <c r="H1343" i="12"/>
  <c r="I1343" i="12" s="1"/>
  <c r="D1343" i="12"/>
  <c r="G1343" i="12"/>
  <c r="H1044" i="3"/>
  <c r="I1044" i="3" s="1"/>
  <c r="E1343" i="12" l="1"/>
  <c r="D1328" i="17"/>
  <c r="D1345" i="15"/>
  <c r="H1345" i="15"/>
  <c r="I1345" i="15" s="1"/>
  <c r="C1345" i="15"/>
  <c r="G1345" i="15"/>
  <c r="H1345" i="14"/>
  <c r="I1345" i="14" s="1"/>
  <c r="D1345" i="14"/>
  <c r="C1345" i="14"/>
  <c r="G1345" i="14"/>
  <c r="H1342" i="13"/>
  <c r="I1342" i="13" s="1"/>
  <c r="D1342" i="13"/>
  <c r="C1342" i="13"/>
  <c r="G1342" i="13"/>
  <c r="B1344" i="12"/>
  <c r="B1045" i="3"/>
  <c r="G1045" i="3" s="1"/>
  <c r="E1345" i="15" l="1"/>
  <c r="G1330" i="17"/>
  <c r="E1345" i="14"/>
  <c r="F1330" i="17"/>
  <c r="E1342" i="13"/>
  <c r="E1327" i="17"/>
  <c r="B1346" i="15"/>
  <c r="B1346" i="14"/>
  <c r="B1343" i="13"/>
  <c r="H1344" i="12"/>
  <c r="I1344" i="12" s="1"/>
  <c r="D1344" i="12"/>
  <c r="C1344" i="12"/>
  <c r="G1344" i="12"/>
  <c r="C1045" i="3"/>
  <c r="D1045" i="3"/>
  <c r="H1045" i="3"/>
  <c r="I1045" i="3" s="1"/>
  <c r="E1344" i="12" l="1"/>
  <c r="D1329" i="17"/>
  <c r="E1045" i="3"/>
  <c r="C1030" i="17"/>
  <c r="B1030" i="17" s="1"/>
  <c r="D1346" i="15"/>
  <c r="C1346" i="15"/>
  <c r="H1346" i="15"/>
  <c r="I1346" i="15" s="1"/>
  <c r="G1346" i="15"/>
  <c r="D1346" i="14"/>
  <c r="H1346" i="14"/>
  <c r="I1346" i="14" s="1"/>
  <c r="C1346" i="14"/>
  <c r="G1346" i="14"/>
  <c r="D1343" i="13"/>
  <c r="H1343" i="13"/>
  <c r="I1343" i="13" s="1"/>
  <c r="C1343" i="13"/>
  <c r="G1343" i="13"/>
  <c r="B1345" i="12"/>
  <c r="B1046" i="3"/>
  <c r="G1046" i="3" s="1"/>
  <c r="E1346" i="15" l="1"/>
  <c r="G1331" i="17"/>
  <c r="E1346" i="14"/>
  <c r="F1331" i="17"/>
  <c r="E1343" i="13"/>
  <c r="E1328" i="17"/>
  <c r="B1347" i="15"/>
  <c r="B1347" i="14"/>
  <c r="B1344" i="13"/>
  <c r="H1345" i="12"/>
  <c r="I1345" i="12" s="1"/>
  <c r="D1345" i="12"/>
  <c r="C1345" i="12"/>
  <c r="G1345" i="12"/>
  <c r="C1046" i="3"/>
  <c r="D1046" i="3"/>
  <c r="H1046" i="3"/>
  <c r="I1046" i="3" s="1"/>
  <c r="E1345" i="12" l="1"/>
  <c r="D1330" i="17"/>
  <c r="E1046" i="3"/>
  <c r="C1031" i="17"/>
  <c r="B1031" i="17" s="1"/>
  <c r="D1347" i="15"/>
  <c r="C1347" i="15"/>
  <c r="H1347" i="15"/>
  <c r="I1347" i="15" s="1"/>
  <c r="G1347" i="15"/>
  <c r="D1347" i="14"/>
  <c r="H1347" i="14"/>
  <c r="I1347" i="14" s="1"/>
  <c r="C1347" i="14"/>
  <c r="G1347" i="14"/>
  <c r="H1344" i="13"/>
  <c r="I1344" i="13" s="1"/>
  <c r="D1344" i="13"/>
  <c r="C1344" i="13"/>
  <c r="G1344" i="13"/>
  <c r="B1346" i="12"/>
  <c r="B1047" i="3"/>
  <c r="G1047" i="3" s="1"/>
  <c r="E1347" i="15" l="1"/>
  <c r="G1332" i="17"/>
  <c r="E1347" i="14"/>
  <c r="F1332" i="17"/>
  <c r="E1344" i="13"/>
  <c r="E1329" i="17"/>
  <c r="B1348" i="15"/>
  <c r="B1348" i="14"/>
  <c r="B1345" i="13"/>
  <c r="D1346" i="12"/>
  <c r="C1346" i="12"/>
  <c r="H1346" i="12"/>
  <c r="I1346" i="12" s="1"/>
  <c r="G1346" i="12"/>
  <c r="C1047" i="3"/>
  <c r="D1047" i="3"/>
  <c r="H1047" i="3"/>
  <c r="I1047" i="3" s="1"/>
  <c r="E1346" i="12" l="1"/>
  <c r="D1331" i="17"/>
  <c r="E1047" i="3"/>
  <c r="C1032" i="17"/>
  <c r="B1032" i="17" s="1"/>
  <c r="H1348" i="15"/>
  <c r="I1348" i="15" s="1"/>
  <c r="C1348" i="15"/>
  <c r="D1348" i="15"/>
  <c r="G1348" i="15"/>
  <c r="D1348" i="14"/>
  <c r="C1348" i="14"/>
  <c r="H1348" i="14"/>
  <c r="I1348" i="14" s="1"/>
  <c r="G1348" i="14"/>
  <c r="D1345" i="13"/>
  <c r="C1345" i="13"/>
  <c r="H1345" i="13"/>
  <c r="I1345" i="13" s="1"/>
  <c r="G1345" i="13"/>
  <c r="B1347" i="12"/>
  <c r="B1048" i="3"/>
  <c r="G1048" i="3" s="1"/>
  <c r="E1348" i="15" l="1"/>
  <c r="G1333" i="17"/>
  <c r="E1348" i="14"/>
  <c r="F1333" i="17"/>
  <c r="E1345" i="13"/>
  <c r="E1330" i="17"/>
  <c r="B1349" i="15"/>
  <c r="B1349" i="14"/>
  <c r="B1346" i="13"/>
  <c r="H1347" i="12"/>
  <c r="I1347" i="12" s="1"/>
  <c r="D1347" i="12"/>
  <c r="C1347" i="12"/>
  <c r="G1347" i="12"/>
  <c r="C1048" i="3"/>
  <c r="D1048" i="3"/>
  <c r="H1048" i="3"/>
  <c r="I1048" i="3" s="1"/>
  <c r="E1347" i="12" l="1"/>
  <c r="D1332" i="17"/>
  <c r="E1048" i="3"/>
  <c r="C1033" i="17"/>
  <c r="B1033" i="17" s="1"/>
  <c r="H1349" i="15"/>
  <c r="I1349" i="15" s="1"/>
  <c r="D1349" i="15"/>
  <c r="C1349" i="15"/>
  <c r="G1349" i="15"/>
  <c r="H1349" i="14"/>
  <c r="I1349" i="14" s="1"/>
  <c r="C1349" i="14"/>
  <c r="D1349" i="14"/>
  <c r="G1349" i="14"/>
  <c r="H1346" i="13"/>
  <c r="I1346" i="13" s="1"/>
  <c r="D1346" i="13"/>
  <c r="C1346" i="13"/>
  <c r="G1346" i="13"/>
  <c r="B1348" i="12"/>
  <c r="B1049" i="3"/>
  <c r="G1049" i="3" s="1"/>
  <c r="E1349" i="15" l="1"/>
  <c r="G1334" i="17"/>
  <c r="E1349" i="14"/>
  <c r="F1334" i="17"/>
  <c r="E1346" i="13"/>
  <c r="E1331" i="17"/>
  <c r="B1350" i="15"/>
  <c r="B1350" i="14"/>
  <c r="B1347" i="13"/>
  <c r="D1348" i="12"/>
  <c r="C1348" i="12"/>
  <c r="H1348" i="12"/>
  <c r="I1348" i="12" s="1"/>
  <c r="G1348" i="12"/>
  <c r="C1049" i="3"/>
  <c r="D1049" i="3"/>
  <c r="H1049" i="3"/>
  <c r="I1049" i="3" s="1"/>
  <c r="E1348" i="12" l="1"/>
  <c r="D1333" i="17"/>
  <c r="E1049" i="3"/>
  <c r="C1034" i="17"/>
  <c r="B1034" i="17" s="1"/>
  <c r="H1350" i="15"/>
  <c r="I1350" i="15" s="1"/>
  <c r="C1350" i="15"/>
  <c r="D1350" i="15"/>
  <c r="G1350" i="15"/>
  <c r="H1350" i="14"/>
  <c r="I1350" i="14" s="1"/>
  <c r="D1350" i="14"/>
  <c r="C1350" i="14"/>
  <c r="G1350" i="14"/>
  <c r="D1347" i="13"/>
  <c r="C1347" i="13"/>
  <c r="H1347" i="13"/>
  <c r="I1347" i="13" s="1"/>
  <c r="G1347" i="13"/>
  <c r="B1349" i="12"/>
  <c r="B1050" i="3"/>
  <c r="G1050" i="3" s="1"/>
  <c r="E1350" i="15" l="1"/>
  <c r="G1335" i="17"/>
  <c r="E1350" i="14"/>
  <c r="F1335" i="17"/>
  <c r="E1347" i="13"/>
  <c r="E1332" i="17"/>
  <c r="B1351" i="15"/>
  <c r="B1351" i="14"/>
  <c r="B1348" i="13"/>
  <c r="H1349" i="12"/>
  <c r="I1349" i="12" s="1"/>
  <c r="D1349" i="12"/>
  <c r="C1349" i="12"/>
  <c r="G1349" i="12"/>
  <c r="D1050" i="3"/>
  <c r="C1050" i="3"/>
  <c r="H1050" i="3"/>
  <c r="I1050" i="3" s="1"/>
  <c r="E1349" i="12" l="1"/>
  <c r="D1334" i="17"/>
  <c r="E1050" i="3"/>
  <c r="C1035" i="17"/>
  <c r="B1035" i="17" s="1"/>
  <c r="D1351" i="15"/>
  <c r="H1351" i="15"/>
  <c r="I1351" i="15" s="1"/>
  <c r="C1351" i="15"/>
  <c r="G1351" i="15"/>
  <c r="H1351" i="14"/>
  <c r="I1351" i="14" s="1"/>
  <c r="D1351" i="14"/>
  <c r="C1351" i="14"/>
  <c r="G1351" i="14"/>
  <c r="H1348" i="13"/>
  <c r="I1348" i="13" s="1"/>
  <c r="D1348" i="13"/>
  <c r="C1348" i="13"/>
  <c r="G1348" i="13"/>
  <c r="B1350" i="12"/>
  <c r="B1051" i="3"/>
  <c r="G1051" i="3" s="1"/>
  <c r="E1351" i="15" l="1"/>
  <c r="G1336" i="17"/>
  <c r="E1351" i="14"/>
  <c r="F1336" i="17"/>
  <c r="E1348" i="13"/>
  <c r="E1333" i="17"/>
  <c r="B1352" i="15"/>
  <c r="B1352" i="14"/>
  <c r="B1349" i="13"/>
  <c r="H1350" i="12"/>
  <c r="I1350" i="12" s="1"/>
  <c r="D1350" i="12"/>
  <c r="C1350" i="12"/>
  <c r="G1350" i="12"/>
  <c r="C1051" i="3"/>
  <c r="D1051" i="3"/>
  <c r="E1350" i="12" l="1"/>
  <c r="D1335" i="17"/>
  <c r="E1051" i="3"/>
  <c r="C1036" i="17"/>
  <c r="B1036" i="17" s="1"/>
  <c r="C1352" i="15"/>
  <c r="H1352" i="15"/>
  <c r="I1352" i="15" s="1"/>
  <c r="D1352" i="15"/>
  <c r="G1352" i="15"/>
  <c r="H1352" i="14"/>
  <c r="I1352" i="14" s="1"/>
  <c r="D1352" i="14"/>
  <c r="C1352" i="14"/>
  <c r="G1352" i="14"/>
  <c r="H1349" i="13"/>
  <c r="I1349" i="13" s="1"/>
  <c r="D1349" i="13"/>
  <c r="C1349" i="13"/>
  <c r="G1349" i="13"/>
  <c r="B1351" i="12"/>
  <c r="H1051" i="3"/>
  <c r="I1051" i="3" s="1"/>
  <c r="E1352" i="15" l="1"/>
  <c r="G1337" i="17"/>
  <c r="E1352" i="14"/>
  <c r="F1337" i="17"/>
  <c r="E1349" i="13"/>
  <c r="E1334" i="17"/>
  <c r="B1353" i="15"/>
  <c r="B1353" i="14"/>
  <c r="B1350" i="13"/>
  <c r="H1351" i="12"/>
  <c r="I1351" i="12" s="1"/>
  <c r="D1351" i="12"/>
  <c r="C1351" i="12"/>
  <c r="G1351" i="12"/>
  <c r="B1052" i="3"/>
  <c r="G1052" i="3" s="1"/>
  <c r="E1351" i="12" l="1"/>
  <c r="D1336" i="17"/>
  <c r="D1353" i="15"/>
  <c r="C1353" i="15"/>
  <c r="H1353" i="15"/>
  <c r="I1353" i="15" s="1"/>
  <c r="G1353" i="15"/>
  <c r="C1353" i="14"/>
  <c r="D1353" i="14"/>
  <c r="H1353" i="14"/>
  <c r="I1353" i="14" s="1"/>
  <c r="G1353" i="14"/>
  <c r="C1350" i="13"/>
  <c r="H1350" i="13"/>
  <c r="I1350" i="13" s="1"/>
  <c r="D1350" i="13"/>
  <c r="G1350" i="13"/>
  <c r="B1352" i="12"/>
  <c r="C1052" i="3"/>
  <c r="D1052" i="3"/>
  <c r="H1052" i="3"/>
  <c r="I1052" i="3" s="1"/>
  <c r="E1353" i="15" l="1"/>
  <c r="G1338" i="17"/>
  <c r="E1353" i="14"/>
  <c r="F1338" i="17"/>
  <c r="E1350" i="13"/>
  <c r="E1335" i="17"/>
  <c r="E1052" i="3"/>
  <c r="C1037" i="17"/>
  <c r="B1037" i="17" s="1"/>
  <c r="B1354" i="15"/>
  <c r="B1354" i="14"/>
  <c r="B1351" i="13"/>
  <c r="H1352" i="12"/>
  <c r="I1352" i="12" s="1"/>
  <c r="D1352" i="12"/>
  <c r="C1352" i="12"/>
  <c r="G1352" i="12"/>
  <c r="B1053" i="3"/>
  <c r="G1053" i="3" s="1"/>
  <c r="E1352" i="12" l="1"/>
  <c r="D1337" i="17"/>
  <c r="H1354" i="15"/>
  <c r="I1354" i="15" s="1"/>
  <c r="C1354" i="15"/>
  <c r="D1354" i="15"/>
  <c r="G1354" i="15"/>
  <c r="D1354" i="14"/>
  <c r="C1354" i="14"/>
  <c r="H1354" i="14"/>
  <c r="I1354" i="14" s="1"/>
  <c r="G1354" i="14"/>
  <c r="H1351" i="13"/>
  <c r="I1351" i="13" s="1"/>
  <c r="D1351" i="13"/>
  <c r="C1351" i="13"/>
  <c r="G1351" i="13"/>
  <c r="B1353" i="12"/>
  <c r="C1053" i="3"/>
  <c r="D1053" i="3"/>
  <c r="H1053" i="3"/>
  <c r="I1053" i="3" s="1"/>
  <c r="E1354" i="15" l="1"/>
  <c r="G1339" i="17"/>
  <c r="E1354" i="14"/>
  <c r="F1339" i="17"/>
  <c r="E1351" i="13"/>
  <c r="E1336" i="17"/>
  <c r="E1053" i="3"/>
  <c r="C1038" i="17"/>
  <c r="B1038" i="17" s="1"/>
  <c r="B1355" i="15"/>
  <c r="B1355" i="14"/>
  <c r="B1352" i="13"/>
  <c r="D1353" i="12"/>
  <c r="C1353" i="12"/>
  <c r="H1353" i="12"/>
  <c r="I1353" i="12" s="1"/>
  <c r="G1353" i="12"/>
  <c r="B1054" i="3"/>
  <c r="G1054" i="3" s="1"/>
  <c r="E1353" i="12" l="1"/>
  <c r="D1338" i="17"/>
  <c r="H1355" i="15"/>
  <c r="I1355" i="15" s="1"/>
  <c r="D1355" i="15"/>
  <c r="C1355" i="15"/>
  <c r="G1355" i="15"/>
  <c r="C1355" i="14"/>
  <c r="H1355" i="14"/>
  <c r="I1355" i="14" s="1"/>
  <c r="D1355" i="14"/>
  <c r="G1355" i="14"/>
  <c r="C1352" i="13"/>
  <c r="D1352" i="13"/>
  <c r="H1352" i="13"/>
  <c r="I1352" i="13" s="1"/>
  <c r="G1352" i="13"/>
  <c r="B1354" i="12"/>
  <c r="D1054" i="3"/>
  <c r="C1054" i="3"/>
  <c r="E1355" i="15" l="1"/>
  <c r="G1340" i="17"/>
  <c r="E1355" i="14"/>
  <c r="F1340" i="17"/>
  <c r="E1352" i="13"/>
  <c r="E1337" i="17"/>
  <c r="E1054" i="3"/>
  <c r="C1039" i="17"/>
  <c r="B1039" i="17" s="1"/>
  <c r="B1356" i="15"/>
  <c r="B1356" i="14"/>
  <c r="B1353" i="13"/>
  <c r="H1354" i="12"/>
  <c r="I1354" i="12" s="1"/>
  <c r="D1354" i="12"/>
  <c r="C1354" i="12"/>
  <c r="G1354" i="12"/>
  <c r="H1054" i="3"/>
  <c r="I1054" i="3" s="1"/>
  <c r="E1354" i="12" l="1"/>
  <c r="D1339" i="17"/>
  <c r="H1356" i="15"/>
  <c r="I1356" i="15" s="1"/>
  <c r="C1356" i="15"/>
  <c r="D1356" i="15"/>
  <c r="G1356" i="15"/>
  <c r="H1356" i="14"/>
  <c r="I1356" i="14" s="1"/>
  <c r="D1356" i="14"/>
  <c r="C1356" i="14"/>
  <c r="G1356" i="14"/>
  <c r="C1353" i="13"/>
  <c r="H1353" i="13"/>
  <c r="I1353" i="13" s="1"/>
  <c r="D1353" i="13"/>
  <c r="G1353" i="13"/>
  <c r="B1355" i="12"/>
  <c r="B1055" i="3"/>
  <c r="G1055" i="3" s="1"/>
  <c r="E1356" i="15" l="1"/>
  <c r="G1341" i="17"/>
  <c r="E1356" i="14"/>
  <c r="F1341" i="17"/>
  <c r="E1353" i="13"/>
  <c r="E1338" i="17"/>
  <c r="B1357" i="15"/>
  <c r="B1357" i="14"/>
  <c r="B1354" i="13"/>
  <c r="C1355" i="12"/>
  <c r="H1355" i="12"/>
  <c r="I1355" i="12" s="1"/>
  <c r="D1355" i="12"/>
  <c r="G1355" i="12"/>
  <c r="C1055" i="3"/>
  <c r="D1055" i="3"/>
  <c r="H1055" i="3"/>
  <c r="I1055" i="3" s="1"/>
  <c r="E1355" i="12" l="1"/>
  <c r="D1340" i="17"/>
  <c r="E1055" i="3"/>
  <c r="C1040" i="17"/>
  <c r="B1040" i="17" s="1"/>
  <c r="D1357" i="15"/>
  <c r="C1357" i="15"/>
  <c r="H1357" i="15"/>
  <c r="I1357" i="15" s="1"/>
  <c r="G1357" i="15"/>
  <c r="H1357" i="14"/>
  <c r="I1357" i="14" s="1"/>
  <c r="C1357" i="14"/>
  <c r="D1357" i="14"/>
  <c r="G1357" i="14"/>
  <c r="D1354" i="13"/>
  <c r="C1354" i="13"/>
  <c r="H1354" i="13"/>
  <c r="I1354" i="13" s="1"/>
  <c r="G1354" i="13"/>
  <c r="B1356" i="12"/>
  <c r="B1056" i="3"/>
  <c r="G1056" i="3" s="1"/>
  <c r="E1357" i="15" l="1"/>
  <c r="G1342" i="17"/>
  <c r="E1357" i="14"/>
  <c r="F1342" i="17"/>
  <c r="E1354" i="13"/>
  <c r="E1339" i="17"/>
  <c r="B1358" i="15"/>
  <c r="B1358" i="14"/>
  <c r="B1355" i="13"/>
  <c r="H1356" i="12"/>
  <c r="I1356" i="12" s="1"/>
  <c r="D1356" i="12"/>
  <c r="C1356" i="12"/>
  <c r="G1356" i="12"/>
  <c r="C1056" i="3"/>
  <c r="D1056" i="3"/>
  <c r="H1056" i="3"/>
  <c r="I1056" i="3" s="1"/>
  <c r="E1356" i="12" l="1"/>
  <c r="D1341" i="17"/>
  <c r="E1056" i="3"/>
  <c r="C1041" i="17"/>
  <c r="B1041" i="17" s="1"/>
  <c r="D1358" i="15"/>
  <c r="C1358" i="15"/>
  <c r="H1358" i="15"/>
  <c r="I1358" i="15" s="1"/>
  <c r="G1358" i="15"/>
  <c r="D1358" i="14"/>
  <c r="C1358" i="14"/>
  <c r="H1358" i="14"/>
  <c r="I1358" i="14" s="1"/>
  <c r="G1358" i="14"/>
  <c r="D1355" i="13"/>
  <c r="H1355" i="13"/>
  <c r="I1355" i="13" s="1"/>
  <c r="C1355" i="13"/>
  <c r="G1355" i="13"/>
  <c r="B1357" i="12"/>
  <c r="B1057" i="3"/>
  <c r="G1057" i="3" s="1"/>
  <c r="E1358" i="15" l="1"/>
  <c r="G1343" i="17"/>
  <c r="E1358" i="14"/>
  <c r="F1343" i="17"/>
  <c r="E1355" i="13"/>
  <c r="E1340" i="17"/>
  <c r="B1359" i="15"/>
  <c r="B1359" i="14"/>
  <c r="B1356" i="13"/>
  <c r="H1357" i="12"/>
  <c r="I1357" i="12" s="1"/>
  <c r="D1357" i="12"/>
  <c r="C1357" i="12"/>
  <c r="G1357" i="12"/>
  <c r="C1057" i="3"/>
  <c r="D1057" i="3"/>
  <c r="E1357" i="12" l="1"/>
  <c r="D1342" i="17"/>
  <c r="E1057" i="3"/>
  <c r="C1042" i="17"/>
  <c r="B1042" i="17" s="1"/>
  <c r="D1359" i="15"/>
  <c r="C1359" i="15"/>
  <c r="H1359" i="15"/>
  <c r="I1359" i="15" s="1"/>
  <c r="G1359" i="15"/>
  <c r="D1359" i="14"/>
  <c r="H1359" i="14"/>
  <c r="I1359" i="14" s="1"/>
  <c r="C1359" i="14"/>
  <c r="G1359" i="14"/>
  <c r="H1356" i="13"/>
  <c r="I1356" i="13" s="1"/>
  <c r="D1356" i="13"/>
  <c r="C1356" i="13"/>
  <c r="G1356" i="13"/>
  <c r="B1358" i="12"/>
  <c r="H1057" i="3"/>
  <c r="I1057" i="3" s="1"/>
  <c r="E1359" i="15" l="1"/>
  <c r="G1344" i="17"/>
  <c r="E1359" i="14"/>
  <c r="F1344" i="17"/>
  <c r="E1356" i="13"/>
  <c r="E1341" i="17"/>
  <c r="B1360" i="15"/>
  <c r="B1360" i="14"/>
  <c r="B1357" i="13"/>
  <c r="D1358" i="12"/>
  <c r="C1358" i="12"/>
  <c r="H1358" i="12"/>
  <c r="I1358" i="12" s="1"/>
  <c r="G1358" i="12"/>
  <c r="B1058" i="3"/>
  <c r="G1058" i="3" s="1"/>
  <c r="E1358" i="12" l="1"/>
  <c r="D1343" i="17"/>
  <c r="H1360" i="15"/>
  <c r="I1360" i="15" s="1"/>
  <c r="C1360" i="15"/>
  <c r="D1360" i="15"/>
  <c r="G1360" i="15"/>
  <c r="H1360" i="14"/>
  <c r="I1360" i="14" s="1"/>
  <c r="D1360" i="14"/>
  <c r="C1360" i="14"/>
  <c r="G1360" i="14"/>
  <c r="D1357" i="13"/>
  <c r="H1357" i="13"/>
  <c r="I1357" i="13" s="1"/>
  <c r="C1357" i="13"/>
  <c r="G1357" i="13"/>
  <c r="B1359" i="12"/>
  <c r="C1058" i="3"/>
  <c r="D1058" i="3"/>
  <c r="H1058" i="3"/>
  <c r="I1058" i="3" s="1"/>
  <c r="E1360" i="15" l="1"/>
  <c r="G1345" i="17"/>
  <c r="E1360" i="14"/>
  <c r="F1345" i="17"/>
  <c r="E1357" i="13"/>
  <c r="E1342" i="17"/>
  <c r="E1058" i="3"/>
  <c r="C1043" i="17"/>
  <c r="B1043" i="17" s="1"/>
  <c r="B1361" i="15"/>
  <c r="B1361" i="14"/>
  <c r="B1358" i="13"/>
  <c r="H1359" i="12"/>
  <c r="I1359" i="12" s="1"/>
  <c r="D1359" i="12"/>
  <c r="C1359" i="12"/>
  <c r="G1359" i="12"/>
  <c r="B1059" i="3"/>
  <c r="G1059" i="3" s="1"/>
  <c r="E1359" i="12" l="1"/>
  <c r="D1344" i="17"/>
  <c r="H1361" i="15"/>
  <c r="I1361" i="15" s="1"/>
  <c r="D1361" i="15"/>
  <c r="C1361" i="15"/>
  <c r="G1361" i="15"/>
  <c r="H1361" i="14"/>
  <c r="I1361" i="14" s="1"/>
  <c r="C1361" i="14"/>
  <c r="D1361" i="14"/>
  <c r="G1361" i="14"/>
  <c r="H1358" i="13"/>
  <c r="I1358" i="13" s="1"/>
  <c r="D1358" i="13"/>
  <c r="C1358" i="13"/>
  <c r="G1358" i="13"/>
  <c r="B1360" i="12"/>
  <c r="C1059" i="3"/>
  <c r="D1059" i="3"/>
  <c r="H1059" i="3"/>
  <c r="I1059" i="3" s="1"/>
  <c r="E1361" i="15" l="1"/>
  <c r="G1346" i="17"/>
  <c r="E1361" i="14"/>
  <c r="F1346" i="17"/>
  <c r="E1358" i="13"/>
  <c r="E1343" i="17"/>
  <c r="E1059" i="3"/>
  <c r="C1044" i="17"/>
  <c r="B1044" i="17" s="1"/>
  <c r="B1362" i="15"/>
  <c r="B1362" i="14"/>
  <c r="B1359" i="13"/>
  <c r="D1360" i="12"/>
  <c r="C1360" i="12"/>
  <c r="H1360" i="12"/>
  <c r="I1360" i="12" s="1"/>
  <c r="G1360" i="12"/>
  <c r="B1060" i="3"/>
  <c r="G1060" i="3" s="1"/>
  <c r="E1360" i="12" l="1"/>
  <c r="D1345" i="17"/>
  <c r="D1362" i="15"/>
  <c r="H1362" i="15"/>
  <c r="I1362" i="15" s="1"/>
  <c r="C1362" i="15"/>
  <c r="G1362" i="15"/>
  <c r="H1362" i="14"/>
  <c r="I1362" i="14" s="1"/>
  <c r="D1362" i="14"/>
  <c r="C1362" i="14"/>
  <c r="G1362" i="14"/>
  <c r="C1359" i="13"/>
  <c r="H1359" i="13"/>
  <c r="I1359" i="13" s="1"/>
  <c r="D1359" i="13"/>
  <c r="G1359" i="13"/>
  <c r="B1361" i="12"/>
  <c r="C1060" i="3"/>
  <c r="D1060" i="3"/>
  <c r="H1060" i="3"/>
  <c r="I1060" i="3" s="1"/>
  <c r="E1362" i="15" l="1"/>
  <c r="G1347" i="17"/>
  <c r="E1362" i="14"/>
  <c r="F1347" i="17"/>
  <c r="E1359" i="13"/>
  <c r="E1344" i="17"/>
  <c r="E1060" i="3"/>
  <c r="C1045" i="17"/>
  <c r="B1045" i="17" s="1"/>
  <c r="B1363" i="15"/>
  <c r="B1363" i="14"/>
  <c r="B1360" i="13"/>
  <c r="H1361" i="12"/>
  <c r="I1361" i="12" s="1"/>
  <c r="D1361" i="12"/>
  <c r="C1361" i="12"/>
  <c r="G1361" i="12"/>
  <c r="B1061" i="3"/>
  <c r="G1061" i="3" s="1"/>
  <c r="E1361" i="12" l="1"/>
  <c r="D1346" i="17"/>
  <c r="D1363" i="15"/>
  <c r="H1363" i="15"/>
  <c r="I1363" i="15" s="1"/>
  <c r="C1363" i="15"/>
  <c r="G1363" i="15"/>
  <c r="D1363" i="14"/>
  <c r="H1363" i="14"/>
  <c r="I1363" i="14" s="1"/>
  <c r="C1363" i="14"/>
  <c r="G1363" i="14"/>
  <c r="H1360" i="13"/>
  <c r="I1360" i="13" s="1"/>
  <c r="D1360" i="13"/>
  <c r="C1360" i="13"/>
  <c r="G1360" i="13"/>
  <c r="B1362" i="12"/>
  <c r="C1061" i="3"/>
  <c r="D1061" i="3"/>
  <c r="E1363" i="15" l="1"/>
  <c r="G1348" i="17"/>
  <c r="E1363" i="14"/>
  <c r="F1348" i="17"/>
  <c r="E1360" i="13"/>
  <c r="E1345" i="17"/>
  <c r="E1061" i="3"/>
  <c r="C1046" i="17"/>
  <c r="B1046" i="17" s="1"/>
  <c r="B1364" i="15"/>
  <c r="B1364" i="14"/>
  <c r="B1361" i="13"/>
  <c r="H1362" i="12"/>
  <c r="I1362" i="12" s="1"/>
  <c r="D1362" i="12"/>
  <c r="C1362" i="12"/>
  <c r="G1362" i="12"/>
  <c r="H1061" i="3"/>
  <c r="I1061" i="3" s="1"/>
  <c r="E1362" i="12" l="1"/>
  <c r="D1347" i="17"/>
  <c r="C1364" i="15"/>
  <c r="H1364" i="15"/>
  <c r="I1364" i="15" s="1"/>
  <c r="D1364" i="15"/>
  <c r="G1364" i="15"/>
  <c r="C1364" i="14"/>
  <c r="H1364" i="14"/>
  <c r="I1364" i="14" s="1"/>
  <c r="D1364" i="14"/>
  <c r="G1364" i="14"/>
  <c r="H1361" i="13"/>
  <c r="I1361" i="13" s="1"/>
  <c r="D1361" i="13"/>
  <c r="C1361" i="13"/>
  <c r="G1361" i="13"/>
  <c r="B1363" i="12"/>
  <c r="B1062" i="3"/>
  <c r="G1062" i="3" s="1"/>
  <c r="E1364" i="15" l="1"/>
  <c r="G1349" i="17"/>
  <c r="E1364" i="14"/>
  <c r="F1349" i="17"/>
  <c r="E1361" i="13"/>
  <c r="E1346" i="17"/>
  <c r="B1365" i="15"/>
  <c r="B1365" i="14"/>
  <c r="B1362" i="13"/>
  <c r="H1363" i="12"/>
  <c r="I1363" i="12" s="1"/>
  <c r="D1363" i="12"/>
  <c r="C1363" i="12"/>
  <c r="G1363" i="12"/>
  <c r="C1062" i="3"/>
  <c r="D1062" i="3"/>
  <c r="H1062" i="3"/>
  <c r="I1062" i="3" s="1"/>
  <c r="E1363" i="12" l="1"/>
  <c r="D1348" i="17"/>
  <c r="E1062" i="3"/>
  <c r="C1047" i="17"/>
  <c r="B1047" i="17" s="1"/>
  <c r="H1365" i="15"/>
  <c r="I1365" i="15" s="1"/>
  <c r="D1365" i="15"/>
  <c r="C1365" i="15"/>
  <c r="G1365" i="15"/>
  <c r="C1365" i="14"/>
  <c r="D1365" i="14"/>
  <c r="H1365" i="14"/>
  <c r="I1365" i="14" s="1"/>
  <c r="G1365" i="14"/>
  <c r="C1362" i="13"/>
  <c r="H1362" i="13"/>
  <c r="I1362" i="13" s="1"/>
  <c r="D1362" i="13"/>
  <c r="G1362" i="13"/>
  <c r="B1364" i="12"/>
  <c r="B1063" i="3"/>
  <c r="G1063" i="3" s="1"/>
  <c r="E1365" i="15" l="1"/>
  <c r="G1350" i="17"/>
  <c r="E1365" i="14"/>
  <c r="F1350" i="17"/>
  <c r="E1362" i="13"/>
  <c r="E1347" i="17"/>
  <c r="B1366" i="15"/>
  <c r="B1366" i="14"/>
  <c r="B1363" i="13"/>
  <c r="H1364" i="12"/>
  <c r="I1364" i="12" s="1"/>
  <c r="D1364" i="12"/>
  <c r="C1364" i="12"/>
  <c r="G1364" i="12"/>
  <c r="C1063" i="3"/>
  <c r="D1063" i="3"/>
  <c r="E1364" i="12" l="1"/>
  <c r="D1349" i="17"/>
  <c r="E1063" i="3"/>
  <c r="C1048" i="17"/>
  <c r="B1048" i="17" s="1"/>
  <c r="H1366" i="15"/>
  <c r="I1366" i="15" s="1"/>
  <c r="C1366" i="15"/>
  <c r="D1366" i="15"/>
  <c r="G1366" i="15"/>
  <c r="H1366" i="14"/>
  <c r="I1366" i="14" s="1"/>
  <c r="D1366" i="14"/>
  <c r="C1366" i="14"/>
  <c r="G1366" i="14"/>
  <c r="D1363" i="13"/>
  <c r="C1363" i="13"/>
  <c r="H1363" i="13"/>
  <c r="I1363" i="13" s="1"/>
  <c r="G1363" i="13"/>
  <c r="B1365" i="12"/>
  <c r="H1063" i="3"/>
  <c r="I1063" i="3" s="1"/>
  <c r="E1366" i="15" l="1"/>
  <c r="G1351" i="17"/>
  <c r="E1366" i="14"/>
  <c r="F1351" i="17"/>
  <c r="E1363" i="13"/>
  <c r="E1348" i="17"/>
  <c r="B1367" i="15"/>
  <c r="B1367" i="14"/>
  <c r="B1364" i="13"/>
  <c r="D1365" i="12"/>
  <c r="C1365" i="12"/>
  <c r="H1365" i="12"/>
  <c r="I1365" i="12" s="1"/>
  <c r="G1365" i="12"/>
  <c r="B1064" i="3"/>
  <c r="G1064" i="3" s="1"/>
  <c r="E1365" i="12" l="1"/>
  <c r="D1350" i="17"/>
  <c r="H1367" i="15"/>
  <c r="I1367" i="15" s="1"/>
  <c r="D1367" i="15"/>
  <c r="C1367" i="15"/>
  <c r="G1367" i="15"/>
  <c r="C1367" i="14"/>
  <c r="H1367" i="14"/>
  <c r="I1367" i="14" s="1"/>
  <c r="D1367" i="14"/>
  <c r="G1367" i="14"/>
  <c r="C1364" i="13"/>
  <c r="H1364" i="13"/>
  <c r="I1364" i="13" s="1"/>
  <c r="D1364" i="13"/>
  <c r="G1364" i="13"/>
  <c r="B1366" i="12"/>
  <c r="C1064" i="3"/>
  <c r="D1064" i="3"/>
  <c r="H1064" i="3"/>
  <c r="I1064" i="3" s="1"/>
  <c r="E1367" i="15" l="1"/>
  <c r="G1352" i="17"/>
  <c r="E1367" i="14"/>
  <c r="F1352" i="17"/>
  <c r="E1364" i="13"/>
  <c r="E1349" i="17"/>
  <c r="E1064" i="3"/>
  <c r="C1049" i="17"/>
  <c r="B1049" i="17" s="1"/>
  <c r="B1368" i="15"/>
  <c r="B1368" i="14"/>
  <c r="B1365" i="13"/>
  <c r="H1366" i="12"/>
  <c r="I1366" i="12" s="1"/>
  <c r="D1366" i="12"/>
  <c r="C1366" i="12"/>
  <c r="G1366" i="12"/>
  <c r="B1065" i="3"/>
  <c r="G1065" i="3" s="1"/>
  <c r="E1366" i="12" l="1"/>
  <c r="D1351" i="17"/>
  <c r="H1368" i="15"/>
  <c r="I1368" i="15" s="1"/>
  <c r="D1368" i="15"/>
  <c r="C1368" i="15"/>
  <c r="G1368" i="15"/>
  <c r="H1368" i="14"/>
  <c r="I1368" i="14" s="1"/>
  <c r="D1368" i="14"/>
  <c r="C1368" i="14"/>
  <c r="G1368" i="14"/>
  <c r="C1365" i="13"/>
  <c r="H1365" i="13"/>
  <c r="I1365" i="13" s="1"/>
  <c r="D1365" i="13"/>
  <c r="G1365" i="13"/>
  <c r="B1367" i="12"/>
  <c r="C1065" i="3"/>
  <c r="D1065" i="3"/>
  <c r="H1065" i="3"/>
  <c r="I1065" i="3" s="1"/>
  <c r="E1368" i="15" l="1"/>
  <c r="G1353" i="17"/>
  <c r="E1368" i="14"/>
  <c r="F1353" i="17"/>
  <c r="E1365" i="13"/>
  <c r="E1350" i="17"/>
  <c r="E1065" i="3"/>
  <c r="C1050" i="17"/>
  <c r="B1050" i="17" s="1"/>
  <c r="B1369" i="15"/>
  <c r="B1369" i="14"/>
  <c r="B1366" i="13"/>
  <c r="C1367" i="12"/>
  <c r="H1367" i="12"/>
  <c r="I1367" i="12" s="1"/>
  <c r="D1367" i="12"/>
  <c r="G1367" i="12"/>
  <c r="B1066" i="3"/>
  <c r="G1066" i="3" s="1"/>
  <c r="E1367" i="12" l="1"/>
  <c r="D1352" i="17"/>
  <c r="D1369" i="15"/>
  <c r="C1369" i="15"/>
  <c r="H1369" i="15"/>
  <c r="I1369" i="15" s="1"/>
  <c r="G1369" i="15"/>
  <c r="H1369" i="14"/>
  <c r="I1369" i="14" s="1"/>
  <c r="D1369" i="14"/>
  <c r="C1369" i="14"/>
  <c r="G1369" i="14"/>
  <c r="H1366" i="13"/>
  <c r="I1366" i="13" s="1"/>
  <c r="D1366" i="13"/>
  <c r="C1366" i="13"/>
  <c r="G1366" i="13"/>
  <c r="B1368" i="12"/>
  <c r="D1066" i="3"/>
  <c r="H1066" i="3"/>
  <c r="I1066" i="3" s="1"/>
  <c r="C1066" i="3"/>
  <c r="E1369" i="15" l="1"/>
  <c r="G1354" i="17"/>
  <c r="E1369" i="14"/>
  <c r="F1354" i="17"/>
  <c r="E1366" i="13"/>
  <c r="E1351" i="17"/>
  <c r="E1066" i="3"/>
  <c r="C1051" i="17"/>
  <c r="B1051" i="17" s="1"/>
  <c r="B1370" i="15"/>
  <c r="B1370" i="14"/>
  <c r="B1367" i="13"/>
  <c r="H1368" i="12"/>
  <c r="I1368" i="12" s="1"/>
  <c r="D1368" i="12"/>
  <c r="C1368" i="12"/>
  <c r="G1368" i="12"/>
  <c r="B1067" i="3"/>
  <c r="G1067" i="3" s="1"/>
  <c r="E1368" i="12" l="1"/>
  <c r="D1353" i="17"/>
  <c r="D1370" i="15"/>
  <c r="C1370" i="15"/>
  <c r="H1370" i="15"/>
  <c r="I1370" i="15" s="1"/>
  <c r="G1370" i="15"/>
  <c r="D1370" i="14"/>
  <c r="C1370" i="14"/>
  <c r="H1370" i="14"/>
  <c r="I1370" i="14" s="1"/>
  <c r="G1370" i="14"/>
  <c r="D1367" i="13"/>
  <c r="H1367" i="13"/>
  <c r="I1367" i="13" s="1"/>
  <c r="C1367" i="13"/>
  <c r="G1367" i="13"/>
  <c r="B1369" i="12"/>
  <c r="C1067" i="3"/>
  <c r="D1067" i="3"/>
  <c r="H1067" i="3"/>
  <c r="I1067" i="3" s="1"/>
  <c r="E1370" i="15" l="1"/>
  <c r="G1355" i="17"/>
  <c r="E1370" i="14"/>
  <c r="F1355" i="17"/>
  <c r="E1367" i="13"/>
  <c r="E1352" i="17"/>
  <c r="E1067" i="3"/>
  <c r="C1052" i="17"/>
  <c r="B1052" i="17" s="1"/>
  <c r="B1371" i="15"/>
  <c r="B1371" i="14"/>
  <c r="B1368" i="13"/>
  <c r="H1369" i="12"/>
  <c r="I1369" i="12" s="1"/>
  <c r="D1369" i="12"/>
  <c r="C1369" i="12"/>
  <c r="G1369" i="12"/>
  <c r="B1068" i="3"/>
  <c r="G1068" i="3" s="1"/>
  <c r="E1369" i="12" l="1"/>
  <c r="D1354" i="17"/>
  <c r="D1371" i="15"/>
  <c r="H1371" i="15"/>
  <c r="I1371" i="15" s="1"/>
  <c r="C1371" i="15"/>
  <c r="G1371" i="15"/>
  <c r="H1371" i="14"/>
  <c r="I1371" i="14" s="1"/>
  <c r="D1371" i="14"/>
  <c r="C1371" i="14"/>
  <c r="G1371" i="14"/>
  <c r="C1368" i="13"/>
  <c r="H1368" i="13"/>
  <c r="I1368" i="13" s="1"/>
  <c r="D1368" i="13"/>
  <c r="G1368" i="13"/>
  <c r="B1370" i="12"/>
  <c r="D1068" i="3"/>
  <c r="C1068" i="3"/>
  <c r="H1068" i="3"/>
  <c r="I1068" i="3" s="1"/>
  <c r="E1371" i="15" l="1"/>
  <c r="G1356" i="17"/>
  <c r="E1371" i="14"/>
  <c r="F1356" i="17"/>
  <c r="E1368" i="13"/>
  <c r="E1353" i="17"/>
  <c r="E1068" i="3"/>
  <c r="C1053" i="17"/>
  <c r="B1053" i="17" s="1"/>
  <c r="B1372" i="15"/>
  <c r="B1372" i="14"/>
  <c r="B1369" i="13"/>
  <c r="H1370" i="12"/>
  <c r="I1370" i="12" s="1"/>
  <c r="D1370" i="12"/>
  <c r="C1370" i="12"/>
  <c r="G1370" i="12"/>
  <c r="B1069" i="3"/>
  <c r="G1069" i="3" s="1"/>
  <c r="E1370" i="12" l="1"/>
  <c r="D1355" i="17"/>
  <c r="H1372" i="15"/>
  <c r="I1372" i="15" s="1"/>
  <c r="C1372" i="15"/>
  <c r="D1372" i="15"/>
  <c r="G1372" i="15"/>
  <c r="H1372" i="14"/>
  <c r="I1372" i="14" s="1"/>
  <c r="D1372" i="14"/>
  <c r="C1372" i="14"/>
  <c r="G1372" i="14"/>
  <c r="D1369" i="13"/>
  <c r="H1369" i="13"/>
  <c r="I1369" i="13" s="1"/>
  <c r="C1369" i="13"/>
  <c r="G1369" i="13"/>
  <c r="B1371" i="12"/>
  <c r="D1069" i="3"/>
  <c r="C1069" i="3"/>
  <c r="H1069" i="3"/>
  <c r="I1069" i="3" s="1"/>
  <c r="E1372" i="15" l="1"/>
  <c r="G1357" i="17"/>
  <c r="E1372" i="14"/>
  <c r="F1357" i="17"/>
  <c r="E1369" i="13"/>
  <c r="E1354" i="17"/>
  <c r="E1069" i="3"/>
  <c r="C1054" i="17"/>
  <c r="B1054" i="17" s="1"/>
  <c r="B1373" i="15"/>
  <c r="B1373" i="14"/>
  <c r="B1370" i="13"/>
  <c r="H1371" i="12"/>
  <c r="I1371" i="12" s="1"/>
  <c r="D1371" i="12"/>
  <c r="C1371" i="12"/>
  <c r="G1371" i="12"/>
  <c r="B1070" i="3"/>
  <c r="G1070" i="3" s="1"/>
  <c r="E1371" i="12" l="1"/>
  <c r="D1356" i="17"/>
  <c r="H1373" i="15"/>
  <c r="I1373" i="15" s="1"/>
  <c r="D1373" i="15"/>
  <c r="C1373" i="15"/>
  <c r="G1373" i="15"/>
  <c r="H1373" i="14"/>
  <c r="I1373" i="14" s="1"/>
  <c r="C1373" i="14"/>
  <c r="D1373" i="14"/>
  <c r="G1373" i="14"/>
  <c r="H1370" i="13"/>
  <c r="I1370" i="13" s="1"/>
  <c r="D1370" i="13"/>
  <c r="C1370" i="13"/>
  <c r="G1370" i="13"/>
  <c r="B1372" i="12"/>
  <c r="D1070" i="3"/>
  <c r="C1070" i="3"/>
  <c r="E1373" i="15" l="1"/>
  <c r="G1358" i="17"/>
  <c r="E1373" i="14"/>
  <c r="F1358" i="17"/>
  <c r="E1370" i="13"/>
  <c r="E1355" i="17"/>
  <c r="E1070" i="3"/>
  <c r="C1055" i="17"/>
  <c r="B1055" i="17" s="1"/>
  <c r="B1374" i="15"/>
  <c r="B1374" i="14"/>
  <c r="B1371" i="13"/>
  <c r="H1372" i="12"/>
  <c r="I1372" i="12" s="1"/>
  <c r="D1372" i="12"/>
  <c r="C1372" i="12"/>
  <c r="G1372" i="12"/>
  <c r="H1070" i="3"/>
  <c r="I1070" i="3" s="1"/>
  <c r="E1372" i="12" l="1"/>
  <c r="D1357" i="17"/>
  <c r="D1374" i="15"/>
  <c r="H1374" i="15"/>
  <c r="I1374" i="15" s="1"/>
  <c r="C1374" i="15"/>
  <c r="G1374" i="15"/>
  <c r="H1374" i="14"/>
  <c r="I1374" i="14" s="1"/>
  <c r="C1374" i="14"/>
  <c r="D1374" i="14"/>
  <c r="G1374" i="14"/>
  <c r="D1371" i="13"/>
  <c r="C1371" i="13"/>
  <c r="H1371" i="13"/>
  <c r="I1371" i="13" s="1"/>
  <c r="G1371" i="13"/>
  <c r="B1373" i="12"/>
  <c r="B1071" i="3"/>
  <c r="G1071" i="3" s="1"/>
  <c r="E1374" i="15" l="1"/>
  <c r="G1359" i="17"/>
  <c r="E1374" i="14"/>
  <c r="F1359" i="17"/>
  <c r="E1371" i="13"/>
  <c r="E1356" i="17"/>
  <c r="B1375" i="15"/>
  <c r="B1375" i="14"/>
  <c r="B1372" i="13"/>
  <c r="D1373" i="12"/>
  <c r="C1373" i="12"/>
  <c r="H1373" i="12"/>
  <c r="I1373" i="12" s="1"/>
  <c r="G1373" i="12"/>
  <c r="C1071" i="3"/>
  <c r="D1071" i="3"/>
  <c r="H1071" i="3"/>
  <c r="I1071" i="3" s="1"/>
  <c r="E1373" i="12" l="1"/>
  <c r="D1358" i="17"/>
  <c r="E1071" i="3"/>
  <c r="C1056" i="17"/>
  <c r="B1056" i="17" s="1"/>
  <c r="D1375" i="15"/>
  <c r="H1375" i="15"/>
  <c r="I1375" i="15" s="1"/>
  <c r="C1375" i="15"/>
  <c r="G1375" i="15"/>
  <c r="D1375" i="14"/>
  <c r="C1375" i="14"/>
  <c r="H1375" i="14"/>
  <c r="I1375" i="14" s="1"/>
  <c r="G1375" i="14"/>
  <c r="H1372" i="13"/>
  <c r="I1372" i="13" s="1"/>
  <c r="D1372" i="13"/>
  <c r="C1372" i="13"/>
  <c r="G1372" i="13"/>
  <c r="B1374" i="12"/>
  <c r="B1072" i="3"/>
  <c r="G1072" i="3" s="1"/>
  <c r="E1375" i="15" l="1"/>
  <c r="G1360" i="17"/>
  <c r="E1375" i="14"/>
  <c r="F1360" i="17"/>
  <c r="E1372" i="13"/>
  <c r="E1357" i="17"/>
  <c r="B1376" i="15"/>
  <c r="B1376" i="14"/>
  <c r="B1373" i="13"/>
  <c r="H1374" i="12"/>
  <c r="I1374" i="12" s="1"/>
  <c r="D1374" i="12"/>
  <c r="C1374" i="12"/>
  <c r="G1374" i="12"/>
  <c r="C1072" i="3"/>
  <c r="D1072" i="3"/>
  <c r="H1072" i="3"/>
  <c r="I1072" i="3" s="1"/>
  <c r="E1374" i="12" l="1"/>
  <c r="D1359" i="17"/>
  <c r="E1072" i="3"/>
  <c r="C1057" i="17"/>
  <c r="B1057" i="17" s="1"/>
  <c r="C1376" i="15"/>
  <c r="H1376" i="15"/>
  <c r="I1376" i="15" s="1"/>
  <c r="D1376" i="15"/>
  <c r="G1376" i="15"/>
  <c r="C1376" i="14"/>
  <c r="H1376" i="14"/>
  <c r="I1376" i="14" s="1"/>
  <c r="D1376" i="14"/>
  <c r="G1376" i="14"/>
  <c r="D1373" i="13"/>
  <c r="C1373" i="13"/>
  <c r="H1373" i="13"/>
  <c r="I1373" i="13" s="1"/>
  <c r="G1373" i="13"/>
  <c r="B1375" i="12"/>
  <c r="B1073" i="3"/>
  <c r="G1073" i="3" s="1"/>
  <c r="E1376" i="15" l="1"/>
  <c r="G1361" i="17"/>
  <c r="E1376" i="14"/>
  <c r="F1361" i="17"/>
  <c r="E1373" i="13"/>
  <c r="E1358" i="17"/>
  <c r="B1377" i="15"/>
  <c r="B1377" i="14"/>
  <c r="B1374" i="13"/>
  <c r="C1375" i="12"/>
  <c r="H1375" i="12"/>
  <c r="I1375" i="12" s="1"/>
  <c r="D1375" i="12"/>
  <c r="G1375" i="12"/>
  <c r="D1073" i="3"/>
  <c r="C1073" i="3"/>
  <c r="H1073" i="3"/>
  <c r="I1073" i="3" s="1"/>
  <c r="E1375" i="12" l="1"/>
  <c r="D1360" i="17"/>
  <c r="E1073" i="3"/>
  <c r="C1058" i="17"/>
  <c r="B1058" i="17" s="1"/>
  <c r="H1377" i="15"/>
  <c r="I1377" i="15" s="1"/>
  <c r="D1377" i="15"/>
  <c r="C1377" i="15"/>
  <c r="G1377" i="15"/>
  <c r="C1377" i="14"/>
  <c r="H1377" i="14"/>
  <c r="I1377" i="14" s="1"/>
  <c r="D1377" i="14"/>
  <c r="G1377" i="14"/>
  <c r="H1374" i="13"/>
  <c r="I1374" i="13" s="1"/>
  <c r="C1374" i="13"/>
  <c r="D1374" i="13"/>
  <c r="G1374" i="13"/>
  <c r="B1376" i="12"/>
  <c r="B1074" i="3"/>
  <c r="G1074" i="3" s="1"/>
  <c r="E1377" i="15" l="1"/>
  <c r="G1362" i="17"/>
  <c r="E1377" i="14"/>
  <c r="F1362" i="17"/>
  <c r="E1374" i="13"/>
  <c r="E1359" i="17"/>
  <c r="B1378" i="15"/>
  <c r="B1378" i="14"/>
  <c r="B1375" i="13"/>
  <c r="H1376" i="12"/>
  <c r="I1376" i="12" s="1"/>
  <c r="D1376" i="12"/>
  <c r="C1376" i="12"/>
  <c r="G1376" i="12"/>
  <c r="C1074" i="3"/>
  <c r="D1074" i="3"/>
  <c r="H1074" i="3"/>
  <c r="I1074" i="3" s="1"/>
  <c r="E1376" i="12" l="1"/>
  <c r="D1361" i="17"/>
  <c r="E1074" i="3"/>
  <c r="C1059" i="17"/>
  <c r="B1059" i="17" s="1"/>
  <c r="H1378" i="15"/>
  <c r="I1378" i="15" s="1"/>
  <c r="D1378" i="15"/>
  <c r="C1378" i="15"/>
  <c r="G1378" i="15"/>
  <c r="H1378" i="14"/>
  <c r="I1378" i="14" s="1"/>
  <c r="D1378" i="14"/>
  <c r="C1378" i="14"/>
  <c r="G1378" i="14"/>
  <c r="H1375" i="13"/>
  <c r="I1375" i="13" s="1"/>
  <c r="D1375" i="13"/>
  <c r="C1375" i="13"/>
  <c r="G1375" i="13"/>
  <c r="B1377" i="12"/>
  <c r="B1075" i="3"/>
  <c r="G1075" i="3" s="1"/>
  <c r="E1378" i="15" l="1"/>
  <c r="G1363" i="17"/>
  <c r="E1378" i="14"/>
  <c r="F1363" i="17"/>
  <c r="E1375" i="13"/>
  <c r="E1360" i="17"/>
  <c r="B1379" i="15"/>
  <c r="B1379" i="14"/>
  <c r="B1376" i="13"/>
  <c r="H1377" i="12"/>
  <c r="I1377" i="12" s="1"/>
  <c r="D1377" i="12"/>
  <c r="C1377" i="12"/>
  <c r="G1377" i="12"/>
  <c r="D1075" i="3"/>
  <c r="C1075" i="3"/>
  <c r="H1075" i="3"/>
  <c r="I1075" i="3" s="1"/>
  <c r="E1377" i="12" l="1"/>
  <c r="D1362" i="17"/>
  <c r="E1075" i="3"/>
  <c r="C1060" i="17"/>
  <c r="B1060" i="17" s="1"/>
  <c r="H1379" i="15"/>
  <c r="I1379" i="15" s="1"/>
  <c r="D1379" i="15"/>
  <c r="C1379" i="15"/>
  <c r="G1379" i="15"/>
  <c r="D1379" i="14"/>
  <c r="C1379" i="14"/>
  <c r="H1379" i="14"/>
  <c r="I1379" i="14" s="1"/>
  <c r="G1379" i="14"/>
  <c r="H1376" i="13"/>
  <c r="I1376" i="13" s="1"/>
  <c r="D1376" i="13"/>
  <c r="C1376" i="13"/>
  <c r="G1376" i="13"/>
  <c r="B1378" i="12"/>
  <c r="B1076" i="3"/>
  <c r="G1076" i="3" s="1"/>
  <c r="E1379" i="15" l="1"/>
  <c r="G1364" i="17"/>
  <c r="E1379" i="14"/>
  <c r="F1364" i="17"/>
  <c r="E1376" i="13"/>
  <c r="E1361" i="17"/>
  <c r="B1380" i="15"/>
  <c r="B1380" i="14"/>
  <c r="B1377" i="13"/>
  <c r="D1378" i="12"/>
  <c r="C1378" i="12"/>
  <c r="H1378" i="12"/>
  <c r="I1378" i="12" s="1"/>
  <c r="G1378" i="12"/>
  <c r="C1076" i="3"/>
  <c r="D1076" i="3"/>
  <c r="E1378" i="12" l="1"/>
  <c r="D1363" i="17"/>
  <c r="E1076" i="3"/>
  <c r="C1061" i="17"/>
  <c r="B1061" i="17" s="1"/>
  <c r="H1380" i="15"/>
  <c r="I1380" i="15" s="1"/>
  <c r="D1380" i="15"/>
  <c r="C1380" i="15"/>
  <c r="G1380" i="15"/>
  <c r="D1380" i="14"/>
  <c r="H1380" i="14"/>
  <c r="I1380" i="14" s="1"/>
  <c r="C1380" i="14"/>
  <c r="G1380" i="14"/>
  <c r="D1377" i="13"/>
  <c r="C1377" i="13"/>
  <c r="H1377" i="13"/>
  <c r="I1377" i="13" s="1"/>
  <c r="G1377" i="13"/>
  <c r="B1379" i="12"/>
  <c r="H1076" i="3"/>
  <c r="I1076" i="3" s="1"/>
  <c r="E1380" i="15" l="1"/>
  <c r="G1365" i="17"/>
  <c r="E1380" i="14"/>
  <c r="F1365" i="17"/>
  <c r="E1377" i="13"/>
  <c r="E1362" i="17"/>
  <c r="B1381" i="15"/>
  <c r="B1381" i="14"/>
  <c r="B1378" i="13"/>
  <c r="H1379" i="12"/>
  <c r="I1379" i="12" s="1"/>
  <c r="D1379" i="12"/>
  <c r="C1379" i="12"/>
  <c r="G1379" i="12"/>
  <c r="B1077" i="3"/>
  <c r="G1077" i="3" s="1"/>
  <c r="E1379" i="12" l="1"/>
  <c r="D1364" i="17"/>
  <c r="D1381" i="15"/>
  <c r="C1381" i="15"/>
  <c r="H1381" i="15"/>
  <c r="I1381" i="15" s="1"/>
  <c r="G1381" i="15"/>
  <c r="H1381" i="14"/>
  <c r="I1381" i="14" s="1"/>
  <c r="D1381" i="14"/>
  <c r="C1381" i="14"/>
  <c r="G1381" i="14"/>
  <c r="D1378" i="13"/>
  <c r="C1378" i="13"/>
  <c r="H1378" i="13"/>
  <c r="I1378" i="13" s="1"/>
  <c r="G1378" i="13"/>
  <c r="B1380" i="12"/>
  <c r="C1077" i="3"/>
  <c r="D1077" i="3"/>
  <c r="H1077" i="3"/>
  <c r="I1077" i="3" s="1"/>
  <c r="E1381" i="15" l="1"/>
  <c r="G1366" i="17"/>
  <c r="E1381" i="14"/>
  <c r="F1366" i="17"/>
  <c r="E1378" i="13"/>
  <c r="E1363" i="17"/>
  <c r="E1077" i="3"/>
  <c r="C1062" i="17"/>
  <c r="B1062" i="17" s="1"/>
  <c r="B1382" i="15"/>
  <c r="B1382" i="14"/>
  <c r="B1379" i="13"/>
  <c r="D1380" i="12"/>
  <c r="C1380" i="12"/>
  <c r="H1380" i="12"/>
  <c r="I1380" i="12" s="1"/>
  <c r="G1380" i="12"/>
  <c r="B1078" i="3"/>
  <c r="G1078" i="3" s="1"/>
  <c r="E1380" i="12" l="1"/>
  <c r="D1365" i="17"/>
  <c r="D1382" i="15"/>
  <c r="C1382" i="15"/>
  <c r="H1382" i="15"/>
  <c r="I1382" i="15" s="1"/>
  <c r="G1382" i="15"/>
  <c r="D1382" i="14"/>
  <c r="C1382" i="14"/>
  <c r="H1382" i="14"/>
  <c r="I1382" i="14" s="1"/>
  <c r="G1382" i="14"/>
  <c r="H1379" i="13"/>
  <c r="I1379" i="13" s="1"/>
  <c r="D1379" i="13"/>
  <c r="C1379" i="13"/>
  <c r="G1379" i="13"/>
  <c r="B1381" i="12"/>
  <c r="C1078" i="3"/>
  <c r="D1078" i="3"/>
  <c r="H1078" i="3"/>
  <c r="I1078" i="3" s="1"/>
  <c r="E1382" i="15" l="1"/>
  <c r="G1367" i="17"/>
  <c r="E1382" i="14"/>
  <c r="F1367" i="17"/>
  <c r="E1379" i="13"/>
  <c r="E1364" i="17"/>
  <c r="E1078" i="3"/>
  <c r="C1063" i="17"/>
  <c r="B1063" i="17" s="1"/>
  <c r="B1383" i="15"/>
  <c r="B1383" i="14"/>
  <c r="B1380" i="13"/>
  <c r="H1381" i="12"/>
  <c r="I1381" i="12" s="1"/>
  <c r="D1381" i="12"/>
  <c r="C1381" i="12"/>
  <c r="G1381" i="12"/>
  <c r="B1079" i="3"/>
  <c r="G1079" i="3" s="1"/>
  <c r="E1381" i="12" l="1"/>
  <c r="D1366" i="17"/>
  <c r="D1383" i="15"/>
  <c r="H1383" i="15"/>
  <c r="I1383" i="15" s="1"/>
  <c r="C1383" i="15"/>
  <c r="G1383" i="15"/>
  <c r="H1383" i="14"/>
  <c r="I1383" i="14" s="1"/>
  <c r="D1383" i="14"/>
  <c r="C1383" i="14"/>
  <c r="G1383" i="14"/>
  <c r="C1380" i="13"/>
  <c r="H1380" i="13"/>
  <c r="I1380" i="13" s="1"/>
  <c r="D1380" i="13"/>
  <c r="G1380" i="13"/>
  <c r="B1382" i="12"/>
  <c r="D1079" i="3"/>
  <c r="H1079" i="3"/>
  <c r="I1079" i="3" s="1"/>
  <c r="C1079" i="3"/>
  <c r="E1383" i="15" l="1"/>
  <c r="G1368" i="17"/>
  <c r="E1383" i="14"/>
  <c r="F1368" i="17"/>
  <c r="E1380" i="13"/>
  <c r="E1365" i="17"/>
  <c r="E1079" i="3"/>
  <c r="C1064" i="17"/>
  <c r="B1064" i="17" s="1"/>
  <c r="B1384" i="15"/>
  <c r="B1384" i="14"/>
  <c r="B1381" i="13"/>
  <c r="H1382" i="12"/>
  <c r="I1382" i="12" s="1"/>
  <c r="D1382" i="12"/>
  <c r="C1382" i="12"/>
  <c r="G1382" i="12"/>
  <c r="B1080" i="3"/>
  <c r="G1080" i="3" s="1"/>
  <c r="E1382" i="12" l="1"/>
  <c r="D1367" i="17"/>
  <c r="H1384" i="15"/>
  <c r="I1384" i="15" s="1"/>
  <c r="D1384" i="15"/>
  <c r="C1384" i="15"/>
  <c r="G1384" i="15"/>
  <c r="H1384" i="14"/>
  <c r="I1384" i="14" s="1"/>
  <c r="D1384" i="14"/>
  <c r="C1384" i="14"/>
  <c r="G1384" i="14"/>
  <c r="H1381" i="13"/>
  <c r="I1381" i="13" s="1"/>
  <c r="D1381" i="13"/>
  <c r="C1381" i="13"/>
  <c r="G1381" i="13"/>
  <c r="B1383" i="12"/>
  <c r="D1080" i="3"/>
  <c r="C1080" i="3"/>
  <c r="H1080" i="3"/>
  <c r="I1080" i="3" s="1"/>
  <c r="E1384" i="15" l="1"/>
  <c r="G1369" i="17"/>
  <c r="E1384" i="14"/>
  <c r="F1369" i="17"/>
  <c r="E1381" i="13"/>
  <c r="E1366" i="17"/>
  <c r="E1080" i="3"/>
  <c r="C1065" i="17"/>
  <c r="B1065" i="17" s="1"/>
  <c r="B1385" i="15"/>
  <c r="B1385" i="14"/>
  <c r="B1382" i="13"/>
  <c r="H1383" i="12"/>
  <c r="I1383" i="12" s="1"/>
  <c r="D1383" i="12"/>
  <c r="C1383" i="12"/>
  <c r="G1383" i="12"/>
  <c r="B1081" i="3"/>
  <c r="G1081" i="3" s="1"/>
  <c r="E1383" i="12" l="1"/>
  <c r="D1368" i="17"/>
  <c r="H1385" i="15"/>
  <c r="I1385" i="15" s="1"/>
  <c r="D1385" i="15"/>
  <c r="C1385" i="15"/>
  <c r="G1385" i="15"/>
  <c r="H1385" i="14"/>
  <c r="I1385" i="14" s="1"/>
  <c r="C1385" i="14"/>
  <c r="D1385" i="14"/>
  <c r="G1385" i="14"/>
  <c r="H1382" i="13"/>
  <c r="I1382" i="13" s="1"/>
  <c r="D1382" i="13"/>
  <c r="C1382" i="13"/>
  <c r="G1382" i="13"/>
  <c r="B1384" i="12"/>
  <c r="C1081" i="3"/>
  <c r="D1081" i="3"/>
  <c r="H1081" i="3"/>
  <c r="I1081" i="3" s="1"/>
  <c r="E1385" i="15" l="1"/>
  <c r="G1370" i="17"/>
  <c r="E1385" i="14"/>
  <c r="F1370" i="17"/>
  <c r="E1382" i="13"/>
  <c r="E1367" i="17"/>
  <c r="E1081" i="3"/>
  <c r="C1066" i="17"/>
  <c r="B1066" i="17" s="1"/>
  <c r="B1386" i="15"/>
  <c r="B1386" i="14"/>
  <c r="B1383" i="13"/>
  <c r="H1384" i="12"/>
  <c r="I1384" i="12" s="1"/>
  <c r="D1384" i="12"/>
  <c r="C1384" i="12"/>
  <c r="G1384" i="12"/>
  <c r="B1082" i="3"/>
  <c r="G1082" i="3" s="1"/>
  <c r="E1384" i="12" l="1"/>
  <c r="D1369" i="17"/>
  <c r="D1386" i="15"/>
  <c r="C1386" i="15"/>
  <c r="H1386" i="15"/>
  <c r="I1386" i="15" s="1"/>
  <c r="G1386" i="15"/>
  <c r="H1386" i="14"/>
  <c r="I1386" i="14" s="1"/>
  <c r="C1386" i="14"/>
  <c r="D1386" i="14"/>
  <c r="G1386" i="14"/>
  <c r="D1383" i="13"/>
  <c r="C1383" i="13"/>
  <c r="H1383" i="13"/>
  <c r="I1383" i="13" s="1"/>
  <c r="G1383" i="13"/>
  <c r="B1385" i="12"/>
  <c r="C1082" i="3"/>
  <c r="D1082" i="3"/>
  <c r="H1082" i="3"/>
  <c r="I1082" i="3" s="1"/>
  <c r="E1386" i="15" l="1"/>
  <c r="G1371" i="17"/>
  <c r="E1386" i="14"/>
  <c r="F1371" i="17"/>
  <c r="E1383" i="13"/>
  <c r="E1368" i="17"/>
  <c r="E1082" i="3"/>
  <c r="C1067" i="17"/>
  <c r="B1067" i="17" s="1"/>
  <c r="B1387" i="15"/>
  <c r="B1387" i="14"/>
  <c r="B1384" i="13"/>
  <c r="D1385" i="12"/>
  <c r="C1385" i="12"/>
  <c r="H1385" i="12"/>
  <c r="I1385" i="12" s="1"/>
  <c r="G1385" i="12"/>
  <c r="B1083" i="3"/>
  <c r="G1083" i="3" s="1"/>
  <c r="E1385" i="12" l="1"/>
  <c r="D1370" i="17"/>
  <c r="H1387" i="15"/>
  <c r="I1387" i="15" s="1"/>
  <c r="D1387" i="15"/>
  <c r="C1387" i="15"/>
  <c r="G1387" i="15"/>
  <c r="D1387" i="14"/>
  <c r="C1387" i="14"/>
  <c r="H1387" i="14"/>
  <c r="I1387" i="14" s="1"/>
  <c r="G1387" i="14"/>
  <c r="H1384" i="13"/>
  <c r="I1384" i="13" s="1"/>
  <c r="D1384" i="13"/>
  <c r="C1384" i="13"/>
  <c r="G1384" i="13"/>
  <c r="B1386" i="12"/>
  <c r="C1083" i="3"/>
  <c r="H1083" i="3"/>
  <c r="I1083" i="3" s="1"/>
  <c r="D1083" i="3"/>
  <c r="E1387" i="15" l="1"/>
  <c r="G1372" i="17"/>
  <c r="E1387" i="14"/>
  <c r="F1372" i="17"/>
  <c r="E1384" i="13"/>
  <c r="E1369" i="17"/>
  <c r="E1083" i="3"/>
  <c r="C1068" i="17"/>
  <c r="B1068" i="17" s="1"/>
  <c r="B1388" i="15"/>
  <c r="B1388" i="14"/>
  <c r="B1385" i="13"/>
  <c r="H1386" i="12"/>
  <c r="I1386" i="12" s="1"/>
  <c r="D1386" i="12"/>
  <c r="C1386" i="12"/>
  <c r="G1386" i="12"/>
  <c r="B1084" i="3"/>
  <c r="G1084" i="3" s="1"/>
  <c r="E1386" i="12" l="1"/>
  <c r="D1371" i="17"/>
  <c r="C1388" i="15"/>
  <c r="H1388" i="15"/>
  <c r="I1388" i="15" s="1"/>
  <c r="D1388" i="15"/>
  <c r="G1388" i="15"/>
  <c r="C1388" i="14"/>
  <c r="H1388" i="14"/>
  <c r="I1388" i="14" s="1"/>
  <c r="D1388" i="14"/>
  <c r="G1388" i="14"/>
  <c r="D1385" i="13"/>
  <c r="C1385" i="13"/>
  <c r="H1385" i="13"/>
  <c r="I1385" i="13" s="1"/>
  <c r="G1385" i="13"/>
  <c r="B1387" i="12"/>
  <c r="C1084" i="3"/>
  <c r="D1084" i="3"/>
  <c r="H1084" i="3"/>
  <c r="I1084" i="3" s="1"/>
  <c r="E1388" i="15" l="1"/>
  <c r="G1373" i="17"/>
  <c r="E1388" i="14"/>
  <c r="F1373" i="17"/>
  <c r="E1385" i="13"/>
  <c r="E1370" i="17"/>
  <c r="E1084" i="3"/>
  <c r="C1069" i="17"/>
  <c r="B1069" i="17" s="1"/>
  <c r="B1389" i="15"/>
  <c r="B1389" i="14"/>
  <c r="B1386" i="13"/>
  <c r="C1387" i="12"/>
  <c r="H1387" i="12"/>
  <c r="I1387" i="12" s="1"/>
  <c r="D1387" i="12"/>
  <c r="G1387" i="12"/>
  <c r="B1085" i="3"/>
  <c r="G1085" i="3" s="1"/>
  <c r="E1387" i="12" l="1"/>
  <c r="D1372" i="17"/>
  <c r="H1389" i="15"/>
  <c r="I1389" i="15" s="1"/>
  <c r="D1389" i="15"/>
  <c r="C1389" i="15"/>
  <c r="G1389" i="15"/>
  <c r="C1389" i="14"/>
  <c r="H1389" i="14"/>
  <c r="I1389" i="14" s="1"/>
  <c r="D1389" i="14"/>
  <c r="G1389" i="14"/>
  <c r="H1386" i="13"/>
  <c r="I1386" i="13" s="1"/>
  <c r="C1386" i="13"/>
  <c r="D1386" i="13"/>
  <c r="G1386" i="13"/>
  <c r="B1388" i="12"/>
  <c r="C1085" i="3"/>
  <c r="D1085" i="3"/>
  <c r="H1085" i="3"/>
  <c r="I1085" i="3" s="1"/>
  <c r="E1389" i="15" l="1"/>
  <c r="G1374" i="17"/>
  <c r="E1389" i="14"/>
  <c r="F1374" i="17"/>
  <c r="E1386" i="13"/>
  <c r="E1371" i="17"/>
  <c r="E1085" i="3"/>
  <c r="C1070" i="17"/>
  <c r="B1070" i="17" s="1"/>
  <c r="B1390" i="15"/>
  <c r="B1390" i="14"/>
  <c r="B1387" i="13"/>
  <c r="H1388" i="12"/>
  <c r="I1388" i="12" s="1"/>
  <c r="D1388" i="12"/>
  <c r="C1388" i="12"/>
  <c r="G1388" i="12"/>
  <c r="B1086" i="3"/>
  <c r="G1086" i="3" s="1"/>
  <c r="E1388" i="12" l="1"/>
  <c r="D1373" i="17"/>
  <c r="H1390" i="15"/>
  <c r="I1390" i="15" s="1"/>
  <c r="D1390" i="15"/>
  <c r="C1390" i="15"/>
  <c r="G1390" i="15"/>
  <c r="H1390" i="14"/>
  <c r="I1390" i="14" s="1"/>
  <c r="D1390" i="14"/>
  <c r="C1390" i="14"/>
  <c r="G1390" i="14"/>
  <c r="H1387" i="13"/>
  <c r="I1387" i="13" s="1"/>
  <c r="D1387" i="13"/>
  <c r="C1387" i="13"/>
  <c r="G1387" i="13"/>
  <c r="B1389" i="12"/>
  <c r="C1086" i="3"/>
  <c r="D1086" i="3"/>
  <c r="H1086" i="3"/>
  <c r="I1086" i="3" s="1"/>
  <c r="E1390" i="15" l="1"/>
  <c r="G1375" i="17"/>
  <c r="E1390" i="14"/>
  <c r="F1375" i="17"/>
  <c r="E1387" i="13"/>
  <c r="E1372" i="17"/>
  <c r="E1086" i="3"/>
  <c r="C1071" i="17"/>
  <c r="B1071" i="17" s="1"/>
  <c r="B1391" i="15"/>
  <c r="B1391" i="14"/>
  <c r="B1388" i="13"/>
  <c r="H1389" i="12"/>
  <c r="I1389" i="12" s="1"/>
  <c r="D1389" i="12"/>
  <c r="C1389" i="12"/>
  <c r="G1389" i="12"/>
  <c r="B1087" i="3"/>
  <c r="G1087" i="3" s="1"/>
  <c r="E1389" i="12" l="1"/>
  <c r="D1374" i="17"/>
  <c r="D1391" i="15"/>
  <c r="C1391" i="15"/>
  <c r="H1391" i="15"/>
  <c r="I1391" i="15" s="1"/>
  <c r="G1391" i="15"/>
  <c r="D1391" i="14"/>
  <c r="C1391" i="14"/>
  <c r="H1391" i="14"/>
  <c r="I1391" i="14" s="1"/>
  <c r="G1391" i="14"/>
  <c r="H1388" i="13"/>
  <c r="I1388" i="13" s="1"/>
  <c r="D1388" i="13"/>
  <c r="C1388" i="13"/>
  <c r="G1388" i="13"/>
  <c r="B1390" i="12"/>
  <c r="C1087" i="3"/>
  <c r="D1087" i="3"/>
  <c r="H1087" i="3"/>
  <c r="I1087" i="3" s="1"/>
  <c r="E1391" i="15" l="1"/>
  <c r="G1376" i="17"/>
  <c r="E1391" i="14"/>
  <c r="F1376" i="17"/>
  <c r="E1388" i="13"/>
  <c r="E1373" i="17"/>
  <c r="E1087" i="3"/>
  <c r="C1072" i="17"/>
  <c r="B1072" i="17" s="1"/>
  <c r="B1392" i="15"/>
  <c r="B1392" i="14"/>
  <c r="B1389" i="13"/>
  <c r="D1390" i="12"/>
  <c r="C1390" i="12"/>
  <c r="H1390" i="12"/>
  <c r="I1390" i="12" s="1"/>
  <c r="G1390" i="12"/>
  <c r="B1088" i="3"/>
  <c r="G1088" i="3" s="1"/>
  <c r="E1390" i="12" l="1"/>
  <c r="D1375" i="17"/>
  <c r="H1392" i="15"/>
  <c r="I1392" i="15" s="1"/>
  <c r="D1392" i="15"/>
  <c r="C1392" i="15"/>
  <c r="G1392" i="15"/>
  <c r="D1392" i="14"/>
  <c r="H1392" i="14"/>
  <c r="I1392" i="14" s="1"/>
  <c r="C1392" i="14"/>
  <c r="G1392" i="14"/>
  <c r="D1389" i="13"/>
  <c r="C1389" i="13"/>
  <c r="H1389" i="13"/>
  <c r="I1389" i="13" s="1"/>
  <c r="G1389" i="13"/>
  <c r="B1391" i="12"/>
  <c r="C1088" i="3"/>
  <c r="D1088" i="3"/>
  <c r="E1392" i="15" l="1"/>
  <c r="G1377" i="17"/>
  <c r="E1392" i="14"/>
  <c r="F1377" i="17"/>
  <c r="E1389" i="13"/>
  <c r="E1374" i="17"/>
  <c r="E1088" i="3"/>
  <c r="C1073" i="17"/>
  <c r="B1073" i="17" s="1"/>
  <c r="B1393" i="15"/>
  <c r="B1393" i="14"/>
  <c r="B1390" i="13"/>
  <c r="H1391" i="12"/>
  <c r="I1391" i="12" s="1"/>
  <c r="D1391" i="12"/>
  <c r="C1391" i="12"/>
  <c r="G1391" i="12"/>
  <c r="H1088" i="3"/>
  <c r="I1088" i="3" s="1"/>
  <c r="E1391" i="12" l="1"/>
  <c r="D1376" i="17"/>
  <c r="D1393" i="15"/>
  <c r="C1393" i="15"/>
  <c r="H1393" i="15"/>
  <c r="I1393" i="15" s="1"/>
  <c r="G1393" i="15"/>
  <c r="H1393" i="14"/>
  <c r="I1393" i="14" s="1"/>
  <c r="D1393" i="14"/>
  <c r="C1393" i="14"/>
  <c r="G1393" i="14"/>
  <c r="D1390" i="13"/>
  <c r="C1390" i="13"/>
  <c r="H1390" i="13"/>
  <c r="I1390" i="13" s="1"/>
  <c r="G1390" i="13"/>
  <c r="B1392" i="12"/>
  <c r="B1089" i="3"/>
  <c r="G1089" i="3" s="1"/>
  <c r="E1393" i="15" l="1"/>
  <c r="G1378" i="17"/>
  <c r="E1393" i="14"/>
  <c r="F1378" i="17"/>
  <c r="E1390" i="13"/>
  <c r="E1375" i="17"/>
  <c r="B1394" i="15"/>
  <c r="B1394" i="14"/>
  <c r="B1391" i="13"/>
  <c r="D1392" i="12"/>
  <c r="C1392" i="12"/>
  <c r="H1392" i="12"/>
  <c r="I1392" i="12" s="1"/>
  <c r="G1392" i="12"/>
  <c r="C1089" i="3"/>
  <c r="D1089" i="3"/>
  <c r="H1089" i="3"/>
  <c r="I1089" i="3" s="1"/>
  <c r="E1392" i="12" l="1"/>
  <c r="D1377" i="17"/>
  <c r="E1089" i="3"/>
  <c r="C1074" i="17"/>
  <c r="B1074" i="17" s="1"/>
  <c r="H1394" i="15"/>
  <c r="I1394" i="15" s="1"/>
  <c r="D1394" i="15"/>
  <c r="C1394" i="15"/>
  <c r="G1394" i="15"/>
  <c r="D1394" i="14"/>
  <c r="C1394" i="14"/>
  <c r="H1394" i="14"/>
  <c r="I1394" i="14" s="1"/>
  <c r="G1394" i="14"/>
  <c r="H1391" i="13"/>
  <c r="I1391" i="13" s="1"/>
  <c r="D1391" i="13"/>
  <c r="C1391" i="13"/>
  <c r="G1391" i="13"/>
  <c r="B1393" i="12"/>
  <c r="B1090" i="3"/>
  <c r="G1090" i="3" s="1"/>
  <c r="E1394" i="15" l="1"/>
  <c r="G1379" i="17"/>
  <c r="E1394" i="14"/>
  <c r="F1379" i="17"/>
  <c r="E1391" i="13"/>
  <c r="E1376" i="17"/>
  <c r="B1395" i="15"/>
  <c r="B1395" i="14"/>
  <c r="B1392" i="13"/>
  <c r="H1393" i="12"/>
  <c r="I1393" i="12" s="1"/>
  <c r="D1393" i="12"/>
  <c r="C1393" i="12"/>
  <c r="G1393" i="12"/>
  <c r="C1090" i="3"/>
  <c r="D1090" i="3"/>
  <c r="H1090" i="3"/>
  <c r="I1090" i="3" s="1"/>
  <c r="E1393" i="12" l="1"/>
  <c r="D1378" i="17"/>
  <c r="E1090" i="3"/>
  <c r="C1075" i="17"/>
  <c r="B1075" i="17" s="1"/>
  <c r="H1395" i="15"/>
  <c r="I1395" i="15" s="1"/>
  <c r="D1395" i="15"/>
  <c r="C1395" i="15"/>
  <c r="G1395" i="15"/>
  <c r="H1395" i="14"/>
  <c r="I1395" i="14" s="1"/>
  <c r="D1395" i="14"/>
  <c r="C1395" i="14"/>
  <c r="G1395" i="14"/>
  <c r="C1392" i="13"/>
  <c r="H1392" i="13"/>
  <c r="I1392" i="13" s="1"/>
  <c r="D1392" i="13"/>
  <c r="G1392" i="13"/>
  <c r="B1394" i="12"/>
  <c r="B1091" i="3"/>
  <c r="G1091" i="3" s="1"/>
  <c r="E1395" i="15" l="1"/>
  <c r="G1380" i="17"/>
  <c r="E1395" i="14"/>
  <c r="F1380" i="17"/>
  <c r="E1392" i="13"/>
  <c r="E1377" i="17"/>
  <c r="B1396" i="15"/>
  <c r="B1396" i="14"/>
  <c r="B1393" i="13"/>
  <c r="H1394" i="12"/>
  <c r="I1394" i="12" s="1"/>
  <c r="D1394" i="12"/>
  <c r="C1394" i="12"/>
  <c r="G1394" i="12"/>
  <c r="C1091" i="3"/>
  <c r="D1091" i="3"/>
  <c r="H1091" i="3"/>
  <c r="I1091" i="3" s="1"/>
  <c r="E1394" i="12" l="1"/>
  <c r="D1379" i="17"/>
  <c r="E1091" i="3"/>
  <c r="C1076" i="17"/>
  <c r="B1076" i="17" s="1"/>
  <c r="H1396" i="15"/>
  <c r="I1396" i="15" s="1"/>
  <c r="D1396" i="15"/>
  <c r="C1396" i="15"/>
  <c r="G1396" i="15"/>
  <c r="H1396" i="14"/>
  <c r="I1396" i="14" s="1"/>
  <c r="D1396" i="14"/>
  <c r="C1396" i="14"/>
  <c r="G1396" i="14"/>
  <c r="H1393" i="13"/>
  <c r="I1393" i="13" s="1"/>
  <c r="D1393" i="13"/>
  <c r="C1393" i="13"/>
  <c r="G1393" i="13"/>
  <c r="B1395" i="12"/>
  <c r="B1092" i="3"/>
  <c r="G1092" i="3" s="1"/>
  <c r="E1396" i="15" l="1"/>
  <c r="G1381" i="17"/>
  <c r="E1396" i="14"/>
  <c r="F1381" i="17"/>
  <c r="E1393" i="13"/>
  <c r="E1378" i="17"/>
  <c r="B1397" i="15"/>
  <c r="B1397" i="14"/>
  <c r="B1394" i="13"/>
  <c r="H1395" i="12"/>
  <c r="I1395" i="12" s="1"/>
  <c r="D1395" i="12"/>
  <c r="C1395" i="12"/>
  <c r="G1395" i="12"/>
  <c r="C1092" i="3"/>
  <c r="D1092" i="3"/>
  <c r="H1092" i="3"/>
  <c r="I1092" i="3" s="1"/>
  <c r="E1395" i="12" l="1"/>
  <c r="D1380" i="17"/>
  <c r="E1092" i="3"/>
  <c r="C1077" i="17"/>
  <c r="B1077" i="17" s="1"/>
  <c r="H1397" i="15"/>
  <c r="I1397" i="15" s="1"/>
  <c r="D1397" i="15"/>
  <c r="C1397" i="15"/>
  <c r="G1397" i="15"/>
  <c r="H1397" i="14"/>
  <c r="I1397" i="14" s="1"/>
  <c r="C1397" i="14"/>
  <c r="D1397" i="14"/>
  <c r="G1397" i="14"/>
  <c r="H1394" i="13"/>
  <c r="I1394" i="13" s="1"/>
  <c r="D1394" i="13"/>
  <c r="C1394" i="13"/>
  <c r="G1394" i="13"/>
  <c r="B1396" i="12"/>
  <c r="B1093" i="3"/>
  <c r="G1093" i="3" s="1"/>
  <c r="E1397" i="15" l="1"/>
  <c r="G1382" i="17"/>
  <c r="E1397" i="14"/>
  <c r="F1382" i="17"/>
  <c r="E1394" i="13"/>
  <c r="E1379" i="17"/>
  <c r="B1398" i="15"/>
  <c r="B1398" i="14"/>
  <c r="B1395" i="13"/>
  <c r="H1396" i="12"/>
  <c r="I1396" i="12" s="1"/>
  <c r="D1396" i="12"/>
  <c r="C1396" i="12"/>
  <c r="G1396" i="12"/>
  <c r="C1093" i="3"/>
  <c r="D1093" i="3"/>
  <c r="E1396" i="12" l="1"/>
  <c r="D1381" i="17"/>
  <c r="E1093" i="3"/>
  <c r="C1078" i="17"/>
  <c r="B1078" i="17" s="1"/>
  <c r="D1398" i="15"/>
  <c r="C1398" i="15"/>
  <c r="H1398" i="15"/>
  <c r="I1398" i="15" s="1"/>
  <c r="G1398" i="15"/>
  <c r="H1398" i="14"/>
  <c r="I1398" i="14" s="1"/>
  <c r="C1398" i="14"/>
  <c r="D1398" i="14"/>
  <c r="G1398" i="14"/>
  <c r="D1395" i="13"/>
  <c r="C1395" i="13"/>
  <c r="H1395" i="13"/>
  <c r="I1395" i="13" s="1"/>
  <c r="G1395" i="13"/>
  <c r="B1397" i="12"/>
  <c r="H1093" i="3"/>
  <c r="I1093" i="3" s="1"/>
  <c r="E1398" i="15" l="1"/>
  <c r="G1383" i="17"/>
  <c r="E1398" i="14"/>
  <c r="F1383" i="17"/>
  <c r="E1395" i="13"/>
  <c r="E1380" i="17"/>
  <c r="B1399" i="15"/>
  <c r="B1399" i="14"/>
  <c r="B1396" i="13"/>
  <c r="D1397" i="12"/>
  <c r="C1397" i="12"/>
  <c r="H1397" i="12"/>
  <c r="I1397" i="12" s="1"/>
  <c r="G1397" i="12"/>
  <c r="B1094" i="3"/>
  <c r="G1094" i="3" s="1"/>
  <c r="E1397" i="12" l="1"/>
  <c r="D1382" i="17"/>
  <c r="H1399" i="15"/>
  <c r="I1399" i="15" s="1"/>
  <c r="D1399" i="15"/>
  <c r="C1399" i="15"/>
  <c r="G1399" i="15"/>
  <c r="D1399" i="14"/>
  <c r="C1399" i="14"/>
  <c r="H1399" i="14"/>
  <c r="I1399" i="14" s="1"/>
  <c r="G1399" i="14"/>
  <c r="H1396" i="13"/>
  <c r="I1396" i="13" s="1"/>
  <c r="D1396" i="13"/>
  <c r="C1396" i="13"/>
  <c r="G1396" i="13"/>
  <c r="B1398" i="12"/>
  <c r="C1094" i="3"/>
  <c r="D1094" i="3"/>
  <c r="H1094" i="3"/>
  <c r="I1094" i="3" s="1"/>
  <c r="E1399" i="15" l="1"/>
  <c r="G1384" i="17"/>
  <c r="E1399" i="14"/>
  <c r="F1384" i="17"/>
  <c r="E1396" i="13"/>
  <c r="E1381" i="17"/>
  <c r="E1094" i="3"/>
  <c r="C1079" i="17"/>
  <c r="B1079" i="17" s="1"/>
  <c r="B1400" i="15"/>
  <c r="B1400" i="14"/>
  <c r="B1397" i="13"/>
  <c r="H1398" i="12"/>
  <c r="I1398" i="12" s="1"/>
  <c r="D1398" i="12"/>
  <c r="C1398" i="12"/>
  <c r="G1398" i="12"/>
  <c r="B1095" i="3"/>
  <c r="G1095" i="3" s="1"/>
  <c r="E1398" i="12" l="1"/>
  <c r="D1383" i="17"/>
  <c r="C1400" i="15"/>
  <c r="H1400" i="15"/>
  <c r="I1400" i="15" s="1"/>
  <c r="D1400" i="15"/>
  <c r="G1400" i="15"/>
  <c r="C1400" i="14"/>
  <c r="H1400" i="14"/>
  <c r="I1400" i="14" s="1"/>
  <c r="D1400" i="14"/>
  <c r="G1400" i="14"/>
  <c r="D1397" i="13"/>
  <c r="C1397" i="13"/>
  <c r="H1397" i="13"/>
  <c r="I1397" i="13" s="1"/>
  <c r="G1397" i="13"/>
  <c r="B1399" i="12"/>
  <c r="C1095" i="3"/>
  <c r="D1095" i="3"/>
  <c r="E1400" i="15" l="1"/>
  <c r="G1385" i="17"/>
  <c r="E1400" i="14"/>
  <c r="F1385" i="17"/>
  <c r="E1397" i="13"/>
  <c r="E1382" i="17"/>
  <c r="E1095" i="3"/>
  <c r="C1080" i="17"/>
  <c r="B1080" i="17" s="1"/>
  <c r="B1401" i="15"/>
  <c r="B1401" i="14"/>
  <c r="B1398" i="13"/>
  <c r="C1399" i="12"/>
  <c r="H1399" i="12"/>
  <c r="I1399" i="12" s="1"/>
  <c r="D1399" i="12"/>
  <c r="G1399" i="12"/>
  <c r="H1095" i="3"/>
  <c r="I1095" i="3" s="1"/>
  <c r="E1399" i="12" l="1"/>
  <c r="D1384" i="17"/>
  <c r="H1401" i="15"/>
  <c r="I1401" i="15" s="1"/>
  <c r="D1401" i="15"/>
  <c r="C1401" i="15"/>
  <c r="G1401" i="15"/>
  <c r="C1401" i="14"/>
  <c r="H1401" i="14"/>
  <c r="I1401" i="14" s="1"/>
  <c r="D1401" i="14"/>
  <c r="G1401" i="14"/>
  <c r="H1398" i="13"/>
  <c r="I1398" i="13" s="1"/>
  <c r="C1398" i="13"/>
  <c r="D1398" i="13"/>
  <c r="G1398" i="13"/>
  <c r="B1400" i="12"/>
  <c r="B1096" i="3"/>
  <c r="G1096" i="3" s="1"/>
  <c r="E1401" i="15" l="1"/>
  <c r="G1386" i="17"/>
  <c r="E1401" i="14"/>
  <c r="F1386" i="17"/>
  <c r="E1398" i="13"/>
  <c r="E1383" i="17"/>
  <c r="B1402" i="15"/>
  <c r="B1402" i="14"/>
  <c r="B1399" i="13"/>
  <c r="H1400" i="12"/>
  <c r="I1400" i="12" s="1"/>
  <c r="D1400" i="12"/>
  <c r="C1400" i="12"/>
  <c r="G1400" i="12"/>
  <c r="D1096" i="3"/>
  <c r="C1096" i="3"/>
  <c r="H1096" i="3"/>
  <c r="I1096" i="3" s="1"/>
  <c r="E1400" i="12" l="1"/>
  <c r="D1385" i="17"/>
  <c r="E1096" i="3"/>
  <c r="C1081" i="17"/>
  <c r="B1081" i="17" s="1"/>
  <c r="H1402" i="15"/>
  <c r="I1402" i="15" s="1"/>
  <c r="D1402" i="15"/>
  <c r="C1402" i="15"/>
  <c r="G1402" i="15"/>
  <c r="H1402" i="14"/>
  <c r="I1402" i="14" s="1"/>
  <c r="D1402" i="14"/>
  <c r="C1402" i="14"/>
  <c r="G1402" i="14"/>
  <c r="H1399" i="13"/>
  <c r="I1399" i="13" s="1"/>
  <c r="C1399" i="13"/>
  <c r="D1399" i="13"/>
  <c r="G1399" i="13"/>
  <c r="B1401" i="12"/>
  <c r="B1097" i="3"/>
  <c r="G1097" i="3" s="1"/>
  <c r="E1402" i="15" l="1"/>
  <c r="G1387" i="17"/>
  <c r="E1402" i="14"/>
  <c r="F1387" i="17"/>
  <c r="E1399" i="13"/>
  <c r="E1384" i="17"/>
  <c r="B1403" i="15"/>
  <c r="B1403" i="14"/>
  <c r="B1400" i="13"/>
  <c r="H1401" i="12"/>
  <c r="I1401" i="12" s="1"/>
  <c r="D1401" i="12"/>
  <c r="C1401" i="12"/>
  <c r="G1401" i="12"/>
  <c r="C1097" i="3"/>
  <c r="D1097" i="3"/>
  <c r="H1097" i="3"/>
  <c r="I1097" i="3" s="1"/>
  <c r="E1401" i="12" l="1"/>
  <c r="D1386" i="17"/>
  <c r="E1097" i="3"/>
  <c r="C1082" i="17"/>
  <c r="B1082" i="17" s="1"/>
  <c r="D1403" i="15"/>
  <c r="C1403" i="15"/>
  <c r="H1403" i="15"/>
  <c r="I1403" i="15" s="1"/>
  <c r="G1403" i="15"/>
  <c r="D1403" i="14"/>
  <c r="C1403" i="14"/>
  <c r="H1403" i="14"/>
  <c r="I1403" i="14" s="1"/>
  <c r="G1403" i="14"/>
  <c r="H1400" i="13"/>
  <c r="I1400" i="13" s="1"/>
  <c r="D1400" i="13"/>
  <c r="C1400" i="13"/>
  <c r="G1400" i="13"/>
  <c r="B1402" i="12"/>
  <c r="B1098" i="3"/>
  <c r="G1098" i="3" s="1"/>
  <c r="E1403" i="15" l="1"/>
  <c r="G1388" i="17"/>
  <c r="E1403" i="14"/>
  <c r="F1388" i="17"/>
  <c r="E1400" i="13"/>
  <c r="E1385" i="17"/>
  <c r="B1404" i="15"/>
  <c r="B1404" i="14"/>
  <c r="B1401" i="13"/>
  <c r="D1402" i="12"/>
  <c r="C1402" i="12"/>
  <c r="H1402" i="12"/>
  <c r="I1402" i="12" s="1"/>
  <c r="G1402" i="12"/>
  <c r="C1098" i="3"/>
  <c r="D1098" i="3"/>
  <c r="H1098" i="3"/>
  <c r="I1098" i="3" s="1"/>
  <c r="E1402" i="12" l="1"/>
  <c r="D1387" i="17"/>
  <c r="E1098" i="3"/>
  <c r="C1083" i="17"/>
  <c r="B1083" i="17" s="1"/>
  <c r="H1404" i="15"/>
  <c r="I1404" i="15" s="1"/>
  <c r="D1404" i="15"/>
  <c r="C1404" i="15"/>
  <c r="G1404" i="15"/>
  <c r="D1404" i="14"/>
  <c r="C1404" i="14"/>
  <c r="H1404" i="14"/>
  <c r="I1404" i="14" s="1"/>
  <c r="G1404" i="14"/>
  <c r="D1401" i="13"/>
  <c r="C1401" i="13"/>
  <c r="H1401" i="13"/>
  <c r="I1401" i="13" s="1"/>
  <c r="G1401" i="13"/>
  <c r="B1403" i="12"/>
  <c r="B1099" i="3"/>
  <c r="G1099" i="3" s="1"/>
  <c r="E1404" i="15" l="1"/>
  <c r="G1389" i="17"/>
  <c r="E1404" i="14"/>
  <c r="F1389" i="17"/>
  <c r="E1401" i="13"/>
  <c r="E1386" i="17"/>
  <c r="B1405" i="15"/>
  <c r="B1405" i="14"/>
  <c r="B1402" i="13"/>
  <c r="H1403" i="12"/>
  <c r="I1403" i="12" s="1"/>
  <c r="D1403" i="12"/>
  <c r="C1403" i="12"/>
  <c r="G1403" i="12"/>
  <c r="C1099" i="3"/>
  <c r="D1099" i="3"/>
  <c r="H1099" i="3"/>
  <c r="I1099" i="3" s="1"/>
  <c r="E1403" i="12" l="1"/>
  <c r="D1388" i="17"/>
  <c r="E1099" i="3"/>
  <c r="C1084" i="17"/>
  <c r="B1084" i="17" s="1"/>
  <c r="D1405" i="15"/>
  <c r="C1405" i="15"/>
  <c r="H1405" i="15"/>
  <c r="I1405" i="15" s="1"/>
  <c r="G1405" i="15"/>
  <c r="H1405" i="14"/>
  <c r="I1405" i="14" s="1"/>
  <c r="D1405" i="14"/>
  <c r="C1405" i="14"/>
  <c r="G1405" i="14"/>
  <c r="D1402" i="13"/>
  <c r="C1402" i="13"/>
  <c r="H1402" i="13"/>
  <c r="I1402" i="13" s="1"/>
  <c r="G1402" i="13"/>
  <c r="B1404" i="12"/>
  <c r="B1100" i="3"/>
  <c r="G1100" i="3" s="1"/>
  <c r="E1405" i="15" l="1"/>
  <c r="G1390" i="17"/>
  <c r="E1405" i="14"/>
  <c r="F1390" i="17"/>
  <c r="E1402" i="13"/>
  <c r="E1387" i="17"/>
  <c r="B1406" i="15"/>
  <c r="B1406" i="14"/>
  <c r="B1403" i="13"/>
  <c r="D1404" i="12"/>
  <c r="C1404" i="12"/>
  <c r="H1404" i="12"/>
  <c r="I1404" i="12" s="1"/>
  <c r="G1404" i="12"/>
  <c r="C1100" i="3"/>
  <c r="D1100" i="3"/>
  <c r="H1100" i="3"/>
  <c r="I1100" i="3" s="1"/>
  <c r="E1404" i="12" l="1"/>
  <c r="D1389" i="17"/>
  <c r="E1100" i="3"/>
  <c r="C1085" i="17"/>
  <c r="B1085" i="17" s="1"/>
  <c r="H1406" i="15"/>
  <c r="I1406" i="15" s="1"/>
  <c r="D1406" i="15"/>
  <c r="C1406" i="15"/>
  <c r="G1406" i="15"/>
  <c r="D1406" i="14"/>
  <c r="C1406" i="14"/>
  <c r="H1406" i="14"/>
  <c r="I1406" i="14" s="1"/>
  <c r="G1406" i="14"/>
  <c r="H1403" i="13"/>
  <c r="I1403" i="13" s="1"/>
  <c r="D1403" i="13"/>
  <c r="C1403" i="13"/>
  <c r="G1403" i="13"/>
  <c r="B1405" i="12"/>
  <c r="B1101" i="3"/>
  <c r="G1101" i="3" s="1"/>
  <c r="E1406" i="15" l="1"/>
  <c r="G1391" i="17"/>
  <c r="E1406" i="14"/>
  <c r="F1391" i="17"/>
  <c r="E1403" i="13"/>
  <c r="E1388" i="17"/>
  <c r="B1407" i="15"/>
  <c r="B1407" i="14"/>
  <c r="B1404" i="13"/>
  <c r="H1405" i="12"/>
  <c r="I1405" i="12" s="1"/>
  <c r="D1405" i="12"/>
  <c r="C1405" i="12"/>
  <c r="G1405" i="12"/>
  <c r="C1101" i="3"/>
  <c r="D1101" i="3"/>
  <c r="H1101" i="3"/>
  <c r="I1101" i="3" s="1"/>
  <c r="E1405" i="12" l="1"/>
  <c r="D1390" i="17"/>
  <c r="E1101" i="3"/>
  <c r="C1086" i="17"/>
  <c r="B1086" i="17" s="1"/>
  <c r="H1407" i="15"/>
  <c r="I1407" i="15" s="1"/>
  <c r="D1407" i="15"/>
  <c r="C1407" i="15"/>
  <c r="G1407" i="15"/>
  <c r="H1407" i="14"/>
  <c r="I1407" i="14" s="1"/>
  <c r="D1407" i="14"/>
  <c r="C1407" i="14"/>
  <c r="G1407" i="14"/>
  <c r="C1404" i="13"/>
  <c r="H1404" i="13"/>
  <c r="I1404" i="13" s="1"/>
  <c r="D1404" i="13"/>
  <c r="G1404" i="13"/>
  <c r="B1406" i="12"/>
  <c r="B1102" i="3"/>
  <c r="G1102" i="3" s="1"/>
  <c r="E1407" i="15" l="1"/>
  <c r="G1392" i="17"/>
  <c r="E1407" i="14"/>
  <c r="F1392" i="17"/>
  <c r="E1404" i="13"/>
  <c r="E1389" i="17"/>
  <c r="B1408" i="15"/>
  <c r="B1408" i="14"/>
  <c r="B1405" i="13"/>
  <c r="H1406" i="12"/>
  <c r="I1406" i="12" s="1"/>
  <c r="D1406" i="12"/>
  <c r="C1406" i="12"/>
  <c r="G1406" i="12"/>
  <c r="C1102" i="3"/>
  <c r="D1102" i="3"/>
  <c r="H1102" i="3"/>
  <c r="I1102" i="3" s="1"/>
  <c r="E1406" i="12" l="1"/>
  <c r="D1391" i="17"/>
  <c r="E1102" i="3"/>
  <c r="C1087" i="17"/>
  <c r="B1087" i="17" s="1"/>
  <c r="H1408" i="15"/>
  <c r="I1408" i="15" s="1"/>
  <c r="D1408" i="15"/>
  <c r="C1408" i="15"/>
  <c r="G1408" i="15"/>
  <c r="H1408" i="14"/>
  <c r="I1408" i="14" s="1"/>
  <c r="D1408" i="14"/>
  <c r="C1408" i="14"/>
  <c r="G1408" i="14"/>
  <c r="H1405" i="13"/>
  <c r="I1405" i="13" s="1"/>
  <c r="D1405" i="13"/>
  <c r="C1405" i="13"/>
  <c r="G1405" i="13"/>
  <c r="B1407" i="12"/>
  <c r="B1103" i="3"/>
  <c r="G1103" i="3" s="1"/>
  <c r="E1408" i="15" l="1"/>
  <c r="G1393" i="17"/>
  <c r="E1408" i="14"/>
  <c r="F1393" i="17"/>
  <c r="E1405" i="13"/>
  <c r="E1390" i="17"/>
  <c r="B1409" i="15"/>
  <c r="B1409" i="14"/>
  <c r="B1406" i="13"/>
  <c r="H1407" i="12"/>
  <c r="I1407" i="12" s="1"/>
  <c r="D1407" i="12"/>
  <c r="C1407" i="12"/>
  <c r="G1407" i="12"/>
  <c r="C1103" i="3"/>
  <c r="D1103" i="3"/>
  <c r="H1103" i="3"/>
  <c r="I1103" i="3" s="1"/>
  <c r="E1407" i="12" l="1"/>
  <c r="D1392" i="17"/>
  <c r="E1103" i="3"/>
  <c r="C1088" i="17"/>
  <c r="B1088" i="17" s="1"/>
  <c r="H1409" i="15"/>
  <c r="I1409" i="15" s="1"/>
  <c r="D1409" i="15"/>
  <c r="C1409" i="15"/>
  <c r="G1409" i="15"/>
  <c r="H1409" i="14"/>
  <c r="I1409" i="14" s="1"/>
  <c r="C1409" i="14"/>
  <c r="D1409" i="14"/>
  <c r="G1409" i="14"/>
  <c r="H1406" i="13"/>
  <c r="I1406" i="13" s="1"/>
  <c r="D1406" i="13"/>
  <c r="C1406" i="13"/>
  <c r="G1406" i="13"/>
  <c r="B1408" i="12"/>
  <c r="B1104" i="3"/>
  <c r="G1104" i="3" s="1"/>
  <c r="E1409" i="15" l="1"/>
  <c r="G1394" i="17"/>
  <c r="E1409" i="14"/>
  <c r="F1394" i="17"/>
  <c r="E1406" i="13"/>
  <c r="E1391" i="17"/>
  <c r="B1410" i="15"/>
  <c r="B1410" i="14"/>
  <c r="B1407" i="13"/>
  <c r="H1408" i="12"/>
  <c r="I1408" i="12" s="1"/>
  <c r="D1408" i="12"/>
  <c r="C1408" i="12"/>
  <c r="G1408" i="12"/>
  <c r="C1104" i="3"/>
  <c r="D1104" i="3"/>
  <c r="H1104" i="3"/>
  <c r="I1104" i="3" s="1"/>
  <c r="E1408" i="12" l="1"/>
  <c r="D1393" i="17"/>
  <c r="E1104" i="3"/>
  <c r="C1089" i="17"/>
  <c r="B1089" i="17" s="1"/>
  <c r="D1410" i="15"/>
  <c r="C1410" i="15"/>
  <c r="H1410" i="15"/>
  <c r="I1410" i="15" s="1"/>
  <c r="G1410" i="15"/>
  <c r="H1410" i="14"/>
  <c r="I1410" i="14" s="1"/>
  <c r="C1410" i="14"/>
  <c r="D1410" i="14"/>
  <c r="G1410" i="14"/>
  <c r="D1407" i="13"/>
  <c r="C1407" i="13"/>
  <c r="H1407" i="13"/>
  <c r="I1407" i="13" s="1"/>
  <c r="G1407" i="13"/>
  <c r="B1409" i="12"/>
  <c r="B1105" i="3"/>
  <c r="G1105" i="3" s="1"/>
  <c r="E1410" i="15" l="1"/>
  <c r="G1395" i="17"/>
  <c r="E1410" i="14"/>
  <c r="F1395" i="17"/>
  <c r="E1407" i="13"/>
  <c r="E1392" i="17"/>
  <c r="B1411" i="15"/>
  <c r="B1411" i="14"/>
  <c r="B1408" i="13"/>
  <c r="D1409" i="12"/>
  <c r="C1409" i="12"/>
  <c r="H1409" i="12"/>
  <c r="I1409" i="12" s="1"/>
  <c r="G1409" i="12"/>
  <c r="C1105" i="3"/>
  <c r="H1105" i="3"/>
  <c r="I1105" i="3" s="1"/>
  <c r="D1105" i="3"/>
  <c r="E1409" i="12" l="1"/>
  <c r="D1394" i="17"/>
  <c r="E1105" i="3"/>
  <c r="C1090" i="17"/>
  <c r="B1090" i="17" s="1"/>
  <c r="H1411" i="15"/>
  <c r="I1411" i="15" s="1"/>
  <c r="D1411" i="15"/>
  <c r="C1411" i="15"/>
  <c r="G1411" i="15"/>
  <c r="D1411" i="14"/>
  <c r="C1411" i="14"/>
  <c r="H1411" i="14"/>
  <c r="I1411" i="14" s="1"/>
  <c r="G1411" i="14"/>
  <c r="H1408" i="13"/>
  <c r="I1408" i="13" s="1"/>
  <c r="D1408" i="13"/>
  <c r="C1408" i="13"/>
  <c r="G1408" i="13"/>
  <c r="B1410" i="12"/>
  <c r="B1106" i="3"/>
  <c r="G1106" i="3" s="1"/>
  <c r="E1411" i="15" l="1"/>
  <c r="G1396" i="17"/>
  <c r="E1411" i="14"/>
  <c r="F1396" i="17"/>
  <c r="E1408" i="13"/>
  <c r="E1393" i="17"/>
  <c r="B1412" i="15"/>
  <c r="B1412" i="14"/>
  <c r="B1409" i="13"/>
  <c r="H1410" i="12"/>
  <c r="I1410" i="12" s="1"/>
  <c r="D1410" i="12"/>
  <c r="C1410" i="12"/>
  <c r="G1410" i="12"/>
  <c r="C1106" i="3"/>
  <c r="D1106" i="3"/>
  <c r="H1106" i="3"/>
  <c r="I1106" i="3" s="1"/>
  <c r="E1410" i="12" l="1"/>
  <c r="D1395" i="17"/>
  <c r="E1106" i="3"/>
  <c r="C1091" i="17"/>
  <c r="B1091" i="17" s="1"/>
  <c r="C1412" i="15"/>
  <c r="H1412" i="15"/>
  <c r="I1412" i="15" s="1"/>
  <c r="D1412" i="15"/>
  <c r="G1412" i="15"/>
  <c r="C1412" i="14"/>
  <c r="H1412" i="14"/>
  <c r="I1412" i="14" s="1"/>
  <c r="D1412" i="14"/>
  <c r="G1412" i="14"/>
  <c r="D1409" i="13"/>
  <c r="C1409" i="13"/>
  <c r="H1409" i="13"/>
  <c r="I1409" i="13" s="1"/>
  <c r="G1409" i="13"/>
  <c r="B1411" i="12"/>
  <c r="B1107" i="3"/>
  <c r="G1107" i="3" s="1"/>
  <c r="E1412" i="15" l="1"/>
  <c r="G1397" i="17"/>
  <c r="E1412" i="14"/>
  <c r="F1397" i="17"/>
  <c r="E1409" i="13"/>
  <c r="E1394" i="17"/>
  <c r="B1413" i="15"/>
  <c r="B1413" i="14"/>
  <c r="B1410" i="13"/>
  <c r="C1411" i="12"/>
  <c r="H1411" i="12"/>
  <c r="I1411" i="12" s="1"/>
  <c r="D1411" i="12"/>
  <c r="G1411" i="12"/>
  <c r="D1107" i="3"/>
  <c r="C1107" i="3"/>
  <c r="H1107" i="3"/>
  <c r="I1107" i="3" s="1"/>
  <c r="E1411" i="12" l="1"/>
  <c r="D1396" i="17"/>
  <c r="E1107" i="3"/>
  <c r="C1092" i="17"/>
  <c r="B1092" i="17" s="1"/>
  <c r="H1413" i="15"/>
  <c r="I1413" i="15" s="1"/>
  <c r="D1413" i="15"/>
  <c r="C1413" i="15"/>
  <c r="G1413" i="15"/>
  <c r="C1413" i="14"/>
  <c r="H1413" i="14"/>
  <c r="I1413" i="14" s="1"/>
  <c r="D1413" i="14"/>
  <c r="G1413" i="14"/>
  <c r="H1410" i="13"/>
  <c r="I1410" i="13" s="1"/>
  <c r="C1410" i="13"/>
  <c r="D1410" i="13"/>
  <c r="G1410" i="13"/>
  <c r="B1412" i="12"/>
  <c r="B1108" i="3"/>
  <c r="G1108" i="3" s="1"/>
  <c r="E1413" i="15" l="1"/>
  <c r="G1398" i="17"/>
  <c r="E1413" i="14"/>
  <c r="F1398" i="17"/>
  <c r="E1410" i="13"/>
  <c r="E1395" i="17"/>
  <c r="B1414" i="15"/>
  <c r="B1414" i="14"/>
  <c r="B1411" i="13"/>
  <c r="H1412" i="12"/>
  <c r="I1412" i="12" s="1"/>
  <c r="D1412" i="12"/>
  <c r="C1412" i="12"/>
  <c r="G1412" i="12"/>
  <c r="C1108" i="3"/>
  <c r="D1108" i="3"/>
  <c r="H1108" i="3"/>
  <c r="I1108" i="3" s="1"/>
  <c r="E1412" i="12" l="1"/>
  <c r="D1397" i="17"/>
  <c r="E1108" i="3"/>
  <c r="C1093" i="17"/>
  <c r="B1093" i="17" s="1"/>
  <c r="H1414" i="15"/>
  <c r="I1414" i="15" s="1"/>
  <c r="D1414" i="15"/>
  <c r="C1414" i="15"/>
  <c r="G1414" i="15"/>
  <c r="H1414" i="14"/>
  <c r="I1414" i="14" s="1"/>
  <c r="D1414" i="14"/>
  <c r="C1414" i="14"/>
  <c r="G1414" i="14"/>
  <c r="H1411" i="13"/>
  <c r="I1411" i="13" s="1"/>
  <c r="D1411" i="13"/>
  <c r="C1411" i="13"/>
  <c r="G1411" i="13"/>
  <c r="B1413" i="12"/>
  <c r="B1109" i="3"/>
  <c r="G1109" i="3" s="1"/>
  <c r="E1414" i="15" l="1"/>
  <c r="G1399" i="17"/>
  <c r="E1414" i="14"/>
  <c r="F1399" i="17"/>
  <c r="E1411" i="13"/>
  <c r="E1396" i="17"/>
  <c r="B1415" i="15"/>
  <c r="B1415" i="14"/>
  <c r="B1412" i="13"/>
  <c r="H1413" i="12"/>
  <c r="I1413" i="12" s="1"/>
  <c r="D1413" i="12"/>
  <c r="C1413" i="12"/>
  <c r="G1413" i="12"/>
  <c r="C1109" i="3"/>
  <c r="D1109" i="3"/>
  <c r="H1109" i="3"/>
  <c r="I1109" i="3" s="1"/>
  <c r="E1413" i="12" l="1"/>
  <c r="D1398" i="17"/>
  <c r="E1109" i="3"/>
  <c r="C1094" i="17"/>
  <c r="B1094" i="17" s="1"/>
  <c r="D1415" i="15"/>
  <c r="C1415" i="15"/>
  <c r="H1415" i="15"/>
  <c r="I1415" i="15" s="1"/>
  <c r="G1415" i="15"/>
  <c r="D1415" i="14"/>
  <c r="C1415" i="14"/>
  <c r="H1415" i="14"/>
  <c r="I1415" i="14" s="1"/>
  <c r="G1415" i="14"/>
  <c r="H1412" i="13"/>
  <c r="I1412" i="13" s="1"/>
  <c r="D1412" i="13"/>
  <c r="C1412" i="13"/>
  <c r="G1412" i="13"/>
  <c r="B1414" i="12"/>
  <c r="B1110" i="3"/>
  <c r="G1110" i="3" s="1"/>
  <c r="E1415" i="15" l="1"/>
  <c r="G1400" i="17"/>
  <c r="E1415" i="14"/>
  <c r="F1400" i="17"/>
  <c r="E1412" i="13"/>
  <c r="E1397" i="17"/>
  <c r="B1416" i="15"/>
  <c r="B1416" i="14"/>
  <c r="B1413" i="13"/>
  <c r="D1414" i="12"/>
  <c r="C1414" i="12"/>
  <c r="H1414" i="12"/>
  <c r="I1414" i="12" s="1"/>
  <c r="G1414" i="12"/>
  <c r="C1110" i="3"/>
  <c r="D1110" i="3"/>
  <c r="H1110" i="3"/>
  <c r="I1110" i="3" s="1"/>
  <c r="E1414" i="12" l="1"/>
  <c r="D1399" i="17"/>
  <c r="E1110" i="3"/>
  <c r="C1095" i="17"/>
  <c r="B1095" i="17" s="1"/>
  <c r="H1416" i="15"/>
  <c r="I1416" i="15" s="1"/>
  <c r="D1416" i="15"/>
  <c r="C1416" i="15"/>
  <c r="G1416" i="15"/>
  <c r="D1416" i="14"/>
  <c r="H1416" i="14"/>
  <c r="I1416" i="14" s="1"/>
  <c r="C1416" i="14"/>
  <c r="G1416" i="14"/>
  <c r="D1413" i="13"/>
  <c r="C1413" i="13"/>
  <c r="H1413" i="13"/>
  <c r="I1413" i="13" s="1"/>
  <c r="G1413" i="13"/>
  <c r="B1415" i="12"/>
  <c r="B1111" i="3"/>
  <c r="G1111" i="3" s="1"/>
  <c r="E1416" i="15" l="1"/>
  <c r="G1401" i="17"/>
  <c r="E1416" i="14"/>
  <c r="F1401" i="17"/>
  <c r="E1413" i="13"/>
  <c r="E1398" i="17"/>
  <c r="B1417" i="15"/>
  <c r="B1417" i="14"/>
  <c r="B1414" i="13"/>
  <c r="H1415" i="12"/>
  <c r="I1415" i="12" s="1"/>
  <c r="D1415" i="12"/>
  <c r="C1415" i="12"/>
  <c r="G1415" i="12"/>
  <c r="C1111" i="3"/>
  <c r="D1111" i="3"/>
  <c r="H1111" i="3"/>
  <c r="I1111" i="3" s="1"/>
  <c r="E1415" i="12" l="1"/>
  <c r="D1400" i="17"/>
  <c r="E1111" i="3"/>
  <c r="C1096" i="17"/>
  <c r="B1096" i="17" s="1"/>
  <c r="D1417" i="15"/>
  <c r="C1417" i="15"/>
  <c r="H1417" i="15"/>
  <c r="I1417" i="15" s="1"/>
  <c r="G1417" i="15"/>
  <c r="H1417" i="14"/>
  <c r="I1417" i="14" s="1"/>
  <c r="D1417" i="14"/>
  <c r="C1417" i="14"/>
  <c r="G1417" i="14"/>
  <c r="D1414" i="13"/>
  <c r="C1414" i="13"/>
  <c r="H1414" i="13"/>
  <c r="I1414" i="13" s="1"/>
  <c r="G1414" i="13"/>
  <c r="B1416" i="12"/>
  <c r="B1112" i="3"/>
  <c r="G1112" i="3" s="1"/>
  <c r="E1417" i="15" l="1"/>
  <c r="G1402" i="17"/>
  <c r="E1417" i="14"/>
  <c r="F1402" i="17"/>
  <c r="E1414" i="13"/>
  <c r="E1399" i="17"/>
  <c r="B1418" i="15"/>
  <c r="B1418" i="14"/>
  <c r="B1415" i="13"/>
  <c r="D1416" i="12"/>
  <c r="C1416" i="12"/>
  <c r="H1416" i="12"/>
  <c r="I1416" i="12" s="1"/>
  <c r="G1416" i="12"/>
  <c r="C1112" i="3"/>
  <c r="D1112" i="3"/>
  <c r="H1112" i="3"/>
  <c r="I1112" i="3" s="1"/>
  <c r="E1416" i="12" l="1"/>
  <c r="D1401" i="17"/>
  <c r="E1112" i="3"/>
  <c r="C1097" i="17"/>
  <c r="B1097" i="17" s="1"/>
  <c r="H1418" i="15"/>
  <c r="I1418" i="15" s="1"/>
  <c r="D1418" i="15"/>
  <c r="C1418" i="15"/>
  <c r="G1418" i="15"/>
  <c r="D1418" i="14"/>
  <c r="C1418" i="14"/>
  <c r="H1418" i="14"/>
  <c r="I1418" i="14" s="1"/>
  <c r="G1418" i="14"/>
  <c r="H1415" i="13"/>
  <c r="I1415" i="13" s="1"/>
  <c r="D1415" i="13"/>
  <c r="C1415" i="13"/>
  <c r="G1415" i="13"/>
  <c r="B1417" i="12"/>
  <c r="B1113" i="3"/>
  <c r="G1113" i="3" s="1"/>
  <c r="E1418" i="15" l="1"/>
  <c r="G1403" i="17"/>
  <c r="E1418" i="14"/>
  <c r="F1403" i="17"/>
  <c r="E1415" i="13"/>
  <c r="E1400" i="17"/>
  <c r="B1419" i="15"/>
  <c r="B1419" i="14"/>
  <c r="B1416" i="13"/>
  <c r="H1417" i="12"/>
  <c r="I1417" i="12" s="1"/>
  <c r="D1417" i="12"/>
  <c r="C1417" i="12"/>
  <c r="G1417" i="12"/>
  <c r="C1113" i="3"/>
  <c r="D1113" i="3"/>
  <c r="H1113" i="3"/>
  <c r="I1113" i="3" s="1"/>
  <c r="E1417" i="12" l="1"/>
  <c r="D1402" i="17"/>
  <c r="E1113" i="3"/>
  <c r="C1098" i="17"/>
  <c r="B1098" i="17" s="1"/>
  <c r="H1419" i="15"/>
  <c r="I1419" i="15" s="1"/>
  <c r="D1419" i="15"/>
  <c r="C1419" i="15"/>
  <c r="G1419" i="15"/>
  <c r="H1419" i="14"/>
  <c r="I1419" i="14" s="1"/>
  <c r="D1419" i="14"/>
  <c r="C1419" i="14"/>
  <c r="G1419" i="14"/>
  <c r="C1416" i="13"/>
  <c r="H1416" i="13"/>
  <c r="I1416" i="13" s="1"/>
  <c r="D1416" i="13"/>
  <c r="G1416" i="13"/>
  <c r="B1418" i="12"/>
  <c r="B1114" i="3"/>
  <c r="G1114" i="3" s="1"/>
  <c r="E1419" i="15" l="1"/>
  <c r="G1404" i="17"/>
  <c r="E1419" i="14"/>
  <c r="F1404" i="17"/>
  <c r="E1416" i="13"/>
  <c r="E1401" i="17"/>
  <c r="B1420" i="15"/>
  <c r="B1420" i="14"/>
  <c r="B1417" i="13"/>
  <c r="H1418" i="12"/>
  <c r="I1418" i="12" s="1"/>
  <c r="D1418" i="12"/>
  <c r="C1418" i="12"/>
  <c r="G1418" i="12"/>
  <c r="C1114" i="3"/>
  <c r="D1114" i="3"/>
  <c r="H1114" i="3"/>
  <c r="I1114" i="3" s="1"/>
  <c r="E1418" i="12" l="1"/>
  <c r="D1403" i="17"/>
  <c r="E1114" i="3"/>
  <c r="C1099" i="17"/>
  <c r="B1099" i="17" s="1"/>
  <c r="H1420" i="15"/>
  <c r="I1420" i="15" s="1"/>
  <c r="D1420" i="15"/>
  <c r="C1420" i="15"/>
  <c r="G1420" i="15"/>
  <c r="H1420" i="14"/>
  <c r="I1420" i="14" s="1"/>
  <c r="D1420" i="14"/>
  <c r="C1420" i="14"/>
  <c r="G1420" i="14"/>
  <c r="H1417" i="13"/>
  <c r="I1417" i="13" s="1"/>
  <c r="D1417" i="13"/>
  <c r="C1417" i="13"/>
  <c r="G1417" i="13"/>
  <c r="B1419" i="12"/>
  <c r="B1115" i="3"/>
  <c r="G1115" i="3" s="1"/>
  <c r="E1420" i="15" l="1"/>
  <c r="G1405" i="17"/>
  <c r="E1420" i="14"/>
  <c r="F1405" i="17"/>
  <c r="E1417" i="13"/>
  <c r="E1402" i="17"/>
  <c r="B1421" i="15"/>
  <c r="B1421" i="14"/>
  <c r="B1418" i="13"/>
  <c r="H1419" i="12"/>
  <c r="I1419" i="12" s="1"/>
  <c r="D1419" i="12"/>
  <c r="C1419" i="12"/>
  <c r="G1419" i="12"/>
  <c r="C1115" i="3"/>
  <c r="H1115" i="3"/>
  <c r="I1115" i="3" s="1"/>
  <c r="D1115" i="3"/>
  <c r="E1419" i="12" l="1"/>
  <c r="D1404" i="17"/>
  <c r="E1115" i="3"/>
  <c r="C1100" i="17"/>
  <c r="B1100" i="17" s="1"/>
  <c r="H1421" i="15"/>
  <c r="I1421" i="15" s="1"/>
  <c r="D1421" i="15"/>
  <c r="C1421" i="15"/>
  <c r="G1421" i="15"/>
  <c r="H1421" i="14"/>
  <c r="I1421" i="14" s="1"/>
  <c r="C1421" i="14"/>
  <c r="D1421" i="14"/>
  <c r="G1421" i="14"/>
  <c r="H1418" i="13"/>
  <c r="I1418" i="13" s="1"/>
  <c r="D1418" i="13"/>
  <c r="C1418" i="13"/>
  <c r="G1418" i="13"/>
  <c r="B1420" i="12"/>
  <c r="B1116" i="3"/>
  <c r="G1116" i="3" s="1"/>
  <c r="E1421" i="15" l="1"/>
  <c r="G1406" i="17"/>
  <c r="E1421" i="14"/>
  <c r="F1406" i="17"/>
  <c r="E1418" i="13"/>
  <c r="E1403" i="17"/>
  <c r="B1422" i="15"/>
  <c r="B1422" i="14"/>
  <c r="B1419" i="13"/>
  <c r="H1420" i="12"/>
  <c r="I1420" i="12" s="1"/>
  <c r="D1420" i="12"/>
  <c r="C1420" i="12"/>
  <c r="G1420" i="12"/>
  <c r="C1116" i="3"/>
  <c r="D1116" i="3"/>
  <c r="H1116" i="3"/>
  <c r="I1116" i="3" s="1"/>
  <c r="E1420" i="12" l="1"/>
  <c r="D1405" i="17"/>
  <c r="E1116" i="3"/>
  <c r="C1101" i="17"/>
  <c r="B1101" i="17" s="1"/>
  <c r="D1422" i="15"/>
  <c r="C1422" i="15"/>
  <c r="H1422" i="15"/>
  <c r="I1422" i="15" s="1"/>
  <c r="G1422" i="15"/>
  <c r="H1422" i="14"/>
  <c r="I1422" i="14" s="1"/>
  <c r="C1422" i="14"/>
  <c r="D1422" i="14"/>
  <c r="G1422" i="14"/>
  <c r="D1419" i="13"/>
  <c r="C1419" i="13"/>
  <c r="H1419" i="13"/>
  <c r="I1419" i="13" s="1"/>
  <c r="G1419" i="13"/>
  <c r="B1421" i="12"/>
  <c r="B1117" i="3"/>
  <c r="G1117" i="3" s="1"/>
  <c r="E1422" i="15" l="1"/>
  <c r="G1407" i="17"/>
  <c r="E1422" i="14"/>
  <c r="F1407" i="17"/>
  <c r="E1419" i="13"/>
  <c r="E1404" i="17"/>
  <c r="B1423" i="15"/>
  <c r="B1423" i="14"/>
  <c r="B1420" i="13"/>
  <c r="D1421" i="12"/>
  <c r="C1421" i="12"/>
  <c r="H1421" i="12"/>
  <c r="I1421" i="12" s="1"/>
  <c r="G1421" i="12"/>
  <c r="C1117" i="3"/>
  <c r="D1117" i="3"/>
  <c r="H1117" i="3"/>
  <c r="I1117" i="3" s="1"/>
  <c r="E1421" i="12" l="1"/>
  <c r="D1406" i="17"/>
  <c r="E1117" i="3"/>
  <c r="C1102" i="17"/>
  <c r="B1102" i="17" s="1"/>
  <c r="H1423" i="15"/>
  <c r="I1423" i="15" s="1"/>
  <c r="D1423" i="15"/>
  <c r="C1423" i="15"/>
  <c r="G1423" i="15"/>
  <c r="D1423" i="14"/>
  <c r="C1423" i="14"/>
  <c r="H1423" i="14"/>
  <c r="I1423" i="14" s="1"/>
  <c r="G1423" i="14"/>
  <c r="H1420" i="13"/>
  <c r="I1420" i="13" s="1"/>
  <c r="D1420" i="13"/>
  <c r="C1420" i="13"/>
  <c r="G1420" i="13"/>
  <c r="B1422" i="12"/>
  <c r="B1118" i="3"/>
  <c r="G1118" i="3" s="1"/>
  <c r="E1423" i="15" l="1"/>
  <c r="G1408" i="17"/>
  <c r="E1423" i="14"/>
  <c r="F1408" i="17"/>
  <c r="E1420" i="13"/>
  <c r="E1405" i="17"/>
  <c r="B1424" i="15"/>
  <c r="B1424" i="14"/>
  <c r="B1421" i="13"/>
  <c r="H1422" i="12"/>
  <c r="I1422" i="12" s="1"/>
  <c r="D1422" i="12"/>
  <c r="C1422" i="12"/>
  <c r="G1422" i="12"/>
  <c r="D1118" i="3"/>
  <c r="C1118" i="3"/>
  <c r="E1422" i="12" l="1"/>
  <c r="D1407" i="17"/>
  <c r="E1118" i="3"/>
  <c r="C1103" i="17"/>
  <c r="B1103" i="17" s="1"/>
  <c r="C1424" i="15"/>
  <c r="H1424" i="15"/>
  <c r="I1424" i="15" s="1"/>
  <c r="D1424" i="15"/>
  <c r="G1424" i="15"/>
  <c r="C1424" i="14"/>
  <c r="H1424" i="14"/>
  <c r="I1424" i="14" s="1"/>
  <c r="D1424" i="14"/>
  <c r="G1424" i="14"/>
  <c r="D1421" i="13"/>
  <c r="C1421" i="13"/>
  <c r="H1421" i="13"/>
  <c r="I1421" i="13" s="1"/>
  <c r="G1421" i="13"/>
  <c r="B1423" i="12"/>
  <c r="H1118" i="3"/>
  <c r="I1118" i="3" s="1"/>
  <c r="E1424" i="15" l="1"/>
  <c r="G1409" i="17"/>
  <c r="E1424" i="14"/>
  <c r="F1409" i="17"/>
  <c r="E1421" i="13"/>
  <c r="E1406" i="17"/>
  <c r="B1425" i="15"/>
  <c r="B1425" i="14"/>
  <c r="B1422" i="13"/>
  <c r="C1423" i="12"/>
  <c r="H1423" i="12"/>
  <c r="I1423" i="12" s="1"/>
  <c r="D1423" i="12"/>
  <c r="G1423" i="12"/>
  <c r="B1119" i="3"/>
  <c r="G1119" i="3" s="1"/>
  <c r="E1423" i="12" l="1"/>
  <c r="D1408" i="17"/>
  <c r="H1425" i="15"/>
  <c r="I1425" i="15" s="1"/>
  <c r="D1425" i="15"/>
  <c r="C1425" i="15"/>
  <c r="G1425" i="15"/>
  <c r="C1425" i="14"/>
  <c r="H1425" i="14"/>
  <c r="I1425" i="14" s="1"/>
  <c r="D1425" i="14"/>
  <c r="G1425" i="14"/>
  <c r="H1422" i="13"/>
  <c r="I1422" i="13" s="1"/>
  <c r="C1422" i="13"/>
  <c r="D1422" i="13"/>
  <c r="G1422" i="13"/>
  <c r="B1424" i="12"/>
  <c r="D1119" i="3"/>
  <c r="C1119" i="3"/>
  <c r="H1119" i="3"/>
  <c r="I1119" i="3" s="1"/>
  <c r="E1425" i="15" l="1"/>
  <c r="G1410" i="17"/>
  <c r="E1425" i="14"/>
  <c r="F1410" i="17"/>
  <c r="E1422" i="13"/>
  <c r="E1407" i="17"/>
  <c r="E1119" i="3"/>
  <c r="C1104" i="17"/>
  <c r="B1104" i="17" s="1"/>
  <c r="B1426" i="15"/>
  <c r="B1426" i="14"/>
  <c r="B1423" i="13"/>
  <c r="H1424" i="12"/>
  <c r="I1424" i="12" s="1"/>
  <c r="D1424" i="12"/>
  <c r="C1424" i="12"/>
  <c r="G1424" i="12"/>
  <c r="B1120" i="3"/>
  <c r="G1120" i="3" s="1"/>
  <c r="E1424" i="12" l="1"/>
  <c r="D1409" i="17"/>
  <c r="H1426" i="15"/>
  <c r="I1426" i="15" s="1"/>
  <c r="D1426" i="15"/>
  <c r="C1426" i="15"/>
  <c r="G1426" i="15"/>
  <c r="H1426" i="14"/>
  <c r="I1426" i="14" s="1"/>
  <c r="D1426" i="14"/>
  <c r="C1426" i="14"/>
  <c r="G1426" i="14"/>
  <c r="H1423" i="13"/>
  <c r="I1423" i="13" s="1"/>
  <c r="D1423" i="13"/>
  <c r="C1423" i="13"/>
  <c r="G1423" i="13"/>
  <c r="B1425" i="12"/>
  <c r="D1120" i="3"/>
  <c r="C1120" i="3"/>
  <c r="H1120" i="3"/>
  <c r="I1120" i="3" s="1"/>
  <c r="E1426" i="15" l="1"/>
  <c r="G1411" i="17"/>
  <c r="E1426" i="14"/>
  <c r="F1411" i="17"/>
  <c r="E1423" i="13"/>
  <c r="E1408" i="17"/>
  <c r="E1120" i="3"/>
  <c r="C1105" i="17"/>
  <c r="B1105" i="17" s="1"/>
  <c r="B1427" i="15"/>
  <c r="B1427" i="14"/>
  <c r="B1424" i="13"/>
  <c r="H1425" i="12"/>
  <c r="I1425" i="12" s="1"/>
  <c r="D1425" i="12"/>
  <c r="C1425" i="12"/>
  <c r="G1425" i="12"/>
  <c r="B1121" i="3"/>
  <c r="G1121" i="3" s="1"/>
  <c r="E1425" i="12" l="1"/>
  <c r="D1410" i="17"/>
  <c r="D1427" i="15"/>
  <c r="C1427" i="15"/>
  <c r="H1427" i="15"/>
  <c r="I1427" i="15" s="1"/>
  <c r="G1427" i="15"/>
  <c r="D1427" i="14"/>
  <c r="C1427" i="14"/>
  <c r="H1427" i="14"/>
  <c r="I1427" i="14" s="1"/>
  <c r="G1427" i="14"/>
  <c r="H1424" i="13"/>
  <c r="I1424" i="13" s="1"/>
  <c r="D1424" i="13"/>
  <c r="C1424" i="13"/>
  <c r="G1424" i="13"/>
  <c r="B1426" i="12"/>
  <c r="C1121" i="3"/>
  <c r="D1121" i="3"/>
  <c r="H1121" i="3"/>
  <c r="I1121" i="3" s="1"/>
  <c r="E1427" i="15" l="1"/>
  <c r="G1412" i="17"/>
  <c r="E1427" i="14"/>
  <c r="F1412" i="17"/>
  <c r="E1424" i="13"/>
  <c r="E1409" i="17"/>
  <c r="E1121" i="3"/>
  <c r="C1106" i="17"/>
  <c r="B1106" i="17" s="1"/>
  <c r="B1428" i="15"/>
  <c r="B1428" i="14"/>
  <c r="B1425" i="13"/>
  <c r="D1426" i="12"/>
  <c r="C1426" i="12"/>
  <c r="H1426" i="12"/>
  <c r="I1426" i="12" s="1"/>
  <c r="G1426" i="12"/>
  <c r="B1122" i="3"/>
  <c r="G1122" i="3" s="1"/>
  <c r="E1426" i="12" l="1"/>
  <c r="D1411" i="17"/>
  <c r="H1428" i="15"/>
  <c r="I1428" i="15" s="1"/>
  <c r="D1428" i="15"/>
  <c r="C1428" i="15"/>
  <c r="G1428" i="15"/>
  <c r="D1428" i="14"/>
  <c r="H1428" i="14"/>
  <c r="I1428" i="14" s="1"/>
  <c r="C1428" i="14"/>
  <c r="G1428" i="14"/>
  <c r="D1425" i="13"/>
  <c r="C1425" i="13"/>
  <c r="H1425" i="13"/>
  <c r="I1425" i="13" s="1"/>
  <c r="G1425" i="13"/>
  <c r="B1427" i="12"/>
  <c r="D1122" i="3"/>
  <c r="C1122" i="3"/>
  <c r="E1428" i="15" l="1"/>
  <c r="G1413" i="17"/>
  <c r="E1428" i="14"/>
  <c r="F1413" i="17"/>
  <c r="E1425" i="13"/>
  <c r="E1410" i="17"/>
  <c r="E1122" i="3"/>
  <c r="C1107" i="17"/>
  <c r="B1107" i="17" s="1"/>
  <c r="B1429" i="15"/>
  <c r="B1429" i="14"/>
  <c r="B1426" i="13"/>
  <c r="H1427" i="12"/>
  <c r="I1427" i="12" s="1"/>
  <c r="D1427" i="12"/>
  <c r="C1427" i="12"/>
  <c r="G1427" i="12"/>
  <c r="H1122" i="3"/>
  <c r="I1122" i="3" s="1"/>
  <c r="E1427" i="12" l="1"/>
  <c r="D1412" i="17"/>
  <c r="D1429" i="15"/>
  <c r="C1429" i="15"/>
  <c r="H1429" i="15"/>
  <c r="I1429" i="15" s="1"/>
  <c r="G1429" i="15"/>
  <c r="H1429" i="14"/>
  <c r="I1429" i="14" s="1"/>
  <c r="D1429" i="14"/>
  <c r="C1429" i="14"/>
  <c r="G1429" i="14"/>
  <c r="D1426" i="13"/>
  <c r="C1426" i="13"/>
  <c r="H1426" i="13"/>
  <c r="I1426" i="13" s="1"/>
  <c r="G1426" i="13"/>
  <c r="B1428" i="12"/>
  <c r="B1123" i="3"/>
  <c r="G1123" i="3" s="1"/>
  <c r="E1429" i="15" l="1"/>
  <c r="G1414" i="17"/>
  <c r="E1429" i="14"/>
  <c r="F1414" i="17"/>
  <c r="E1426" i="13"/>
  <c r="E1411" i="17"/>
  <c r="B1430" i="15"/>
  <c r="B1430" i="14"/>
  <c r="B1427" i="13"/>
  <c r="D1428" i="12"/>
  <c r="C1428" i="12"/>
  <c r="H1428" i="12"/>
  <c r="I1428" i="12" s="1"/>
  <c r="G1428" i="12"/>
  <c r="D1123" i="3"/>
  <c r="C1123" i="3"/>
  <c r="H1123" i="3"/>
  <c r="I1123" i="3" s="1"/>
  <c r="E1428" i="12" l="1"/>
  <c r="D1413" i="17"/>
  <c r="E1123" i="3"/>
  <c r="C1108" i="17"/>
  <c r="B1108" i="17" s="1"/>
  <c r="H1430" i="15"/>
  <c r="I1430" i="15" s="1"/>
  <c r="D1430" i="15"/>
  <c r="C1430" i="15"/>
  <c r="G1430" i="15"/>
  <c r="D1430" i="14"/>
  <c r="C1430" i="14"/>
  <c r="H1430" i="14"/>
  <c r="I1430" i="14" s="1"/>
  <c r="G1430" i="14"/>
  <c r="H1427" i="13"/>
  <c r="I1427" i="13" s="1"/>
  <c r="D1427" i="13"/>
  <c r="C1427" i="13"/>
  <c r="G1427" i="13"/>
  <c r="B1429" i="12"/>
  <c r="B1124" i="3"/>
  <c r="G1124" i="3" s="1"/>
  <c r="E1430" i="15" l="1"/>
  <c r="G1415" i="17"/>
  <c r="E1430" i="14"/>
  <c r="F1415" i="17"/>
  <c r="E1427" i="13"/>
  <c r="E1412" i="17"/>
  <c r="B1431" i="15"/>
  <c r="B1431" i="14"/>
  <c r="B1428" i="13"/>
  <c r="H1429" i="12"/>
  <c r="I1429" i="12" s="1"/>
  <c r="D1429" i="12"/>
  <c r="C1429" i="12"/>
  <c r="G1429" i="12"/>
  <c r="C1124" i="3"/>
  <c r="D1124" i="3"/>
  <c r="H1124" i="3"/>
  <c r="I1124" i="3" s="1"/>
  <c r="E1429" i="12" l="1"/>
  <c r="D1414" i="17"/>
  <c r="E1124" i="3"/>
  <c r="C1109" i="17"/>
  <c r="B1109" i="17" s="1"/>
  <c r="H1431" i="15"/>
  <c r="I1431" i="15" s="1"/>
  <c r="D1431" i="15"/>
  <c r="C1431" i="15"/>
  <c r="G1431" i="15"/>
  <c r="H1431" i="14"/>
  <c r="I1431" i="14" s="1"/>
  <c r="D1431" i="14"/>
  <c r="C1431" i="14"/>
  <c r="G1431" i="14"/>
  <c r="C1428" i="13"/>
  <c r="H1428" i="13"/>
  <c r="I1428" i="13" s="1"/>
  <c r="D1428" i="13"/>
  <c r="G1428" i="13"/>
  <c r="B1430" i="12"/>
  <c r="B1125" i="3"/>
  <c r="G1125" i="3" s="1"/>
  <c r="E1431" i="15" l="1"/>
  <c r="G1416" i="17"/>
  <c r="E1431" i="14"/>
  <c r="F1416" i="17"/>
  <c r="E1428" i="13"/>
  <c r="E1413" i="17"/>
  <c r="B1432" i="15"/>
  <c r="B1432" i="14"/>
  <c r="B1429" i="13"/>
  <c r="H1430" i="12"/>
  <c r="I1430" i="12" s="1"/>
  <c r="D1430" i="12"/>
  <c r="C1430" i="12"/>
  <c r="G1430" i="12"/>
  <c r="C1125" i="3"/>
  <c r="D1125" i="3"/>
  <c r="H1125" i="3"/>
  <c r="I1125" i="3" s="1"/>
  <c r="E1430" i="12" l="1"/>
  <c r="D1415" i="17"/>
  <c r="E1125" i="3"/>
  <c r="C1110" i="17"/>
  <c r="B1110" i="17" s="1"/>
  <c r="H1432" i="15"/>
  <c r="I1432" i="15" s="1"/>
  <c r="D1432" i="15"/>
  <c r="C1432" i="15"/>
  <c r="G1432" i="15"/>
  <c r="H1432" i="14"/>
  <c r="I1432" i="14" s="1"/>
  <c r="D1432" i="14"/>
  <c r="C1432" i="14"/>
  <c r="G1432" i="14"/>
  <c r="H1429" i="13"/>
  <c r="I1429" i="13" s="1"/>
  <c r="D1429" i="13"/>
  <c r="C1429" i="13"/>
  <c r="G1429" i="13"/>
  <c r="B1431" i="12"/>
  <c r="B1126" i="3"/>
  <c r="G1126" i="3" s="1"/>
  <c r="E1432" i="15" l="1"/>
  <c r="G1417" i="17"/>
  <c r="E1432" i="14"/>
  <c r="F1417" i="17"/>
  <c r="E1429" i="13"/>
  <c r="E1414" i="17"/>
  <c r="B1433" i="15"/>
  <c r="B1433" i="14"/>
  <c r="B1430" i="13"/>
  <c r="H1431" i="12"/>
  <c r="I1431" i="12" s="1"/>
  <c r="D1431" i="12"/>
  <c r="C1431" i="12"/>
  <c r="G1431" i="12"/>
  <c r="C1126" i="3"/>
  <c r="H1126" i="3"/>
  <c r="I1126" i="3" s="1"/>
  <c r="D1126" i="3"/>
  <c r="E1431" i="12" l="1"/>
  <c r="D1416" i="17"/>
  <c r="E1126" i="3"/>
  <c r="C1111" i="17"/>
  <c r="B1111" i="17" s="1"/>
  <c r="H1433" i="15"/>
  <c r="I1433" i="15" s="1"/>
  <c r="D1433" i="15"/>
  <c r="C1433" i="15"/>
  <c r="G1433" i="15"/>
  <c r="H1433" i="14"/>
  <c r="I1433" i="14" s="1"/>
  <c r="C1433" i="14"/>
  <c r="D1433" i="14"/>
  <c r="G1433" i="14"/>
  <c r="H1430" i="13"/>
  <c r="I1430" i="13" s="1"/>
  <c r="D1430" i="13"/>
  <c r="C1430" i="13"/>
  <c r="G1430" i="13"/>
  <c r="B1432" i="12"/>
  <c r="B1127" i="3"/>
  <c r="G1127" i="3" s="1"/>
  <c r="E1433" i="15" l="1"/>
  <c r="G1418" i="17"/>
  <c r="E1433" i="14"/>
  <c r="F1418" i="17"/>
  <c r="E1430" i="13"/>
  <c r="E1415" i="17"/>
  <c r="B1434" i="15"/>
  <c r="B1434" i="14"/>
  <c r="B1431" i="13"/>
  <c r="H1432" i="12"/>
  <c r="I1432" i="12" s="1"/>
  <c r="D1432" i="12"/>
  <c r="C1432" i="12"/>
  <c r="G1432" i="12"/>
  <c r="C1127" i="3"/>
  <c r="D1127" i="3"/>
  <c r="H1127" i="3"/>
  <c r="I1127" i="3" s="1"/>
  <c r="E1432" i="12" l="1"/>
  <c r="D1417" i="17"/>
  <c r="E1127" i="3"/>
  <c r="C1112" i="17"/>
  <c r="B1112" i="17" s="1"/>
  <c r="D1434" i="15"/>
  <c r="C1434" i="15"/>
  <c r="H1434" i="15"/>
  <c r="I1434" i="15" s="1"/>
  <c r="G1434" i="15"/>
  <c r="H1434" i="14"/>
  <c r="I1434" i="14" s="1"/>
  <c r="C1434" i="14"/>
  <c r="D1434" i="14"/>
  <c r="G1434" i="14"/>
  <c r="D1431" i="13"/>
  <c r="C1431" i="13"/>
  <c r="H1431" i="13"/>
  <c r="I1431" i="13" s="1"/>
  <c r="G1431" i="13"/>
  <c r="B1433" i="12"/>
  <c r="B1128" i="3"/>
  <c r="G1128" i="3" s="1"/>
  <c r="E1434" i="15" l="1"/>
  <c r="G1419" i="17"/>
  <c r="E1434" i="14"/>
  <c r="F1419" i="17"/>
  <c r="E1431" i="13"/>
  <c r="E1416" i="17"/>
  <c r="B1435" i="15"/>
  <c r="B1435" i="14"/>
  <c r="B1432" i="13"/>
  <c r="D1433" i="12"/>
  <c r="C1433" i="12"/>
  <c r="H1433" i="12"/>
  <c r="I1433" i="12" s="1"/>
  <c r="G1433" i="12"/>
  <c r="D1128" i="3"/>
  <c r="H1128" i="3"/>
  <c r="I1128" i="3" s="1"/>
  <c r="C1128" i="3"/>
  <c r="E1433" i="12" l="1"/>
  <c r="D1418" i="17"/>
  <c r="E1128" i="3"/>
  <c r="C1113" i="17"/>
  <c r="B1113" i="17" s="1"/>
  <c r="H1435" i="15"/>
  <c r="I1435" i="15" s="1"/>
  <c r="D1435" i="15"/>
  <c r="C1435" i="15"/>
  <c r="G1435" i="15"/>
  <c r="D1435" i="14"/>
  <c r="C1435" i="14"/>
  <c r="H1435" i="14"/>
  <c r="I1435" i="14" s="1"/>
  <c r="G1435" i="14"/>
  <c r="H1432" i="13"/>
  <c r="I1432" i="13" s="1"/>
  <c r="D1432" i="13"/>
  <c r="C1432" i="13"/>
  <c r="G1432" i="13"/>
  <c r="B1434" i="12"/>
  <c r="B1129" i="3"/>
  <c r="G1129" i="3" s="1"/>
  <c r="E1435" i="15" l="1"/>
  <c r="G1420" i="17"/>
  <c r="E1435" i="14"/>
  <c r="F1420" i="17"/>
  <c r="E1432" i="13"/>
  <c r="E1417" i="17"/>
  <c r="B1436" i="15"/>
  <c r="B1436" i="14"/>
  <c r="B1433" i="13"/>
  <c r="H1434" i="12"/>
  <c r="I1434" i="12" s="1"/>
  <c r="D1434" i="12"/>
  <c r="C1434" i="12"/>
  <c r="G1434" i="12"/>
  <c r="D1129" i="3"/>
  <c r="C1129" i="3"/>
  <c r="H1129" i="3"/>
  <c r="I1129" i="3" s="1"/>
  <c r="E1434" i="12" l="1"/>
  <c r="D1419" i="17"/>
  <c r="E1129" i="3"/>
  <c r="C1114" i="17"/>
  <c r="B1114" i="17" s="1"/>
  <c r="C1436" i="15"/>
  <c r="H1436" i="15"/>
  <c r="I1436" i="15" s="1"/>
  <c r="D1436" i="15"/>
  <c r="G1436" i="15"/>
  <c r="C1436" i="14"/>
  <c r="H1436" i="14"/>
  <c r="I1436" i="14" s="1"/>
  <c r="D1436" i="14"/>
  <c r="G1436" i="14"/>
  <c r="D1433" i="13"/>
  <c r="C1433" i="13"/>
  <c r="H1433" i="13"/>
  <c r="I1433" i="13" s="1"/>
  <c r="G1433" i="13"/>
  <c r="B1435" i="12"/>
  <c r="B1130" i="3"/>
  <c r="G1130" i="3" s="1"/>
  <c r="E1436" i="15" l="1"/>
  <c r="G1421" i="17"/>
  <c r="E1436" i="14"/>
  <c r="F1421" i="17"/>
  <c r="E1433" i="13"/>
  <c r="E1418" i="17"/>
  <c r="B1437" i="15"/>
  <c r="B1437" i="14"/>
  <c r="B1434" i="13"/>
  <c r="C1435" i="12"/>
  <c r="H1435" i="12"/>
  <c r="I1435" i="12" s="1"/>
  <c r="D1435" i="12"/>
  <c r="G1435" i="12"/>
  <c r="C1130" i="3"/>
  <c r="D1130" i="3"/>
  <c r="H1130" i="3"/>
  <c r="I1130" i="3" s="1"/>
  <c r="E1435" i="12" l="1"/>
  <c r="D1420" i="17"/>
  <c r="E1130" i="3"/>
  <c r="C1115" i="17"/>
  <c r="B1115" i="17" s="1"/>
  <c r="H1437" i="15"/>
  <c r="I1437" i="15" s="1"/>
  <c r="D1437" i="15"/>
  <c r="C1437" i="15"/>
  <c r="G1437" i="15"/>
  <c r="C1437" i="14"/>
  <c r="H1437" i="14"/>
  <c r="I1437" i="14" s="1"/>
  <c r="D1437" i="14"/>
  <c r="G1437" i="14"/>
  <c r="H1434" i="13"/>
  <c r="I1434" i="13" s="1"/>
  <c r="C1434" i="13"/>
  <c r="D1434" i="13"/>
  <c r="G1434" i="13"/>
  <c r="B1436" i="12"/>
  <c r="B1131" i="3"/>
  <c r="G1131" i="3" s="1"/>
  <c r="E1437" i="15" l="1"/>
  <c r="G1422" i="17"/>
  <c r="E1437" i="14"/>
  <c r="F1422" i="17"/>
  <c r="E1434" i="13"/>
  <c r="E1419" i="17"/>
  <c r="B1438" i="15"/>
  <c r="B1438" i="14"/>
  <c r="B1435" i="13"/>
  <c r="H1436" i="12"/>
  <c r="I1436" i="12" s="1"/>
  <c r="D1436" i="12"/>
  <c r="C1436" i="12"/>
  <c r="G1436" i="12"/>
  <c r="C1131" i="3"/>
  <c r="D1131" i="3"/>
  <c r="H1131" i="3"/>
  <c r="I1131" i="3" s="1"/>
  <c r="E1436" i="12" l="1"/>
  <c r="D1421" i="17"/>
  <c r="E1131" i="3"/>
  <c r="C1116" i="17"/>
  <c r="B1116" i="17" s="1"/>
  <c r="H1438" i="15"/>
  <c r="I1438" i="15" s="1"/>
  <c r="D1438" i="15"/>
  <c r="C1438" i="15"/>
  <c r="G1438" i="15"/>
  <c r="H1438" i="14"/>
  <c r="I1438" i="14" s="1"/>
  <c r="D1438" i="14"/>
  <c r="C1438" i="14"/>
  <c r="G1438" i="14"/>
  <c r="H1435" i="13"/>
  <c r="I1435" i="13" s="1"/>
  <c r="D1435" i="13"/>
  <c r="C1435" i="13"/>
  <c r="G1435" i="13"/>
  <c r="B1437" i="12"/>
  <c r="B1132" i="3"/>
  <c r="G1132" i="3" s="1"/>
  <c r="E1438" i="15" l="1"/>
  <c r="G1423" i="17"/>
  <c r="E1438" i="14"/>
  <c r="F1423" i="17"/>
  <c r="E1435" i="13"/>
  <c r="E1420" i="17"/>
  <c r="B1439" i="15"/>
  <c r="B1439" i="14"/>
  <c r="B1436" i="13"/>
  <c r="H1437" i="12"/>
  <c r="I1437" i="12" s="1"/>
  <c r="D1437" i="12"/>
  <c r="C1437" i="12"/>
  <c r="G1437" i="12"/>
  <c r="D1132" i="3"/>
  <c r="C1132" i="3"/>
  <c r="H1132" i="3"/>
  <c r="I1132" i="3" s="1"/>
  <c r="E1437" i="12" l="1"/>
  <c r="D1422" i="17"/>
  <c r="E1132" i="3"/>
  <c r="C1117" i="17"/>
  <c r="B1117" i="17" s="1"/>
  <c r="D1439" i="15"/>
  <c r="C1439" i="15"/>
  <c r="H1439" i="15"/>
  <c r="I1439" i="15" s="1"/>
  <c r="G1439" i="15"/>
  <c r="D1439" i="14"/>
  <c r="C1439" i="14"/>
  <c r="H1439" i="14"/>
  <c r="I1439" i="14" s="1"/>
  <c r="G1439" i="14"/>
  <c r="H1436" i="13"/>
  <c r="I1436" i="13" s="1"/>
  <c r="D1436" i="13"/>
  <c r="C1436" i="13"/>
  <c r="G1436" i="13"/>
  <c r="B1438" i="12"/>
  <c r="B1133" i="3"/>
  <c r="G1133" i="3" s="1"/>
  <c r="E1439" i="15" l="1"/>
  <c r="G1424" i="17"/>
  <c r="E1439" i="14"/>
  <c r="F1424" i="17"/>
  <c r="E1436" i="13"/>
  <c r="E1421" i="17"/>
  <c r="B1440" i="15"/>
  <c r="B1440" i="14"/>
  <c r="B1437" i="13"/>
  <c r="D1438" i="12"/>
  <c r="C1438" i="12"/>
  <c r="H1438" i="12"/>
  <c r="I1438" i="12" s="1"/>
  <c r="G1438" i="12"/>
  <c r="C1133" i="3"/>
  <c r="D1133" i="3"/>
  <c r="H1133" i="3"/>
  <c r="I1133" i="3" s="1"/>
  <c r="E1438" i="12" l="1"/>
  <c r="D1423" i="17"/>
  <c r="E1133" i="3"/>
  <c r="C1118" i="17"/>
  <c r="B1118" i="17" s="1"/>
  <c r="H1440" i="15"/>
  <c r="I1440" i="15" s="1"/>
  <c r="D1440" i="15"/>
  <c r="C1440" i="15"/>
  <c r="G1440" i="15"/>
  <c r="D1440" i="14"/>
  <c r="C1440" i="14"/>
  <c r="H1440" i="14"/>
  <c r="I1440" i="14" s="1"/>
  <c r="G1440" i="14"/>
  <c r="D1437" i="13"/>
  <c r="C1437" i="13"/>
  <c r="H1437" i="13"/>
  <c r="I1437" i="13" s="1"/>
  <c r="G1437" i="13"/>
  <c r="B1439" i="12"/>
  <c r="B1134" i="3"/>
  <c r="G1134" i="3" s="1"/>
  <c r="E1440" i="15" l="1"/>
  <c r="G1425" i="17"/>
  <c r="E1440" i="14"/>
  <c r="F1425" i="17"/>
  <c r="E1437" i="13"/>
  <c r="E1422" i="17"/>
  <c r="B1441" i="15"/>
  <c r="B1441" i="14"/>
  <c r="B1438" i="13"/>
  <c r="H1439" i="12"/>
  <c r="I1439" i="12" s="1"/>
  <c r="D1439" i="12"/>
  <c r="C1439" i="12"/>
  <c r="G1439" i="12"/>
  <c r="D1134" i="3"/>
  <c r="H1134" i="3"/>
  <c r="I1134" i="3" s="1"/>
  <c r="C1134" i="3"/>
  <c r="E1439" i="12" l="1"/>
  <c r="D1424" i="17"/>
  <c r="E1134" i="3"/>
  <c r="C1119" i="17"/>
  <c r="B1119" i="17" s="1"/>
  <c r="D1441" i="15"/>
  <c r="C1441" i="15"/>
  <c r="H1441" i="15"/>
  <c r="I1441" i="15" s="1"/>
  <c r="G1441" i="15"/>
  <c r="H1441" i="14"/>
  <c r="I1441" i="14" s="1"/>
  <c r="D1441" i="14"/>
  <c r="C1441" i="14"/>
  <c r="G1441" i="14"/>
  <c r="D1438" i="13"/>
  <c r="C1438" i="13"/>
  <c r="H1438" i="13"/>
  <c r="I1438" i="13" s="1"/>
  <c r="G1438" i="13"/>
  <c r="B1440" i="12"/>
  <c r="B1135" i="3"/>
  <c r="G1135" i="3" s="1"/>
  <c r="E1441" i="15" l="1"/>
  <c r="G1426" i="17"/>
  <c r="E1441" i="14"/>
  <c r="F1426" i="17"/>
  <c r="E1438" i="13"/>
  <c r="E1423" i="17"/>
  <c r="B1442" i="15"/>
  <c r="B1442" i="14"/>
  <c r="B1439" i="13"/>
  <c r="D1440" i="12"/>
  <c r="C1440" i="12"/>
  <c r="H1440" i="12"/>
  <c r="I1440" i="12" s="1"/>
  <c r="G1440" i="12"/>
  <c r="D1135" i="3"/>
  <c r="C1135" i="3"/>
  <c r="H1135" i="3"/>
  <c r="I1135" i="3" s="1"/>
  <c r="E1440" i="12" l="1"/>
  <c r="D1425" i="17"/>
  <c r="E1135" i="3"/>
  <c r="C1120" i="17"/>
  <c r="B1120" i="17" s="1"/>
  <c r="H1442" i="15"/>
  <c r="I1442" i="15" s="1"/>
  <c r="D1442" i="15"/>
  <c r="C1442" i="15"/>
  <c r="G1442" i="15"/>
  <c r="D1442" i="14"/>
  <c r="C1442" i="14"/>
  <c r="H1442" i="14"/>
  <c r="I1442" i="14" s="1"/>
  <c r="G1442" i="14"/>
  <c r="H1439" i="13"/>
  <c r="I1439" i="13" s="1"/>
  <c r="D1439" i="13"/>
  <c r="C1439" i="13"/>
  <c r="G1439" i="13"/>
  <c r="B1441" i="12"/>
  <c r="B1136" i="3"/>
  <c r="G1136" i="3" s="1"/>
  <c r="E1442" i="15" l="1"/>
  <c r="G1427" i="17"/>
  <c r="E1442" i="14"/>
  <c r="F1427" i="17"/>
  <c r="E1439" i="13"/>
  <c r="E1424" i="17"/>
  <c r="B1443" i="15"/>
  <c r="B1443" i="14"/>
  <c r="B1440" i="13"/>
  <c r="H1441" i="12"/>
  <c r="I1441" i="12" s="1"/>
  <c r="D1441" i="12"/>
  <c r="C1441" i="12"/>
  <c r="G1441" i="12"/>
  <c r="C1136" i="3"/>
  <c r="D1136" i="3"/>
  <c r="H1136" i="3"/>
  <c r="I1136" i="3" s="1"/>
  <c r="E1441" i="12" l="1"/>
  <c r="D1426" i="17"/>
  <c r="E1136" i="3"/>
  <c r="C1121" i="17"/>
  <c r="B1121" i="17" s="1"/>
  <c r="H1443" i="15"/>
  <c r="I1443" i="15" s="1"/>
  <c r="D1443" i="15"/>
  <c r="C1443" i="15"/>
  <c r="G1443" i="15"/>
  <c r="H1443" i="14"/>
  <c r="I1443" i="14" s="1"/>
  <c r="D1443" i="14"/>
  <c r="C1443" i="14"/>
  <c r="G1443" i="14"/>
  <c r="C1440" i="13"/>
  <c r="H1440" i="13"/>
  <c r="I1440" i="13" s="1"/>
  <c r="D1440" i="13"/>
  <c r="G1440" i="13"/>
  <c r="B1442" i="12"/>
  <c r="B1137" i="3"/>
  <c r="G1137" i="3" s="1"/>
  <c r="E1443" i="15" l="1"/>
  <c r="G1428" i="17"/>
  <c r="E1443" i="14"/>
  <c r="F1428" i="17"/>
  <c r="E1440" i="13"/>
  <c r="E1425" i="17"/>
  <c r="B1444" i="15"/>
  <c r="B1444" i="14"/>
  <c r="B1441" i="13"/>
  <c r="H1442" i="12"/>
  <c r="I1442" i="12" s="1"/>
  <c r="D1442" i="12"/>
  <c r="C1442" i="12"/>
  <c r="G1442" i="12"/>
  <c r="C1137" i="3"/>
  <c r="D1137" i="3"/>
  <c r="H1137" i="3"/>
  <c r="I1137" i="3" s="1"/>
  <c r="E1442" i="12" l="1"/>
  <c r="D1427" i="17"/>
  <c r="E1137" i="3"/>
  <c r="C1122" i="17"/>
  <c r="B1122" i="17" s="1"/>
  <c r="H1444" i="15"/>
  <c r="I1444" i="15" s="1"/>
  <c r="D1444" i="15"/>
  <c r="C1444" i="15"/>
  <c r="G1444" i="15"/>
  <c r="H1444" i="14"/>
  <c r="I1444" i="14" s="1"/>
  <c r="D1444" i="14"/>
  <c r="C1444" i="14"/>
  <c r="G1444" i="14"/>
  <c r="H1441" i="13"/>
  <c r="I1441" i="13" s="1"/>
  <c r="D1441" i="13"/>
  <c r="C1441" i="13"/>
  <c r="G1441" i="13"/>
  <c r="B1443" i="12"/>
  <c r="B1138" i="3"/>
  <c r="G1138" i="3" s="1"/>
  <c r="E1444" i="15" l="1"/>
  <c r="G1429" i="17"/>
  <c r="E1444" i="14"/>
  <c r="F1429" i="17"/>
  <c r="E1441" i="13"/>
  <c r="E1426" i="17"/>
  <c r="B1445" i="15"/>
  <c r="B1445" i="14"/>
  <c r="B1442" i="13"/>
  <c r="H1443" i="12"/>
  <c r="I1443" i="12" s="1"/>
  <c r="D1443" i="12"/>
  <c r="C1443" i="12"/>
  <c r="G1443" i="12"/>
  <c r="C1138" i="3"/>
  <c r="D1138" i="3"/>
  <c r="E1443" i="12" l="1"/>
  <c r="D1428" i="17"/>
  <c r="E1138" i="3"/>
  <c r="C1123" i="17"/>
  <c r="B1123" i="17" s="1"/>
  <c r="H1445" i="15"/>
  <c r="I1445" i="15" s="1"/>
  <c r="D1445" i="15"/>
  <c r="C1445" i="15"/>
  <c r="G1445" i="15"/>
  <c r="H1445" i="14"/>
  <c r="I1445" i="14" s="1"/>
  <c r="C1445" i="14"/>
  <c r="D1445" i="14"/>
  <c r="G1445" i="14"/>
  <c r="H1442" i="13"/>
  <c r="I1442" i="13" s="1"/>
  <c r="D1442" i="13"/>
  <c r="C1442" i="13"/>
  <c r="G1442" i="13"/>
  <c r="B1444" i="12"/>
  <c r="H1138" i="3"/>
  <c r="I1138" i="3" s="1"/>
  <c r="E1445" i="15" l="1"/>
  <c r="G1430" i="17"/>
  <c r="E1445" i="14"/>
  <c r="F1430" i="17"/>
  <c r="E1442" i="13"/>
  <c r="E1427" i="17"/>
  <c r="B1446" i="15"/>
  <c r="B1446" i="14"/>
  <c r="B1443" i="13"/>
  <c r="H1444" i="12"/>
  <c r="I1444" i="12" s="1"/>
  <c r="D1444" i="12"/>
  <c r="C1444" i="12"/>
  <c r="G1444" i="12"/>
  <c r="B1139" i="3"/>
  <c r="G1139" i="3" s="1"/>
  <c r="E1444" i="12" l="1"/>
  <c r="D1429" i="17"/>
  <c r="D1446" i="15"/>
  <c r="C1446" i="15"/>
  <c r="H1446" i="15"/>
  <c r="I1446" i="15" s="1"/>
  <c r="G1446" i="15"/>
  <c r="H1446" i="14"/>
  <c r="I1446" i="14" s="1"/>
  <c r="C1446" i="14"/>
  <c r="D1446" i="14"/>
  <c r="G1446" i="14"/>
  <c r="D1443" i="13"/>
  <c r="C1443" i="13"/>
  <c r="H1443" i="13"/>
  <c r="I1443" i="13" s="1"/>
  <c r="G1443" i="13"/>
  <c r="B1445" i="12"/>
  <c r="C1139" i="3"/>
  <c r="D1139" i="3"/>
  <c r="H1139" i="3"/>
  <c r="I1139" i="3" s="1"/>
  <c r="E1446" i="15" l="1"/>
  <c r="G1431" i="17"/>
  <c r="E1446" i="14"/>
  <c r="F1431" i="17"/>
  <c r="E1443" i="13"/>
  <c r="E1428" i="17"/>
  <c r="E1139" i="3"/>
  <c r="C1124" i="17"/>
  <c r="B1124" i="17" s="1"/>
  <c r="B1447" i="15"/>
  <c r="B1447" i="14"/>
  <c r="B1444" i="13"/>
  <c r="D1445" i="12"/>
  <c r="C1445" i="12"/>
  <c r="H1445" i="12"/>
  <c r="I1445" i="12" s="1"/>
  <c r="G1445" i="12"/>
  <c r="B1140" i="3"/>
  <c r="G1140" i="3" s="1"/>
  <c r="E1445" i="12" l="1"/>
  <c r="D1430" i="17"/>
  <c r="H1447" i="15"/>
  <c r="I1447" i="15" s="1"/>
  <c r="D1447" i="15"/>
  <c r="C1447" i="15"/>
  <c r="G1447" i="15"/>
  <c r="D1447" i="14"/>
  <c r="C1447" i="14"/>
  <c r="H1447" i="14"/>
  <c r="I1447" i="14" s="1"/>
  <c r="G1447" i="14"/>
  <c r="H1444" i="13"/>
  <c r="I1444" i="13" s="1"/>
  <c r="D1444" i="13"/>
  <c r="C1444" i="13"/>
  <c r="G1444" i="13"/>
  <c r="B1446" i="12"/>
  <c r="C1140" i="3"/>
  <c r="D1140" i="3"/>
  <c r="H1140" i="3"/>
  <c r="I1140" i="3" s="1"/>
  <c r="E1447" i="15" l="1"/>
  <c r="G1432" i="17"/>
  <c r="E1447" i="14"/>
  <c r="F1432" i="17"/>
  <c r="E1444" i="13"/>
  <c r="E1429" i="17"/>
  <c r="E1140" i="3"/>
  <c r="C1125" i="17"/>
  <c r="B1125" i="17" s="1"/>
  <c r="B1448" i="15"/>
  <c r="B1448" i="14"/>
  <c r="B1445" i="13"/>
  <c r="H1446" i="12"/>
  <c r="I1446" i="12" s="1"/>
  <c r="D1446" i="12"/>
  <c r="C1446" i="12"/>
  <c r="G1446" i="12"/>
  <c r="B1141" i="3"/>
  <c r="G1141" i="3" s="1"/>
  <c r="E1446" i="12" l="1"/>
  <c r="D1431" i="17"/>
  <c r="C1448" i="15"/>
  <c r="H1448" i="15"/>
  <c r="I1448" i="15" s="1"/>
  <c r="D1448" i="15"/>
  <c r="G1448" i="15"/>
  <c r="C1448" i="14"/>
  <c r="H1448" i="14"/>
  <c r="I1448" i="14" s="1"/>
  <c r="D1448" i="14"/>
  <c r="G1448" i="14"/>
  <c r="D1445" i="13"/>
  <c r="C1445" i="13"/>
  <c r="H1445" i="13"/>
  <c r="I1445" i="13" s="1"/>
  <c r="G1445" i="13"/>
  <c r="B1447" i="12"/>
  <c r="D1141" i="3"/>
  <c r="C1141" i="3"/>
  <c r="H1141" i="3"/>
  <c r="I1141" i="3" s="1"/>
  <c r="E1448" i="15" l="1"/>
  <c r="G1433" i="17"/>
  <c r="E1448" i="14"/>
  <c r="F1433" i="17"/>
  <c r="E1445" i="13"/>
  <c r="E1430" i="17"/>
  <c r="E1141" i="3"/>
  <c r="C1126" i="17"/>
  <c r="B1126" i="17" s="1"/>
  <c r="B1449" i="15"/>
  <c r="B1449" i="14"/>
  <c r="B1446" i="13"/>
  <c r="C1447" i="12"/>
  <c r="H1447" i="12"/>
  <c r="I1447" i="12" s="1"/>
  <c r="D1447" i="12"/>
  <c r="G1447" i="12"/>
  <c r="B1142" i="3"/>
  <c r="G1142" i="3" s="1"/>
  <c r="E1447" i="12" l="1"/>
  <c r="D1432" i="17"/>
  <c r="H1449" i="15"/>
  <c r="I1449" i="15" s="1"/>
  <c r="D1449" i="15"/>
  <c r="C1449" i="15"/>
  <c r="G1449" i="15"/>
  <c r="C1449" i="14"/>
  <c r="H1449" i="14"/>
  <c r="I1449" i="14" s="1"/>
  <c r="D1449" i="14"/>
  <c r="G1449" i="14"/>
  <c r="H1446" i="13"/>
  <c r="I1446" i="13" s="1"/>
  <c r="C1446" i="13"/>
  <c r="D1446" i="13"/>
  <c r="G1446" i="13"/>
  <c r="B1448" i="12"/>
  <c r="D1142" i="3"/>
  <c r="C1142" i="3"/>
  <c r="H1142" i="3"/>
  <c r="I1142" i="3" s="1"/>
  <c r="E1449" i="15" l="1"/>
  <c r="G1434" i="17"/>
  <c r="E1449" i="14"/>
  <c r="F1434" i="17"/>
  <c r="E1446" i="13"/>
  <c r="E1431" i="17"/>
  <c r="E1142" i="3"/>
  <c r="C1127" i="17"/>
  <c r="B1127" i="17" s="1"/>
  <c r="B1450" i="15"/>
  <c r="B1450" i="14"/>
  <c r="B1447" i="13"/>
  <c r="H1448" i="12"/>
  <c r="I1448" i="12" s="1"/>
  <c r="D1448" i="12"/>
  <c r="C1448" i="12"/>
  <c r="G1448" i="12"/>
  <c r="B1143" i="3"/>
  <c r="G1143" i="3" s="1"/>
  <c r="E1448" i="12" l="1"/>
  <c r="D1433" i="17"/>
  <c r="H1450" i="15"/>
  <c r="I1450" i="15" s="1"/>
  <c r="D1450" i="15"/>
  <c r="C1450" i="15"/>
  <c r="G1450" i="15"/>
  <c r="H1450" i="14"/>
  <c r="I1450" i="14" s="1"/>
  <c r="D1450" i="14"/>
  <c r="C1450" i="14"/>
  <c r="G1450" i="14"/>
  <c r="H1447" i="13"/>
  <c r="I1447" i="13" s="1"/>
  <c r="C1447" i="13"/>
  <c r="D1447" i="13"/>
  <c r="G1447" i="13"/>
  <c r="B1449" i="12"/>
  <c r="D1143" i="3"/>
  <c r="C1143" i="3"/>
  <c r="E1450" i="15" l="1"/>
  <c r="G1435" i="17"/>
  <c r="E1450" i="14"/>
  <c r="F1435" i="17"/>
  <c r="E1447" i="13"/>
  <c r="E1432" i="17"/>
  <c r="E1143" i="3"/>
  <c r="C1128" i="17"/>
  <c r="B1128" i="17" s="1"/>
  <c r="B1451" i="15"/>
  <c r="B1451" i="14"/>
  <c r="B1448" i="13"/>
  <c r="H1449" i="12"/>
  <c r="I1449" i="12" s="1"/>
  <c r="D1449" i="12"/>
  <c r="C1449" i="12"/>
  <c r="G1449" i="12"/>
  <c r="H1143" i="3"/>
  <c r="I1143" i="3" s="1"/>
  <c r="E1449" i="12" l="1"/>
  <c r="D1434" i="17"/>
  <c r="D1451" i="15"/>
  <c r="C1451" i="15"/>
  <c r="H1451" i="15"/>
  <c r="I1451" i="15" s="1"/>
  <c r="G1451" i="15"/>
  <c r="D1451" i="14"/>
  <c r="C1451" i="14"/>
  <c r="H1451" i="14"/>
  <c r="I1451" i="14" s="1"/>
  <c r="G1451" i="14"/>
  <c r="H1448" i="13"/>
  <c r="I1448" i="13" s="1"/>
  <c r="D1448" i="13"/>
  <c r="C1448" i="13"/>
  <c r="G1448" i="13"/>
  <c r="B1450" i="12"/>
  <c r="B1144" i="3"/>
  <c r="G1144" i="3" s="1"/>
  <c r="E1451" i="15" l="1"/>
  <c r="G1436" i="17"/>
  <c r="E1451" i="14"/>
  <c r="F1436" i="17"/>
  <c r="E1448" i="13"/>
  <c r="E1433" i="17"/>
  <c r="B1452" i="15"/>
  <c r="B1452" i="14"/>
  <c r="B1449" i="13"/>
  <c r="D1450" i="12"/>
  <c r="C1450" i="12"/>
  <c r="H1450" i="12"/>
  <c r="I1450" i="12" s="1"/>
  <c r="G1450" i="12"/>
  <c r="C1144" i="3"/>
  <c r="D1144" i="3"/>
  <c r="H1144" i="3"/>
  <c r="I1144" i="3" s="1"/>
  <c r="E1450" i="12" l="1"/>
  <c r="D1435" i="17"/>
  <c r="E1144" i="3"/>
  <c r="C1129" i="17"/>
  <c r="B1129" i="17" s="1"/>
  <c r="H1452" i="15"/>
  <c r="I1452" i="15" s="1"/>
  <c r="D1452" i="15"/>
  <c r="C1452" i="15"/>
  <c r="G1452" i="15"/>
  <c r="D1452" i="14"/>
  <c r="H1452" i="14"/>
  <c r="I1452" i="14" s="1"/>
  <c r="C1452" i="14"/>
  <c r="G1452" i="14"/>
  <c r="D1449" i="13"/>
  <c r="C1449" i="13"/>
  <c r="H1449" i="13"/>
  <c r="I1449" i="13" s="1"/>
  <c r="G1449" i="13"/>
  <c r="B1451" i="12"/>
  <c r="B1145" i="3"/>
  <c r="G1145" i="3" s="1"/>
  <c r="E1452" i="15" l="1"/>
  <c r="G1437" i="17"/>
  <c r="E1452" i="14"/>
  <c r="F1437" i="17"/>
  <c r="E1449" i="13"/>
  <c r="E1434" i="17"/>
  <c r="B1453" i="15"/>
  <c r="B1453" i="14"/>
  <c r="B1450" i="13"/>
  <c r="H1451" i="12"/>
  <c r="I1451" i="12" s="1"/>
  <c r="D1451" i="12"/>
  <c r="C1451" i="12"/>
  <c r="G1451" i="12"/>
  <c r="D1145" i="3"/>
  <c r="C1145" i="3"/>
  <c r="H1145" i="3"/>
  <c r="I1145" i="3" s="1"/>
  <c r="E1451" i="12" l="1"/>
  <c r="D1436" i="17"/>
  <c r="E1145" i="3"/>
  <c r="C1130" i="17"/>
  <c r="B1130" i="17" s="1"/>
  <c r="D1453" i="15"/>
  <c r="C1453" i="15"/>
  <c r="H1453" i="15"/>
  <c r="I1453" i="15" s="1"/>
  <c r="G1453" i="15"/>
  <c r="H1453" i="14"/>
  <c r="I1453" i="14" s="1"/>
  <c r="D1453" i="14"/>
  <c r="C1453" i="14"/>
  <c r="G1453" i="14"/>
  <c r="D1450" i="13"/>
  <c r="C1450" i="13"/>
  <c r="H1450" i="13"/>
  <c r="I1450" i="13" s="1"/>
  <c r="G1450" i="13"/>
  <c r="B1452" i="12"/>
  <c r="B1146" i="3"/>
  <c r="G1146" i="3" s="1"/>
  <c r="E1453" i="15" l="1"/>
  <c r="G1438" i="17"/>
  <c r="E1453" i="14"/>
  <c r="F1438" i="17"/>
  <c r="E1450" i="13"/>
  <c r="E1435" i="17"/>
  <c r="B1454" i="15"/>
  <c r="B1454" i="14"/>
  <c r="B1451" i="13"/>
  <c r="D1452" i="12"/>
  <c r="C1452" i="12"/>
  <c r="H1452" i="12"/>
  <c r="I1452" i="12" s="1"/>
  <c r="G1452" i="12"/>
  <c r="D1146" i="3"/>
  <c r="C1146" i="3"/>
  <c r="H1146" i="3"/>
  <c r="I1146" i="3" s="1"/>
  <c r="E1452" i="12" l="1"/>
  <c r="D1437" i="17"/>
  <c r="E1146" i="3"/>
  <c r="C1131" i="17"/>
  <c r="B1131" i="17" s="1"/>
  <c r="H1454" i="15"/>
  <c r="I1454" i="15" s="1"/>
  <c r="D1454" i="15"/>
  <c r="C1454" i="15"/>
  <c r="G1454" i="15"/>
  <c r="D1454" i="14"/>
  <c r="C1454" i="14"/>
  <c r="H1454" i="14"/>
  <c r="I1454" i="14" s="1"/>
  <c r="G1454" i="14"/>
  <c r="H1451" i="13"/>
  <c r="I1451" i="13" s="1"/>
  <c r="D1451" i="13"/>
  <c r="C1451" i="13"/>
  <c r="G1451" i="13"/>
  <c r="B1453" i="12"/>
  <c r="B1147" i="3"/>
  <c r="G1147" i="3" s="1"/>
  <c r="E1454" i="15" l="1"/>
  <c r="G1439" i="17"/>
  <c r="E1454" i="14"/>
  <c r="F1439" i="17"/>
  <c r="E1451" i="13"/>
  <c r="E1436" i="17"/>
  <c r="B1455" i="15"/>
  <c r="B1455" i="14"/>
  <c r="B1452" i="13"/>
  <c r="H1453" i="12"/>
  <c r="I1453" i="12" s="1"/>
  <c r="D1453" i="12"/>
  <c r="C1453" i="12"/>
  <c r="G1453" i="12"/>
  <c r="D1147" i="3"/>
  <c r="C1147" i="3"/>
  <c r="E1453" i="12" l="1"/>
  <c r="D1438" i="17"/>
  <c r="E1147" i="3"/>
  <c r="C1132" i="17"/>
  <c r="B1132" i="17" s="1"/>
  <c r="H1455" i="15"/>
  <c r="I1455" i="15" s="1"/>
  <c r="D1455" i="15"/>
  <c r="C1455" i="15"/>
  <c r="G1455" i="15"/>
  <c r="H1455" i="14"/>
  <c r="I1455" i="14" s="1"/>
  <c r="D1455" i="14"/>
  <c r="C1455" i="14"/>
  <c r="G1455" i="14"/>
  <c r="C1452" i="13"/>
  <c r="H1452" i="13"/>
  <c r="I1452" i="13" s="1"/>
  <c r="D1452" i="13"/>
  <c r="G1452" i="13"/>
  <c r="B1454" i="12"/>
  <c r="H1147" i="3"/>
  <c r="I1147" i="3" s="1"/>
  <c r="E1455" i="15" l="1"/>
  <c r="G1440" i="17"/>
  <c r="E1455" i="14"/>
  <c r="F1440" i="17"/>
  <c r="E1452" i="13"/>
  <c r="E1437" i="17"/>
  <c r="B1456" i="15"/>
  <c r="B1456" i="14"/>
  <c r="B1453" i="13"/>
  <c r="H1454" i="12"/>
  <c r="I1454" i="12" s="1"/>
  <c r="D1454" i="12"/>
  <c r="C1454" i="12"/>
  <c r="G1454" i="12"/>
  <c r="B1148" i="3"/>
  <c r="G1148" i="3" s="1"/>
  <c r="E1454" i="12" l="1"/>
  <c r="D1439" i="17"/>
  <c r="H1456" i="15"/>
  <c r="I1456" i="15" s="1"/>
  <c r="D1456" i="15"/>
  <c r="C1456" i="15"/>
  <c r="G1456" i="15"/>
  <c r="H1456" i="14"/>
  <c r="I1456" i="14" s="1"/>
  <c r="D1456" i="14"/>
  <c r="C1456" i="14"/>
  <c r="G1456" i="14"/>
  <c r="H1453" i="13"/>
  <c r="I1453" i="13" s="1"/>
  <c r="D1453" i="13"/>
  <c r="C1453" i="13"/>
  <c r="G1453" i="13"/>
  <c r="B1455" i="12"/>
  <c r="C1148" i="3"/>
  <c r="D1148" i="3"/>
  <c r="H1148" i="3"/>
  <c r="I1148" i="3" s="1"/>
  <c r="E1456" i="15" l="1"/>
  <c r="G1441" i="17"/>
  <c r="E1456" i="14"/>
  <c r="F1441" i="17"/>
  <c r="E1453" i="13"/>
  <c r="E1438" i="17"/>
  <c r="E1148" i="3"/>
  <c r="C1133" i="17"/>
  <c r="B1133" i="17" s="1"/>
  <c r="B1457" i="15"/>
  <c r="B1457" i="14"/>
  <c r="B1454" i="13"/>
  <c r="H1455" i="12"/>
  <c r="I1455" i="12" s="1"/>
  <c r="D1455" i="12"/>
  <c r="C1455" i="12"/>
  <c r="G1455" i="12"/>
  <c r="B1149" i="3"/>
  <c r="G1149" i="3" s="1"/>
  <c r="E1455" i="12" l="1"/>
  <c r="D1440" i="17"/>
  <c r="H1457" i="15"/>
  <c r="I1457" i="15" s="1"/>
  <c r="D1457" i="15"/>
  <c r="C1457" i="15"/>
  <c r="G1457" i="15"/>
  <c r="H1457" i="14"/>
  <c r="I1457" i="14" s="1"/>
  <c r="C1457" i="14"/>
  <c r="D1457" i="14"/>
  <c r="G1457" i="14"/>
  <c r="H1454" i="13"/>
  <c r="I1454" i="13" s="1"/>
  <c r="D1454" i="13"/>
  <c r="C1454" i="13"/>
  <c r="G1454" i="13"/>
  <c r="B1456" i="12"/>
  <c r="C1149" i="3"/>
  <c r="D1149" i="3"/>
  <c r="H1149" i="3"/>
  <c r="I1149" i="3" s="1"/>
  <c r="E1457" i="15" l="1"/>
  <c r="G1442" i="17"/>
  <c r="E1457" i="14"/>
  <c r="F1442" i="17"/>
  <c r="E1454" i="13"/>
  <c r="E1439" i="17"/>
  <c r="E1149" i="3"/>
  <c r="C1134" i="17"/>
  <c r="B1134" i="17" s="1"/>
  <c r="B1458" i="15"/>
  <c r="B1458" i="14"/>
  <c r="B1455" i="13"/>
  <c r="H1456" i="12"/>
  <c r="I1456" i="12" s="1"/>
  <c r="D1456" i="12"/>
  <c r="C1456" i="12"/>
  <c r="G1456" i="12"/>
  <c r="B1150" i="3"/>
  <c r="G1150" i="3" s="1"/>
  <c r="E1456" i="12" l="1"/>
  <c r="D1441" i="17"/>
  <c r="D1458" i="15"/>
  <c r="C1458" i="15"/>
  <c r="H1458" i="15"/>
  <c r="I1458" i="15" s="1"/>
  <c r="G1458" i="15"/>
  <c r="H1458" i="14"/>
  <c r="I1458" i="14" s="1"/>
  <c r="C1458" i="14"/>
  <c r="D1458" i="14"/>
  <c r="G1458" i="14"/>
  <c r="D1455" i="13"/>
  <c r="C1455" i="13"/>
  <c r="H1455" i="13"/>
  <c r="I1455" i="13" s="1"/>
  <c r="G1455" i="13"/>
  <c r="B1457" i="12"/>
  <c r="C1150" i="3"/>
  <c r="H1150" i="3"/>
  <c r="I1150" i="3" s="1"/>
  <c r="D1150" i="3"/>
  <c r="E1458" i="15" l="1"/>
  <c r="G1443" i="17"/>
  <c r="E1458" i="14"/>
  <c r="F1443" i="17"/>
  <c r="E1455" i="13"/>
  <c r="E1440" i="17"/>
  <c r="E1150" i="3"/>
  <c r="C1135" i="17"/>
  <c r="B1135" i="17" s="1"/>
  <c r="B1459" i="15"/>
  <c r="B1459" i="14"/>
  <c r="B1456" i="13"/>
  <c r="D1457" i="12"/>
  <c r="C1457" i="12"/>
  <c r="H1457" i="12"/>
  <c r="I1457" i="12" s="1"/>
  <c r="G1457" i="12"/>
  <c r="B1151" i="3"/>
  <c r="G1151" i="3" s="1"/>
  <c r="E1457" i="12" l="1"/>
  <c r="D1442" i="17"/>
  <c r="H1459" i="15"/>
  <c r="I1459" i="15" s="1"/>
  <c r="D1459" i="15"/>
  <c r="C1459" i="15"/>
  <c r="G1459" i="15"/>
  <c r="D1459" i="14"/>
  <c r="C1459" i="14"/>
  <c r="H1459" i="14"/>
  <c r="I1459" i="14" s="1"/>
  <c r="G1459" i="14"/>
  <c r="H1456" i="13"/>
  <c r="I1456" i="13" s="1"/>
  <c r="D1456" i="13"/>
  <c r="C1456" i="13"/>
  <c r="G1456" i="13"/>
  <c r="B1458" i="12"/>
  <c r="D1151" i="3"/>
  <c r="C1151" i="3"/>
  <c r="E1459" i="15" l="1"/>
  <c r="G1444" i="17"/>
  <c r="E1459" i="14"/>
  <c r="F1444" i="17"/>
  <c r="E1456" i="13"/>
  <c r="E1441" i="17"/>
  <c r="E1151" i="3"/>
  <c r="C1136" i="17"/>
  <c r="B1136" i="17" s="1"/>
  <c r="B1460" i="15"/>
  <c r="B1460" i="14"/>
  <c r="B1457" i="13"/>
  <c r="H1458" i="12"/>
  <c r="I1458" i="12" s="1"/>
  <c r="D1458" i="12"/>
  <c r="C1458" i="12"/>
  <c r="G1458" i="12"/>
  <c r="H1151" i="3"/>
  <c r="I1151" i="3" s="1"/>
  <c r="E1458" i="12" l="1"/>
  <c r="D1443" i="17"/>
  <c r="C1460" i="15"/>
  <c r="H1460" i="15"/>
  <c r="I1460" i="15" s="1"/>
  <c r="D1460" i="15"/>
  <c r="G1460" i="15"/>
  <c r="C1460" i="14"/>
  <c r="H1460" i="14"/>
  <c r="I1460" i="14" s="1"/>
  <c r="D1460" i="14"/>
  <c r="G1460" i="14"/>
  <c r="D1457" i="13"/>
  <c r="C1457" i="13"/>
  <c r="H1457" i="13"/>
  <c r="I1457" i="13" s="1"/>
  <c r="G1457" i="13"/>
  <c r="B1459" i="12"/>
  <c r="B1152" i="3"/>
  <c r="G1152" i="3" s="1"/>
  <c r="E1460" i="15" l="1"/>
  <c r="G1445" i="17"/>
  <c r="E1460" i="14"/>
  <c r="F1445" i="17"/>
  <c r="E1457" i="13"/>
  <c r="E1442" i="17"/>
  <c r="B1461" i="15"/>
  <c r="B1461" i="14"/>
  <c r="B1458" i="13"/>
  <c r="C1459" i="12"/>
  <c r="H1459" i="12"/>
  <c r="I1459" i="12" s="1"/>
  <c r="D1459" i="12"/>
  <c r="G1459" i="12"/>
  <c r="C1152" i="3"/>
  <c r="D1152" i="3"/>
  <c r="H1152" i="3"/>
  <c r="I1152" i="3" s="1"/>
  <c r="E1459" i="12" l="1"/>
  <c r="D1444" i="17"/>
  <c r="E1152" i="3"/>
  <c r="C1137" i="17"/>
  <c r="B1137" i="17" s="1"/>
  <c r="H1461" i="15"/>
  <c r="I1461" i="15" s="1"/>
  <c r="D1461" i="15"/>
  <c r="C1461" i="15"/>
  <c r="G1461" i="15"/>
  <c r="C1461" i="14"/>
  <c r="H1461" i="14"/>
  <c r="I1461" i="14" s="1"/>
  <c r="D1461" i="14"/>
  <c r="G1461" i="14"/>
  <c r="H1458" i="13"/>
  <c r="I1458" i="13" s="1"/>
  <c r="C1458" i="13"/>
  <c r="D1458" i="13"/>
  <c r="G1458" i="13"/>
  <c r="B1460" i="12"/>
  <c r="B1153" i="3"/>
  <c r="G1153" i="3" s="1"/>
  <c r="E1461" i="15" l="1"/>
  <c r="G1446" i="17"/>
  <c r="E1461" i="14"/>
  <c r="F1446" i="17"/>
  <c r="E1458" i="13"/>
  <c r="E1443" i="17"/>
  <c r="B1462" i="15"/>
  <c r="B1462" i="14"/>
  <c r="B1459" i="13"/>
  <c r="H1460" i="12"/>
  <c r="I1460" i="12" s="1"/>
  <c r="D1460" i="12"/>
  <c r="C1460" i="12"/>
  <c r="G1460" i="12"/>
  <c r="C1153" i="3"/>
  <c r="D1153" i="3"/>
  <c r="H1153" i="3"/>
  <c r="I1153" i="3" s="1"/>
  <c r="E1460" i="12" l="1"/>
  <c r="D1445" i="17"/>
  <c r="E1153" i="3"/>
  <c r="C1138" i="17"/>
  <c r="B1138" i="17" s="1"/>
  <c r="H1462" i="15"/>
  <c r="I1462" i="15" s="1"/>
  <c r="D1462" i="15"/>
  <c r="C1462" i="15"/>
  <c r="G1462" i="15"/>
  <c r="H1462" i="14"/>
  <c r="I1462" i="14" s="1"/>
  <c r="D1462" i="14"/>
  <c r="C1462" i="14"/>
  <c r="G1462" i="14"/>
  <c r="H1459" i="13"/>
  <c r="I1459" i="13" s="1"/>
  <c r="D1459" i="13"/>
  <c r="C1459" i="13"/>
  <c r="G1459" i="13"/>
  <c r="B1461" i="12"/>
  <c r="B1154" i="3"/>
  <c r="G1154" i="3" s="1"/>
  <c r="E1462" i="15" l="1"/>
  <c r="G1447" i="17"/>
  <c r="E1462" i="14"/>
  <c r="F1447" i="17"/>
  <c r="E1459" i="13"/>
  <c r="E1444" i="17"/>
  <c r="B1463" i="15"/>
  <c r="B1463" i="14"/>
  <c r="B1460" i="13"/>
  <c r="H1461" i="12"/>
  <c r="I1461" i="12" s="1"/>
  <c r="D1461" i="12"/>
  <c r="C1461" i="12"/>
  <c r="G1461" i="12"/>
  <c r="D1154" i="3"/>
  <c r="C1154" i="3"/>
  <c r="H1154" i="3"/>
  <c r="I1154" i="3" s="1"/>
  <c r="E1461" i="12" l="1"/>
  <c r="D1446" i="17"/>
  <c r="E1154" i="3"/>
  <c r="C1139" i="17"/>
  <c r="B1139" i="17" s="1"/>
  <c r="D1463" i="15"/>
  <c r="C1463" i="15"/>
  <c r="H1463" i="15"/>
  <c r="I1463" i="15" s="1"/>
  <c r="G1463" i="15"/>
  <c r="D1463" i="14"/>
  <c r="C1463" i="14"/>
  <c r="H1463" i="14"/>
  <c r="I1463" i="14" s="1"/>
  <c r="G1463" i="14"/>
  <c r="H1460" i="13"/>
  <c r="I1460" i="13" s="1"/>
  <c r="D1460" i="13"/>
  <c r="C1460" i="13"/>
  <c r="G1460" i="13"/>
  <c r="B1462" i="12"/>
  <c r="B1155" i="3"/>
  <c r="G1155" i="3" s="1"/>
  <c r="E1463" i="15" l="1"/>
  <c r="G1448" i="17"/>
  <c r="E1463" i="14"/>
  <c r="F1448" i="17"/>
  <c r="E1460" i="13"/>
  <c r="E1445" i="17"/>
  <c r="B1464" i="15"/>
  <c r="B1464" i="14"/>
  <c r="B1461" i="13"/>
  <c r="D1462" i="12"/>
  <c r="C1462" i="12"/>
  <c r="H1462" i="12"/>
  <c r="I1462" i="12" s="1"/>
  <c r="G1462" i="12"/>
  <c r="D1155" i="3"/>
  <c r="C1155" i="3"/>
  <c r="H1155" i="3"/>
  <c r="I1155" i="3" s="1"/>
  <c r="E1462" i="12" l="1"/>
  <c r="D1447" i="17"/>
  <c r="E1155" i="3"/>
  <c r="C1140" i="17"/>
  <c r="B1140" i="17" s="1"/>
  <c r="H1464" i="15"/>
  <c r="I1464" i="15" s="1"/>
  <c r="D1464" i="15"/>
  <c r="C1464" i="15"/>
  <c r="G1464" i="15"/>
  <c r="D1464" i="14"/>
  <c r="H1464" i="14"/>
  <c r="I1464" i="14" s="1"/>
  <c r="C1464" i="14"/>
  <c r="G1464" i="14"/>
  <c r="D1461" i="13"/>
  <c r="C1461" i="13"/>
  <c r="H1461" i="13"/>
  <c r="I1461" i="13" s="1"/>
  <c r="G1461" i="13"/>
  <c r="B1463" i="12"/>
  <c r="B1156" i="3"/>
  <c r="G1156" i="3" s="1"/>
  <c r="E1464" i="15" l="1"/>
  <c r="G1449" i="17"/>
  <c r="E1464" i="14"/>
  <c r="F1449" i="17"/>
  <c r="E1461" i="13"/>
  <c r="E1446" i="17"/>
  <c r="B1465" i="15"/>
  <c r="B1465" i="14"/>
  <c r="B1462" i="13"/>
  <c r="H1463" i="12"/>
  <c r="I1463" i="12" s="1"/>
  <c r="D1463" i="12"/>
  <c r="C1463" i="12"/>
  <c r="G1463" i="12"/>
  <c r="C1156" i="3"/>
  <c r="D1156" i="3"/>
  <c r="H1156" i="3"/>
  <c r="I1156" i="3" s="1"/>
  <c r="E1463" i="12" l="1"/>
  <c r="D1448" i="17"/>
  <c r="E1156" i="3"/>
  <c r="C1141" i="17"/>
  <c r="B1141" i="17" s="1"/>
  <c r="D1465" i="15"/>
  <c r="C1465" i="15"/>
  <c r="H1465" i="15"/>
  <c r="I1465" i="15" s="1"/>
  <c r="G1465" i="15"/>
  <c r="H1465" i="14"/>
  <c r="I1465" i="14" s="1"/>
  <c r="D1465" i="14"/>
  <c r="C1465" i="14"/>
  <c r="G1465" i="14"/>
  <c r="D1462" i="13"/>
  <c r="C1462" i="13"/>
  <c r="H1462" i="13"/>
  <c r="I1462" i="13" s="1"/>
  <c r="G1462" i="13"/>
  <c r="B1464" i="12"/>
  <c r="B1157" i="3"/>
  <c r="G1157" i="3" s="1"/>
  <c r="E1465" i="15" l="1"/>
  <c r="G1450" i="17"/>
  <c r="E1465" i="14"/>
  <c r="F1450" i="17"/>
  <c r="E1462" i="13"/>
  <c r="E1447" i="17"/>
  <c r="B1466" i="15"/>
  <c r="B1466" i="14"/>
  <c r="B1463" i="13"/>
  <c r="D1464" i="12"/>
  <c r="C1464" i="12"/>
  <c r="H1464" i="12"/>
  <c r="I1464" i="12" s="1"/>
  <c r="G1464" i="12"/>
  <c r="D1157" i="3"/>
  <c r="C1157" i="3"/>
  <c r="E1464" i="12" l="1"/>
  <c r="D1449" i="17"/>
  <c r="E1157" i="3"/>
  <c r="C1142" i="17"/>
  <c r="B1142" i="17" s="1"/>
  <c r="H1466" i="15"/>
  <c r="I1466" i="15" s="1"/>
  <c r="D1466" i="15"/>
  <c r="C1466" i="15"/>
  <c r="G1466" i="15"/>
  <c r="D1466" i="14"/>
  <c r="C1466" i="14"/>
  <c r="H1466" i="14"/>
  <c r="I1466" i="14" s="1"/>
  <c r="G1466" i="14"/>
  <c r="H1463" i="13"/>
  <c r="I1463" i="13" s="1"/>
  <c r="D1463" i="13"/>
  <c r="C1463" i="13"/>
  <c r="G1463" i="13"/>
  <c r="B1465" i="12"/>
  <c r="H1157" i="3"/>
  <c r="I1157" i="3" s="1"/>
  <c r="E1466" i="15" l="1"/>
  <c r="G1451" i="17"/>
  <c r="E1466" i="14"/>
  <c r="F1451" i="17"/>
  <c r="E1463" i="13"/>
  <c r="E1448" i="17"/>
  <c r="B1467" i="15"/>
  <c r="B1467" i="14"/>
  <c r="B1464" i="13"/>
  <c r="H1465" i="12"/>
  <c r="I1465" i="12" s="1"/>
  <c r="D1465" i="12"/>
  <c r="C1465" i="12"/>
  <c r="G1465" i="12"/>
  <c r="B1158" i="3"/>
  <c r="G1158" i="3" s="1"/>
  <c r="E1465" i="12" l="1"/>
  <c r="D1450" i="17"/>
  <c r="H1467" i="15"/>
  <c r="I1467" i="15" s="1"/>
  <c r="D1467" i="15"/>
  <c r="C1467" i="15"/>
  <c r="G1467" i="15"/>
  <c r="H1467" i="14"/>
  <c r="I1467" i="14" s="1"/>
  <c r="D1467" i="14"/>
  <c r="C1467" i="14"/>
  <c r="G1467" i="14"/>
  <c r="C1464" i="13"/>
  <c r="H1464" i="13"/>
  <c r="I1464" i="13" s="1"/>
  <c r="D1464" i="13"/>
  <c r="G1464" i="13"/>
  <c r="B1466" i="12"/>
  <c r="D1158" i="3"/>
  <c r="H1158" i="3"/>
  <c r="I1158" i="3" s="1"/>
  <c r="C1158" i="3"/>
  <c r="E1467" i="15" l="1"/>
  <c r="G1452" i="17"/>
  <c r="E1467" i="14"/>
  <c r="F1452" i="17"/>
  <c r="E1464" i="13"/>
  <c r="E1449" i="17"/>
  <c r="E1158" i="3"/>
  <c r="C1143" i="17"/>
  <c r="B1143" i="17" s="1"/>
  <c r="B1468" i="15"/>
  <c r="B1468" i="14"/>
  <c r="B1465" i="13"/>
  <c r="H1466" i="12"/>
  <c r="I1466" i="12" s="1"/>
  <c r="D1466" i="12"/>
  <c r="C1466" i="12"/>
  <c r="G1466" i="12"/>
  <c r="B1159" i="3"/>
  <c r="G1159" i="3" s="1"/>
  <c r="E1466" i="12" l="1"/>
  <c r="D1451" i="17"/>
  <c r="H1468" i="15"/>
  <c r="I1468" i="15" s="1"/>
  <c r="D1468" i="15"/>
  <c r="C1468" i="15"/>
  <c r="G1468" i="15"/>
  <c r="H1468" i="14"/>
  <c r="I1468" i="14" s="1"/>
  <c r="D1468" i="14"/>
  <c r="C1468" i="14"/>
  <c r="G1468" i="14"/>
  <c r="H1465" i="13"/>
  <c r="I1465" i="13" s="1"/>
  <c r="D1465" i="13"/>
  <c r="C1465" i="13"/>
  <c r="G1465" i="13"/>
  <c r="B1467" i="12"/>
  <c r="C1159" i="3"/>
  <c r="D1159" i="3"/>
  <c r="E1468" i="15" l="1"/>
  <c r="G1453" i="17"/>
  <c r="E1468" i="14"/>
  <c r="F1453" i="17"/>
  <c r="E1465" i="13"/>
  <c r="E1450" i="17"/>
  <c r="E1159" i="3"/>
  <c r="C1144" i="17"/>
  <c r="B1144" i="17" s="1"/>
  <c r="B1469" i="15"/>
  <c r="B1469" i="14"/>
  <c r="B1466" i="13"/>
  <c r="H1467" i="12"/>
  <c r="I1467" i="12" s="1"/>
  <c r="D1467" i="12"/>
  <c r="C1467" i="12"/>
  <c r="G1467" i="12"/>
  <c r="H1159" i="3"/>
  <c r="I1159" i="3" s="1"/>
  <c r="E1467" i="12" l="1"/>
  <c r="D1452" i="17"/>
  <c r="H1469" i="15"/>
  <c r="I1469" i="15" s="1"/>
  <c r="D1469" i="15"/>
  <c r="C1469" i="15"/>
  <c r="G1469" i="15"/>
  <c r="H1469" i="14"/>
  <c r="I1469" i="14" s="1"/>
  <c r="D1469" i="14"/>
  <c r="C1469" i="14"/>
  <c r="G1469" i="14"/>
  <c r="H1466" i="13"/>
  <c r="I1466" i="13" s="1"/>
  <c r="D1466" i="13"/>
  <c r="C1466" i="13"/>
  <c r="G1466" i="13"/>
  <c r="B1468" i="12"/>
  <c r="B1160" i="3"/>
  <c r="G1160" i="3" s="1"/>
  <c r="E1469" i="15" l="1"/>
  <c r="G1454" i="17"/>
  <c r="E1469" i="14"/>
  <c r="F1454" i="17"/>
  <c r="E1466" i="13"/>
  <c r="E1451" i="17"/>
  <c r="B1470" i="15"/>
  <c r="B1470" i="14"/>
  <c r="B1467" i="13"/>
  <c r="H1468" i="12"/>
  <c r="I1468" i="12" s="1"/>
  <c r="D1468" i="12"/>
  <c r="C1468" i="12"/>
  <c r="G1468" i="12"/>
  <c r="D1160" i="3"/>
  <c r="C1160" i="3"/>
  <c r="H1160" i="3"/>
  <c r="I1160" i="3" s="1"/>
  <c r="E1468" i="12" l="1"/>
  <c r="D1453" i="17"/>
  <c r="E1160" i="3"/>
  <c r="C1145" i="17"/>
  <c r="B1145" i="17" s="1"/>
  <c r="D1470" i="15"/>
  <c r="C1470" i="15"/>
  <c r="H1470" i="15"/>
  <c r="I1470" i="15" s="1"/>
  <c r="G1470" i="15"/>
  <c r="H1470" i="14"/>
  <c r="I1470" i="14" s="1"/>
  <c r="D1470" i="14"/>
  <c r="C1470" i="14"/>
  <c r="G1470" i="14"/>
  <c r="D1467" i="13"/>
  <c r="C1467" i="13"/>
  <c r="H1467" i="13"/>
  <c r="I1467" i="13" s="1"/>
  <c r="G1467" i="13"/>
  <c r="B1469" i="12"/>
  <c r="B1161" i="3"/>
  <c r="G1161" i="3" s="1"/>
  <c r="E1470" i="15" l="1"/>
  <c r="G1455" i="17"/>
  <c r="E1470" i="14"/>
  <c r="F1455" i="17"/>
  <c r="E1467" i="13"/>
  <c r="E1452" i="17"/>
  <c r="B1471" i="15"/>
  <c r="B1471" i="14"/>
  <c r="B1468" i="13"/>
  <c r="D1469" i="12"/>
  <c r="C1469" i="12"/>
  <c r="H1469" i="12"/>
  <c r="I1469" i="12" s="1"/>
  <c r="G1469" i="12"/>
  <c r="C1161" i="3"/>
  <c r="D1161" i="3"/>
  <c r="H1161" i="3"/>
  <c r="I1161" i="3" s="1"/>
  <c r="E1469" i="12" l="1"/>
  <c r="D1454" i="17"/>
  <c r="E1161" i="3"/>
  <c r="C1146" i="17"/>
  <c r="B1146" i="17" s="1"/>
  <c r="H1471" i="15"/>
  <c r="I1471" i="15" s="1"/>
  <c r="D1471" i="15"/>
  <c r="C1471" i="15"/>
  <c r="G1471" i="15"/>
  <c r="D1471" i="14"/>
  <c r="C1471" i="14"/>
  <c r="H1471" i="14"/>
  <c r="I1471" i="14" s="1"/>
  <c r="G1471" i="14"/>
  <c r="H1468" i="13"/>
  <c r="I1468" i="13" s="1"/>
  <c r="D1468" i="13"/>
  <c r="C1468" i="13"/>
  <c r="G1468" i="13"/>
  <c r="B1470" i="12"/>
  <c r="B1162" i="3"/>
  <c r="G1162" i="3" s="1"/>
  <c r="E1471" i="15" l="1"/>
  <c r="G1456" i="17"/>
  <c r="E1471" i="14"/>
  <c r="F1456" i="17"/>
  <c r="E1468" i="13"/>
  <c r="E1453" i="17"/>
  <c r="B1472" i="15"/>
  <c r="B1472" i="14"/>
  <c r="B1469" i="13"/>
  <c r="H1470" i="12"/>
  <c r="I1470" i="12" s="1"/>
  <c r="D1470" i="12"/>
  <c r="C1470" i="12"/>
  <c r="G1470" i="12"/>
  <c r="D1162" i="3"/>
  <c r="C1162" i="3"/>
  <c r="H1162" i="3"/>
  <c r="I1162" i="3" s="1"/>
  <c r="E1470" i="12" l="1"/>
  <c r="D1455" i="17"/>
  <c r="E1162" i="3"/>
  <c r="C1147" i="17"/>
  <c r="B1147" i="17" s="1"/>
  <c r="C1472" i="15"/>
  <c r="H1472" i="15"/>
  <c r="I1472" i="15" s="1"/>
  <c r="D1472" i="15"/>
  <c r="G1472" i="15"/>
  <c r="H1472" i="14"/>
  <c r="I1472" i="14" s="1"/>
  <c r="C1472" i="14"/>
  <c r="D1472" i="14"/>
  <c r="G1472" i="14"/>
  <c r="D1469" i="13"/>
  <c r="C1469" i="13"/>
  <c r="H1469" i="13"/>
  <c r="I1469" i="13" s="1"/>
  <c r="G1469" i="13"/>
  <c r="B1471" i="12"/>
  <c r="B1163" i="3"/>
  <c r="G1163" i="3" s="1"/>
  <c r="E1472" i="15" l="1"/>
  <c r="G1457" i="17"/>
  <c r="E1472" i="14"/>
  <c r="F1457" i="17"/>
  <c r="E1469" i="13"/>
  <c r="E1454" i="17"/>
  <c r="B1473" i="15"/>
  <c r="B1473" i="14"/>
  <c r="B1470" i="13"/>
  <c r="C1471" i="12"/>
  <c r="H1471" i="12"/>
  <c r="I1471" i="12" s="1"/>
  <c r="D1471" i="12"/>
  <c r="G1471" i="12"/>
  <c r="C1163" i="3"/>
  <c r="D1163" i="3"/>
  <c r="H1163" i="3"/>
  <c r="I1163" i="3" s="1"/>
  <c r="E1471" i="12" l="1"/>
  <c r="D1456" i="17"/>
  <c r="E1163" i="3"/>
  <c r="C1148" i="17"/>
  <c r="B1148" i="17" s="1"/>
  <c r="H1473" i="15"/>
  <c r="I1473" i="15" s="1"/>
  <c r="D1473" i="15"/>
  <c r="C1473" i="15"/>
  <c r="G1473" i="15"/>
  <c r="C1473" i="14"/>
  <c r="H1473" i="14"/>
  <c r="I1473" i="14" s="1"/>
  <c r="D1473" i="14"/>
  <c r="G1473" i="14"/>
  <c r="H1470" i="13"/>
  <c r="I1470" i="13" s="1"/>
  <c r="C1470" i="13"/>
  <c r="D1470" i="13"/>
  <c r="G1470" i="13"/>
  <c r="B1472" i="12"/>
  <c r="B1164" i="3"/>
  <c r="G1164" i="3" s="1"/>
  <c r="E1473" i="15" l="1"/>
  <c r="G1458" i="17"/>
  <c r="E1473" i="14"/>
  <c r="F1458" i="17"/>
  <c r="E1470" i="13"/>
  <c r="E1455" i="17"/>
  <c r="B1474" i="15"/>
  <c r="B1474" i="14"/>
  <c r="B1471" i="13"/>
  <c r="H1472" i="12"/>
  <c r="I1472" i="12" s="1"/>
  <c r="D1472" i="12"/>
  <c r="C1472" i="12"/>
  <c r="G1472" i="12"/>
  <c r="D1164" i="3"/>
  <c r="H1164" i="3"/>
  <c r="I1164" i="3" s="1"/>
  <c r="C1164" i="3"/>
  <c r="E1472" i="12" l="1"/>
  <c r="D1457" i="17"/>
  <c r="E1164" i="3"/>
  <c r="C1149" i="17"/>
  <c r="B1149" i="17" s="1"/>
  <c r="H1474" i="15"/>
  <c r="I1474" i="15" s="1"/>
  <c r="D1474" i="15"/>
  <c r="C1474" i="15"/>
  <c r="G1474" i="15"/>
  <c r="H1474" i="14"/>
  <c r="I1474" i="14" s="1"/>
  <c r="D1474" i="14"/>
  <c r="C1474" i="14"/>
  <c r="G1474" i="14"/>
  <c r="H1471" i="13"/>
  <c r="I1471" i="13" s="1"/>
  <c r="D1471" i="13"/>
  <c r="C1471" i="13"/>
  <c r="G1471" i="13"/>
  <c r="B1473" i="12"/>
  <c r="B1165" i="3"/>
  <c r="G1165" i="3" s="1"/>
  <c r="E1474" i="15" l="1"/>
  <c r="G1459" i="17"/>
  <c r="E1474" i="14"/>
  <c r="F1459" i="17"/>
  <c r="E1471" i="13"/>
  <c r="E1456" i="17"/>
  <c r="B1475" i="15"/>
  <c r="B1475" i="14"/>
  <c r="B1472" i="13"/>
  <c r="H1473" i="12"/>
  <c r="I1473" i="12" s="1"/>
  <c r="D1473" i="12"/>
  <c r="C1473" i="12"/>
  <c r="G1473" i="12"/>
  <c r="C1165" i="3"/>
  <c r="D1165" i="3"/>
  <c r="H1165" i="3"/>
  <c r="I1165" i="3" s="1"/>
  <c r="E1473" i="12" l="1"/>
  <c r="D1458" i="17"/>
  <c r="E1165" i="3"/>
  <c r="C1150" i="17"/>
  <c r="B1150" i="17" s="1"/>
  <c r="D1475" i="15"/>
  <c r="C1475" i="15"/>
  <c r="H1475" i="15"/>
  <c r="I1475" i="15" s="1"/>
  <c r="G1475" i="15"/>
  <c r="D1475" i="14"/>
  <c r="C1475" i="14"/>
  <c r="H1475" i="14"/>
  <c r="I1475" i="14" s="1"/>
  <c r="G1475" i="14"/>
  <c r="H1472" i="13"/>
  <c r="I1472" i="13" s="1"/>
  <c r="D1472" i="13"/>
  <c r="C1472" i="13"/>
  <c r="G1472" i="13"/>
  <c r="B1474" i="12"/>
  <c r="B1166" i="3"/>
  <c r="G1166" i="3" s="1"/>
  <c r="E1475" i="15" l="1"/>
  <c r="G1460" i="17"/>
  <c r="E1475" i="14"/>
  <c r="F1460" i="17"/>
  <c r="E1472" i="13"/>
  <c r="E1457" i="17"/>
  <c r="B1476" i="15"/>
  <c r="B1476" i="14"/>
  <c r="B1473" i="13"/>
  <c r="D1474" i="12"/>
  <c r="C1474" i="12"/>
  <c r="H1474" i="12"/>
  <c r="I1474" i="12" s="1"/>
  <c r="G1474" i="12"/>
  <c r="D1166" i="3"/>
  <c r="C1166" i="3"/>
  <c r="H1166" i="3"/>
  <c r="I1166" i="3" s="1"/>
  <c r="E1474" i="12" l="1"/>
  <c r="D1459" i="17"/>
  <c r="E1166" i="3"/>
  <c r="C1151" i="17"/>
  <c r="B1151" i="17" s="1"/>
  <c r="H1476" i="15"/>
  <c r="I1476" i="15" s="1"/>
  <c r="D1476" i="15"/>
  <c r="C1476" i="15"/>
  <c r="G1476" i="15"/>
  <c r="D1476" i="14"/>
  <c r="C1476" i="14"/>
  <c r="H1476" i="14"/>
  <c r="I1476" i="14" s="1"/>
  <c r="G1476" i="14"/>
  <c r="D1473" i="13"/>
  <c r="C1473" i="13"/>
  <c r="H1473" i="13"/>
  <c r="I1473" i="13" s="1"/>
  <c r="G1473" i="13"/>
  <c r="B1475" i="12"/>
  <c r="B1167" i="3"/>
  <c r="G1167" i="3" s="1"/>
  <c r="E1476" i="15" l="1"/>
  <c r="G1461" i="17"/>
  <c r="E1476" i="14"/>
  <c r="F1461" i="17"/>
  <c r="E1473" i="13"/>
  <c r="E1458" i="17"/>
  <c r="B1477" i="15"/>
  <c r="B1477" i="14"/>
  <c r="B1474" i="13"/>
  <c r="H1475" i="12"/>
  <c r="I1475" i="12" s="1"/>
  <c r="D1475" i="12"/>
  <c r="C1475" i="12"/>
  <c r="G1475" i="12"/>
  <c r="C1167" i="3"/>
  <c r="D1167" i="3"/>
  <c r="E1475" i="12" l="1"/>
  <c r="D1460" i="17"/>
  <c r="E1167" i="3"/>
  <c r="C1152" i="17"/>
  <c r="B1152" i="17" s="1"/>
  <c r="D1477" i="15"/>
  <c r="C1477" i="15"/>
  <c r="H1477" i="15"/>
  <c r="I1477" i="15" s="1"/>
  <c r="G1477" i="15"/>
  <c r="H1477" i="14"/>
  <c r="I1477" i="14" s="1"/>
  <c r="D1477" i="14"/>
  <c r="C1477" i="14"/>
  <c r="G1477" i="14"/>
  <c r="D1474" i="13"/>
  <c r="C1474" i="13"/>
  <c r="H1474" i="13"/>
  <c r="I1474" i="13" s="1"/>
  <c r="G1474" i="13"/>
  <c r="B1476" i="12"/>
  <c r="H1167" i="3"/>
  <c r="I1167" i="3" s="1"/>
  <c r="E1477" i="15" l="1"/>
  <c r="G1462" i="17"/>
  <c r="E1477" i="14"/>
  <c r="F1462" i="17"/>
  <c r="E1474" i="13"/>
  <c r="E1459" i="17"/>
  <c r="B1478" i="15"/>
  <c r="B1478" i="14"/>
  <c r="B1475" i="13"/>
  <c r="D1476" i="12"/>
  <c r="C1476" i="12"/>
  <c r="H1476" i="12"/>
  <c r="I1476" i="12" s="1"/>
  <c r="G1476" i="12"/>
  <c r="B1168" i="3"/>
  <c r="G1168" i="3" s="1"/>
  <c r="E1476" i="12" l="1"/>
  <c r="D1461" i="17"/>
  <c r="H1478" i="15"/>
  <c r="I1478" i="15" s="1"/>
  <c r="D1478" i="15"/>
  <c r="C1478" i="15"/>
  <c r="G1478" i="15"/>
  <c r="D1478" i="14"/>
  <c r="C1478" i="14"/>
  <c r="H1478" i="14"/>
  <c r="I1478" i="14" s="1"/>
  <c r="G1478" i="14"/>
  <c r="H1475" i="13"/>
  <c r="I1475" i="13" s="1"/>
  <c r="D1475" i="13"/>
  <c r="C1475" i="13"/>
  <c r="G1475" i="13"/>
  <c r="B1477" i="12"/>
  <c r="C1168" i="3"/>
  <c r="D1168" i="3"/>
  <c r="H1168" i="3"/>
  <c r="I1168" i="3" s="1"/>
  <c r="E1478" i="15" l="1"/>
  <c r="G1463" i="17"/>
  <c r="E1478" i="14"/>
  <c r="F1463" i="17"/>
  <c r="E1475" i="13"/>
  <c r="E1460" i="17"/>
  <c r="E1168" i="3"/>
  <c r="C1153" i="17"/>
  <c r="B1153" i="17" s="1"/>
  <c r="B1479" i="15"/>
  <c r="B1479" i="14"/>
  <c r="B1476" i="13"/>
  <c r="H1477" i="12"/>
  <c r="I1477" i="12" s="1"/>
  <c r="D1477" i="12"/>
  <c r="C1477" i="12"/>
  <c r="G1477" i="12"/>
  <c r="B1169" i="3"/>
  <c r="G1169" i="3" s="1"/>
  <c r="E1477" i="12" l="1"/>
  <c r="D1462" i="17"/>
  <c r="H1479" i="15"/>
  <c r="I1479" i="15" s="1"/>
  <c r="D1479" i="15"/>
  <c r="C1479" i="15"/>
  <c r="G1479" i="15"/>
  <c r="H1479" i="14"/>
  <c r="I1479" i="14" s="1"/>
  <c r="D1479" i="14"/>
  <c r="C1479" i="14"/>
  <c r="G1479" i="14"/>
  <c r="C1476" i="13"/>
  <c r="H1476" i="13"/>
  <c r="I1476" i="13" s="1"/>
  <c r="D1476" i="13"/>
  <c r="G1476" i="13"/>
  <c r="B1478" i="12"/>
  <c r="C1169" i="3"/>
  <c r="D1169" i="3"/>
  <c r="H1169" i="3"/>
  <c r="I1169" i="3" s="1"/>
  <c r="E1479" i="15" l="1"/>
  <c r="G1464" i="17"/>
  <c r="E1479" i="14"/>
  <c r="F1464" i="17"/>
  <c r="E1476" i="13"/>
  <c r="E1461" i="17"/>
  <c r="E1169" i="3"/>
  <c r="C1154" i="17"/>
  <c r="B1154" i="17" s="1"/>
  <c r="B1480" i="15"/>
  <c r="B1480" i="14"/>
  <c r="B1477" i="13"/>
  <c r="H1478" i="12"/>
  <c r="I1478" i="12" s="1"/>
  <c r="D1478" i="12"/>
  <c r="C1478" i="12"/>
  <c r="G1478" i="12"/>
  <c r="B1170" i="3"/>
  <c r="G1170" i="3" s="1"/>
  <c r="E1478" i="12" l="1"/>
  <c r="D1463" i="17"/>
  <c r="H1480" i="15"/>
  <c r="I1480" i="15" s="1"/>
  <c r="D1480" i="15"/>
  <c r="C1480" i="15"/>
  <c r="G1480" i="15"/>
  <c r="H1480" i="14"/>
  <c r="I1480" i="14" s="1"/>
  <c r="D1480" i="14"/>
  <c r="C1480" i="14"/>
  <c r="G1480" i="14"/>
  <c r="H1477" i="13"/>
  <c r="I1477" i="13" s="1"/>
  <c r="D1477" i="13"/>
  <c r="C1477" i="13"/>
  <c r="G1477" i="13"/>
  <c r="B1479" i="12"/>
  <c r="C1170" i="3"/>
  <c r="D1170" i="3"/>
  <c r="H1170" i="3"/>
  <c r="I1170" i="3" s="1"/>
  <c r="E1480" i="15" l="1"/>
  <c r="G1465" i="17"/>
  <c r="E1480" i="14"/>
  <c r="F1465" i="17"/>
  <c r="E1477" i="13"/>
  <c r="E1462" i="17"/>
  <c r="E1170" i="3"/>
  <c r="C1155" i="17"/>
  <c r="B1155" i="17" s="1"/>
  <c r="B1481" i="15"/>
  <c r="B1481" i="14"/>
  <c r="B1478" i="13"/>
  <c r="H1479" i="12"/>
  <c r="I1479" i="12" s="1"/>
  <c r="D1479" i="12"/>
  <c r="C1479" i="12"/>
  <c r="G1479" i="12"/>
  <c r="B1171" i="3"/>
  <c r="G1171" i="3" s="1"/>
  <c r="E1479" i="12" l="1"/>
  <c r="D1464" i="17"/>
  <c r="H1481" i="15"/>
  <c r="I1481" i="15" s="1"/>
  <c r="D1481" i="15"/>
  <c r="C1481" i="15"/>
  <c r="G1481" i="15"/>
  <c r="H1481" i="14"/>
  <c r="I1481" i="14" s="1"/>
  <c r="D1481" i="14"/>
  <c r="C1481" i="14"/>
  <c r="G1481" i="14"/>
  <c r="H1478" i="13"/>
  <c r="I1478" i="13" s="1"/>
  <c r="D1478" i="13"/>
  <c r="C1478" i="13"/>
  <c r="G1478" i="13"/>
  <c r="B1480" i="12"/>
  <c r="C1171" i="3"/>
  <c r="D1171" i="3"/>
  <c r="H1171" i="3"/>
  <c r="I1171" i="3" s="1"/>
  <c r="E1481" i="15" l="1"/>
  <c r="G1466" i="17"/>
  <c r="E1481" i="14"/>
  <c r="F1466" i="17"/>
  <c r="E1478" i="13"/>
  <c r="E1463" i="17"/>
  <c r="E1171" i="3"/>
  <c r="C1156" i="17"/>
  <c r="B1156" i="17" s="1"/>
  <c r="B1482" i="15"/>
  <c r="B1482" i="14"/>
  <c r="B1479" i="13"/>
  <c r="H1480" i="12"/>
  <c r="I1480" i="12" s="1"/>
  <c r="D1480" i="12"/>
  <c r="C1480" i="12"/>
  <c r="G1480" i="12"/>
  <c r="B1172" i="3"/>
  <c r="G1172" i="3" s="1"/>
  <c r="E1480" i="12" l="1"/>
  <c r="D1465" i="17"/>
  <c r="D1482" i="15"/>
  <c r="C1482" i="15"/>
  <c r="H1482" i="15"/>
  <c r="I1482" i="15" s="1"/>
  <c r="G1482" i="15"/>
  <c r="H1482" i="14"/>
  <c r="I1482" i="14" s="1"/>
  <c r="D1482" i="14"/>
  <c r="C1482" i="14"/>
  <c r="G1482" i="14"/>
  <c r="D1479" i="13"/>
  <c r="C1479" i="13"/>
  <c r="H1479" i="13"/>
  <c r="I1479" i="13" s="1"/>
  <c r="G1479" i="13"/>
  <c r="B1481" i="12"/>
  <c r="C1172" i="3"/>
  <c r="D1172" i="3"/>
  <c r="H1172" i="3"/>
  <c r="I1172" i="3" s="1"/>
  <c r="E1482" i="15" l="1"/>
  <c r="G1467" i="17"/>
  <c r="E1482" i="14"/>
  <c r="F1467" i="17"/>
  <c r="E1479" i="13"/>
  <c r="E1464" i="17"/>
  <c r="E1172" i="3"/>
  <c r="C1157" i="17"/>
  <c r="B1157" i="17" s="1"/>
  <c r="B1483" i="15"/>
  <c r="B1483" i="14"/>
  <c r="B1480" i="13"/>
  <c r="D1481" i="12"/>
  <c r="C1481" i="12"/>
  <c r="H1481" i="12"/>
  <c r="I1481" i="12" s="1"/>
  <c r="G1481" i="12"/>
  <c r="B1173" i="3"/>
  <c r="G1173" i="3" s="1"/>
  <c r="E1481" i="12" l="1"/>
  <c r="D1466" i="17"/>
  <c r="H1483" i="15"/>
  <c r="I1483" i="15" s="1"/>
  <c r="D1483" i="15"/>
  <c r="C1483" i="15"/>
  <c r="G1483" i="15"/>
  <c r="D1483" i="14"/>
  <c r="C1483" i="14"/>
  <c r="H1483" i="14"/>
  <c r="I1483" i="14" s="1"/>
  <c r="G1483" i="14"/>
  <c r="H1480" i="13"/>
  <c r="I1480" i="13" s="1"/>
  <c r="D1480" i="13"/>
  <c r="C1480" i="13"/>
  <c r="G1480" i="13"/>
  <c r="B1482" i="12"/>
  <c r="C1173" i="3"/>
  <c r="D1173" i="3"/>
  <c r="H1173" i="3"/>
  <c r="I1173" i="3" s="1"/>
  <c r="E1483" i="15" l="1"/>
  <c r="G1468" i="17"/>
  <c r="E1483" i="14"/>
  <c r="F1468" i="17"/>
  <c r="E1480" i="13"/>
  <c r="E1465" i="17"/>
  <c r="E1173" i="3"/>
  <c r="C1158" i="17"/>
  <c r="B1158" i="17" s="1"/>
  <c r="B1484" i="15"/>
  <c r="B1484" i="14"/>
  <c r="B1481" i="13"/>
  <c r="H1482" i="12"/>
  <c r="I1482" i="12" s="1"/>
  <c r="D1482" i="12"/>
  <c r="C1482" i="12"/>
  <c r="G1482" i="12"/>
  <c r="B1174" i="3"/>
  <c r="G1174" i="3" s="1"/>
  <c r="E1482" i="12" l="1"/>
  <c r="D1467" i="17"/>
  <c r="C1484" i="15"/>
  <c r="H1484" i="15"/>
  <c r="I1484" i="15" s="1"/>
  <c r="D1484" i="15"/>
  <c r="G1484" i="15"/>
  <c r="H1484" i="14"/>
  <c r="I1484" i="14" s="1"/>
  <c r="C1484" i="14"/>
  <c r="D1484" i="14"/>
  <c r="G1484" i="14"/>
  <c r="D1481" i="13"/>
  <c r="C1481" i="13"/>
  <c r="H1481" i="13"/>
  <c r="I1481" i="13" s="1"/>
  <c r="G1481" i="13"/>
  <c r="B1483" i="12"/>
  <c r="D1174" i="3"/>
  <c r="C1174" i="3"/>
  <c r="H1174" i="3"/>
  <c r="I1174" i="3" s="1"/>
  <c r="E1484" i="15" l="1"/>
  <c r="G1469" i="17"/>
  <c r="E1484" i="14"/>
  <c r="F1469" i="17"/>
  <c r="E1481" i="13"/>
  <c r="E1466" i="17"/>
  <c r="E1174" i="3"/>
  <c r="C1159" i="17"/>
  <c r="B1159" i="17" s="1"/>
  <c r="B1485" i="15"/>
  <c r="B1485" i="14"/>
  <c r="B1482" i="13"/>
  <c r="C1483" i="12"/>
  <c r="H1483" i="12"/>
  <c r="I1483" i="12" s="1"/>
  <c r="D1483" i="12"/>
  <c r="G1483" i="12"/>
  <c r="B1175" i="3"/>
  <c r="G1175" i="3" s="1"/>
  <c r="E1483" i="12" l="1"/>
  <c r="D1468" i="17"/>
  <c r="H1485" i="15"/>
  <c r="I1485" i="15" s="1"/>
  <c r="D1485" i="15"/>
  <c r="C1485" i="15"/>
  <c r="G1485" i="15"/>
  <c r="C1485" i="14"/>
  <c r="H1485" i="14"/>
  <c r="I1485" i="14" s="1"/>
  <c r="D1485" i="14"/>
  <c r="G1485" i="14"/>
  <c r="H1482" i="13"/>
  <c r="I1482" i="13" s="1"/>
  <c r="C1482" i="13"/>
  <c r="D1482" i="13"/>
  <c r="G1482" i="13"/>
  <c r="B1484" i="12"/>
  <c r="D1175" i="3"/>
  <c r="C1175" i="3"/>
  <c r="H1175" i="3"/>
  <c r="I1175" i="3" s="1"/>
  <c r="E1485" i="15" l="1"/>
  <c r="G1470" i="17"/>
  <c r="E1485" i="14"/>
  <c r="F1470" i="17"/>
  <c r="E1482" i="13"/>
  <c r="E1467" i="17"/>
  <c r="E1175" i="3"/>
  <c r="C1160" i="17"/>
  <c r="B1160" i="17" s="1"/>
  <c r="B1486" i="15"/>
  <c r="B1486" i="14"/>
  <c r="B1483" i="13"/>
  <c r="H1484" i="12"/>
  <c r="I1484" i="12" s="1"/>
  <c r="D1484" i="12"/>
  <c r="C1484" i="12"/>
  <c r="G1484" i="12"/>
  <c r="B1176" i="3"/>
  <c r="G1176" i="3" s="1"/>
  <c r="E1484" i="12" l="1"/>
  <c r="D1469" i="17"/>
  <c r="H1486" i="15"/>
  <c r="I1486" i="15" s="1"/>
  <c r="D1486" i="15"/>
  <c r="C1486" i="15"/>
  <c r="G1486" i="15"/>
  <c r="H1486" i="14"/>
  <c r="I1486" i="14" s="1"/>
  <c r="D1486" i="14"/>
  <c r="C1486" i="14"/>
  <c r="G1486" i="14"/>
  <c r="H1483" i="13"/>
  <c r="I1483" i="13" s="1"/>
  <c r="D1483" i="13"/>
  <c r="C1483" i="13"/>
  <c r="G1483" i="13"/>
  <c r="B1485" i="12"/>
  <c r="C1176" i="3"/>
  <c r="D1176" i="3"/>
  <c r="H1176" i="3"/>
  <c r="I1176" i="3" s="1"/>
  <c r="E1486" i="15" l="1"/>
  <c r="G1471" i="17"/>
  <c r="E1486" i="14"/>
  <c r="F1471" i="17"/>
  <c r="E1483" i="13"/>
  <c r="E1468" i="17"/>
  <c r="E1176" i="3"/>
  <c r="C1161" i="17"/>
  <c r="B1161" i="17" s="1"/>
  <c r="B1487" i="15"/>
  <c r="B1487" i="14"/>
  <c r="B1484" i="13"/>
  <c r="H1485" i="12"/>
  <c r="I1485" i="12" s="1"/>
  <c r="D1485" i="12"/>
  <c r="C1485" i="12"/>
  <c r="G1485" i="12"/>
  <c r="B1177" i="3"/>
  <c r="G1177" i="3" s="1"/>
  <c r="E1485" i="12" l="1"/>
  <c r="D1470" i="17"/>
  <c r="D1487" i="15"/>
  <c r="C1487" i="15"/>
  <c r="H1487" i="15"/>
  <c r="I1487" i="15" s="1"/>
  <c r="G1487" i="15"/>
  <c r="D1487" i="14"/>
  <c r="C1487" i="14"/>
  <c r="H1487" i="14"/>
  <c r="I1487" i="14" s="1"/>
  <c r="G1487" i="14"/>
  <c r="H1484" i="13"/>
  <c r="I1484" i="13" s="1"/>
  <c r="D1484" i="13"/>
  <c r="C1484" i="13"/>
  <c r="G1484" i="13"/>
  <c r="B1486" i="12"/>
  <c r="C1177" i="3"/>
  <c r="D1177" i="3"/>
  <c r="H1177" i="3"/>
  <c r="I1177" i="3" s="1"/>
  <c r="E1487" i="15" l="1"/>
  <c r="G1472" i="17"/>
  <c r="E1487" i="14"/>
  <c r="F1472" i="17"/>
  <c r="E1484" i="13"/>
  <c r="E1469" i="17"/>
  <c r="E1177" i="3"/>
  <c r="C1162" i="17"/>
  <c r="B1162" i="17" s="1"/>
  <c r="B1488" i="15"/>
  <c r="B1488" i="14"/>
  <c r="B1485" i="13"/>
  <c r="D1486" i="12"/>
  <c r="C1486" i="12"/>
  <c r="H1486" i="12"/>
  <c r="I1486" i="12" s="1"/>
  <c r="G1486" i="12"/>
  <c r="B1178" i="3"/>
  <c r="G1178" i="3" s="1"/>
  <c r="E1486" i="12" l="1"/>
  <c r="D1471" i="17"/>
  <c r="H1488" i="15"/>
  <c r="I1488" i="15" s="1"/>
  <c r="D1488" i="15"/>
  <c r="C1488" i="15"/>
  <c r="G1488" i="15"/>
  <c r="D1488" i="14"/>
  <c r="C1488" i="14"/>
  <c r="H1488" i="14"/>
  <c r="I1488" i="14" s="1"/>
  <c r="G1488" i="14"/>
  <c r="D1485" i="13"/>
  <c r="C1485" i="13"/>
  <c r="H1485" i="13"/>
  <c r="I1485" i="13" s="1"/>
  <c r="G1485" i="13"/>
  <c r="B1487" i="12"/>
  <c r="D1178" i="3"/>
  <c r="C1178" i="3"/>
  <c r="E1488" i="15" l="1"/>
  <c r="G1473" i="17"/>
  <c r="E1488" i="14"/>
  <c r="F1473" i="17"/>
  <c r="E1485" i="13"/>
  <c r="E1470" i="17"/>
  <c r="E1178" i="3"/>
  <c r="C1163" i="17"/>
  <c r="B1163" i="17" s="1"/>
  <c r="B1489" i="15"/>
  <c r="B1489" i="14"/>
  <c r="B1486" i="13"/>
  <c r="H1487" i="12"/>
  <c r="I1487" i="12" s="1"/>
  <c r="D1487" i="12"/>
  <c r="C1487" i="12"/>
  <c r="G1487" i="12"/>
  <c r="H1178" i="3"/>
  <c r="I1178" i="3" s="1"/>
  <c r="E1487" i="12" l="1"/>
  <c r="D1472" i="17"/>
  <c r="D1489" i="15"/>
  <c r="C1489" i="15"/>
  <c r="H1489" i="15"/>
  <c r="I1489" i="15" s="1"/>
  <c r="G1489" i="15"/>
  <c r="H1489" i="14"/>
  <c r="I1489" i="14" s="1"/>
  <c r="D1489" i="14"/>
  <c r="C1489" i="14"/>
  <c r="G1489" i="14"/>
  <c r="D1486" i="13"/>
  <c r="C1486" i="13"/>
  <c r="H1486" i="13"/>
  <c r="I1486" i="13" s="1"/>
  <c r="G1486" i="13"/>
  <c r="B1488" i="12"/>
  <c r="B1179" i="3"/>
  <c r="G1179" i="3" s="1"/>
  <c r="E1489" i="15" l="1"/>
  <c r="G1474" i="17"/>
  <c r="E1489" i="14"/>
  <c r="F1474" i="17"/>
  <c r="E1486" i="13"/>
  <c r="E1471" i="17"/>
  <c r="B1490" i="15"/>
  <c r="B1490" i="14"/>
  <c r="B1487" i="13"/>
  <c r="D1488" i="12"/>
  <c r="C1488" i="12"/>
  <c r="H1488" i="12"/>
  <c r="I1488" i="12" s="1"/>
  <c r="G1488" i="12"/>
  <c r="D1179" i="3"/>
  <c r="C1179" i="3"/>
  <c r="H1179" i="3"/>
  <c r="I1179" i="3" s="1"/>
  <c r="E1488" i="12" l="1"/>
  <c r="D1473" i="17"/>
  <c r="E1179" i="3"/>
  <c r="C1164" i="17"/>
  <c r="B1164" i="17" s="1"/>
  <c r="H1490" i="15"/>
  <c r="I1490" i="15" s="1"/>
  <c r="D1490" i="15"/>
  <c r="C1490" i="15"/>
  <c r="G1490" i="15"/>
  <c r="D1490" i="14"/>
  <c r="C1490" i="14"/>
  <c r="H1490" i="14"/>
  <c r="I1490" i="14" s="1"/>
  <c r="G1490" i="14"/>
  <c r="H1487" i="13"/>
  <c r="I1487" i="13" s="1"/>
  <c r="D1487" i="13"/>
  <c r="C1487" i="13"/>
  <c r="G1487" i="13"/>
  <c r="B1489" i="12"/>
  <c r="B1180" i="3"/>
  <c r="G1180" i="3" s="1"/>
  <c r="E1490" i="15" l="1"/>
  <c r="G1475" i="17"/>
  <c r="E1490" i="14"/>
  <c r="F1475" i="17"/>
  <c r="E1487" i="13"/>
  <c r="E1472" i="17"/>
  <c r="B1491" i="15"/>
  <c r="B1491" i="14"/>
  <c r="B1488" i="13"/>
  <c r="H1489" i="12"/>
  <c r="I1489" i="12" s="1"/>
  <c r="D1489" i="12"/>
  <c r="C1489" i="12"/>
  <c r="G1489" i="12"/>
  <c r="C1180" i="3"/>
  <c r="D1180" i="3"/>
  <c r="H1180" i="3"/>
  <c r="I1180" i="3" s="1"/>
  <c r="E1489" i="12" l="1"/>
  <c r="D1474" i="17"/>
  <c r="E1180" i="3"/>
  <c r="C1165" i="17"/>
  <c r="B1165" i="17" s="1"/>
  <c r="H1491" i="15"/>
  <c r="I1491" i="15" s="1"/>
  <c r="D1491" i="15"/>
  <c r="C1491" i="15"/>
  <c r="G1491" i="15"/>
  <c r="H1491" i="14"/>
  <c r="I1491" i="14" s="1"/>
  <c r="D1491" i="14"/>
  <c r="C1491" i="14"/>
  <c r="G1491" i="14"/>
  <c r="C1488" i="13"/>
  <c r="H1488" i="13"/>
  <c r="I1488" i="13" s="1"/>
  <c r="D1488" i="13"/>
  <c r="G1488" i="13"/>
  <c r="B1490" i="12"/>
  <c r="B1181" i="3"/>
  <c r="G1181" i="3" s="1"/>
  <c r="E1491" i="15" l="1"/>
  <c r="G1476" i="17"/>
  <c r="E1491" i="14"/>
  <c r="F1476" i="17"/>
  <c r="E1488" i="13"/>
  <c r="E1473" i="17"/>
  <c r="B1492" i="15"/>
  <c r="B1492" i="14"/>
  <c r="B1489" i="13"/>
  <c r="H1490" i="12"/>
  <c r="I1490" i="12" s="1"/>
  <c r="D1490" i="12"/>
  <c r="C1490" i="12"/>
  <c r="G1490" i="12"/>
  <c r="D1181" i="3"/>
  <c r="C1181" i="3"/>
  <c r="H1181" i="3"/>
  <c r="I1181" i="3" s="1"/>
  <c r="E1490" i="12" l="1"/>
  <c r="D1475" i="17"/>
  <c r="E1181" i="3"/>
  <c r="C1166" i="17"/>
  <c r="B1166" i="17" s="1"/>
  <c r="H1492" i="15"/>
  <c r="I1492" i="15" s="1"/>
  <c r="D1492" i="15"/>
  <c r="C1492" i="15"/>
  <c r="G1492" i="15"/>
  <c r="H1492" i="14"/>
  <c r="I1492" i="14" s="1"/>
  <c r="D1492" i="14"/>
  <c r="C1492" i="14"/>
  <c r="G1492" i="14"/>
  <c r="H1489" i="13"/>
  <c r="I1489" i="13" s="1"/>
  <c r="D1489" i="13"/>
  <c r="C1489" i="13"/>
  <c r="G1489" i="13"/>
  <c r="B1491" i="12"/>
  <c r="B1182" i="3"/>
  <c r="G1182" i="3" s="1"/>
  <c r="E1492" i="15" l="1"/>
  <c r="G1477" i="17"/>
  <c r="E1492" i="14"/>
  <c r="F1477" i="17"/>
  <c r="E1489" i="13"/>
  <c r="E1474" i="17"/>
  <c r="B1493" i="15"/>
  <c r="B1493" i="14"/>
  <c r="B1490" i="13"/>
  <c r="H1491" i="12"/>
  <c r="I1491" i="12" s="1"/>
  <c r="D1491" i="12"/>
  <c r="C1491" i="12"/>
  <c r="G1491" i="12"/>
  <c r="C1182" i="3"/>
  <c r="D1182" i="3"/>
  <c r="H1182" i="3"/>
  <c r="I1182" i="3" s="1"/>
  <c r="E1491" i="12" l="1"/>
  <c r="D1476" i="17"/>
  <c r="E1182" i="3"/>
  <c r="C1167" i="17"/>
  <c r="B1167" i="17" s="1"/>
  <c r="H1493" i="15"/>
  <c r="I1493" i="15" s="1"/>
  <c r="D1493" i="15"/>
  <c r="C1493" i="15"/>
  <c r="G1493" i="15"/>
  <c r="H1493" i="14"/>
  <c r="I1493" i="14" s="1"/>
  <c r="D1493" i="14"/>
  <c r="C1493" i="14"/>
  <c r="G1493" i="14"/>
  <c r="H1490" i="13"/>
  <c r="I1490" i="13" s="1"/>
  <c r="D1490" i="13"/>
  <c r="C1490" i="13"/>
  <c r="G1490" i="13"/>
  <c r="B1492" i="12"/>
  <c r="B1183" i="3"/>
  <c r="G1183" i="3" s="1"/>
  <c r="E1493" i="15" l="1"/>
  <c r="G1478" i="17"/>
  <c r="E1493" i="14"/>
  <c r="F1478" i="17"/>
  <c r="E1490" i="13"/>
  <c r="E1475" i="17"/>
  <c r="B1494" i="15"/>
  <c r="B1494" i="14"/>
  <c r="B1491" i="13"/>
  <c r="H1492" i="12"/>
  <c r="I1492" i="12" s="1"/>
  <c r="D1492" i="12"/>
  <c r="C1492" i="12"/>
  <c r="G1492" i="12"/>
  <c r="C1183" i="3"/>
  <c r="D1183" i="3"/>
  <c r="H1183" i="3"/>
  <c r="I1183" i="3" s="1"/>
  <c r="E1492" i="12" l="1"/>
  <c r="D1477" i="17"/>
  <c r="E1183" i="3"/>
  <c r="C1168" i="17"/>
  <c r="B1168" i="17" s="1"/>
  <c r="D1494" i="15"/>
  <c r="C1494" i="15"/>
  <c r="H1494" i="15"/>
  <c r="I1494" i="15" s="1"/>
  <c r="G1494" i="15"/>
  <c r="H1494" i="14"/>
  <c r="I1494" i="14" s="1"/>
  <c r="D1494" i="14"/>
  <c r="C1494" i="14"/>
  <c r="G1494" i="14"/>
  <c r="D1491" i="13"/>
  <c r="C1491" i="13"/>
  <c r="H1491" i="13"/>
  <c r="I1491" i="13" s="1"/>
  <c r="G1491" i="13"/>
  <c r="B1493" i="12"/>
  <c r="B1184" i="3"/>
  <c r="G1184" i="3" s="1"/>
  <c r="E1494" i="15" l="1"/>
  <c r="G1479" i="17"/>
  <c r="E1494" i="14"/>
  <c r="F1479" i="17"/>
  <c r="E1491" i="13"/>
  <c r="E1476" i="17"/>
  <c r="B1495" i="15"/>
  <c r="B1495" i="14"/>
  <c r="B1492" i="13"/>
  <c r="D1493" i="12"/>
  <c r="C1493" i="12"/>
  <c r="H1493" i="12"/>
  <c r="I1493" i="12" s="1"/>
  <c r="G1493" i="12"/>
  <c r="D1184" i="3"/>
  <c r="C1184" i="3"/>
  <c r="H1184" i="3"/>
  <c r="I1184" i="3" s="1"/>
  <c r="E1493" i="12" l="1"/>
  <c r="D1478" i="17"/>
  <c r="E1184" i="3"/>
  <c r="C1169" i="17"/>
  <c r="B1169" i="17" s="1"/>
  <c r="H1495" i="15"/>
  <c r="I1495" i="15" s="1"/>
  <c r="D1495" i="15"/>
  <c r="C1495" i="15"/>
  <c r="G1495" i="15"/>
  <c r="D1495" i="14"/>
  <c r="C1495" i="14"/>
  <c r="H1495" i="14"/>
  <c r="I1495" i="14" s="1"/>
  <c r="G1495" i="14"/>
  <c r="H1492" i="13"/>
  <c r="I1492" i="13" s="1"/>
  <c r="D1492" i="13"/>
  <c r="C1492" i="13"/>
  <c r="G1492" i="13"/>
  <c r="B1494" i="12"/>
  <c r="B1185" i="3"/>
  <c r="G1185" i="3" s="1"/>
  <c r="E1495" i="15" l="1"/>
  <c r="G1480" i="17"/>
  <c r="E1495" i="14"/>
  <c r="F1480" i="17"/>
  <c r="E1492" i="13"/>
  <c r="E1477" i="17"/>
  <c r="B1496" i="15"/>
  <c r="B1496" i="14"/>
  <c r="B1493" i="13"/>
  <c r="H1494" i="12"/>
  <c r="I1494" i="12" s="1"/>
  <c r="D1494" i="12"/>
  <c r="C1494" i="12"/>
  <c r="G1494" i="12"/>
  <c r="C1185" i="3"/>
  <c r="D1185" i="3"/>
  <c r="H1185" i="3"/>
  <c r="I1185" i="3" s="1"/>
  <c r="E1494" i="12" l="1"/>
  <c r="D1479" i="17"/>
  <c r="E1185" i="3"/>
  <c r="C1170" i="17"/>
  <c r="B1170" i="17" s="1"/>
  <c r="C1496" i="15"/>
  <c r="H1496" i="15"/>
  <c r="I1496" i="15" s="1"/>
  <c r="D1496" i="15"/>
  <c r="G1496" i="15"/>
  <c r="H1496" i="14"/>
  <c r="I1496" i="14" s="1"/>
  <c r="C1496" i="14"/>
  <c r="D1496" i="14"/>
  <c r="G1496" i="14"/>
  <c r="D1493" i="13"/>
  <c r="C1493" i="13"/>
  <c r="H1493" i="13"/>
  <c r="I1493" i="13" s="1"/>
  <c r="G1493" i="13"/>
  <c r="B1495" i="12"/>
  <c r="B1186" i="3"/>
  <c r="G1186" i="3" s="1"/>
  <c r="E1496" i="15" l="1"/>
  <c r="G1481" i="17"/>
  <c r="E1496" i="14"/>
  <c r="F1481" i="17"/>
  <c r="E1493" i="13"/>
  <c r="E1478" i="17"/>
  <c r="B1497" i="15"/>
  <c r="B1497" i="14"/>
  <c r="B1494" i="13"/>
  <c r="C1495" i="12"/>
  <c r="H1495" i="12"/>
  <c r="I1495" i="12" s="1"/>
  <c r="D1495" i="12"/>
  <c r="G1495" i="12"/>
  <c r="D1186" i="3"/>
  <c r="C1186" i="3"/>
  <c r="H1186" i="3"/>
  <c r="I1186" i="3" s="1"/>
  <c r="E1495" i="12" l="1"/>
  <c r="D1480" i="17"/>
  <c r="E1186" i="3"/>
  <c r="C1171" i="17"/>
  <c r="B1171" i="17" s="1"/>
  <c r="H1497" i="15"/>
  <c r="I1497" i="15" s="1"/>
  <c r="D1497" i="15"/>
  <c r="C1497" i="15"/>
  <c r="G1497" i="15"/>
  <c r="C1497" i="14"/>
  <c r="H1497" i="14"/>
  <c r="I1497" i="14" s="1"/>
  <c r="D1497" i="14"/>
  <c r="G1497" i="14"/>
  <c r="H1494" i="13"/>
  <c r="I1494" i="13" s="1"/>
  <c r="C1494" i="13"/>
  <c r="D1494" i="13"/>
  <c r="G1494" i="13"/>
  <c r="B1496" i="12"/>
  <c r="B1187" i="3"/>
  <c r="G1187" i="3" s="1"/>
  <c r="E1497" i="15" l="1"/>
  <c r="G1482" i="17"/>
  <c r="E1497" i="14"/>
  <c r="F1482" i="17"/>
  <c r="E1494" i="13"/>
  <c r="E1479" i="17"/>
  <c r="B1498" i="15"/>
  <c r="B1498" i="14"/>
  <c r="B1495" i="13"/>
  <c r="H1496" i="12"/>
  <c r="I1496" i="12" s="1"/>
  <c r="D1496" i="12"/>
  <c r="C1496" i="12"/>
  <c r="G1496" i="12"/>
  <c r="D1187" i="3"/>
  <c r="C1187" i="3"/>
  <c r="H1187" i="3"/>
  <c r="I1187" i="3" s="1"/>
  <c r="E1496" i="12" l="1"/>
  <c r="D1481" i="17"/>
  <c r="E1187" i="3"/>
  <c r="C1172" i="17"/>
  <c r="B1172" i="17" s="1"/>
  <c r="H1498" i="15"/>
  <c r="I1498" i="15" s="1"/>
  <c r="D1498" i="15"/>
  <c r="C1498" i="15"/>
  <c r="G1498" i="15"/>
  <c r="H1498" i="14"/>
  <c r="I1498" i="14" s="1"/>
  <c r="D1498" i="14"/>
  <c r="C1498" i="14"/>
  <c r="G1498" i="14"/>
  <c r="H1495" i="13"/>
  <c r="I1495" i="13" s="1"/>
  <c r="C1495" i="13"/>
  <c r="D1495" i="13"/>
  <c r="G1495" i="13"/>
  <c r="B1497" i="12"/>
  <c r="B1188" i="3"/>
  <c r="G1188" i="3" s="1"/>
  <c r="E1498" i="15" l="1"/>
  <c r="G1483" i="17"/>
  <c r="E1498" i="14"/>
  <c r="F1483" i="17"/>
  <c r="E1495" i="13"/>
  <c r="E1480" i="17"/>
  <c r="B1499" i="15"/>
  <c r="B1499" i="14"/>
  <c r="B1496" i="13"/>
  <c r="H1497" i="12"/>
  <c r="I1497" i="12" s="1"/>
  <c r="D1497" i="12"/>
  <c r="C1497" i="12"/>
  <c r="G1497" i="12"/>
  <c r="C1188" i="3"/>
  <c r="D1188" i="3"/>
  <c r="H1188" i="3"/>
  <c r="I1188" i="3" s="1"/>
  <c r="E1497" i="12" l="1"/>
  <c r="D1482" i="17"/>
  <c r="E1188" i="3"/>
  <c r="C1173" i="17"/>
  <c r="B1173" i="17" s="1"/>
  <c r="D1499" i="15"/>
  <c r="C1499" i="15"/>
  <c r="H1499" i="15"/>
  <c r="I1499" i="15" s="1"/>
  <c r="G1499" i="15"/>
  <c r="D1499" i="14"/>
  <c r="C1499" i="14"/>
  <c r="H1499" i="14"/>
  <c r="I1499" i="14" s="1"/>
  <c r="G1499" i="14"/>
  <c r="H1496" i="13"/>
  <c r="I1496" i="13" s="1"/>
  <c r="D1496" i="13"/>
  <c r="C1496" i="13"/>
  <c r="G1496" i="13"/>
  <c r="B1498" i="12"/>
  <c r="B1189" i="3"/>
  <c r="G1189" i="3" s="1"/>
  <c r="E1499" i="15" l="1"/>
  <c r="G1484" i="17"/>
  <c r="E1499" i="14"/>
  <c r="F1484" i="17"/>
  <c r="E1496" i="13"/>
  <c r="E1481" i="17"/>
  <c r="B1500" i="15"/>
  <c r="B1500" i="14"/>
  <c r="B1497" i="13"/>
  <c r="D1498" i="12"/>
  <c r="C1498" i="12"/>
  <c r="H1498" i="12"/>
  <c r="I1498" i="12" s="1"/>
  <c r="G1498" i="12"/>
  <c r="C1189" i="3"/>
  <c r="D1189" i="3"/>
  <c r="H1189" i="3"/>
  <c r="I1189" i="3" s="1"/>
  <c r="E1498" i="12" l="1"/>
  <c r="D1483" i="17"/>
  <c r="E1189" i="3"/>
  <c r="C1174" i="17"/>
  <c r="B1174" i="17" s="1"/>
  <c r="H1500" i="15"/>
  <c r="I1500" i="15" s="1"/>
  <c r="D1500" i="15"/>
  <c r="C1500" i="15"/>
  <c r="G1500" i="15"/>
  <c r="D1500" i="14"/>
  <c r="C1500" i="14"/>
  <c r="H1500" i="14"/>
  <c r="I1500" i="14" s="1"/>
  <c r="G1500" i="14"/>
  <c r="D1497" i="13"/>
  <c r="C1497" i="13"/>
  <c r="H1497" i="13"/>
  <c r="I1497" i="13" s="1"/>
  <c r="G1497" i="13"/>
  <c r="B1499" i="12"/>
  <c r="B1190" i="3"/>
  <c r="G1190" i="3" s="1"/>
  <c r="E1500" i="15" l="1"/>
  <c r="G1485" i="17"/>
  <c r="E1500" i="14"/>
  <c r="F1485" i="17"/>
  <c r="E1497" i="13"/>
  <c r="E1482" i="17"/>
  <c r="B1501" i="15"/>
  <c r="B1501" i="14"/>
  <c r="B1498" i="13"/>
  <c r="H1499" i="12"/>
  <c r="I1499" i="12" s="1"/>
  <c r="D1499" i="12"/>
  <c r="C1499" i="12"/>
  <c r="G1499" i="12"/>
  <c r="D1190" i="3"/>
  <c r="C1190" i="3"/>
  <c r="E1499" i="12" l="1"/>
  <c r="D1484" i="17"/>
  <c r="E1190" i="3"/>
  <c r="C1175" i="17"/>
  <c r="B1175" i="17" s="1"/>
  <c r="D1501" i="15"/>
  <c r="C1501" i="15"/>
  <c r="H1501" i="15"/>
  <c r="I1501" i="15" s="1"/>
  <c r="G1501" i="15"/>
  <c r="H1501" i="14"/>
  <c r="I1501" i="14" s="1"/>
  <c r="D1501" i="14"/>
  <c r="C1501" i="14"/>
  <c r="G1501" i="14"/>
  <c r="D1498" i="13"/>
  <c r="C1498" i="13"/>
  <c r="H1498" i="13"/>
  <c r="I1498" i="13" s="1"/>
  <c r="G1498" i="13"/>
  <c r="B1500" i="12"/>
  <c r="H1190" i="3"/>
  <c r="I1190" i="3" s="1"/>
  <c r="E1501" i="15" l="1"/>
  <c r="G1486" i="17"/>
  <c r="E1501" i="14"/>
  <c r="F1486" i="17"/>
  <c r="E1498" i="13"/>
  <c r="E1483" i="17"/>
  <c r="B1502" i="15"/>
  <c r="B1502" i="14"/>
  <c r="B1499" i="13"/>
  <c r="D1500" i="12"/>
  <c r="C1500" i="12"/>
  <c r="H1500" i="12"/>
  <c r="I1500" i="12" s="1"/>
  <c r="G1500" i="12"/>
  <c r="B1191" i="3"/>
  <c r="G1191" i="3" s="1"/>
  <c r="E1500" i="12" l="1"/>
  <c r="D1485" i="17"/>
  <c r="H1502" i="15"/>
  <c r="I1502" i="15" s="1"/>
  <c r="D1502" i="15"/>
  <c r="C1502" i="15"/>
  <c r="G1502" i="15"/>
  <c r="D1502" i="14"/>
  <c r="C1502" i="14"/>
  <c r="H1502" i="14"/>
  <c r="I1502" i="14" s="1"/>
  <c r="G1502" i="14"/>
  <c r="H1499" i="13"/>
  <c r="I1499" i="13" s="1"/>
  <c r="D1499" i="13"/>
  <c r="C1499" i="13"/>
  <c r="G1499" i="13"/>
  <c r="B1501" i="12"/>
  <c r="D1191" i="3"/>
  <c r="C1191" i="3"/>
  <c r="H1191" i="3"/>
  <c r="I1191" i="3" s="1"/>
  <c r="E1502" i="15" l="1"/>
  <c r="G1487" i="17"/>
  <c r="E1502" i="14"/>
  <c r="F1487" i="17"/>
  <c r="E1499" i="13"/>
  <c r="E1484" i="17"/>
  <c r="E1191" i="3"/>
  <c r="C1176" i="17"/>
  <c r="B1176" i="17" s="1"/>
  <c r="B1503" i="15"/>
  <c r="B1503" i="14"/>
  <c r="B1500" i="13"/>
  <c r="H1501" i="12"/>
  <c r="I1501" i="12" s="1"/>
  <c r="D1501" i="12"/>
  <c r="C1501" i="12"/>
  <c r="G1501" i="12"/>
  <c r="B1192" i="3"/>
  <c r="G1192" i="3" s="1"/>
  <c r="E1501" i="12" l="1"/>
  <c r="D1486" i="17"/>
  <c r="H1503" i="15"/>
  <c r="I1503" i="15" s="1"/>
  <c r="D1503" i="15"/>
  <c r="C1503" i="15"/>
  <c r="G1503" i="15"/>
  <c r="H1503" i="14"/>
  <c r="I1503" i="14" s="1"/>
  <c r="D1503" i="14"/>
  <c r="C1503" i="14"/>
  <c r="G1503" i="14"/>
  <c r="C1500" i="13"/>
  <c r="H1500" i="13"/>
  <c r="I1500" i="13" s="1"/>
  <c r="D1500" i="13"/>
  <c r="G1500" i="13"/>
  <c r="B1502" i="12"/>
  <c r="D1192" i="3"/>
  <c r="C1192" i="3"/>
  <c r="H1192" i="3"/>
  <c r="I1192" i="3" s="1"/>
  <c r="E1503" i="15" l="1"/>
  <c r="G1488" i="17"/>
  <c r="E1503" i="14"/>
  <c r="F1488" i="17"/>
  <c r="E1500" i="13"/>
  <c r="E1485" i="17"/>
  <c r="E1192" i="3"/>
  <c r="C1177" i="17"/>
  <c r="B1177" i="17" s="1"/>
  <c r="B1504" i="15"/>
  <c r="B1504" i="14"/>
  <c r="B1501" i="13"/>
  <c r="H1502" i="12"/>
  <c r="I1502" i="12" s="1"/>
  <c r="D1502" i="12"/>
  <c r="C1502" i="12"/>
  <c r="G1502" i="12"/>
  <c r="B1193" i="3"/>
  <c r="G1193" i="3" s="1"/>
  <c r="E1502" i="12" l="1"/>
  <c r="D1487" i="17"/>
  <c r="H1504" i="15"/>
  <c r="I1504" i="15" s="1"/>
  <c r="D1504" i="15"/>
  <c r="C1504" i="15"/>
  <c r="G1504" i="15"/>
  <c r="H1504" i="14"/>
  <c r="I1504" i="14" s="1"/>
  <c r="D1504" i="14"/>
  <c r="C1504" i="14"/>
  <c r="G1504" i="14"/>
  <c r="H1501" i="13"/>
  <c r="I1501" i="13" s="1"/>
  <c r="D1501" i="13"/>
  <c r="C1501" i="13"/>
  <c r="G1501" i="13"/>
  <c r="B1503" i="12"/>
  <c r="C1193" i="3"/>
  <c r="D1193" i="3"/>
  <c r="H1193" i="3"/>
  <c r="I1193" i="3" s="1"/>
  <c r="E1504" i="15" l="1"/>
  <c r="G1489" i="17"/>
  <c r="E1504" i="14"/>
  <c r="F1489" i="17"/>
  <c r="E1501" i="13"/>
  <c r="E1486" i="17"/>
  <c r="E1193" i="3"/>
  <c r="C1178" i="17"/>
  <c r="B1178" i="17" s="1"/>
  <c r="B1505" i="15"/>
  <c r="B1505" i="14"/>
  <c r="B1502" i="13"/>
  <c r="H1503" i="12"/>
  <c r="I1503" i="12" s="1"/>
  <c r="D1503" i="12"/>
  <c r="C1503" i="12"/>
  <c r="G1503" i="12"/>
  <c r="B1194" i="3"/>
  <c r="G1194" i="3" s="1"/>
  <c r="E1503" i="12" l="1"/>
  <c r="D1488" i="17"/>
  <c r="H1505" i="15"/>
  <c r="I1505" i="15" s="1"/>
  <c r="D1505" i="15"/>
  <c r="C1505" i="15"/>
  <c r="G1505" i="15"/>
  <c r="H1505" i="14"/>
  <c r="I1505" i="14" s="1"/>
  <c r="D1505" i="14"/>
  <c r="C1505" i="14"/>
  <c r="G1505" i="14"/>
  <c r="H1502" i="13"/>
  <c r="I1502" i="13" s="1"/>
  <c r="D1502" i="13"/>
  <c r="C1502" i="13"/>
  <c r="G1502" i="13"/>
  <c r="B1504" i="12"/>
  <c r="C1194" i="3"/>
  <c r="D1194" i="3"/>
  <c r="H1194" i="3"/>
  <c r="I1194" i="3" s="1"/>
  <c r="E1505" i="15" l="1"/>
  <c r="G1490" i="17"/>
  <c r="E1505" i="14"/>
  <c r="F1490" i="17"/>
  <c r="E1502" i="13"/>
  <c r="E1487" i="17"/>
  <c r="E1194" i="3"/>
  <c r="C1179" i="17"/>
  <c r="B1179" i="17" s="1"/>
  <c r="B1506" i="15"/>
  <c r="B1506" i="14"/>
  <c r="B1503" i="13"/>
  <c r="H1504" i="12"/>
  <c r="I1504" i="12" s="1"/>
  <c r="D1504" i="12"/>
  <c r="C1504" i="12"/>
  <c r="G1504" i="12"/>
  <c r="B1195" i="3"/>
  <c r="G1195" i="3" s="1"/>
  <c r="E1504" i="12" l="1"/>
  <c r="D1489" i="17"/>
  <c r="H1506" i="15"/>
  <c r="I1506" i="15" s="1"/>
  <c r="D1506" i="15"/>
  <c r="C1506" i="15"/>
  <c r="G1506" i="15"/>
  <c r="H1506" i="14"/>
  <c r="I1506" i="14" s="1"/>
  <c r="D1506" i="14"/>
  <c r="C1506" i="14"/>
  <c r="G1506" i="14"/>
  <c r="D1503" i="13"/>
  <c r="C1503" i="13"/>
  <c r="H1503" i="13"/>
  <c r="I1503" i="13" s="1"/>
  <c r="G1503" i="13"/>
  <c r="B1505" i="12"/>
  <c r="D1195" i="3"/>
  <c r="C1195" i="3"/>
  <c r="H1195" i="3"/>
  <c r="I1195" i="3" s="1"/>
  <c r="E1506" i="15" l="1"/>
  <c r="G1491" i="17"/>
  <c r="E1506" i="14"/>
  <c r="F1491" i="17"/>
  <c r="E1503" i="13"/>
  <c r="E1488" i="17"/>
  <c r="E1195" i="3"/>
  <c r="C1180" i="17"/>
  <c r="B1180" i="17" s="1"/>
  <c r="B1507" i="15"/>
  <c r="B1507" i="14"/>
  <c r="B1504" i="13"/>
  <c r="H1505" i="12"/>
  <c r="I1505" i="12" s="1"/>
  <c r="D1505" i="12"/>
  <c r="C1505" i="12"/>
  <c r="G1505" i="12"/>
  <c r="B1196" i="3"/>
  <c r="G1196" i="3" s="1"/>
  <c r="E1505" i="12" l="1"/>
  <c r="D1490" i="17"/>
  <c r="H1507" i="15"/>
  <c r="I1507" i="15" s="1"/>
  <c r="C1507" i="15"/>
  <c r="D1507" i="15"/>
  <c r="G1507" i="15"/>
  <c r="H1507" i="14"/>
  <c r="I1507" i="14" s="1"/>
  <c r="D1507" i="14"/>
  <c r="C1507" i="14"/>
  <c r="G1507" i="14"/>
  <c r="H1504" i="13"/>
  <c r="I1504" i="13" s="1"/>
  <c r="D1504" i="13"/>
  <c r="C1504" i="13"/>
  <c r="G1504" i="13"/>
  <c r="B1506" i="12"/>
  <c r="C1196" i="3"/>
  <c r="D1196" i="3"/>
  <c r="H1196" i="3"/>
  <c r="I1196" i="3" s="1"/>
  <c r="E1507" i="15" l="1"/>
  <c r="G1492" i="17"/>
  <c r="E1507" i="14"/>
  <c r="F1492" i="17"/>
  <c r="E1504" i="13"/>
  <c r="E1489" i="17"/>
  <c r="E1196" i="3"/>
  <c r="C1181" i="17"/>
  <c r="B1181" i="17" s="1"/>
  <c r="B1508" i="15"/>
  <c r="B1508" i="14"/>
  <c r="B1505" i="13"/>
  <c r="H1506" i="12"/>
  <c r="I1506" i="12" s="1"/>
  <c r="D1506" i="12"/>
  <c r="C1506" i="12"/>
  <c r="G1506" i="12"/>
  <c r="B1197" i="3"/>
  <c r="G1197" i="3" s="1"/>
  <c r="E1506" i="12" l="1"/>
  <c r="D1491" i="17"/>
  <c r="C1508" i="15"/>
  <c r="H1508" i="15"/>
  <c r="I1508" i="15" s="1"/>
  <c r="D1508" i="15"/>
  <c r="G1508" i="15"/>
  <c r="D1508" i="14"/>
  <c r="C1508" i="14"/>
  <c r="H1508" i="14"/>
  <c r="I1508" i="14" s="1"/>
  <c r="G1508" i="14"/>
  <c r="D1505" i="13"/>
  <c r="C1505" i="13"/>
  <c r="H1505" i="13"/>
  <c r="I1505" i="13" s="1"/>
  <c r="G1505" i="13"/>
  <c r="B1507" i="12"/>
  <c r="C1197" i="3"/>
  <c r="D1197" i="3"/>
  <c r="H1197" i="3"/>
  <c r="I1197" i="3" s="1"/>
  <c r="E1508" i="15" l="1"/>
  <c r="G1493" i="17"/>
  <c r="E1508" i="14"/>
  <c r="F1493" i="17"/>
  <c r="E1505" i="13"/>
  <c r="E1490" i="17"/>
  <c r="E1197" i="3"/>
  <c r="C1182" i="17"/>
  <c r="B1182" i="17" s="1"/>
  <c r="B1509" i="15"/>
  <c r="B1509" i="14"/>
  <c r="B1506" i="13"/>
  <c r="H1507" i="12"/>
  <c r="I1507" i="12" s="1"/>
  <c r="D1507" i="12"/>
  <c r="C1507" i="12"/>
  <c r="G1507" i="12"/>
  <c r="B1198" i="3"/>
  <c r="G1198" i="3" s="1"/>
  <c r="E1507" i="12" l="1"/>
  <c r="D1492" i="17"/>
  <c r="H1509" i="15"/>
  <c r="I1509" i="15" s="1"/>
  <c r="D1509" i="15"/>
  <c r="C1509" i="15"/>
  <c r="G1509" i="15"/>
  <c r="H1509" i="14"/>
  <c r="I1509" i="14" s="1"/>
  <c r="D1509" i="14"/>
  <c r="C1509" i="14"/>
  <c r="G1509" i="14"/>
  <c r="H1506" i="13"/>
  <c r="I1506" i="13" s="1"/>
  <c r="D1506" i="13"/>
  <c r="C1506" i="13"/>
  <c r="G1506" i="13"/>
  <c r="B1508" i="12"/>
  <c r="D1198" i="3"/>
  <c r="C1198" i="3"/>
  <c r="H1198" i="3"/>
  <c r="I1198" i="3" s="1"/>
  <c r="E1509" i="15" l="1"/>
  <c r="G1494" i="17"/>
  <c r="E1509" i="14"/>
  <c r="F1494" i="17"/>
  <c r="E1506" i="13"/>
  <c r="E1491" i="17"/>
  <c r="E1198" i="3"/>
  <c r="C1183" i="17"/>
  <c r="B1183" i="17" s="1"/>
  <c r="B1510" i="15"/>
  <c r="B1510" i="14"/>
  <c r="B1507" i="13"/>
  <c r="D1508" i="12"/>
  <c r="C1508" i="12"/>
  <c r="H1508" i="12"/>
  <c r="I1508" i="12" s="1"/>
  <c r="G1508" i="12"/>
  <c r="B1199" i="3"/>
  <c r="G1199" i="3" s="1"/>
  <c r="E1508" i="12" l="1"/>
  <c r="D1493" i="17"/>
  <c r="D1510" i="15"/>
  <c r="C1510" i="15"/>
  <c r="H1510" i="15"/>
  <c r="I1510" i="15" s="1"/>
  <c r="G1510" i="15"/>
  <c r="D1510" i="14"/>
  <c r="C1510" i="14"/>
  <c r="H1510" i="14"/>
  <c r="I1510" i="14" s="1"/>
  <c r="G1510" i="14"/>
  <c r="H1507" i="13"/>
  <c r="I1507" i="13" s="1"/>
  <c r="D1507" i="13"/>
  <c r="C1507" i="13"/>
  <c r="G1507" i="13"/>
  <c r="B1509" i="12"/>
  <c r="D1199" i="3"/>
  <c r="C1199" i="3"/>
  <c r="E1510" i="15" l="1"/>
  <c r="G1495" i="17"/>
  <c r="E1510" i="14"/>
  <c r="F1495" i="17"/>
  <c r="E1507" i="13"/>
  <c r="E1492" i="17"/>
  <c r="E1199" i="3"/>
  <c r="C1184" i="17"/>
  <c r="B1184" i="17" s="1"/>
  <c r="B1511" i="15"/>
  <c r="B1511" i="14"/>
  <c r="B1508" i="13"/>
  <c r="H1509" i="12"/>
  <c r="I1509" i="12" s="1"/>
  <c r="D1509" i="12"/>
  <c r="C1509" i="12"/>
  <c r="G1509" i="12"/>
  <c r="H1199" i="3"/>
  <c r="I1199" i="3" s="1"/>
  <c r="E1509" i="12" l="1"/>
  <c r="D1494" i="17"/>
  <c r="D1511" i="15"/>
  <c r="C1511" i="15"/>
  <c r="H1511" i="15"/>
  <c r="I1511" i="15" s="1"/>
  <c r="G1511" i="15"/>
  <c r="H1511" i="14"/>
  <c r="I1511" i="14" s="1"/>
  <c r="D1511" i="14"/>
  <c r="C1511" i="14"/>
  <c r="G1511" i="14"/>
  <c r="D1508" i="13"/>
  <c r="C1508" i="13"/>
  <c r="H1508" i="13"/>
  <c r="I1508" i="13" s="1"/>
  <c r="G1508" i="13"/>
  <c r="B1510" i="12"/>
  <c r="B1200" i="3"/>
  <c r="G1200" i="3" s="1"/>
  <c r="E1511" i="15" l="1"/>
  <c r="G1496" i="17"/>
  <c r="E1511" i="14"/>
  <c r="F1496" i="17"/>
  <c r="E1508" i="13"/>
  <c r="E1493" i="17"/>
  <c r="B1512" i="15"/>
  <c r="B1512" i="14"/>
  <c r="B1509" i="13"/>
  <c r="D1510" i="12"/>
  <c r="C1510" i="12"/>
  <c r="H1510" i="12"/>
  <c r="I1510" i="12" s="1"/>
  <c r="G1510" i="12"/>
  <c r="C1200" i="3"/>
  <c r="D1200" i="3"/>
  <c r="H1200" i="3"/>
  <c r="I1200" i="3" s="1"/>
  <c r="E1510" i="12" l="1"/>
  <c r="D1495" i="17"/>
  <c r="E1200" i="3"/>
  <c r="C1185" i="17"/>
  <c r="B1185" i="17" s="1"/>
  <c r="H1512" i="15"/>
  <c r="I1512" i="15" s="1"/>
  <c r="D1512" i="15"/>
  <c r="C1512" i="15"/>
  <c r="G1512" i="15"/>
  <c r="H1512" i="14"/>
  <c r="I1512" i="14" s="1"/>
  <c r="D1512" i="14"/>
  <c r="C1512" i="14"/>
  <c r="G1512" i="14"/>
  <c r="H1509" i="13"/>
  <c r="I1509" i="13" s="1"/>
  <c r="D1509" i="13"/>
  <c r="C1509" i="13"/>
  <c r="G1509" i="13"/>
  <c r="B1511" i="12"/>
  <c r="B1201" i="3"/>
  <c r="G1201" i="3" s="1"/>
  <c r="E1512" i="15" l="1"/>
  <c r="G1497" i="17"/>
  <c r="E1512" i="14"/>
  <c r="F1497" i="17"/>
  <c r="E1509" i="13"/>
  <c r="E1494" i="17"/>
  <c r="B1513" i="15"/>
  <c r="B1513" i="14"/>
  <c r="B1510" i="13"/>
  <c r="H1511" i="12"/>
  <c r="I1511" i="12" s="1"/>
  <c r="D1511" i="12"/>
  <c r="C1511" i="12"/>
  <c r="G1511" i="12"/>
  <c r="C1201" i="3"/>
  <c r="D1201" i="3"/>
  <c r="H1201" i="3"/>
  <c r="I1201" i="3" s="1"/>
  <c r="E1511" i="12" l="1"/>
  <c r="D1496" i="17"/>
  <c r="E1201" i="3"/>
  <c r="C1186" i="17"/>
  <c r="B1186" i="17" s="1"/>
  <c r="H1513" i="15"/>
  <c r="I1513" i="15" s="1"/>
  <c r="C1513" i="15"/>
  <c r="D1513" i="15"/>
  <c r="G1513" i="15"/>
  <c r="H1513" i="14"/>
  <c r="I1513" i="14" s="1"/>
  <c r="D1513" i="14"/>
  <c r="C1513" i="14"/>
  <c r="G1513" i="14"/>
  <c r="D1510" i="13"/>
  <c r="C1510" i="13"/>
  <c r="H1510" i="13"/>
  <c r="I1510" i="13" s="1"/>
  <c r="G1510" i="13"/>
  <c r="B1512" i="12"/>
  <c r="B1202" i="3"/>
  <c r="G1202" i="3" s="1"/>
  <c r="E1513" i="15" l="1"/>
  <c r="G1498" i="17"/>
  <c r="E1513" i="14"/>
  <c r="F1498" i="17"/>
  <c r="E1510" i="13"/>
  <c r="E1495" i="17"/>
  <c r="B1514" i="15"/>
  <c r="B1514" i="14"/>
  <c r="B1511" i="13"/>
  <c r="H1512" i="12"/>
  <c r="I1512" i="12" s="1"/>
  <c r="D1512" i="12"/>
  <c r="C1512" i="12"/>
  <c r="G1512" i="12"/>
  <c r="C1202" i="3"/>
  <c r="D1202" i="3"/>
  <c r="E1512" i="12" l="1"/>
  <c r="D1497" i="17"/>
  <c r="E1202" i="3"/>
  <c r="C1187" i="17"/>
  <c r="B1187" i="17" s="1"/>
  <c r="H1514" i="15"/>
  <c r="I1514" i="15" s="1"/>
  <c r="C1514" i="15"/>
  <c r="D1514" i="15"/>
  <c r="G1514" i="15"/>
  <c r="H1514" i="14"/>
  <c r="I1514" i="14" s="1"/>
  <c r="D1514" i="14"/>
  <c r="C1514" i="14"/>
  <c r="G1514" i="14"/>
  <c r="H1511" i="13"/>
  <c r="I1511" i="13" s="1"/>
  <c r="D1511" i="13"/>
  <c r="C1511" i="13"/>
  <c r="G1511" i="13"/>
  <c r="B1513" i="12"/>
  <c r="H1202" i="3"/>
  <c r="I1202" i="3" s="1"/>
  <c r="E1514" i="15" l="1"/>
  <c r="G1499" i="17"/>
  <c r="E1514" i="14"/>
  <c r="F1499" i="17"/>
  <c r="E1511" i="13"/>
  <c r="E1496" i="17"/>
  <c r="B1515" i="15"/>
  <c r="B1515" i="14"/>
  <c r="B1512" i="13"/>
  <c r="H1513" i="12"/>
  <c r="I1513" i="12" s="1"/>
  <c r="D1513" i="12"/>
  <c r="C1513" i="12"/>
  <c r="G1513" i="12"/>
  <c r="B1203" i="3"/>
  <c r="G1203" i="3" s="1"/>
  <c r="E1513" i="12" l="1"/>
  <c r="D1498" i="17"/>
  <c r="D1515" i="15"/>
  <c r="C1515" i="15"/>
  <c r="H1515" i="15"/>
  <c r="I1515" i="15" s="1"/>
  <c r="G1515" i="15"/>
  <c r="D1515" i="14"/>
  <c r="C1515" i="14"/>
  <c r="H1515" i="14"/>
  <c r="I1515" i="14" s="1"/>
  <c r="G1515" i="14"/>
  <c r="H1512" i="13"/>
  <c r="I1512" i="13" s="1"/>
  <c r="D1512" i="13"/>
  <c r="C1512" i="13"/>
  <c r="G1512" i="13"/>
  <c r="B1514" i="12"/>
  <c r="C1203" i="3"/>
  <c r="D1203" i="3"/>
  <c r="H1203" i="3"/>
  <c r="I1203" i="3" s="1"/>
  <c r="E1515" i="15" l="1"/>
  <c r="G1500" i="17"/>
  <c r="E1515" i="14"/>
  <c r="F1500" i="17"/>
  <c r="E1512" i="13"/>
  <c r="E1497" i="17"/>
  <c r="E1203" i="3"/>
  <c r="C1188" i="17"/>
  <c r="B1188" i="17" s="1"/>
  <c r="B1516" i="15"/>
  <c r="B1516" i="14"/>
  <c r="B1513" i="13"/>
  <c r="H1514" i="12"/>
  <c r="I1514" i="12" s="1"/>
  <c r="D1514" i="12"/>
  <c r="C1514" i="12"/>
  <c r="G1514" i="12"/>
  <c r="B1204" i="3"/>
  <c r="G1204" i="3" s="1"/>
  <c r="E1514" i="12" l="1"/>
  <c r="D1499" i="17"/>
  <c r="H1516" i="15"/>
  <c r="I1516" i="15" s="1"/>
  <c r="D1516" i="15"/>
  <c r="C1516" i="15"/>
  <c r="G1516" i="15"/>
  <c r="H1516" i="14"/>
  <c r="I1516" i="14" s="1"/>
  <c r="D1516" i="14"/>
  <c r="C1516" i="14"/>
  <c r="G1516" i="14"/>
  <c r="H1513" i="13"/>
  <c r="I1513" i="13" s="1"/>
  <c r="D1513" i="13"/>
  <c r="C1513" i="13"/>
  <c r="G1513" i="13"/>
  <c r="B1515" i="12"/>
  <c r="C1204" i="3"/>
  <c r="D1204" i="3"/>
  <c r="H1204" i="3"/>
  <c r="I1204" i="3" s="1"/>
  <c r="E1516" i="15" l="1"/>
  <c r="G1501" i="17"/>
  <c r="E1516" i="14"/>
  <c r="F1501" i="17"/>
  <c r="E1513" i="13"/>
  <c r="E1498" i="17"/>
  <c r="E1204" i="3"/>
  <c r="C1189" i="17"/>
  <c r="B1189" i="17" s="1"/>
  <c r="B1517" i="15"/>
  <c r="B1517" i="14"/>
  <c r="B1514" i="13"/>
  <c r="D1515" i="12"/>
  <c r="C1515" i="12"/>
  <c r="H1515" i="12"/>
  <c r="I1515" i="12" s="1"/>
  <c r="G1515" i="12"/>
  <c r="B1205" i="3"/>
  <c r="G1205" i="3" s="1"/>
  <c r="E1515" i="12" l="1"/>
  <c r="D1500" i="17"/>
  <c r="C1517" i="15"/>
  <c r="H1517" i="15"/>
  <c r="I1517" i="15" s="1"/>
  <c r="D1517" i="15"/>
  <c r="G1517" i="15"/>
  <c r="C1517" i="14"/>
  <c r="H1517" i="14"/>
  <c r="I1517" i="14" s="1"/>
  <c r="D1517" i="14"/>
  <c r="G1517" i="14"/>
  <c r="H1514" i="13"/>
  <c r="I1514" i="13" s="1"/>
  <c r="D1514" i="13"/>
  <c r="C1514" i="13"/>
  <c r="G1514" i="13"/>
  <c r="B1516" i="12"/>
  <c r="C1205" i="3"/>
  <c r="D1205" i="3"/>
  <c r="H1205" i="3"/>
  <c r="I1205" i="3" s="1"/>
  <c r="E1517" i="15" l="1"/>
  <c r="G1502" i="17"/>
  <c r="E1517" i="14"/>
  <c r="F1502" i="17"/>
  <c r="E1514" i="13"/>
  <c r="E1499" i="17"/>
  <c r="E1205" i="3"/>
  <c r="C1190" i="17"/>
  <c r="B1190" i="17" s="1"/>
  <c r="B1518" i="15"/>
  <c r="B1518" i="14"/>
  <c r="B1515" i="13"/>
  <c r="H1516" i="12"/>
  <c r="I1516" i="12" s="1"/>
  <c r="D1516" i="12"/>
  <c r="C1516" i="12"/>
  <c r="G1516" i="12"/>
  <c r="B1206" i="3"/>
  <c r="G1206" i="3" s="1"/>
  <c r="E1516" i="12" l="1"/>
  <c r="D1501" i="17"/>
  <c r="H1518" i="15"/>
  <c r="I1518" i="15" s="1"/>
  <c r="D1518" i="15"/>
  <c r="C1518" i="15"/>
  <c r="G1518" i="15"/>
  <c r="H1518" i="14"/>
  <c r="I1518" i="14" s="1"/>
  <c r="D1518" i="14"/>
  <c r="C1518" i="14"/>
  <c r="G1518" i="14"/>
  <c r="D1515" i="13"/>
  <c r="C1515" i="13"/>
  <c r="H1515" i="13"/>
  <c r="I1515" i="13" s="1"/>
  <c r="G1515" i="13"/>
  <c r="B1517" i="12"/>
  <c r="C1206" i="3"/>
  <c r="D1206" i="3"/>
  <c r="H1206" i="3"/>
  <c r="I1206" i="3" s="1"/>
  <c r="E1518" i="15" l="1"/>
  <c r="G1503" i="17"/>
  <c r="E1518" i="14"/>
  <c r="F1503" i="17"/>
  <c r="E1515" i="13"/>
  <c r="E1500" i="17"/>
  <c r="E1206" i="3"/>
  <c r="C1191" i="17"/>
  <c r="B1191" i="17" s="1"/>
  <c r="B1519" i="15"/>
  <c r="B1519" i="14"/>
  <c r="B1516" i="13"/>
  <c r="C1517" i="12"/>
  <c r="H1517" i="12"/>
  <c r="I1517" i="12" s="1"/>
  <c r="D1517" i="12"/>
  <c r="G1517" i="12"/>
  <c r="B1207" i="3"/>
  <c r="G1207" i="3" s="1"/>
  <c r="E1517" i="12" l="1"/>
  <c r="D1502" i="17"/>
  <c r="H1519" i="15"/>
  <c r="I1519" i="15" s="1"/>
  <c r="D1519" i="15"/>
  <c r="C1519" i="15"/>
  <c r="G1519" i="15"/>
  <c r="H1519" i="14"/>
  <c r="I1519" i="14" s="1"/>
  <c r="D1519" i="14"/>
  <c r="C1519" i="14"/>
  <c r="G1519" i="14"/>
  <c r="H1516" i="13"/>
  <c r="I1516" i="13" s="1"/>
  <c r="D1516" i="13"/>
  <c r="C1516" i="13"/>
  <c r="G1516" i="13"/>
  <c r="B1518" i="12"/>
  <c r="C1207" i="3"/>
  <c r="D1207" i="3"/>
  <c r="E1519" i="15" l="1"/>
  <c r="G1504" i="17"/>
  <c r="E1519" i="14"/>
  <c r="F1504" i="17"/>
  <c r="E1516" i="13"/>
  <c r="E1501" i="17"/>
  <c r="E1207" i="3"/>
  <c r="C1192" i="17"/>
  <c r="B1192" i="17" s="1"/>
  <c r="B1520" i="15"/>
  <c r="B1520" i="14"/>
  <c r="B1517" i="13"/>
  <c r="H1518" i="12"/>
  <c r="I1518" i="12" s="1"/>
  <c r="D1518" i="12"/>
  <c r="C1518" i="12"/>
  <c r="G1518" i="12"/>
  <c r="H1207" i="3"/>
  <c r="I1207" i="3" s="1"/>
  <c r="E1518" i="12" l="1"/>
  <c r="D1503" i="17"/>
  <c r="D1520" i="15"/>
  <c r="C1520" i="15"/>
  <c r="H1520" i="15"/>
  <c r="I1520" i="15" s="1"/>
  <c r="G1520" i="15"/>
  <c r="D1520" i="14"/>
  <c r="C1520" i="14"/>
  <c r="H1520" i="14"/>
  <c r="I1520" i="14" s="1"/>
  <c r="G1520" i="14"/>
  <c r="C1517" i="13"/>
  <c r="H1517" i="13"/>
  <c r="I1517" i="13" s="1"/>
  <c r="D1517" i="13"/>
  <c r="G1517" i="13"/>
  <c r="B1519" i="12"/>
  <c r="B1208" i="3"/>
  <c r="G1208" i="3" s="1"/>
  <c r="E1520" i="15" l="1"/>
  <c r="G1505" i="17"/>
  <c r="E1520" i="14"/>
  <c r="F1505" i="17"/>
  <c r="E1517" i="13"/>
  <c r="E1502" i="17"/>
  <c r="B1521" i="15"/>
  <c r="B1521" i="14"/>
  <c r="B1518" i="13"/>
  <c r="H1519" i="12"/>
  <c r="I1519" i="12" s="1"/>
  <c r="D1519" i="12"/>
  <c r="C1519" i="12"/>
  <c r="G1519" i="12"/>
  <c r="C1208" i="3"/>
  <c r="D1208" i="3"/>
  <c r="H1208" i="3"/>
  <c r="I1208" i="3" s="1"/>
  <c r="E1519" i="12" l="1"/>
  <c r="D1504" i="17"/>
  <c r="E1208" i="3"/>
  <c r="C1193" i="17"/>
  <c r="B1193" i="17" s="1"/>
  <c r="H1521" i="15"/>
  <c r="I1521" i="15" s="1"/>
  <c r="D1521" i="15"/>
  <c r="C1521" i="15"/>
  <c r="G1521" i="15"/>
  <c r="H1521" i="14"/>
  <c r="I1521" i="14" s="1"/>
  <c r="D1521" i="14"/>
  <c r="C1521" i="14"/>
  <c r="G1521" i="14"/>
  <c r="H1518" i="13"/>
  <c r="I1518" i="13" s="1"/>
  <c r="D1518" i="13"/>
  <c r="C1518" i="13"/>
  <c r="G1518" i="13"/>
  <c r="B1520" i="12"/>
  <c r="B1209" i="3"/>
  <c r="G1209" i="3" s="1"/>
  <c r="E1521" i="15" l="1"/>
  <c r="G1506" i="17"/>
  <c r="E1521" i="14"/>
  <c r="F1506" i="17"/>
  <c r="E1518" i="13"/>
  <c r="E1503" i="17"/>
  <c r="B1522" i="15"/>
  <c r="B1522" i="14"/>
  <c r="B1519" i="13"/>
  <c r="D1520" i="12"/>
  <c r="C1520" i="12"/>
  <c r="H1520" i="12"/>
  <c r="I1520" i="12" s="1"/>
  <c r="G1520" i="12"/>
  <c r="C1209" i="3"/>
  <c r="D1209" i="3"/>
  <c r="H1209" i="3"/>
  <c r="I1209" i="3" s="1"/>
  <c r="E1520" i="12" l="1"/>
  <c r="D1505" i="17"/>
  <c r="E1209" i="3"/>
  <c r="C1194" i="17"/>
  <c r="B1194" i="17" s="1"/>
  <c r="D1522" i="15"/>
  <c r="C1522" i="15"/>
  <c r="H1522" i="15"/>
  <c r="I1522" i="15" s="1"/>
  <c r="G1522" i="15"/>
  <c r="D1522" i="14"/>
  <c r="C1522" i="14"/>
  <c r="H1522" i="14"/>
  <c r="I1522" i="14" s="1"/>
  <c r="G1522" i="14"/>
  <c r="H1519" i="13"/>
  <c r="I1519" i="13" s="1"/>
  <c r="D1519" i="13"/>
  <c r="C1519" i="13"/>
  <c r="G1519" i="13"/>
  <c r="B1521" i="12"/>
  <c r="B1210" i="3"/>
  <c r="G1210" i="3" s="1"/>
  <c r="E1522" i="15" l="1"/>
  <c r="G1507" i="17"/>
  <c r="E1522" i="14"/>
  <c r="F1507" i="17"/>
  <c r="E1519" i="13"/>
  <c r="E1504" i="17"/>
  <c r="B1523" i="15"/>
  <c r="B1523" i="14"/>
  <c r="B1520" i="13"/>
  <c r="H1521" i="12"/>
  <c r="I1521" i="12" s="1"/>
  <c r="D1521" i="12"/>
  <c r="C1521" i="12"/>
  <c r="G1521" i="12"/>
  <c r="D1210" i="3"/>
  <c r="C1210" i="3"/>
  <c r="H1210" i="3"/>
  <c r="I1210" i="3" s="1"/>
  <c r="E1521" i="12" l="1"/>
  <c r="D1506" i="17"/>
  <c r="E1210" i="3"/>
  <c r="C1195" i="17"/>
  <c r="B1195" i="17" s="1"/>
  <c r="H1523" i="15"/>
  <c r="I1523" i="15" s="1"/>
  <c r="D1523" i="15"/>
  <c r="C1523" i="15"/>
  <c r="G1523" i="15"/>
  <c r="H1523" i="14"/>
  <c r="I1523" i="14" s="1"/>
  <c r="D1523" i="14"/>
  <c r="C1523" i="14"/>
  <c r="G1523" i="14"/>
  <c r="D1520" i="13"/>
  <c r="C1520" i="13"/>
  <c r="H1520" i="13"/>
  <c r="I1520" i="13" s="1"/>
  <c r="G1520" i="13"/>
  <c r="B1522" i="12"/>
  <c r="B1211" i="3"/>
  <c r="G1211" i="3" s="1"/>
  <c r="E1523" i="15" l="1"/>
  <c r="G1508" i="17"/>
  <c r="E1523" i="14"/>
  <c r="F1508" i="17"/>
  <c r="E1520" i="13"/>
  <c r="E1505" i="17"/>
  <c r="B1524" i="15"/>
  <c r="B1524" i="14"/>
  <c r="B1521" i="13"/>
  <c r="D1522" i="12"/>
  <c r="C1522" i="12"/>
  <c r="H1522" i="12"/>
  <c r="I1522" i="12" s="1"/>
  <c r="G1522" i="12"/>
  <c r="D1211" i="3"/>
  <c r="C1211" i="3"/>
  <c r="H1211" i="3"/>
  <c r="I1211" i="3" s="1"/>
  <c r="E1522" i="12" l="1"/>
  <c r="D1507" i="17"/>
  <c r="E1211" i="3"/>
  <c r="C1196" i="17"/>
  <c r="B1196" i="17" s="1"/>
  <c r="H1524" i="15"/>
  <c r="I1524" i="15" s="1"/>
  <c r="D1524" i="15"/>
  <c r="C1524" i="15"/>
  <c r="G1524" i="15"/>
  <c r="H1524" i="14"/>
  <c r="I1524" i="14" s="1"/>
  <c r="D1524" i="14"/>
  <c r="C1524" i="14"/>
  <c r="G1524" i="14"/>
  <c r="H1521" i="13"/>
  <c r="I1521" i="13" s="1"/>
  <c r="D1521" i="13"/>
  <c r="C1521" i="13"/>
  <c r="G1521" i="13"/>
  <c r="B1523" i="12"/>
  <c r="B1212" i="3"/>
  <c r="G1212" i="3" s="1"/>
  <c r="E1524" i="15" l="1"/>
  <c r="G1509" i="17"/>
  <c r="E1524" i="14"/>
  <c r="F1509" i="17"/>
  <c r="E1521" i="13"/>
  <c r="E1506" i="17"/>
  <c r="B1525" i="15"/>
  <c r="B1525" i="14"/>
  <c r="B1522" i="13"/>
  <c r="H1523" i="12"/>
  <c r="I1523" i="12" s="1"/>
  <c r="D1523" i="12"/>
  <c r="C1523" i="12"/>
  <c r="G1523" i="12"/>
  <c r="C1212" i="3"/>
  <c r="D1212" i="3"/>
  <c r="H1212" i="3"/>
  <c r="I1212" i="3" s="1"/>
  <c r="E1523" i="12" l="1"/>
  <c r="D1508" i="17"/>
  <c r="E1212" i="3"/>
  <c r="C1197" i="17"/>
  <c r="B1197" i="17" s="1"/>
  <c r="H1525" i="15"/>
  <c r="I1525" i="15" s="1"/>
  <c r="D1525" i="15"/>
  <c r="C1525" i="15"/>
  <c r="G1525" i="15"/>
  <c r="H1525" i="14"/>
  <c r="I1525" i="14" s="1"/>
  <c r="D1525" i="14"/>
  <c r="C1525" i="14"/>
  <c r="G1525" i="14"/>
  <c r="D1522" i="13"/>
  <c r="C1522" i="13"/>
  <c r="H1522" i="13"/>
  <c r="I1522" i="13" s="1"/>
  <c r="G1522" i="13"/>
  <c r="B1524" i="12"/>
  <c r="B1213" i="3"/>
  <c r="G1213" i="3" s="1"/>
  <c r="E1525" i="15" l="1"/>
  <c r="G1510" i="17"/>
  <c r="E1525" i="14"/>
  <c r="F1510" i="17"/>
  <c r="E1522" i="13"/>
  <c r="E1507" i="17"/>
  <c r="B1526" i="15"/>
  <c r="B1526" i="14"/>
  <c r="B1523" i="13"/>
  <c r="H1524" i="12"/>
  <c r="I1524" i="12" s="1"/>
  <c r="D1524" i="12"/>
  <c r="C1524" i="12"/>
  <c r="G1524" i="12"/>
  <c r="C1213" i="3"/>
  <c r="D1213" i="3"/>
  <c r="H1213" i="3"/>
  <c r="I1213" i="3" s="1"/>
  <c r="E1524" i="12" l="1"/>
  <c r="D1509" i="17"/>
  <c r="E1213" i="3"/>
  <c r="C1198" i="17"/>
  <c r="B1198" i="17" s="1"/>
  <c r="H1526" i="15"/>
  <c r="I1526" i="15" s="1"/>
  <c r="D1526" i="15"/>
  <c r="C1526" i="15"/>
  <c r="G1526" i="15"/>
  <c r="H1526" i="14"/>
  <c r="I1526" i="14" s="1"/>
  <c r="D1526" i="14"/>
  <c r="C1526" i="14"/>
  <c r="G1526" i="14"/>
  <c r="H1523" i="13"/>
  <c r="I1523" i="13" s="1"/>
  <c r="D1523" i="13"/>
  <c r="C1523" i="13"/>
  <c r="G1523" i="13"/>
  <c r="B1525" i="12"/>
  <c r="B1214" i="3"/>
  <c r="G1214" i="3" s="1"/>
  <c r="E1526" i="15" l="1"/>
  <c r="G1511" i="17"/>
  <c r="E1526" i="14"/>
  <c r="F1511" i="17"/>
  <c r="E1523" i="13"/>
  <c r="E1508" i="17"/>
  <c r="B1527" i="15"/>
  <c r="B1527" i="14"/>
  <c r="B1524" i="13"/>
  <c r="H1525" i="12"/>
  <c r="I1525" i="12" s="1"/>
  <c r="D1525" i="12"/>
  <c r="C1525" i="12"/>
  <c r="G1525" i="12"/>
  <c r="D1214" i="3"/>
  <c r="C1214" i="3"/>
  <c r="H1214" i="3"/>
  <c r="I1214" i="3" s="1"/>
  <c r="E1525" i="12" l="1"/>
  <c r="D1510" i="17"/>
  <c r="E1214" i="3"/>
  <c r="C1199" i="17"/>
  <c r="B1199" i="17" s="1"/>
  <c r="D1527" i="15"/>
  <c r="C1527" i="15"/>
  <c r="H1527" i="15"/>
  <c r="I1527" i="15" s="1"/>
  <c r="G1527" i="15"/>
  <c r="D1527" i="14"/>
  <c r="C1527" i="14"/>
  <c r="H1527" i="14"/>
  <c r="I1527" i="14" s="1"/>
  <c r="G1527" i="14"/>
  <c r="H1524" i="13"/>
  <c r="I1524" i="13" s="1"/>
  <c r="D1524" i="13"/>
  <c r="C1524" i="13"/>
  <c r="G1524" i="13"/>
  <c r="B1526" i="12"/>
  <c r="B1215" i="3"/>
  <c r="G1215" i="3" s="1"/>
  <c r="E1527" i="15" l="1"/>
  <c r="G1512" i="17"/>
  <c r="E1527" i="14"/>
  <c r="F1512" i="17"/>
  <c r="E1524" i="13"/>
  <c r="E1509" i="17"/>
  <c r="B1528" i="15"/>
  <c r="B1528" i="14"/>
  <c r="B1525" i="13"/>
  <c r="H1526" i="12"/>
  <c r="I1526" i="12" s="1"/>
  <c r="D1526" i="12"/>
  <c r="C1526" i="12"/>
  <c r="G1526" i="12"/>
  <c r="C1215" i="3"/>
  <c r="D1215" i="3"/>
  <c r="H1215" i="3"/>
  <c r="I1215" i="3" s="1"/>
  <c r="E1526" i="12" l="1"/>
  <c r="D1511" i="17"/>
  <c r="E1215" i="3"/>
  <c r="C1200" i="17"/>
  <c r="B1200" i="17" s="1"/>
  <c r="H1528" i="15"/>
  <c r="I1528" i="15" s="1"/>
  <c r="D1528" i="15"/>
  <c r="C1528" i="15"/>
  <c r="G1528" i="15"/>
  <c r="H1528" i="14"/>
  <c r="I1528" i="14" s="1"/>
  <c r="D1528" i="14"/>
  <c r="C1528" i="14"/>
  <c r="G1528" i="14"/>
  <c r="H1525" i="13"/>
  <c r="I1525" i="13" s="1"/>
  <c r="D1525" i="13"/>
  <c r="C1525" i="13"/>
  <c r="G1525" i="13"/>
  <c r="B1527" i="12"/>
  <c r="B1216" i="3"/>
  <c r="G1216" i="3" s="1"/>
  <c r="E1528" i="15" l="1"/>
  <c r="G1513" i="17"/>
  <c r="E1528" i="14"/>
  <c r="F1513" i="17"/>
  <c r="E1525" i="13"/>
  <c r="E1510" i="17"/>
  <c r="B1529" i="15"/>
  <c r="B1529" i="14"/>
  <c r="B1526" i="13"/>
  <c r="D1527" i="12"/>
  <c r="C1527" i="12"/>
  <c r="H1527" i="12"/>
  <c r="I1527" i="12" s="1"/>
  <c r="G1527" i="12"/>
  <c r="C1216" i="3"/>
  <c r="D1216" i="3"/>
  <c r="H1216" i="3"/>
  <c r="I1216" i="3" s="1"/>
  <c r="E1527" i="12" l="1"/>
  <c r="D1512" i="17"/>
  <c r="E1216" i="3"/>
  <c r="C1201" i="17"/>
  <c r="B1201" i="17" s="1"/>
  <c r="C1529" i="15"/>
  <c r="H1529" i="15"/>
  <c r="I1529" i="15" s="1"/>
  <c r="D1529" i="15"/>
  <c r="G1529" i="15"/>
  <c r="C1529" i="14"/>
  <c r="H1529" i="14"/>
  <c r="I1529" i="14" s="1"/>
  <c r="D1529" i="14"/>
  <c r="G1529" i="14"/>
  <c r="H1526" i="13"/>
  <c r="I1526" i="13" s="1"/>
  <c r="D1526" i="13"/>
  <c r="C1526" i="13"/>
  <c r="G1526" i="13"/>
  <c r="B1528" i="12"/>
  <c r="B1217" i="3"/>
  <c r="G1217" i="3" s="1"/>
  <c r="E1529" i="15" l="1"/>
  <c r="G1514" i="17"/>
  <c r="E1529" i="14"/>
  <c r="F1514" i="17"/>
  <c r="E1526" i="13"/>
  <c r="E1511" i="17"/>
  <c r="B1530" i="15"/>
  <c r="B1530" i="14"/>
  <c r="B1527" i="13"/>
  <c r="H1528" i="12"/>
  <c r="I1528" i="12" s="1"/>
  <c r="D1528" i="12"/>
  <c r="C1528" i="12"/>
  <c r="G1528" i="12"/>
  <c r="C1217" i="3"/>
  <c r="D1217" i="3"/>
  <c r="E1528" i="12" l="1"/>
  <c r="D1513" i="17"/>
  <c r="E1217" i="3"/>
  <c r="C1202" i="17"/>
  <c r="B1202" i="17" s="1"/>
  <c r="H1530" i="15"/>
  <c r="I1530" i="15" s="1"/>
  <c r="D1530" i="15"/>
  <c r="C1530" i="15"/>
  <c r="G1530" i="15"/>
  <c r="H1530" i="14"/>
  <c r="I1530" i="14" s="1"/>
  <c r="D1530" i="14"/>
  <c r="C1530" i="14"/>
  <c r="G1530" i="14"/>
  <c r="D1527" i="13"/>
  <c r="C1527" i="13"/>
  <c r="H1527" i="13"/>
  <c r="I1527" i="13" s="1"/>
  <c r="G1527" i="13"/>
  <c r="B1529" i="12"/>
  <c r="H1217" i="3"/>
  <c r="I1217" i="3" s="1"/>
  <c r="E1530" i="15" l="1"/>
  <c r="G1515" i="17"/>
  <c r="E1530" i="14"/>
  <c r="F1515" i="17"/>
  <c r="E1527" i="13"/>
  <c r="E1512" i="17"/>
  <c r="B1531" i="15"/>
  <c r="B1531" i="14"/>
  <c r="B1528" i="13"/>
  <c r="C1529" i="12"/>
  <c r="H1529" i="12"/>
  <c r="I1529" i="12" s="1"/>
  <c r="D1529" i="12"/>
  <c r="G1529" i="12"/>
  <c r="B1218" i="3"/>
  <c r="G1218" i="3" s="1"/>
  <c r="E1529" i="12" l="1"/>
  <c r="D1514" i="17"/>
  <c r="H1531" i="15"/>
  <c r="I1531" i="15" s="1"/>
  <c r="D1531" i="15"/>
  <c r="C1531" i="15"/>
  <c r="G1531" i="15"/>
  <c r="H1531" i="14"/>
  <c r="I1531" i="14" s="1"/>
  <c r="D1531" i="14"/>
  <c r="C1531" i="14"/>
  <c r="G1531" i="14"/>
  <c r="H1528" i="13"/>
  <c r="I1528" i="13" s="1"/>
  <c r="D1528" i="13"/>
  <c r="C1528" i="13"/>
  <c r="G1528" i="13"/>
  <c r="B1530" i="12"/>
  <c r="C1218" i="3"/>
  <c r="D1218" i="3"/>
  <c r="E1531" i="15" l="1"/>
  <c r="G1516" i="17"/>
  <c r="E1531" i="14"/>
  <c r="F1516" i="17"/>
  <c r="E1528" i="13"/>
  <c r="E1513" i="17"/>
  <c r="E1218" i="3"/>
  <c r="C1203" i="17"/>
  <c r="B1203" i="17" s="1"/>
  <c r="B1532" i="15"/>
  <c r="B1532" i="14"/>
  <c r="B1529" i="13"/>
  <c r="H1530" i="12"/>
  <c r="I1530" i="12" s="1"/>
  <c r="D1530" i="12"/>
  <c r="C1530" i="12"/>
  <c r="G1530" i="12"/>
  <c r="H1218" i="3"/>
  <c r="I1218" i="3" s="1"/>
  <c r="E1530" i="12" l="1"/>
  <c r="D1515" i="17"/>
  <c r="D1532" i="15"/>
  <c r="C1532" i="15"/>
  <c r="H1532" i="15"/>
  <c r="I1532" i="15" s="1"/>
  <c r="G1532" i="15"/>
  <c r="D1532" i="14"/>
  <c r="C1532" i="14"/>
  <c r="H1532" i="14"/>
  <c r="I1532" i="14" s="1"/>
  <c r="G1532" i="14"/>
  <c r="C1529" i="13"/>
  <c r="H1529" i="13"/>
  <c r="I1529" i="13" s="1"/>
  <c r="D1529" i="13"/>
  <c r="G1529" i="13"/>
  <c r="B1531" i="12"/>
  <c r="B1219" i="3"/>
  <c r="G1219" i="3" s="1"/>
  <c r="E1532" i="15" l="1"/>
  <c r="G1517" i="17"/>
  <c r="E1532" i="14"/>
  <c r="F1517" i="17"/>
  <c r="E1529" i="13"/>
  <c r="E1514" i="17"/>
  <c r="B1533" i="15"/>
  <c r="B1533" i="14"/>
  <c r="B1530" i="13"/>
  <c r="H1531" i="12"/>
  <c r="I1531" i="12" s="1"/>
  <c r="D1531" i="12"/>
  <c r="C1531" i="12"/>
  <c r="G1531" i="12"/>
  <c r="C1219" i="3"/>
  <c r="D1219" i="3"/>
  <c r="H1219" i="3"/>
  <c r="I1219" i="3" s="1"/>
  <c r="E1531" i="12" l="1"/>
  <c r="D1516" i="17"/>
  <c r="E1219" i="3"/>
  <c r="C1204" i="17"/>
  <c r="B1204" i="17" s="1"/>
  <c r="H1533" i="15"/>
  <c r="I1533" i="15" s="1"/>
  <c r="D1533" i="15"/>
  <c r="C1533" i="15"/>
  <c r="G1533" i="15"/>
  <c r="H1533" i="14"/>
  <c r="I1533" i="14" s="1"/>
  <c r="D1533" i="14"/>
  <c r="C1533" i="14"/>
  <c r="G1533" i="14"/>
  <c r="H1530" i="13"/>
  <c r="I1530" i="13" s="1"/>
  <c r="D1530" i="13"/>
  <c r="C1530" i="13"/>
  <c r="G1530" i="13"/>
  <c r="B1532" i="12"/>
  <c r="B1220" i="3"/>
  <c r="G1220" i="3" s="1"/>
  <c r="E1533" i="15" l="1"/>
  <c r="G1518" i="17"/>
  <c r="E1533" i="14"/>
  <c r="F1518" i="17"/>
  <c r="E1530" i="13"/>
  <c r="E1515" i="17"/>
  <c r="B1534" i="15"/>
  <c r="B1534" i="14"/>
  <c r="B1531" i="13"/>
  <c r="D1532" i="12"/>
  <c r="C1532" i="12"/>
  <c r="H1532" i="12"/>
  <c r="I1532" i="12" s="1"/>
  <c r="G1532" i="12"/>
  <c r="C1220" i="3"/>
  <c r="D1220" i="3"/>
  <c r="H1220" i="3"/>
  <c r="I1220" i="3" s="1"/>
  <c r="E1532" i="12" l="1"/>
  <c r="D1517" i="17"/>
  <c r="E1220" i="3"/>
  <c r="C1205" i="17"/>
  <c r="B1205" i="17" s="1"/>
  <c r="D1534" i="15"/>
  <c r="C1534" i="15"/>
  <c r="H1534" i="15"/>
  <c r="I1534" i="15" s="1"/>
  <c r="G1534" i="15"/>
  <c r="D1534" i="14"/>
  <c r="C1534" i="14"/>
  <c r="H1534" i="14"/>
  <c r="I1534" i="14" s="1"/>
  <c r="G1534" i="14"/>
  <c r="H1531" i="13"/>
  <c r="I1531" i="13" s="1"/>
  <c r="D1531" i="13"/>
  <c r="C1531" i="13"/>
  <c r="G1531" i="13"/>
  <c r="B1533" i="12"/>
  <c r="B1221" i="3"/>
  <c r="G1221" i="3" s="1"/>
  <c r="E1534" i="15" l="1"/>
  <c r="G1519" i="17"/>
  <c r="E1534" i="14"/>
  <c r="F1519" i="17"/>
  <c r="E1531" i="13"/>
  <c r="E1516" i="17"/>
  <c r="B1535" i="15"/>
  <c r="B1535" i="14"/>
  <c r="B1532" i="13"/>
  <c r="H1533" i="12"/>
  <c r="I1533" i="12" s="1"/>
  <c r="D1533" i="12"/>
  <c r="C1533" i="12"/>
  <c r="G1533" i="12"/>
  <c r="C1221" i="3"/>
  <c r="D1221" i="3"/>
  <c r="E1533" i="12" l="1"/>
  <c r="D1518" i="17"/>
  <c r="E1221" i="3"/>
  <c r="C1206" i="17"/>
  <c r="B1206" i="17" s="1"/>
  <c r="H1535" i="15"/>
  <c r="I1535" i="15" s="1"/>
  <c r="D1535" i="15"/>
  <c r="C1535" i="15"/>
  <c r="G1535" i="15"/>
  <c r="H1535" i="14"/>
  <c r="I1535" i="14" s="1"/>
  <c r="D1535" i="14"/>
  <c r="C1535" i="14"/>
  <c r="G1535" i="14"/>
  <c r="D1532" i="13"/>
  <c r="C1532" i="13"/>
  <c r="H1532" i="13"/>
  <c r="I1532" i="13" s="1"/>
  <c r="G1532" i="13"/>
  <c r="B1534" i="12"/>
  <c r="H1221" i="3"/>
  <c r="I1221" i="3" s="1"/>
  <c r="E1535" i="15" l="1"/>
  <c r="G1520" i="17"/>
  <c r="E1535" i="14"/>
  <c r="F1520" i="17"/>
  <c r="E1532" i="13"/>
  <c r="E1517" i="17"/>
  <c r="B1536" i="15"/>
  <c r="B1536" i="14"/>
  <c r="B1533" i="13"/>
  <c r="D1534" i="12"/>
  <c r="C1534" i="12"/>
  <c r="H1534" i="12"/>
  <c r="I1534" i="12" s="1"/>
  <c r="G1534" i="12"/>
  <c r="B1222" i="3"/>
  <c r="G1222" i="3" s="1"/>
  <c r="E1534" i="12" l="1"/>
  <c r="D1519" i="17"/>
  <c r="H1536" i="15"/>
  <c r="I1536" i="15" s="1"/>
  <c r="D1536" i="15"/>
  <c r="C1536" i="15"/>
  <c r="G1536" i="15"/>
  <c r="H1536" i="14"/>
  <c r="I1536" i="14" s="1"/>
  <c r="D1536" i="14"/>
  <c r="C1536" i="14"/>
  <c r="G1536" i="14"/>
  <c r="H1533" i="13"/>
  <c r="I1533" i="13" s="1"/>
  <c r="D1533" i="13"/>
  <c r="C1533" i="13"/>
  <c r="G1533" i="13"/>
  <c r="B1535" i="12"/>
  <c r="D1222" i="3"/>
  <c r="C1222" i="3"/>
  <c r="H1222" i="3"/>
  <c r="I1222" i="3" s="1"/>
  <c r="E1536" i="15" l="1"/>
  <c r="G1521" i="17"/>
  <c r="E1536" i="14"/>
  <c r="F1521" i="17"/>
  <c r="E1533" i="13"/>
  <c r="E1518" i="17"/>
  <c r="E1222" i="3"/>
  <c r="C1207" i="17"/>
  <c r="B1207" i="17" s="1"/>
  <c r="B1537" i="15"/>
  <c r="B1537" i="14"/>
  <c r="B1534" i="13"/>
  <c r="H1535" i="12"/>
  <c r="I1535" i="12" s="1"/>
  <c r="D1535" i="12"/>
  <c r="C1535" i="12"/>
  <c r="G1535" i="12"/>
  <c r="B1223" i="3"/>
  <c r="G1223" i="3" s="1"/>
  <c r="E1535" i="12" l="1"/>
  <c r="D1520" i="17"/>
  <c r="H1537" i="15"/>
  <c r="I1537" i="15" s="1"/>
  <c r="D1537" i="15"/>
  <c r="C1537" i="15"/>
  <c r="G1537" i="15"/>
  <c r="H1537" i="14"/>
  <c r="I1537" i="14" s="1"/>
  <c r="D1537" i="14"/>
  <c r="C1537" i="14"/>
  <c r="G1537" i="14"/>
  <c r="D1534" i="13"/>
  <c r="C1534" i="13"/>
  <c r="H1534" i="13"/>
  <c r="I1534" i="13" s="1"/>
  <c r="G1534" i="13"/>
  <c r="B1536" i="12"/>
  <c r="C1223" i="3"/>
  <c r="D1223" i="3"/>
  <c r="E1537" i="15" l="1"/>
  <c r="G1522" i="17"/>
  <c r="E1537" i="14"/>
  <c r="F1522" i="17"/>
  <c r="E1534" i="13"/>
  <c r="E1519" i="17"/>
  <c r="E1223" i="3"/>
  <c r="C1208" i="17"/>
  <c r="B1208" i="17" s="1"/>
  <c r="B1538" i="15"/>
  <c r="B1538" i="14"/>
  <c r="B1535" i="13"/>
  <c r="H1536" i="12"/>
  <c r="I1536" i="12" s="1"/>
  <c r="D1536" i="12"/>
  <c r="C1536" i="12"/>
  <c r="G1536" i="12"/>
  <c r="H1223" i="3"/>
  <c r="I1223" i="3" s="1"/>
  <c r="E1536" i="12" l="1"/>
  <c r="D1521" i="17"/>
  <c r="H1538" i="15"/>
  <c r="I1538" i="15" s="1"/>
  <c r="D1538" i="15"/>
  <c r="C1538" i="15"/>
  <c r="G1538" i="15"/>
  <c r="H1538" i="14"/>
  <c r="I1538" i="14" s="1"/>
  <c r="D1538" i="14"/>
  <c r="C1538" i="14"/>
  <c r="G1538" i="14"/>
  <c r="H1535" i="13"/>
  <c r="I1535" i="13" s="1"/>
  <c r="D1535" i="13"/>
  <c r="C1535" i="13"/>
  <c r="G1535" i="13"/>
  <c r="B1537" i="12"/>
  <c r="B1224" i="3"/>
  <c r="G1224" i="3" s="1"/>
  <c r="E1538" i="15" l="1"/>
  <c r="G1523" i="17"/>
  <c r="E1538" i="14"/>
  <c r="F1523" i="17"/>
  <c r="E1535" i="13"/>
  <c r="E1520" i="17"/>
  <c r="B1539" i="15"/>
  <c r="B1539" i="14"/>
  <c r="B1536" i="13"/>
  <c r="H1537" i="12"/>
  <c r="I1537" i="12" s="1"/>
  <c r="D1537" i="12"/>
  <c r="C1537" i="12"/>
  <c r="G1537" i="12"/>
  <c r="D1224" i="3"/>
  <c r="C1224" i="3"/>
  <c r="H1224" i="3"/>
  <c r="I1224" i="3" s="1"/>
  <c r="E1537" i="12" l="1"/>
  <c r="D1522" i="17"/>
  <c r="E1224" i="3"/>
  <c r="C1209" i="17"/>
  <c r="B1209" i="17" s="1"/>
  <c r="D1539" i="15"/>
  <c r="C1539" i="15"/>
  <c r="H1539" i="15"/>
  <c r="I1539" i="15" s="1"/>
  <c r="G1539" i="15"/>
  <c r="D1539" i="14"/>
  <c r="C1539" i="14"/>
  <c r="H1539" i="14"/>
  <c r="I1539" i="14" s="1"/>
  <c r="G1539" i="14"/>
  <c r="H1536" i="13"/>
  <c r="I1536" i="13" s="1"/>
  <c r="D1536" i="13"/>
  <c r="C1536" i="13"/>
  <c r="G1536" i="13"/>
  <c r="B1538" i="12"/>
  <c r="B1225" i="3"/>
  <c r="G1225" i="3" s="1"/>
  <c r="E1539" i="15" l="1"/>
  <c r="G1524" i="17"/>
  <c r="E1539" i="14"/>
  <c r="F1524" i="17"/>
  <c r="E1536" i="13"/>
  <c r="E1521" i="17"/>
  <c r="B1540" i="15"/>
  <c r="B1540" i="14"/>
  <c r="B1537" i="13"/>
  <c r="H1538" i="12"/>
  <c r="I1538" i="12" s="1"/>
  <c r="D1538" i="12"/>
  <c r="C1538" i="12"/>
  <c r="G1538" i="12"/>
  <c r="C1225" i="3"/>
  <c r="D1225" i="3"/>
  <c r="H1225" i="3"/>
  <c r="I1225" i="3" s="1"/>
  <c r="E1538" i="12" l="1"/>
  <c r="D1523" i="17"/>
  <c r="E1225" i="3"/>
  <c r="C1210" i="17"/>
  <c r="B1210" i="17" s="1"/>
  <c r="H1540" i="15"/>
  <c r="I1540" i="15" s="1"/>
  <c r="D1540" i="15"/>
  <c r="C1540" i="15"/>
  <c r="G1540" i="15"/>
  <c r="H1540" i="14"/>
  <c r="I1540" i="14" s="1"/>
  <c r="D1540" i="14"/>
  <c r="C1540" i="14"/>
  <c r="G1540" i="14"/>
  <c r="H1537" i="13"/>
  <c r="I1537" i="13" s="1"/>
  <c r="D1537" i="13"/>
  <c r="C1537" i="13"/>
  <c r="G1537" i="13"/>
  <c r="B1539" i="12"/>
  <c r="B1226" i="3"/>
  <c r="G1226" i="3" s="1"/>
  <c r="E1540" i="15" l="1"/>
  <c r="G1525" i="17"/>
  <c r="E1540" i="14"/>
  <c r="F1525" i="17"/>
  <c r="E1537" i="13"/>
  <c r="E1522" i="17"/>
  <c r="B1541" i="15"/>
  <c r="B1541" i="14"/>
  <c r="B1538" i="13"/>
  <c r="D1539" i="12"/>
  <c r="C1539" i="12"/>
  <c r="H1539" i="12"/>
  <c r="I1539" i="12" s="1"/>
  <c r="G1539" i="12"/>
  <c r="C1226" i="3"/>
  <c r="D1226" i="3"/>
  <c r="E1539" i="12" l="1"/>
  <c r="D1524" i="17"/>
  <c r="E1226" i="3"/>
  <c r="C1211" i="17"/>
  <c r="B1211" i="17" s="1"/>
  <c r="C1541" i="15"/>
  <c r="H1541" i="15"/>
  <c r="I1541" i="15" s="1"/>
  <c r="D1541" i="15"/>
  <c r="G1541" i="15"/>
  <c r="C1541" i="14"/>
  <c r="H1541" i="14"/>
  <c r="I1541" i="14" s="1"/>
  <c r="D1541" i="14"/>
  <c r="G1541" i="14"/>
  <c r="H1538" i="13"/>
  <c r="I1538" i="13" s="1"/>
  <c r="D1538" i="13"/>
  <c r="C1538" i="13"/>
  <c r="G1538" i="13"/>
  <c r="B1540" i="12"/>
  <c r="H1226" i="3"/>
  <c r="I1226" i="3" s="1"/>
  <c r="E1541" i="15" l="1"/>
  <c r="G1526" i="17"/>
  <c r="E1541" i="14"/>
  <c r="F1526" i="17"/>
  <c r="E1538" i="13"/>
  <c r="E1523" i="17"/>
  <c r="B1542" i="15"/>
  <c r="B1542" i="14"/>
  <c r="B1539" i="13"/>
  <c r="H1540" i="12"/>
  <c r="I1540" i="12" s="1"/>
  <c r="D1540" i="12"/>
  <c r="C1540" i="12"/>
  <c r="G1540" i="12"/>
  <c r="B1227" i="3"/>
  <c r="G1227" i="3" s="1"/>
  <c r="E1540" i="12" l="1"/>
  <c r="D1525" i="17"/>
  <c r="H1542" i="15"/>
  <c r="I1542" i="15" s="1"/>
  <c r="D1542" i="15"/>
  <c r="C1542" i="15"/>
  <c r="G1542" i="15"/>
  <c r="H1542" i="14"/>
  <c r="I1542" i="14" s="1"/>
  <c r="D1542" i="14"/>
  <c r="C1542" i="14"/>
  <c r="G1542" i="14"/>
  <c r="D1539" i="13"/>
  <c r="C1539" i="13"/>
  <c r="H1539" i="13"/>
  <c r="I1539" i="13" s="1"/>
  <c r="G1539" i="13"/>
  <c r="B1541" i="12"/>
  <c r="C1227" i="3"/>
  <c r="D1227" i="3"/>
  <c r="H1227" i="3"/>
  <c r="I1227" i="3" s="1"/>
  <c r="E1542" i="15" l="1"/>
  <c r="G1527" i="17"/>
  <c r="E1542" i="14"/>
  <c r="F1527" i="17"/>
  <c r="E1539" i="13"/>
  <c r="E1524" i="17"/>
  <c r="E1227" i="3"/>
  <c r="C1212" i="17"/>
  <c r="B1212" i="17" s="1"/>
  <c r="B1543" i="15"/>
  <c r="B1543" i="14"/>
  <c r="B1540" i="13"/>
  <c r="C1541" i="12"/>
  <c r="H1541" i="12"/>
  <c r="I1541" i="12" s="1"/>
  <c r="D1541" i="12"/>
  <c r="G1541" i="12"/>
  <c r="B1228" i="3"/>
  <c r="G1228" i="3" s="1"/>
  <c r="E1541" i="12" l="1"/>
  <c r="D1526" i="17"/>
  <c r="H1543" i="15"/>
  <c r="I1543" i="15" s="1"/>
  <c r="D1543" i="15"/>
  <c r="C1543" i="15"/>
  <c r="G1543" i="15"/>
  <c r="H1543" i="14"/>
  <c r="I1543" i="14" s="1"/>
  <c r="D1543" i="14"/>
  <c r="C1543" i="14"/>
  <c r="G1543" i="14"/>
  <c r="H1540" i="13"/>
  <c r="I1540" i="13" s="1"/>
  <c r="D1540" i="13"/>
  <c r="C1540" i="13"/>
  <c r="G1540" i="13"/>
  <c r="B1542" i="12"/>
  <c r="C1228" i="3"/>
  <c r="D1228" i="3"/>
  <c r="H1228" i="3"/>
  <c r="I1228" i="3" s="1"/>
  <c r="E1543" i="15" l="1"/>
  <c r="G1528" i="17"/>
  <c r="E1543" i="14"/>
  <c r="F1528" i="17"/>
  <c r="E1540" i="13"/>
  <c r="E1525" i="17"/>
  <c r="E1228" i="3"/>
  <c r="C1213" i="17"/>
  <c r="B1213" i="17" s="1"/>
  <c r="B1544" i="15"/>
  <c r="B1544" i="14"/>
  <c r="B1541" i="13"/>
  <c r="H1542" i="12"/>
  <c r="I1542" i="12" s="1"/>
  <c r="D1542" i="12"/>
  <c r="C1542" i="12"/>
  <c r="G1542" i="12"/>
  <c r="B1229" i="3"/>
  <c r="G1229" i="3" s="1"/>
  <c r="E1542" i="12" l="1"/>
  <c r="D1527" i="17"/>
  <c r="D1544" i="15"/>
  <c r="C1544" i="15"/>
  <c r="H1544" i="15"/>
  <c r="I1544" i="15" s="1"/>
  <c r="G1544" i="15"/>
  <c r="D1544" i="14"/>
  <c r="C1544" i="14"/>
  <c r="H1544" i="14"/>
  <c r="I1544" i="14" s="1"/>
  <c r="G1544" i="14"/>
  <c r="C1541" i="13"/>
  <c r="H1541" i="13"/>
  <c r="I1541" i="13" s="1"/>
  <c r="D1541" i="13"/>
  <c r="G1541" i="13"/>
  <c r="B1543" i="12"/>
  <c r="C1229" i="3"/>
  <c r="D1229" i="3"/>
  <c r="H1229" i="3"/>
  <c r="I1229" i="3" s="1"/>
  <c r="E1544" i="15" l="1"/>
  <c r="G1529" i="17"/>
  <c r="E1544" i="14"/>
  <c r="F1529" i="17"/>
  <c r="E1541" i="13"/>
  <c r="E1526" i="17"/>
  <c r="E1229" i="3"/>
  <c r="C1214" i="17"/>
  <c r="B1214" i="17" s="1"/>
  <c r="B1545" i="15"/>
  <c r="B1545" i="14"/>
  <c r="B1542" i="13"/>
  <c r="H1543" i="12"/>
  <c r="I1543" i="12" s="1"/>
  <c r="D1543" i="12"/>
  <c r="C1543" i="12"/>
  <c r="G1543" i="12"/>
  <c r="B1230" i="3"/>
  <c r="G1230" i="3" s="1"/>
  <c r="E1543" i="12" l="1"/>
  <c r="D1528" i="17"/>
  <c r="H1545" i="15"/>
  <c r="I1545" i="15" s="1"/>
  <c r="D1545" i="15"/>
  <c r="C1545" i="15"/>
  <c r="G1545" i="15"/>
  <c r="H1545" i="14"/>
  <c r="I1545" i="14" s="1"/>
  <c r="D1545" i="14"/>
  <c r="C1545" i="14"/>
  <c r="G1545" i="14"/>
  <c r="H1542" i="13"/>
  <c r="I1542" i="13" s="1"/>
  <c r="D1542" i="13"/>
  <c r="C1542" i="13"/>
  <c r="G1542" i="13"/>
  <c r="B1544" i="12"/>
  <c r="D1230" i="3"/>
  <c r="C1230" i="3"/>
  <c r="H1230" i="3"/>
  <c r="I1230" i="3" s="1"/>
  <c r="E1545" i="15" l="1"/>
  <c r="G1530" i="17"/>
  <c r="E1545" i="14"/>
  <c r="F1530" i="17"/>
  <c r="E1542" i="13"/>
  <c r="E1527" i="17"/>
  <c r="E1230" i="3"/>
  <c r="C1215" i="17"/>
  <c r="B1215" i="17" s="1"/>
  <c r="B1546" i="15"/>
  <c r="B1546" i="14"/>
  <c r="B1543" i="13"/>
  <c r="D1544" i="12"/>
  <c r="C1544" i="12"/>
  <c r="H1544" i="12"/>
  <c r="I1544" i="12" s="1"/>
  <c r="G1544" i="12"/>
  <c r="B1231" i="3"/>
  <c r="G1231" i="3" s="1"/>
  <c r="E1544" i="12" l="1"/>
  <c r="D1529" i="17"/>
  <c r="D1546" i="15"/>
  <c r="C1546" i="15"/>
  <c r="H1546" i="15"/>
  <c r="I1546" i="15" s="1"/>
  <c r="G1546" i="15"/>
  <c r="D1546" i="14"/>
  <c r="C1546" i="14"/>
  <c r="H1546" i="14"/>
  <c r="I1546" i="14" s="1"/>
  <c r="G1546" i="14"/>
  <c r="H1543" i="13"/>
  <c r="I1543" i="13" s="1"/>
  <c r="D1543" i="13"/>
  <c r="C1543" i="13"/>
  <c r="G1543" i="13"/>
  <c r="B1545" i="12"/>
  <c r="D1231" i="3"/>
  <c r="C1231" i="3"/>
  <c r="H1231" i="3"/>
  <c r="I1231" i="3" s="1"/>
  <c r="E1546" i="15" l="1"/>
  <c r="G1531" i="17"/>
  <c r="E1546" i="14"/>
  <c r="F1531" i="17"/>
  <c r="E1543" i="13"/>
  <c r="E1528" i="17"/>
  <c r="E1231" i="3"/>
  <c r="C1216" i="17"/>
  <c r="B1216" i="17" s="1"/>
  <c r="B1547" i="15"/>
  <c r="B1547" i="14"/>
  <c r="B1544" i="13"/>
  <c r="H1545" i="12"/>
  <c r="I1545" i="12" s="1"/>
  <c r="D1545" i="12"/>
  <c r="C1545" i="12"/>
  <c r="G1545" i="12"/>
  <c r="B1232" i="3"/>
  <c r="G1232" i="3" s="1"/>
  <c r="E1545" i="12" l="1"/>
  <c r="D1530" i="17"/>
  <c r="H1547" i="15"/>
  <c r="I1547" i="15" s="1"/>
  <c r="D1547" i="15"/>
  <c r="C1547" i="15"/>
  <c r="G1547" i="15"/>
  <c r="H1547" i="14"/>
  <c r="I1547" i="14" s="1"/>
  <c r="D1547" i="14"/>
  <c r="C1547" i="14"/>
  <c r="G1547" i="14"/>
  <c r="D1544" i="13"/>
  <c r="C1544" i="13"/>
  <c r="H1544" i="13"/>
  <c r="I1544" i="13" s="1"/>
  <c r="G1544" i="13"/>
  <c r="B1546" i="12"/>
  <c r="D1232" i="3"/>
  <c r="C1232" i="3"/>
  <c r="H1232" i="3"/>
  <c r="I1232" i="3" s="1"/>
  <c r="E1547" i="15" l="1"/>
  <c r="G1532" i="17"/>
  <c r="E1547" i="14"/>
  <c r="F1532" i="17"/>
  <c r="E1544" i="13"/>
  <c r="E1529" i="17"/>
  <c r="E1232" i="3"/>
  <c r="C1217" i="17"/>
  <c r="B1217" i="17" s="1"/>
  <c r="B1548" i="15"/>
  <c r="B1548" i="14"/>
  <c r="B1545" i="13"/>
  <c r="D1546" i="12"/>
  <c r="C1546" i="12"/>
  <c r="H1546" i="12"/>
  <c r="I1546" i="12" s="1"/>
  <c r="G1546" i="12"/>
  <c r="B1233" i="3"/>
  <c r="G1233" i="3" s="1"/>
  <c r="E1546" i="12" l="1"/>
  <c r="D1531" i="17"/>
  <c r="H1548" i="15"/>
  <c r="I1548" i="15" s="1"/>
  <c r="D1548" i="15"/>
  <c r="C1548" i="15"/>
  <c r="G1548" i="15"/>
  <c r="H1548" i="14"/>
  <c r="I1548" i="14" s="1"/>
  <c r="D1548" i="14"/>
  <c r="C1548" i="14"/>
  <c r="G1548" i="14"/>
  <c r="H1545" i="13"/>
  <c r="I1545" i="13" s="1"/>
  <c r="D1545" i="13"/>
  <c r="C1545" i="13"/>
  <c r="G1545" i="13"/>
  <c r="B1547" i="12"/>
  <c r="D1233" i="3"/>
  <c r="C1233" i="3"/>
  <c r="H1233" i="3"/>
  <c r="I1233" i="3" s="1"/>
  <c r="E1548" i="15" l="1"/>
  <c r="G1533" i="17"/>
  <c r="E1548" i="14"/>
  <c r="F1533" i="17"/>
  <c r="E1545" i="13"/>
  <c r="E1530" i="17"/>
  <c r="E1233" i="3"/>
  <c r="C1218" i="17"/>
  <c r="B1218" i="17" s="1"/>
  <c r="B1549" i="15"/>
  <c r="B1549" i="14"/>
  <c r="B1546" i="13"/>
  <c r="H1547" i="12"/>
  <c r="I1547" i="12" s="1"/>
  <c r="D1547" i="12"/>
  <c r="C1547" i="12"/>
  <c r="G1547" i="12"/>
  <c r="B1234" i="3"/>
  <c r="G1234" i="3" s="1"/>
  <c r="E1547" i="12" l="1"/>
  <c r="D1532" i="17"/>
  <c r="H1549" i="15"/>
  <c r="I1549" i="15" s="1"/>
  <c r="D1549" i="15"/>
  <c r="C1549" i="15"/>
  <c r="G1549" i="15"/>
  <c r="H1549" i="14"/>
  <c r="I1549" i="14" s="1"/>
  <c r="D1549" i="14"/>
  <c r="C1549" i="14"/>
  <c r="G1549" i="14"/>
  <c r="D1546" i="13"/>
  <c r="C1546" i="13"/>
  <c r="H1546" i="13"/>
  <c r="I1546" i="13" s="1"/>
  <c r="G1546" i="13"/>
  <c r="B1548" i="12"/>
  <c r="D1234" i="3"/>
  <c r="C1234" i="3"/>
  <c r="H1234" i="3"/>
  <c r="I1234" i="3" s="1"/>
  <c r="E1549" i="15" l="1"/>
  <c r="G1534" i="17"/>
  <c r="E1549" i="14"/>
  <c r="F1534" i="17"/>
  <c r="E1546" i="13"/>
  <c r="E1531" i="17"/>
  <c r="E1234" i="3"/>
  <c r="C1219" i="17"/>
  <c r="B1219" i="17" s="1"/>
  <c r="B1550" i="15"/>
  <c r="B1550" i="14"/>
  <c r="B1547" i="13"/>
  <c r="H1548" i="12"/>
  <c r="I1548" i="12" s="1"/>
  <c r="D1548" i="12"/>
  <c r="C1548" i="12"/>
  <c r="G1548" i="12"/>
  <c r="B1235" i="3"/>
  <c r="G1235" i="3" s="1"/>
  <c r="E1548" i="12" l="1"/>
  <c r="D1533" i="17"/>
  <c r="H1550" i="15"/>
  <c r="I1550" i="15" s="1"/>
  <c r="D1550" i="15"/>
  <c r="C1550" i="15"/>
  <c r="G1550" i="15"/>
  <c r="H1550" i="14"/>
  <c r="I1550" i="14" s="1"/>
  <c r="D1550" i="14"/>
  <c r="C1550" i="14"/>
  <c r="G1550" i="14"/>
  <c r="H1547" i="13"/>
  <c r="I1547" i="13" s="1"/>
  <c r="D1547" i="13"/>
  <c r="C1547" i="13"/>
  <c r="G1547" i="13"/>
  <c r="B1549" i="12"/>
  <c r="D1235" i="3"/>
  <c r="C1235" i="3"/>
  <c r="E1550" i="15" l="1"/>
  <c r="G1535" i="17"/>
  <c r="E1550" i="14"/>
  <c r="F1535" i="17"/>
  <c r="E1547" i="13"/>
  <c r="E1532" i="17"/>
  <c r="E1235" i="3"/>
  <c r="C1220" i="17"/>
  <c r="B1220" i="17" s="1"/>
  <c r="B1551" i="15"/>
  <c r="B1551" i="14"/>
  <c r="B1548" i="13"/>
  <c r="H1549" i="12"/>
  <c r="I1549" i="12" s="1"/>
  <c r="D1549" i="12"/>
  <c r="C1549" i="12"/>
  <c r="G1549" i="12"/>
  <c r="H1235" i="3"/>
  <c r="I1235" i="3" s="1"/>
  <c r="E1549" i="12" l="1"/>
  <c r="D1534" i="17"/>
  <c r="D1551" i="15"/>
  <c r="C1551" i="15"/>
  <c r="H1551" i="15"/>
  <c r="I1551" i="15" s="1"/>
  <c r="G1551" i="15"/>
  <c r="D1551" i="14"/>
  <c r="C1551" i="14"/>
  <c r="H1551" i="14"/>
  <c r="I1551" i="14" s="1"/>
  <c r="G1551" i="14"/>
  <c r="H1548" i="13"/>
  <c r="I1548" i="13" s="1"/>
  <c r="D1548" i="13"/>
  <c r="C1548" i="13"/>
  <c r="G1548" i="13"/>
  <c r="B1550" i="12"/>
  <c r="B1236" i="3"/>
  <c r="G1236" i="3" s="1"/>
  <c r="E1551" i="15" l="1"/>
  <c r="G1536" i="17"/>
  <c r="E1551" i="14"/>
  <c r="F1536" i="17"/>
  <c r="E1548" i="13"/>
  <c r="E1533" i="17"/>
  <c r="B1552" i="15"/>
  <c r="B1552" i="14"/>
  <c r="B1549" i="13"/>
  <c r="H1550" i="12"/>
  <c r="I1550" i="12" s="1"/>
  <c r="D1550" i="12"/>
  <c r="C1550" i="12"/>
  <c r="G1550" i="12"/>
  <c r="C1236" i="3"/>
  <c r="D1236" i="3"/>
  <c r="H1236" i="3"/>
  <c r="I1236" i="3" s="1"/>
  <c r="E1550" i="12" l="1"/>
  <c r="D1535" i="17"/>
  <c r="E1236" i="3"/>
  <c r="C1221" i="17"/>
  <c r="B1221" i="17" s="1"/>
  <c r="H1552" i="15"/>
  <c r="I1552" i="15" s="1"/>
  <c r="D1552" i="15"/>
  <c r="C1552" i="15"/>
  <c r="G1552" i="15"/>
  <c r="H1552" i="14"/>
  <c r="I1552" i="14" s="1"/>
  <c r="D1552" i="14"/>
  <c r="C1552" i="14"/>
  <c r="G1552" i="14"/>
  <c r="H1549" i="13"/>
  <c r="I1549" i="13" s="1"/>
  <c r="D1549" i="13"/>
  <c r="C1549" i="13"/>
  <c r="G1549" i="13"/>
  <c r="B1551" i="12"/>
  <c r="B1237" i="3"/>
  <c r="G1237" i="3" s="1"/>
  <c r="E1552" i="15" l="1"/>
  <c r="G1537" i="17"/>
  <c r="E1552" i="14"/>
  <c r="F1537" i="17"/>
  <c r="E1549" i="13"/>
  <c r="E1534" i="17"/>
  <c r="B1553" i="15"/>
  <c r="B1553" i="14"/>
  <c r="B1550" i="13"/>
  <c r="D1551" i="12"/>
  <c r="C1551" i="12"/>
  <c r="H1551" i="12"/>
  <c r="I1551" i="12" s="1"/>
  <c r="G1551" i="12"/>
  <c r="C1237" i="3"/>
  <c r="D1237" i="3"/>
  <c r="H1237" i="3"/>
  <c r="I1237" i="3" s="1"/>
  <c r="E1551" i="12" l="1"/>
  <c r="D1536" i="17"/>
  <c r="E1237" i="3"/>
  <c r="C1222" i="17"/>
  <c r="B1222" i="17" s="1"/>
  <c r="C1553" i="15"/>
  <c r="H1553" i="15"/>
  <c r="I1553" i="15" s="1"/>
  <c r="D1553" i="15"/>
  <c r="G1553" i="15"/>
  <c r="C1553" i="14"/>
  <c r="H1553" i="14"/>
  <c r="I1553" i="14" s="1"/>
  <c r="D1553" i="14"/>
  <c r="G1553" i="14"/>
  <c r="H1550" i="13"/>
  <c r="I1550" i="13" s="1"/>
  <c r="D1550" i="13"/>
  <c r="C1550" i="13"/>
  <c r="G1550" i="13"/>
  <c r="B1552" i="12"/>
  <c r="B1238" i="3"/>
  <c r="G1238" i="3" s="1"/>
  <c r="E1553" i="15" l="1"/>
  <c r="G1538" i="17"/>
  <c r="E1553" i="14"/>
  <c r="F1538" i="17"/>
  <c r="E1550" i="13"/>
  <c r="E1535" i="17"/>
  <c r="B1554" i="15"/>
  <c r="B1554" i="14"/>
  <c r="B1551" i="13"/>
  <c r="H1552" i="12"/>
  <c r="I1552" i="12" s="1"/>
  <c r="D1552" i="12"/>
  <c r="C1552" i="12"/>
  <c r="G1552" i="12"/>
  <c r="C1238" i="3"/>
  <c r="D1238" i="3"/>
  <c r="H1238" i="3"/>
  <c r="I1238" i="3" s="1"/>
  <c r="E1552" i="12" l="1"/>
  <c r="D1537" i="17"/>
  <c r="E1238" i="3"/>
  <c r="C1223" i="17"/>
  <c r="B1223" i="17" s="1"/>
  <c r="H1554" i="15"/>
  <c r="I1554" i="15" s="1"/>
  <c r="D1554" i="15"/>
  <c r="C1554" i="15"/>
  <c r="G1554" i="15"/>
  <c r="H1554" i="14"/>
  <c r="I1554" i="14" s="1"/>
  <c r="D1554" i="14"/>
  <c r="C1554" i="14"/>
  <c r="G1554" i="14"/>
  <c r="D1551" i="13"/>
  <c r="C1551" i="13"/>
  <c r="H1551" i="13"/>
  <c r="I1551" i="13" s="1"/>
  <c r="G1551" i="13"/>
  <c r="B1553" i="12"/>
  <c r="B1239" i="3"/>
  <c r="G1239" i="3" s="1"/>
  <c r="E1554" i="15" l="1"/>
  <c r="G1539" i="17"/>
  <c r="E1554" i="14"/>
  <c r="F1539" i="17"/>
  <c r="E1551" i="13"/>
  <c r="E1536" i="17"/>
  <c r="B1555" i="15"/>
  <c r="B1555" i="14"/>
  <c r="B1552" i="13"/>
  <c r="C1553" i="12"/>
  <c r="H1553" i="12"/>
  <c r="I1553" i="12" s="1"/>
  <c r="D1553" i="12"/>
  <c r="G1553" i="12"/>
  <c r="D1239" i="3"/>
  <c r="H1239" i="3"/>
  <c r="I1239" i="3" s="1"/>
  <c r="C1239" i="3"/>
  <c r="E1553" i="12" l="1"/>
  <c r="D1538" i="17"/>
  <c r="E1239" i="3"/>
  <c r="C1224" i="17"/>
  <c r="B1224" i="17" s="1"/>
  <c r="H1555" i="15"/>
  <c r="I1555" i="15" s="1"/>
  <c r="D1555" i="15"/>
  <c r="C1555" i="15"/>
  <c r="G1555" i="15"/>
  <c r="H1555" i="14"/>
  <c r="I1555" i="14" s="1"/>
  <c r="D1555" i="14"/>
  <c r="C1555" i="14"/>
  <c r="G1555" i="14"/>
  <c r="H1552" i="13"/>
  <c r="I1552" i="13" s="1"/>
  <c r="D1552" i="13"/>
  <c r="C1552" i="13"/>
  <c r="G1552" i="13"/>
  <c r="B1554" i="12"/>
  <c r="B1240" i="3"/>
  <c r="G1240" i="3" s="1"/>
  <c r="E1555" i="15" l="1"/>
  <c r="G1540" i="17"/>
  <c r="E1555" i="14"/>
  <c r="F1540" i="17"/>
  <c r="E1552" i="13"/>
  <c r="E1537" i="17"/>
  <c r="B1556" i="15"/>
  <c r="B1556" i="14"/>
  <c r="B1553" i="13"/>
  <c r="H1554" i="12"/>
  <c r="I1554" i="12" s="1"/>
  <c r="D1554" i="12"/>
  <c r="C1554" i="12"/>
  <c r="G1554" i="12"/>
  <c r="C1240" i="3"/>
  <c r="D1240" i="3"/>
  <c r="E1554" i="12" l="1"/>
  <c r="D1539" i="17"/>
  <c r="E1240" i="3"/>
  <c r="C1225" i="17"/>
  <c r="B1225" i="17" s="1"/>
  <c r="D1556" i="15"/>
  <c r="C1556" i="15"/>
  <c r="H1556" i="15"/>
  <c r="I1556" i="15" s="1"/>
  <c r="G1556" i="15"/>
  <c r="D1556" i="14"/>
  <c r="C1556" i="14"/>
  <c r="H1556" i="14"/>
  <c r="I1556" i="14" s="1"/>
  <c r="G1556" i="14"/>
  <c r="C1553" i="13"/>
  <c r="H1553" i="13"/>
  <c r="I1553" i="13" s="1"/>
  <c r="D1553" i="13"/>
  <c r="G1553" i="13"/>
  <c r="B1555" i="12"/>
  <c r="H1240" i="3"/>
  <c r="I1240" i="3" s="1"/>
  <c r="E1556" i="15" l="1"/>
  <c r="G1541" i="17"/>
  <c r="E1556" i="14"/>
  <c r="F1541" i="17"/>
  <c r="E1553" i="13"/>
  <c r="E1538" i="17"/>
  <c r="B1557" i="15"/>
  <c r="B1557" i="14"/>
  <c r="B1554" i="13"/>
  <c r="H1555" i="12"/>
  <c r="I1555" i="12" s="1"/>
  <c r="D1555" i="12"/>
  <c r="C1555" i="12"/>
  <c r="G1555" i="12"/>
  <c r="B1241" i="3"/>
  <c r="G1241" i="3" s="1"/>
  <c r="E1555" i="12" l="1"/>
  <c r="D1540" i="17"/>
  <c r="H1557" i="15"/>
  <c r="I1557" i="15" s="1"/>
  <c r="D1557" i="15"/>
  <c r="C1557" i="15"/>
  <c r="G1557" i="15"/>
  <c r="H1557" i="14"/>
  <c r="I1557" i="14" s="1"/>
  <c r="D1557" i="14"/>
  <c r="C1557" i="14"/>
  <c r="G1557" i="14"/>
  <c r="H1554" i="13"/>
  <c r="I1554" i="13" s="1"/>
  <c r="D1554" i="13"/>
  <c r="C1554" i="13"/>
  <c r="G1554" i="13"/>
  <c r="B1556" i="12"/>
  <c r="C1241" i="3"/>
  <c r="D1241" i="3"/>
  <c r="H1241" i="3"/>
  <c r="I1241" i="3" s="1"/>
  <c r="E1557" i="15" l="1"/>
  <c r="G1542" i="17"/>
  <c r="E1557" i="14"/>
  <c r="F1542" i="17"/>
  <c r="E1554" i="13"/>
  <c r="E1539" i="17"/>
  <c r="E1241" i="3"/>
  <c r="C1226" i="17"/>
  <c r="B1226" i="17" s="1"/>
  <c r="B1558" i="15"/>
  <c r="B1558" i="14"/>
  <c r="B1555" i="13"/>
  <c r="D1556" i="12"/>
  <c r="C1556" i="12"/>
  <c r="H1556" i="12"/>
  <c r="I1556" i="12" s="1"/>
  <c r="G1556" i="12"/>
  <c r="B1242" i="3"/>
  <c r="G1242" i="3" s="1"/>
  <c r="E1556" i="12" l="1"/>
  <c r="D1541" i="17"/>
  <c r="D1558" i="15"/>
  <c r="C1558" i="15"/>
  <c r="H1558" i="15"/>
  <c r="I1558" i="15" s="1"/>
  <c r="G1558" i="15"/>
  <c r="D1558" i="14"/>
  <c r="C1558" i="14"/>
  <c r="H1558" i="14"/>
  <c r="I1558" i="14" s="1"/>
  <c r="G1558" i="14"/>
  <c r="H1555" i="13"/>
  <c r="I1555" i="13" s="1"/>
  <c r="D1555" i="13"/>
  <c r="C1555" i="13"/>
  <c r="G1555" i="13"/>
  <c r="B1557" i="12"/>
  <c r="C1242" i="3"/>
  <c r="D1242" i="3"/>
  <c r="H1242" i="3"/>
  <c r="I1242" i="3" s="1"/>
  <c r="E1558" i="15" l="1"/>
  <c r="G1543" i="17"/>
  <c r="E1558" i="14"/>
  <c r="F1543" i="17"/>
  <c r="E1555" i="13"/>
  <c r="E1540" i="17"/>
  <c r="E1242" i="3"/>
  <c r="C1227" i="17"/>
  <c r="B1227" i="17" s="1"/>
  <c r="B1559" i="15"/>
  <c r="B1559" i="14"/>
  <c r="B1556" i="13"/>
  <c r="H1557" i="12"/>
  <c r="I1557" i="12" s="1"/>
  <c r="D1557" i="12"/>
  <c r="C1557" i="12"/>
  <c r="G1557" i="12"/>
  <c r="B1243" i="3"/>
  <c r="G1243" i="3" s="1"/>
  <c r="E1557" i="12" l="1"/>
  <c r="D1542" i="17"/>
  <c r="H1559" i="15"/>
  <c r="I1559" i="15" s="1"/>
  <c r="D1559" i="15"/>
  <c r="C1559" i="15"/>
  <c r="G1559" i="15"/>
  <c r="H1559" i="14"/>
  <c r="I1559" i="14" s="1"/>
  <c r="D1559" i="14"/>
  <c r="C1559" i="14"/>
  <c r="G1559" i="14"/>
  <c r="D1556" i="13"/>
  <c r="C1556" i="13"/>
  <c r="H1556" i="13"/>
  <c r="I1556" i="13" s="1"/>
  <c r="G1556" i="13"/>
  <c r="B1558" i="12"/>
  <c r="D1243" i="3"/>
  <c r="C1243" i="3"/>
  <c r="H1243" i="3"/>
  <c r="I1243" i="3" s="1"/>
  <c r="E1559" i="15" l="1"/>
  <c r="G1544" i="17"/>
  <c r="E1559" i="14"/>
  <c r="F1544" i="17"/>
  <c r="E1556" i="13"/>
  <c r="E1541" i="17"/>
  <c r="E1243" i="3"/>
  <c r="C1228" i="17"/>
  <c r="B1228" i="17" s="1"/>
  <c r="B1560" i="15"/>
  <c r="B1560" i="14"/>
  <c r="B1557" i="13"/>
  <c r="D1558" i="12"/>
  <c r="C1558" i="12"/>
  <c r="H1558" i="12"/>
  <c r="I1558" i="12" s="1"/>
  <c r="G1558" i="12"/>
  <c r="B1244" i="3"/>
  <c r="G1244" i="3" s="1"/>
  <c r="E1558" i="12" l="1"/>
  <c r="D1543" i="17"/>
  <c r="H1560" i="15"/>
  <c r="I1560" i="15" s="1"/>
  <c r="D1560" i="15"/>
  <c r="C1560" i="15"/>
  <c r="G1560" i="15"/>
  <c r="H1560" i="14"/>
  <c r="I1560" i="14" s="1"/>
  <c r="D1560" i="14"/>
  <c r="C1560" i="14"/>
  <c r="G1560" i="14"/>
  <c r="H1557" i="13"/>
  <c r="I1557" i="13" s="1"/>
  <c r="D1557" i="13"/>
  <c r="C1557" i="13"/>
  <c r="G1557" i="13"/>
  <c r="B1559" i="12"/>
  <c r="D1244" i="3"/>
  <c r="C1244" i="3"/>
  <c r="H1244" i="3"/>
  <c r="I1244" i="3" s="1"/>
  <c r="E1560" i="15" l="1"/>
  <c r="G1545" i="17"/>
  <c r="E1560" i="14"/>
  <c r="F1545" i="17"/>
  <c r="E1557" i="13"/>
  <c r="E1542" i="17"/>
  <c r="E1244" i="3"/>
  <c r="C1229" i="17"/>
  <c r="B1229" i="17" s="1"/>
  <c r="B1561" i="15"/>
  <c r="B1561" i="14"/>
  <c r="B1558" i="13"/>
  <c r="H1559" i="12"/>
  <c r="I1559" i="12" s="1"/>
  <c r="D1559" i="12"/>
  <c r="C1559" i="12"/>
  <c r="G1559" i="12"/>
  <c r="B1245" i="3"/>
  <c r="G1245" i="3" s="1"/>
  <c r="E1559" i="12" l="1"/>
  <c r="D1544" i="17"/>
  <c r="H1561" i="15"/>
  <c r="I1561" i="15" s="1"/>
  <c r="D1561" i="15"/>
  <c r="C1561" i="15"/>
  <c r="G1561" i="15"/>
  <c r="H1561" i="14"/>
  <c r="I1561" i="14" s="1"/>
  <c r="D1561" i="14"/>
  <c r="C1561" i="14"/>
  <c r="G1561" i="14"/>
  <c r="D1558" i="13"/>
  <c r="C1558" i="13"/>
  <c r="H1558" i="13"/>
  <c r="I1558" i="13" s="1"/>
  <c r="G1558" i="13"/>
  <c r="B1560" i="12"/>
  <c r="C1245" i="3"/>
  <c r="D1245" i="3"/>
  <c r="H1245" i="3"/>
  <c r="I1245" i="3" s="1"/>
  <c r="E1561" i="15" l="1"/>
  <c r="G1546" i="17"/>
  <c r="E1561" i="14"/>
  <c r="F1546" i="17"/>
  <c r="E1558" i="13"/>
  <c r="E1543" i="17"/>
  <c r="E1245" i="3"/>
  <c r="C1230" i="17"/>
  <c r="B1230" i="17" s="1"/>
  <c r="B1562" i="15"/>
  <c r="B1562" i="14"/>
  <c r="B1559" i="13"/>
  <c r="H1560" i="12"/>
  <c r="I1560" i="12" s="1"/>
  <c r="D1560" i="12"/>
  <c r="C1560" i="12"/>
  <c r="G1560" i="12"/>
  <c r="B1246" i="3"/>
  <c r="G1246" i="3" s="1"/>
  <c r="E1560" i="12" l="1"/>
  <c r="D1545" i="17"/>
  <c r="H1562" i="15"/>
  <c r="I1562" i="15" s="1"/>
  <c r="D1562" i="15"/>
  <c r="C1562" i="15"/>
  <c r="G1562" i="15"/>
  <c r="H1562" i="14"/>
  <c r="I1562" i="14" s="1"/>
  <c r="D1562" i="14"/>
  <c r="C1562" i="14"/>
  <c r="G1562" i="14"/>
  <c r="H1559" i="13"/>
  <c r="I1559" i="13" s="1"/>
  <c r="D1559" i="13"/>
  <c r="C1559" i="13"/>
  <c r="G1559" i="13"/>
  <c r="B1561" i="12"/>
  <c r="C1246" i="3"/>
  <c r="D1246" i="3"/>
  <c r="H1246" i="3"/>
  <c r="I1246" i="3" s="1"/>
  <c r="E1562" i="15" l="1"/>
  <c r="G1547" i="17"/>
  <c r="E1562" i="14"/>
  <c r="F1547" i="17"/>
  <c r="E1559" i="13"/>
  <c r="E1544" i="17"/>
  <c r="E1246" i="3"/>
  <c r="C1231" i="17"/>
  <c r="B1231" i="17" s="1"/>
  <c r="B1563" i="15"/>
  <c r="B1563" i="14"/>
  <c r="B1560" i="13"/>
  <c r="H1561" i="12"/>
  <c r="I1561" i="12" s="1"/>
  <c r="D1561" i="12"/>
  <c r="C1561" i="12"/>
  <c r="G1561" i="12"/>
  <c r="B1247" i="3"/>
  <c r="G1247" i="3" s="1"/>
  <c r="E1561" i="12" l="1"/>
  <c r="D1546" i="17"/>
  <c r="D1563" i="15"/>
  <c r="C1563" i="15"/>
  <c r="H1563" i="15"/>
  <c r="I1563" i="15" s="1"/>
  <c r="G1563" i="15"/>
  <c r="D1563" i="14"/>
  <c r="C1563" i="14"/>
  <c r="H1563" i="14"/>
  <c r="I1563" i="14" s="1"/>
  <c r="G1563" i="14"/>
  <c r="H1560" i="13"/>
  <c r="I1560" i="13" s="1"/>
  <c r="D1560" i="13"/>
  <c r="C1560" i="13"/>
  <c r="G1560" i="13"/>
  <c r="B1562" i="12"/>
  <c r="D1247" i="3"/>
  <c r="C1247" i="3"/>
  <c r="H1247" i="3"/>
  <c r="I1247" i="3" s="1"/>
  <c r="E1563" i="15" l="1"/>
  <c r="G1548" i="17"/>
  <c r="E1563" i="14"/>
  <c r="F1548" i="17"/>
  <c r="E1560" i="13"/>
  <c r="E1545" i="17"/>
  <c r="E1247" i="3"/>
  <c r="C1232" i="17"/>
  <c r="B1232" i="17" s="1"/>
  <c r="B1564" i="15"/>
  <c r="B1564" i="14"/>
  <c r="B1561" i="13"/>
  <c r="H1562" i="12"/>
  <c r="I1562" i="12" s="1"/>
  <c r="D1562" i="12"/>
  <c r="C1562" i="12"/>
  <c r="G1562" i="12"/>
  <c r="B1248" i="3"/>
  <c r="G1248" i="3" s="1"/>
  <c r="E1562" i="12" l="1"/>
  <c r="D1547" i="17"/>
  <c r="H1564" i="15"/>
  <c r="I1564" i="15" s="1"/>
  <c r="D1564" i="15"/>
  <c r="C1564" i="15"/>
  <c r="G1564" i="15"/>
  <c r="H1564" i="14"/>
  <c r="I1564" i="14" s="1"/>
  <c r="D1564" i="14"/>
  <c r="C1564" i="14"/>
  <c r="G1564" i="14"/>
  <c r="H1561" i="13"/>
  <c r="I1561" i="13" s="1"/>
  <c r="D1561" i="13"/>
  <c r="C1561" i="13"/>
  <c r="G1561" i="13"/>
  <c r="B1563" i="12"/>
  <c r="C1248" i="3"/>
  <c r="D1248" i="3"/>
  <c r="E1564" i="15" l="1"/>
  <c r="G1549" i="17"/>
  <c r="E1564" i="14"/>
  <c r="F1549" i="17"/>
  <c r="E1561" i="13"/>
  <c r="E1546" i="17"/>
  <c r="E1248" i="3"/>
  <c r="C1233" i="17"/>
  <c r="B1233" i="17" s="1"/>
  <c r="B1565" i="15"/>
  <c r="B1565" i="14"/>
  <c r="B1562" i="13"/>
  <c r="D1563" i="12"/>
  <c r="C1563" i="12"/>
  <c r="H1563" i="12"/>
  <c r="I1563" i="12" s="1"/>
  <c r="G1563" i="12"/>
  <c r="H1248" i="3"/>
  <c r="I1248" i="3" s="1"/>
  <c r="E1563" i="12" l="1"/>
  <c r="D1548" i="17"/>
  <c r="C1565" i="15"/>
  <c r="H1565" i="15"/>
  <c r="I1565" i="15" s="1"/>
  <c r="D1565" i="15"/>
  <c r="G1565" i="15"/>
  <c r="C1565" i="14"/>
  <c r="H1565" i="14"/>
  <c r="I1565" i="14" s="1"/>
  <c r="D1565" i="14"/>
  <c r="G1565" i="14"/>
  <c r="H1562" i="13"/>
  <c r="I1562" i="13" s="1"/>
  <c r="D1562" i="13"/>
  <c r="C1562" i="13"/>
  <c r="G1562" i="13"/>
  <c r="B1564" i="12"/>
  <c r="B1249" i="3"/>
  <c r="G1249" i="3" s="1"/>
  <c r="E1565" i="15" l="1"/>
  <c r="G1550" i="17"/>
  <c r="E1565" i="14"/>
  <c r="F1550" i="17"/>
  <c r="E1562" i="13"/>
  <c r="E1547" i="17"/>
  <c r="B1566" i="15"/>
  <c r="B1566" i="14"/>
  <c r="B1563" i="13"/>
  <c r="H1564" i="12"/>
  <c r="I1564" i="12" s="1"/>
  <c r="D1564" i="12"/>
  <c r="C1564" i="12"/>
  <c r="G1564" i="12"/>
  <c r="D1249" i="3"/>
  <c r="C1249" i="3"/>
  <c r="H1249" i="3"/>
  <c r="I1249" i="3" s="1"/>
  <c r="E1564" i="12" l="1"/>
  <c r="D1549" i="17"/>
  <c r="E1249" i="3"/>
  <c r="C1234" i="17"/>
  <c r="B1234" i="17" s="1"/>
  <c r="H1566" i="15"/>
  <c r="I1566" i="15" s="1"/>
  <c r="D1566" i="15"/>
  <c r="C1566" i="15"/>
  <c r="G1566" i="15"/>
  <c r="H1566" i="14"/>
  <c r="I1566" i="14" s="1"/>
  <c r="D1566" i="14"/>
  <c r="C1566" i="14"/>
  <c r="G1566" i="14"/>
  <c r="D1563" i="13"/>
  <c r="C1563" i="13"/>
  <c r="H1563" i="13"/>
  <c r="I1563" i="13" s="1"/>
  <c r="G1563" i="13"/>
  <c r="B1565" i="12"/>
  <c r="B1250" i="3"/>
  <c r="G1250" i="3" s="1"/>
  <c r="E1566" i="15" l="1"/>
  <c r="G1551" i="17"/>
  <c r="E1566" i="14"/>
  <c r="F1551" i="17"/>
  <c r="E1563" i="13"/>
  <c r="E1548" i="17"/>
  <c r="B1567" i="15"/>
  <c r="B1567" i="14"/>
  <c r="B1564" i="13"/>
  <c r="C1565" i="12"/>
  <c r="H1565" i="12"/>
  <c r="I1565" i="12" s="1"/>
  <c r="D1565" i="12"/>
  <c r="G1565" i="12"/>
  <c r="D1250" i="3"/>
  <c r="C1250" i="3"/>
  <c r="H1250" i="3"/>
  <c r="I1250" i="3" s="1"/>
  <c r="E1565" i="12" l="1"/>
  <c r="D1550" i="17"/>
  <c r="E1250" i="3"/>
  <c r="C1235" i="17"/>
  <c r="B1235" i="17" s="1"/>
  <c r="H1567" i="15"/>
  <c r="I1567" i="15" s="1"/>
  <c r="D1567" i="15"/>
  <c r="C1567" i="15"/>
  <c r="G1567" i="15"/>
  <c r="H1567" i="14"/>
  <c r="I1567" i="14" s="1"/>
  <c r="D1567" i="14"/>
  <c r="C1567" i="14"/>
  <c r="G1567" i="14"/>
  <c r="H1564" i="13"/>
  <c r="I1564" i="13" s="1"/>
  <c r="D1564" i="13"/>
  <c r="C1564" i="13"/>
  <c r="G1564" i="13"/>
  <c r="B1566" i="12"/>
  <c r="B1251" i="3"/>
  <c r="G1251" i="3" s="1"/>
  <c r="E1567" i="15" l="1"/>
  <c r="G1552" i="17"/>
  <c r="E1567" i="14"/>
  <c r="F1552" i="17"/>
  <c r="E1564" i="13"/>
  <c r="E1549" i="17"/>
  <c r="B1568" i="15"/>
  <c r="B1568" i="14"/>
  <c r="B1565" i="13"/>
  <c r="H1566" i="12"/>
  <c r="I1566" i="12" s="1"/>
  <c r="D1566" i="12"/>
  <c r="C1566" i="12"/>
  <c r="G1566" i="12"/>
  <c r="D1251" i="3"/>
  <c r="C1251" i="3"/>
  <c r="H1251" i="3"/>
  <c r="I1251" i="3" s="1"/>
  <c r="E1566" i="12" l="1"/>
  <c r="D1551" i="17"/>
  <c r="E1251" i="3"/>
  <c r="C1236" i="17"/>
  <c r="B1236" i="17" s="1"/>
  <c r="D1568" i="15"/>
  <c r="C1568" i="15"/>
  <c r="H1568" i="15"/>
  <c r="I1568" i="15" s="1"/>
  <c r="G1568" i="15"/>
  <c r="D1568" i="14"/>
  <c r="C1568" i="14"/>
  <c r="H1568" i="14"/>
  <c r="I1568" i="14" s="1"/>
  <c r="G1568" i="14"/>
  <c r="C1565" i="13"/>
  <c r="H1565" i="13"/>
  <c r="I1565" i="13" s="1"/>
  <c r="D1565" i="13"/>
  <c r="G1565" i="13"/>
  <c r="B1567" i="12"/>
  <c r="B1252" i="3"/>
  <c r="G1252" i="3" s="1"/>
  <c r="E1568" i="15" l="1"/>
  <c r="G1553" i="17"/>
  <c r="E1568" i="14"/>
  <c r="F1553" i="17"/>
  <c r="E1565" i="13"/>
  <c r="E1550" i="17"/>
  <c r="B1569" i="15"/>
  <c r="B1569" i="14"/>
  <c r="B1566" i="13"/>
  <c r="H1567" i="12"/>
  <c r="I1567" i="12" s="1"/>
  <c r="D1567" i="12"/>
  <c r="C1567" i="12"/>
  <c r="G1567" i="12"/>
  <c r="C1252" i="3"/>
  <c r="D1252" i="3"/>
  <c r="H1252" i="3"/>
  <c r="I1252" i="3" s="1"/>
  <c r="E1567" i="12" l="1"/>
  <c r="D1552" i="17"/>
  <c r="E1252" i="3"/>
  <c r="C1237" i="17"/>
  <c r="B1237" i="17" s="1"/>
  <c r="H1569" i="15"/>
  <c r="I1569" i="15" s="1"/>
  <c r="D1569" i="15"/>
  <c r="C1569" i="15"/>
  <c r="G1569" i="15"/>
  <c r="H1569" i="14"/>
  <c r="I1569" i="14" s="1"/>
  <c r="D1569" i="14"/>
  <c r="C1569" i="14"/>
  <c r="G1569" i="14"/>
  <c r="H1566" i="13"/>
  <c r="I1566" i="13" s="1"/>
  <c r="D1566" i="13"/>
  <c r="C1566" i="13"/>
  <c r="G1566" i="13"/>
  <c r="B1568" i="12"/>
  <c r="B1253" i="3"/>
  <c r="G1253" i="3" s="1"/>
  <c r="E1569" i="15" l="1"/>
  <c r="G1554" i="17"/>
  <c r="E1569" i="14"/>
  <c r="F1554" i="17"/>
  <c r="E1566" i="13"/>
  <c r="E1551" i="17"/>
  <c r="B1570" i="15"/>
  <c r="B1570" i="14"/>
  <c r="B1567" i="13"/>
  <c r="D1568" i="12"/>
  <c r="C1568" i="12"/>
  <c r="H1568" i="12"/>
  <c r="I1568" i="12" s="1"/>
  <c r="G1568" i="12"/>
  <c r="C1253" i="3"/>
  <c r="D1253" i="3"/>
  <c r="E1568" i="12" l="1"/>
  <c r="D1553" i="17"/>
  <c r="E1253" i="3"/>
  <c r="C1238" i="17"/>
  <c r="B1238" i="17" s="1"/>
  <c r="D1570" i="15"/>
  <c r="C1570" i="15"/>
  <c r="H1570" i="15"/>
  <c r="I1570" i="15" s="1"/>
  <c r="G1570" i="15"/>
  <c r="D1570" i="14"/>
  <c r="C1570" i="14"/>
  <c r="H1570" i="14"/>
  <c r="I1570" i="14" s="1"/>
  <c r="G1570" i="14"/>
  <c r="H1567" i="13"/>
  <c r="I1567" i="13" s="1"/>
  <c r="D1567" i="13"/>
  <c r="C1567" i="13"/>
  <c r="G1567" i="13"/>
  <c r="B1569" i="12"/>
  <c r="H1253" i="3"/>
  <c r="I1253" i="3" s="1"/>
  <c r="E1570" i="15" l="1"/>
  <c r="G1555" i="17"/>
  <c r="E1570" i="14"/>
  <c r="F1555" i="17"/>
  <c r="E1567" i="13"/>
  <c r="E1552" i="17"/>
  <c r="B1571" i="15"/>
  <c r="B1571" i="14"/>
  <c r="B1568" i="13"/>
  <c r="H1569" i="12"/>
  <c r="I1569" i="12" s="1"/>
  <c r="D1569" i="12"/>
  <c r="C1569" i="12"/>
  <c r="G1569" i="12"/>
  <c r="B1254" i="3"/>
  <c r="G1254" i="3" s="1"/>
  <c r="E1569" i="12" l="1"/>
  <c r="D1554" i="17"/>
  <c r="H1571" i="15"/>
  <c r="I1571" i="15" s="1"/>
  <c r="D1571" i="15"/>
  <c r="C1571" i="15"/>
  <c r="G1571" i="15"/>
  <c r="H1571" i="14"/>
  <c r="I1571" i="14" s="1"/>
  <c r="D1571" i="14"/>
  <c r="C1571" i="14"/>
  <c r="G1571" i="14"/>
  <c r="D1568" i="13"/>
  <c r="C1568" i="13"/>
  <c r="H1568" i="13"/>
  <c r="I1568" i="13" s="1"/>
  <c r="G1568" i="13"/>
  <c r="B1570" i="12"/>
  <c r="D1254" i="3"/>
  <c r="C1254" i="3"/>
  <c r="E1571" i="15" l="1"/>
  <c r="G1556" i="17"/>
  <c r="E1571" i="14"/>
  <c r="F1556" i="17"/>
  <c r="E1568" i="13"/>
  <c r="E1553" i="17"/>
  <c r="E1254" i="3"/>
  <c r="C1239" i="17"/>
  <c r="B1239" i="17" s="1"/>
  <c r="B1572" i="15"/>
  <c r="B1572" i="14"/>
  <c r="B1569" i="13"/>
  <c r="D1570" i="12"/>
  <c r="C1570" i="12"/>
  <c r="H1570" i="12"/>
  <c r="I1570" i="12" s="1"/>
  <c r="G1570" i="12"/>
  <c r="H1254" i="3"/>
  <c r="I1254" i="3" s="1"/>
  <c r="E1570" i="12" l="1"/>
  <c r="D1555" i="17"/>
  <c r="H1572" i="15"/>
  <c r="I1572" i="15" s="1"/>
  <c r="D1572" i="15"/>
  <c r="C1572" i="15"/>
  <c r="G1572" i="15"/>
  <c r="H1572" i="14"/>
  <c r="I1572" i="14" s="1"/>
  <c r="D1572" i="14"/>
  <c r="C1572" i="14"/>
  <c r="G1572" i="14"/>
  <c r="H1569" i="13"/>
  <c r="I1569" i="13" s="1"/>
  <c r="D1569" i="13"/>
  <c r="C1569" i="13"/>
  <c r="G1569" i="13"/>
  <c r="B1571" i="12"/>
  <c r="B1255" i="3"/>
  <c r="G1255" i="3" s="1"/>
  <c r="E1572" i="15" l="1"/>
  <c r="G1557" i="17"/>
  <c r="E1572" i="14"/>
  <c r="F1557" i="17"/>
  <c r="E1569" i="13"/>
  <c r="E1554" i="17"/>
  <c r="B1573" i="15"/>
  <c r="B1573" i="14"/>
  <c r="B1570" i="13"/>
  <c r="H1571" i="12"/>
  <c r="I1571" i="12" s="1"/>
  <c r="D1571" i="12"/>
  <c r="C1571" i="12"/>
  <c r="G1571" i="12"/>
  <c r="C1255" i="3"/>
  <c r="D1255" i="3"/>
  <c r="H1255" i="3"/>
  <c r="I1255" i="3" s="1"/>
  <c r="E1571" i="12" l="1"/>
  <c r="D1556" i="17"/>
  <c r="E1255" i="3"/>
  <c r="C1240" i="17"/>
  <c r="B1240" i="17" s="1"/>
  <c r="H1573" i="15"/>
  <c r="I1573" i="15" s="1"/>
  <c r="D1573" i="15"/>
  <c r="C1573" i="15"/>
  <c r="G1573" i="15"/>
  <c r="H1573" i="14"/>
  <c r="I1573" i="14" s="1"/>
  <c r="D1573" i="14"/>
  <c r="C1573" i="14"/>
  <c r="G1573" i="14"/>
  <c r="D1570" i="13"/>
  <c r="C1570" i="13"/>
  <c r="H1570" i="13"/>
  <c r="I1570" i="13" s="1"/>
  <c r="G1570" i="13"/>
  <c r="B1572" i="12"/>
  <c r="B1256" i="3"/>
  <c r="G1256" i="3" s="1"/>
  <c r="E1573" i="15" l="1"/>
  <c r="G1558" i="17"/>
  <c r="E1573" i="14"/>
  <c r="F1558" i="17"/>
  <c r="E1570" i="13"/>
  <c r="E1555" i="17"/>
  <c r="B1574" i="15"/>
  <c r="B1574" i="14"/>
  <c r="B1571" i="13"/>
  <c r="H1572" i="12"/>
  <c r="I1572" i="12" s="1"/>
  <c r="D1572" i="12"/>
  <c r="C1572" i="12"/>
  <c r="G1572" i="12"/>
  <c r="C1256" i="3"/>
  <c r="D1256" i="3"/>
  <c r="H1256" i="3"/>
  <c r="I1256" i="3" s="1"/>
  <c r="E1572" i="12" l="1"/>
  <c r="D1557" i="17"/>
  <c r="E1256" i="3"/>
  <c r="C1241" i="17"/>
  <c r="B1241" i="17" s="1"/>
  <c r="H1574" i="15"/>
  <c r="I1574" i="15" s="1"/>
  <c r="D1574" i="15"/>
  <c r="C1574" i="15"/>
  <c r="G1574" i="15"/>
  <c r="H1574" i="14"/>
  <c r="I1574" i="14" s="1"/>
  <c r="D1574" i="14"/>
  <c r="C1574" i="14"/>
  <c r="G1574" i="14"/>
  <c r="H1571" i="13"/>
  <c r="I1571" i="13" s="1"/>
  <c r="D1571" i="13"/>
  <c r="C1571" i="13"/>
  <c r="G1571" i="13"/>
  <c r="B1573" i="12"/>
  <c r="B1257" i="3"/>
  <c r="G1257" i="3" s="1"/>
  <c r="E1574" i="15" l="1"/>
  <c r="G1559" i="17"/>
  <c r="E1574" i="14"/>
  <c r="F1559" i="17"/>
  <c r="E1571" i="13"/>
  <c r="E1556" i="17"/>
  <c r="B1575" i="15"/>
  <c r="B1575" i="14"/>
  <c r="B1572" i="13"/>
  <c r="H1573" i="12"/>
  <c r="I1573" i="12" s="1"/>
  <c r="D1573" i="12"/>
  <c r="C1573" i="12"/>
  <c r="G1573" i="12"/>
  <c r="C1257" i="3"/>
  <c r="D1257" i="3"/>
  <c r="H1257" i="3"/>
  <c r="I1257" i="3" s="1"/>
  <c r="E1573" i="12" l="1"/>
  <c r="D1558" i="17"/>
  <c r="E1257" i="3"/>
  <c r="C1242" i="17"/>
  <c r="B1242" i="17" s="1"/>
  <c r="D1575" i="15"/>
  <c r="C1575" i="15"/>
  <c r="H1575" i="15"/>
  <c r="I1575" i="15" s="1"/>
  <c r="G1575" i="15"/>
  <c r="D1575" i="14"/>
  <c r="C1575" i="14"/>
  <c r="H1575" i="14"/>
  <c r="I1575" i="14" s="1"/>
  <c r="G1575" i="14"/>
  <c r="H1572" i="13"/>
  <c r="I1572" i="13" s="1"/>
  <c r="D1572" i="13"/>
  <c r="C1572" i="13"/>
  <c r="G1572" i="13"/>
  <c r="B1574" i="12"/>
  <c r="B1258" i="3"/>
  <c r="G1258" i="3" s="1"/>
  <c r="E1575" i="15" l="1"/>
  <c r="G1560" i="17"/>
  <c r="E1575" i="14"/>
  <c r="F1560" i="17"/>
  <c r="E1572" i="13"/>
  <c r="E1557" i="17"/>
  <c r="B1576" i="15"/>
  <c r="B1576" i="14"/>
  <c r="B1573" i="13"/>
  <c r="H1574" i="12"/>
  <c r="I1574" i="12" s="1"/>
  <c r="D1574" i="12"/>
  <c r="C1574" i="12"/>
  <c r="G1574" i="12"/>
  <c r="C1258" i="3"/>
  <c r="D1258" i="3"/>
  <c r="H1258" i="3"/>
  <c r="I1258" i="3" s="1"/>
  <c r="E1574" i="12" l="1"/>
  <c r="D1559" i="17"/>
  <c r="E1258" i="3"/>
  <c r="C1243" i="17"/>
  <c r="B1243" i="17" s="1"/>
  <c r="H1576" i="15"/>
  <c r="I1576" i="15" s="1"/>
  <c r="D1576" i="15"/>
  <c r="C1576" i="15"/>
  <c r="G1576" i="15"/>
  <c r="H1576" i="14"/>
  <c r="I1576" i="14" s="1"/>
  <c r="D1576" i="14"/>
  <c r="C1576" i="14"/>
  <c r="G1576" i="14"/>
  <c r="H1573" i="13"/>
  <c r="I1573" i="13" s="1"/>
  <c r="D1573" i="13"/>
  <c r="C1573" i="13"/>
  <c r="G1573" i="13"/>
  <c r="B1575" i="12"/>
  <c r="B1259" i="3"/>
  <c r="G1259" i="3" s="1"/>
  <c r="E1576" i="15" l="1"/>
  <c r="G1561" i="17"/>
  <c r="E1576" i="14"/>
  <c r="F1561" i="17"/>
  <c r="E1573" i="13"/>
  <c r="E1558" i="17"/>
  <c r="B1577" i="15"/>
  <c r="B1577" i="14"/>
  <c r="B1574" i="13"/>
  <c r="D1575" i="12"/>
  <c r="C1575" i="12"/>
  <c r="H1575" i="12"/>
  <c r="I1575" i="12" s="1"/>
  <c r="G1575" i="12"/>
  <c r="C1259" i="3"/>
  <c r="D1259" i="3"/>
  <c r="H1259" i="3"/>
  <c r="I1259" i="3" s="1"/>
  <c r="E1575" i="12" l="1"/>
  <c r="D1560" i="17"/>
  <c r="E1259" i="3"/>
  <c r="C1244" i="17"/>
  <c r="B1244" i="17" s="1"/>
  <c r="C1577" i="15"/>
  <c r="H1577" i="15"/>
  <c r="I1577" i="15" s="1"/>
  <c r="D1577" i="15"/>
  <c r="G1577" i="15"/>
  <c r="C1577" i="14"/>
  <c r="H1577" i="14"/>
  <c r="I1577" i="14" s="1"/>
  <c r="D1577" i="14"/>
  <c r="G1577" i="14"/>
  <c r="H1574" i="13"/>
  <c r="I1574" i="13" s="1"/>
  <c r="D1574" i="13"/>
  <c r="C1574" i="13"/>
  <c r="G1574" i="13"/>
  <c r="B1576" i="12"/>
  <c r="B1260" i="3"/>
  <c r="G1260" i="3" s="1"/>
  <c r="E1577" i="15" l="1"/>
  <c r="G1562" i="17"/>
  <c r="E1577" i="14"/>
  <c r="F1562" i="17"/>
  <c r="E1574" i="13"/>
  <c r="E1559" i="17"/>
  <c r="B1578" i="15"/>
  <c r="B1578" i="14"/>
  <c r="B1575" i="13"/>
  <c r="H1576" i="12"/>
  <c r="I1576" i="12" s="1"/>
  <c r="D1576" i="12"/>
  <c r="C1576" i="12"/>
  <c r="G1576" i="12"/>
  <c r="C1260" i="3"/>
  <c r="D1260" i="3"/>
  <c r="H1260" i="3"/>
  <c r="I1260" i="3" s="1"/>
  <c r="E1576" i="12" l="1"/>
  <c r="D1561" i="17"/>
  <c r="E1260" i="3"/>
  <c r="C1245" i="17"/>
  <c r="B1245" i="17" s="1"/>
  <c r="H1578" i="15"/>
  <c r="I1578" i="15" s="1"/>
  <c r="D1578" i="15"/>
  <c r="C1578" i="15"/>
  <c r="G1578" i="15"/>
  <c r="H1578" i="14"/>
  <c r="I1578" i="14" s="1"/>
  <c r="D1578" i="14"/>
  <c r="C1578" i="14"/>
  <c r="G1578" i="14"/>
  <c r="D1575" i="13"/>
  <c r="C1575" i="13"/>
  <c r="H1575" i="13"/>
  <c r="I1575" i="13" s="1"/>
  <c r="G1575" i="13"/>
  <c r="B1577" i="12"/>
  <c r="B1261" i="3"/>
  <c r="G1261" i="3" s="1"/>
  <c r="E1578" i="15" l="1"/>
  <c r="G1563" i="17"/>
  <c r="E1578" i="14"/>
  <c r="F1563" i="17"/>
  <c r="E1575" i="13"/>
  <c r="E1560" i="17"/>
  <c r="B1579" i="15"/>
  <c r="B1579" i="14"/>
  <c r="B1576" i="13"/>
  <c r="C1577" i="12"/>
  <c r="H1577" i="12"/>
  <c r="I1577" i="12" s="1"/>
  <c r="D1577" i="12"/>
  <c r="G1577" i="12"/>
  <c r="C1261" i="3"/>
  <c r="D1261" i="3"/>
  <c r="H1261" i="3"/>
  <c r="I1261" i="3" s="1"/>
  <c r="E1577" i="12" l="1"/>
  <c r="D1562" i="17"/>
  <c r="E1261" i="3"/>
  <c r="C1246" i="17"/>
  <c r="B1246" i="17" s="1"/>
  <c r="H1579" i="15"/>
  <c r="I1579" i="15" s="1"/>
  <c r="D1579" i="15"/>
  <c r="C1579" i="15"/>
  <c r="G1579" i="15"/>
  <c r="H1579" i="14"/>
  <c r="I1579" i="14" s="1"/>
  <c r="D1579" i="14"/>
  <c r="C1579" i="14"/>
  <c r="G1579" i="14"/>
  <c r="H1576" i="13"/>
  <c r="I1576" i="13" s="1"/>
  <c r="D1576" i="13"/>
  <c r="C1576" i="13"/>
  <c r="G1576" i="13"/>
  <c r="B1578" i="12"/>
  <c r="B1262" i="3"/>
  <c r="G1262" i="3" s="1"/>
  <c r="E1579" i="15" l="1"/>
  <c r="G1564" i="17"/>
  <c r="E1579" i="14"/>
  <c r="F1564" i="17"/>
  <c r="E1576" i="13"/>
  <c r="E1561" i="17"/>
  <c r="B1580" i="15"/>
  <c r="B1580" i="14"/>
  <c r="B1577" i="13"/>
  <c r="H1578" i="12"/>
  <c r="I1578" i="12" s="1"/>
  <c r="D1578" i="12"/>
  <c r="C1578" i="12"/>
  <c r="G1578" i="12"/>
  <c r="C1262" i="3"/>
  <c r="D1262" i="3"/>
  <c r="H1262" i="3"/>
  <c r="I1262" i="3" s="1"/>
  <c r="E1578" i="12" l="1"/>
  <c r="D1563" i="17"/>
  <c r="E1262" i="3"/>
  <c r="C1247" i="17"/>
  <c r="B1247" i="17" s="1"/>
  <c r="D1580" i="15"/>
  <c r="C1580" i="15"/>
  <c r="H1580" i="15"/>
  <c r="I1580" i="15" s="1"/>
  <c r="G1580" i="15"/>
  <c r="D1580" i="14"/>
  <c r="C1580" i="14"/>
  <c r="H1580" i="14"/>
  <c r="I1580" i="14" s="1"/>
  <c r="G1580" i="14"/>
  <c r="C1577" i="13"/>
  <c r="H1577" i="13"/>
  <c r="I1577" i="13" s="1"/>
  <c r="D1577" i="13"/>
  <c r="G1577" i="13"/>
  <c r="B1579" i="12"/>
  <c r="B1263" i="3"/>
  <c r="G1263" i="3" s="1"/>
  <c r="E1580" i="15" l="1"/>
  <c r="G1565" i="17"/>
  <c r="E1580" i="14"/>
  <c r="F1565" i="17"/>
  <c r="E1577" i="13"/>
  <c r="E1562" i="17"/>
  <c r="B1581" i="15"/>
  <c r="B1581" i="14"/>
  <c r="B1578" i="13"/>
  <c r="H1579" i="12"/>
  <c r="I1579" i="12" s="1"/>
  <c r="D1579" i="12"/>
  <c r="C1579" i="12"/>
  <c r="G1579" i="12"/>
  <c r="C1263" i="3"/>
  <c r="D1263" i="3"/>
  <c r="H1263" i="3"/>
  <c r="I1263" i="3" s="1"/>
  <c r="E1579" i="12" l="1"/>
  <c r="D1564" i="17"/>
  <c r="E1263" i="3"/>
  <c r="C1248" i="17"/>
  <c r="B1248" i="17" s="1"/>
  <c r="H1581" i="15"/>
  <c r="I1581" i="15" s="1"/>
  <c r="D1581" i="15"/>
  <c r="C1581" i="15"/>
  <c r="G1581" i="15"/>
  <c r="H1581" i="14"/>
  <c r="I1581" i="14" s="1"/>
  <c r="D1581" i="14"/>
  <c r="C1581" i="14"/>
  <c r="G1581" i="14"/>
  <c r="H1578" i="13"/>
  <c r="I1578" i="13" s="1"/>
  <c r="D1578" i="13"/>
  <c r="C1578" i="13"/>
  <c r="G1578" i="13"/>
  <c r="B1580" i="12"/>
  <c r="B1264" i="3"/>
  <c r="G1264" i="3" s="1"/>
  <c r="E1581" i="15" l="1"/>
  <c r="G1566" i="17"/>
  <c r="E1581" i="14"/>
  <c r="F1566" i="17"/>
  <c r="E1578" i="13"/>
  <c r="E1563" i="17"/>
  <c r="B1582" i="15"/>
  <c r="B1582" i="14"/>
  <c r="B1579" i="13"/>
  <c r="D1580" i="12"/>
  <c r="C1580" i="12"/>
  <c r="H1580" i="12"/>
  <c r="I1580" i="12" s="1"/>
  <c r="G1580" i="12"/>
  <c r="C1264" i="3"/>
  <c r="D1264" i="3"/>
  <c r="H1264" i="3"/>
  <c r="I1264" i="3" s="1"/>
  <c r="E1580" i="12" l="1"/>
  <c r="D1565" i="17"/>
  <c r="E1264" i="3"/>
  <c r="C1249" i="17"/>
  <c r="B1249" i="17" s="1"/>
  <c r="D1582" i="15"/>
  <c r="C1582" i="15"/>
  <c r="H1582" i="15"/>
  <c r="I1582" i="15" s="1"/>
  <c r="G1582" i="15"/>
  <c r="D1582" i="14"/>
  <c r="C1582" i="14"/>
  <c r="H1582" i="14"/>
  <c r="I1582" i="14" s="1"/>
  <c r="G1582" i="14"/>
  <c r="H1579" i="13"/>
  <c r="I1579" i="13" s="1"/>
  <c r="D1579" i="13"/>
  <c r="C1579" i="13"/>
  <c r="G1579" i="13"/>
  <c r="B1581" i="12"/>
  <c r="B1265" i="3"/>
  <c r="G1265" i="3" s="1"/>
  <c r="E1582" i="15" l="1"/>
  <c r="G1567" i="17"/>
  <c r="E1582" i="14"/>
  <c r="F1567" i="17"/>
  <c r="E1579" i="13"/>
  <c r="E1564" i="17"/>
  <c r="B1583" i="15"/>
  <c r="B1583" i="14"/>
  <c r="B1580" i="13"/>
  <c r="H1581" i="12"/>
  <c r="I1581" i="12" s="1"/>
  <c r="D1581" i="12"/>
  <c r="C1581" i="12"/>
  <c r="G1581" i="12"/>
  <c r="C1265" i="3"/>
  <c r="D1265" i="3"/>
  <c r="H1265" i="3"/>
  <c r="I1265" i="3" s="1"/>
  <c r="E1581" i="12" l="1"/>
  <c r="D1566" i="17"/>
  <c r="E1265" i="3"/>
  <c r="C1250" i="17"/>
  <c r="B1250" i="17" s="1"/>
  <c r="H1583" i="15"/>
  <c r="I1583" i="15" s="1"/>
  <c r="D1583" i="15"/>
  <c r="C1583" i="15"/>
  <c r="G1583" i="15"/>
  <c r="H1583" i="14"/>
  <c r="I1583" i="14" s="1"/>
  <c r="D1583" i="14"/>
  <c r="C1583" i="14"/>
  <c r="G1583" i="14"/>
  <c r="D1580" i="13"/>
  <c r="C1580" i="13"/>
  <c r="H1580" i="13"/>
  <c r="I1580" i="13" s="1"/>
  <c r="G1580" i="13"/>
  <c r="B1582" i="12"/>
  <c r="B1266" i="3"/>
  <c r="G1266" i="3" s="1"/>
  <c r="E1583" i="15" l="1"/>
  <c r="G1568" i="17"/>
  <c r="E1583" i="14"/>
  <c r="F1568" i="17"/>
  <c r="E1580" i="13"/>
  <c r="E1565" i="17"/>
  <c r="B1584" i="15"/>
  <c r="B1584" i="14"/>
  <c r="B1581" i="13"/>
  <c r="D1582" i="12"/>
  <c r="C1582" i="12"/>
  <c r="H1582" i="12"/>
  <c r="I1582" i="12" s="1"/>
  <c r="G1582" i="12"/>
  <c r="C1266" i="3"/>
  <c r="D1266" i="3"/>
  <c r="H1266" i="3"/>
  <c r="I1266" i="3" s="1"/>
  <c r="E1582" i="12" l="1"/>
  <c r="D1567" i="17"/>
  <c r="E1266" i="3"/>
  <c r="C1251" i="17"/>
  <c r="B1251" i="17" s="1"/>
  <c r="H1584" i="15"/>
  <c r="I1584" i="15" s="1"/>
  <c r="D1584" i="15"/>
  <c r="C1584" i="15"/>
  <c r="G1584" i="15"/>
  <c r="H1584" i="14"/>
  <c r="I1584" i="14" s="1"/>
  <c r="D1584" i="14"/>
  <c r="C1584" i="14"/>
  <c r="G1584" i="14"/>
  <c r="H1581" i="13"/>
  <c r="I1581" i="13" s="1"/>
  <c r="D1581" i="13"/>
  <c r="C1581" i="13"/>
  <c r="G1581" i="13"/>
  <c r="B1583" i="12"/>
  <c r="B1267" i="3"/>
  <c r="G1267" i="3" s="1"/>
  <c r="E1584" i="15" l="1"/>
  <c r="G1569" i="17"/>
  <c r="E1584" i="14"/>
  <c r="F1569" i="17"/>
  <c r="E1581" i="13"/>
  <c r="E1566" i="17"/>
  <c r="B1585" i="15"/>
  <c r="B1585" i="14"/>
  <c r="B1582" i="13"/>
  <c r="H1583" i="12"/>
  <c r="I1583" i="12" s="1"/>
  <c r="D1583" i="12"/>
  <c r="C1583" i="12"/>
  <c r="G1583" i="12"/>
  <c r="C1267" i="3"/>
  <c r="D1267" i="3"/>
  <c r="H1267" i="3"/>
  <c r="I1267" i="3" s="1"/>
  <c r="E1583" i="12" l="1"/>
  <c r="D1568" i="17"/>
  <c r="E1267" i="3"/>
  <c r="C1252" i="17"/>
  <c r="B1252" i="17" s="1"/>
  <c r="H1585" i="15"/>
  <c r="I1585" i="15" s="1"/>
  <c r="D1585" i="15"/>
  <c r="C1585" i="15"/>
  <c r="G1585" i="15"/>
  <c r="H1585" i="14"/>
  <c r="I1585" i="14" s="1"/>
  <c r="D1585" i="14"/>
  <c r="C1585" i="14"/>
  <c r="G1585" i="14"/>
  <c r="D1582" i="13"/>
  <c r="C1582" i="13"/>
  <c r="H1582" i="13"/>
  <c r="I1582" i="13" s="1"/>
  <c r="G1582" i="13"/>
  <c r="B1584" i="12"/>
  <c r="B1268" i="3"/>
  <c r="G1268" i="3" s="1"/>
  <c r="E1585" i="15" l="1"/>
  <c r="G1570" i="17"/>
  <c r="E1585" i="14"/>
  <c r="F1570" i="17"/>
  <c r="E1582" i="13"/>
  <c r="E1567" i="17"/>
  <c r="B1586" i="15"/>
  <c r="B1586" i="14"/>
  <c r="B1583" i="13"/>
  <c r="H1584" i="12"/>
  <c r="I1584" i="12" s="1"/>
  <c r="D1584" i="12"/>
  <c r="C1584" i="12"/>
  <c r="G1584" i="12"/>
  <c r="C1268" i="3"/>
  <c r="D1268" i="3"/>
  <c r="H1268" i="3"/>
  <c r="I1268" i="3" s="1"/>
  <c r="E1584" i="12" l="1"/>
  <c r="D1569" i="17"/>
  <c r="E1268" i="3"/>
  <c r="C1253" i="17"/>
  <c r="B1253" i="17" s="1"/>
  <c r="H1586" i="15"/>
  <c r="I1586" i="15" s="1"/>
  <c r="D1586" i="15"/>
  <c r="C1586" i="15"/>
  <c r="G1586" i="15"/>
  <c r="H1586" i="14"/>
  <c r="I1586" i="14" s="1"/>
  <c r="D1586" i="14"/>
  <c r="C1586" i="14"/>
  <c r="G1586" i="14"/>
  <c r="H1583" i="13"/>
  <c r="I1583" i="13" s="1"/>
  <c r="D1583" i="13"/>
  <c r="C1583" i="13"/>
  <c r="G1583" i="13"/>
  <c r="B1585" i="12"/>
  <c r="B1269" i="3"/>
  <c r="G1269" i="3" s="1"/>
  <c r="E1586" i="15" l="1"/>
  <c r="G1571" i="17"/>
  <c r="E1586" i="14"/>
  <c r="F1571" i="17"/>
  <c r="E1583" i="13"/>
  <c r="E1568" i="17"/>
  <c r="B1587" i="15"/>
  <c r="B1587" i="14"/>
  <c r="B1584" i="13"/>
  <c r="H1585" i="12"/>
  <c r="I1585" i="12" s="1"/>
  <c r="D1585" i="12"/>
  <c r="C1585" i="12"/>
  <c r="G1585" i="12"/>
  <c r="D1269" i="3"/>
  <c r="C1269" i="3"/>
  <c r="H1269" i="3"/>
  <c r="I1269" i="3" s="1"/>
  <c r="E1585" i="12" l="1"/>
  <c r="D1570" i="17"/>
  <c r="E1269" i="3"/>
  <c r="C1254" i="17"/>
  <c r="B1254" i="17" s="1"/>
  <c r="D1587" i="15"/>
  <c r="C1587" i="15"/>
  <c r="H1587" i="15"/>
  <c r="I1587" i="15" s="1"/>
  <c r="G1587" i="15"/>
  <c r="D1587" i="14"/>
  <c r="C1587" i="14"/>
  <c r="H1587" i="14"/>
  <c r="I1587" i="14" s="1"/>
  <c r="G1587" i="14"/>
  <c r="H1584" i="13"/>
  <c r="I1584" i="13" s="1"/>
  <c r="D1584" i="13"/>
  <c r="C1584" i="13"/>
  <c r="G1584" i="13"/>
  <c r="B1586" i="12"/>
  <c r="B1270" i="3"/>
  <c r="G1270" i="3" s="1"/>
  <c r="E1587" i="15" l="1"/>
  <c r="G1572" i="17"/>
  <c r="E1587" i="14"/>
  <c r="F1572" i="17"/>
  <c r="E1584" i="13"/>
  <c r="E1569" i="17"/>
  <c r="B1588" i="15"/>
  <c r="B1588" i="14"/>
  <c r="B1585" i="13"/>
  <c r="H1586" i="12"/>
  <c r="I1586" i="12" s="1"/>
  <c r="D1586" i="12"/>
  <c r="C1586" i="12"/>
  <c r="G1586" i="12"/>
  <c r="D1270" i="3"/>
  <c r="C1270" i="3"/>
  <c r="H1270" i="3"/>
  <c r="I1270" i="3" s="1"/>
  <c r="E1586" i="12" l="1"/>
  <c r="D1571" i="17"/>
  <c r="E1270" i="3"/>
  <c r="C1255" i="17"/>
  <c r="B1255" i="17" s="1"/>
  <c r="H1588" i="15"/>
  <c r="I1588" i="15" s="1"/>
  <c r="D1588" i="15"/>
  <c r="C1588" i="15"/>
  <c r="G1588" i="15"/>
  <c r="H1588" i="14"/>
  <c r="I1588" i="14" s="1"/>
  <c r="D1588" i="14"/>
  <c r="C1588" i="14"/>
  <c r="G1588" i="14"/>
  <c r="H1585" i="13"/>
  <c r="I1585" i="13" s="1"/>
  <c r="D1585" i="13"/>
  <c r="C1585" i="13"/>
  <c r="G1585" i="13"/>
  <c r="B1587" i="12"/>
  <c r="B1271" i="3"/>
  <c r="G1271" i="3" s="1"/>
  <c r="E1588" i="15" l="1"/>
  <c r="G1573" i="17"/>
  <c r="E1588" i="14"/>
  <c r="F1573" i="17"/>
  <c r="E1585" i="13"/>
  <c r="E1570" i="17"/>
  <c r="B1589" i="15"/>
  <c r="B1589" i="14"/>
  <c r="B1586" i="13"/>
  <c r="D1587" i="12"/>
  <c r="C1587" i="12"/>
  <c r="H1587" i="12"/>
  <c r="I1587" i="12" s="1"/>
  <c r="G1587" i="12"/>
  <c r="D1271" i="3"/>
  <c r="C1271" i="3"/>
  <c r="H1271" i="3"/>
  <c r="I1271" i="3" s="1"/>
  <c r="E1587" i="12" l="1"/>
  <c r="D1572" i="17"/>
  <c r="E1271" i="3"/>
  <c r="C1256" i="17"/>
  <c r="B1256" i="17" s="1"/>
  <c r="C1589" i="15"/>
  <c r="H1589" i="15"/>
  <c r="I1589" i="15" s="1"/>
  <c r="D1589" i="15"/>
  <c r="G1589" i="15"/>
  <c r="C1589" i="14"/>
  <c r="H1589" i="14"/>
  <c r="I1589" i="14" s="1"/>
  <c r="D1589" i="14"/>
  <c r="G1589" i="14"/>
  <c r="H1586" i="13"/>
  <c r="I1586" i="13" s="1"/>
  <c r="D1586" i="13"/>
  <c r="C1586" i="13"/>
  <c r="G1586" i="13"/>
  <c r="B1588" i="12"/>
  <c r="B1272" i="3"/>
  <c r="G1272" i="3" s="1"/>
  <c r="E1589" i="15" l="1"/>
  <c r="G1574" i="17"/>
  <c r="E1589" i="14"/>
  <c r="F1574" i="17"/>
  <c r="E1586" i="13"/>
  <c r="E1571" i="17"/>
  <c r="B1590" i="15"/>
  <c r="B1590" i="14"/>
  <c r="B1587" i="13"/>
  <c r="H1588" i="12"/>
  <c r="I1588" i="12" s="1"/>
  <c r="D1588" i="12"/>
  <c r="C1588" i="12"/>
  <c r="G1588" i="12"/>
  <c r="C1272" i="3"/>
  <c r="D1272" i="3"/>
  <c r="H1272" i="3"/>
  <c r="I1272" i="3" s="1"/>
  <c r="E1588" i="12" l="1"/>
  <c r="D1573" i="17"/>
  <c r="E1272" i="3"/>
  <c r="C1257" i="17"/>
  <c r="B1257" i="17" s="1"/>
  <c r="H1590" i="15"/>
  <c r="I1590" i="15" s="1"/>
  <c r="D1590" i="15"/>
  <c r="C1590" i="15"/>
  <c r="G1590" i="15"/>
  <c r="H1590" i="14"/>
  <c r="I1590" i="14" s="1"/>
  <c r="D1590" i="14"/>
  <c r="C1590" i="14"/>
  <c r="G1590" i="14"/>
  <c r="D1587" i="13"/>
  <c r="C1587" i="13"/>
  <c r="H1587" i="13"/>
  <c r="I1587" i="13" s="1"/>
  <c r="G1587" i="13"/>
  <c r="B1589" i="12"/>
  <c r="B1273" i="3"/>
  <c r="G1273" i="3" s="1"/>
  <c r="E1590" i="15" l="1"/>
  <c r="G1575" i="17"/>
  <c r="E1590" i="14"/>
  <c r="F1575" i="17"/>
  <c r="E1587" i="13"/>
  <c r="E1572" i="17"/>
  <c r="B1591" i="15"/>
  <c r="B1591" i="14"/>
  <c r="B1588" i="13"/>
  <c r="C1589" i="12"/>
  <c r="H1589" i="12"/>
  <c r="I1589" i="12" s="1"/>
  <c r="D1589" i="12"/>
  <c r="G1589" i="12"/>
  <c r="C1273" i="3"/>
  <c r="D1273" i="3"/>
  <c r="H1273" i="3"/>
  <c r="I1273" i="3" s="1"/>
  <c r="E1589" i="12" l="1"/>
  <c r="D1574" i="17"/>
  <c r="E1273" i="3"/>
  <c r="C1258" i="17"/>
  <c r="B1258" i="17" s="1"/>
  <c r="H1591" i="15"/>
  <c r="I1591" i="15" s="1"/>
  <c r="D1591" i="15"/>
  <c r="C1591" i="15"/>
  <c r="G1591" i="15"/>
  <c r="H1591" i="14"/>
  <c r="I1591" i="14" s="1"/>
  <c r="D1591" i="14"/>
  <c r="C1591" i="14"/>
  <c r="G1591" i="14"/>
  <c r="H1588" i="13"/>
  <c r="I1588" i="13" s="1"/>
  <c r="D1588" i="13"/>
  <c r="C1588" i="13"/>
  <c r="G1588" i="13"/>
  <c r="B1590" i="12"/>
  <c r="B1274" i="3"/>
  <c r="G1274" i="3" s="1"/>
  <c r="E1591" i="15" l="1"/>
  <c r="G1576" i="17"/>
  <c r="E1591" i="14"/>
  <c r="F1576" i="17"/>
  <c r="E1588" i="13"/>
  <c r="E1573" i="17"/>
  <c r="B1592" i="15"/>
  <c r="B1592" i="14"/>
  <c r="B1589" i="13"/>
  <c r="H1590" i="12"/>
  <c r="I1590" i="12" s="1"/>
  <c r="D1590" i="12"/>
  <c r="C1590" i="12"/>
  <c r="G1590" i="12"/>
  <c r="C1274" i="3"/>
  <c r="D1274" i="3"/>
  <c r="H1274" i="3"/>
  <c r="I1274" i="3" s="1"/>
  <c r="E1590" i="12" l="1"/>
  <c r="D1575" i="17"/>
  <c r="E1274" i="3"/>
  <c r="C1259" i="17"/>
  <c r="B1259" i="17" s="1"/>
  <c r="D1592" i="15"/>
  <c r="C1592" i="15"/>
  <c r="H1592" i="15"/>
  <c r="I1592" i="15" s="1"/>
  <c r="G1592" i="15"/>
  <c r="D1592" i="14"/>
  <c r="C1592" i="14"/>
  <c r="H1592" i="14"/>
  <c r="I1592" i="14" s="1"/>
  <c r="G1592" i="14"/>
  <c r="C1589" i="13"/>
  <c r="H1589" i="13"/>
  <c r="I1589" i="13" s="1"/>
  <c r="D1589" i="13"/>
  <c r="G1589" i="13"/>
  <c r="B1591" i="12"/>
  <c r="B1275" i="3"/>
  <c r="G1275" i="3" s="1"/>
  <c r="E1592" i="15" l="1"/>
  <c r="G1577" i="17"/>
  <c r="E1592" i="14"/>
  <c r="F1577" i="17"/>
  <c r="E1589" i="13"/>
  <c r="E1574" i="17"/>
  <c r="B1593" i="15"/>
  <c r="B1593" i="14"/>
  <c r="B1590" i="13"/>
  <c r="H1591" i="12"/>
  <c r="I1591" i="12" s="1"/>
  <c r="D1591" i="12"/>
  <c r="C1591" i="12"/>
  <c r="G1591" i="12"/>
  <c r="C1275" i="3"/>
  <c r="D1275" i="3"/>
  <c r="H1275" i="3"/>
  <c r="I1275" i="3" s="1"/>
  <c r="E1591" i="12" l="1"/>
  <c r="D1576" i="17"/>
  <c r="E1275" i="3"/>
  <c r="C1260" i="17"/>
  <c r="B1260" i="17" s="1"/>
  <c r="H1593" i="15"/>
  <c r="I1593" i="15" s="1"/>
  <c r="D1593" i="15"/>
  <c r="C1593" i="15"/>
  <c r="G1593" i="15"/>
  <c r="H1593" i="14"/>
  <c r="I1593" i="14" s="1"/>
  <c r="D1593" i="14"/>
  <c r="C1593" i="14"/>
  <c r="G1593" i="14"/>
  <c r="H1590" i="13"/>
  <c r="I1590" i="13" s="1"/>
  <c r="D1590" i="13"/>
  <c r="C1590" i="13"/>
  <c r="G1590" i="13"/>
  <c r="B1592" i="12"/>
  <c r="B1276" i="3"/>
  <c r="G1276" i="3" s="1"/>
  <c r="E1593" i="15" l="1"/>
  <c r="G1578" i="17"/>
  <c r="E1593" i="14"/>
  <c r="F1578" i="17"/>
  <c r="E1590" i="13"/>
  <c r="E1575" i="17"/>
  <c r="B1594" i="15"/>
  <c r="B1594" i="14"/>
  <c r="B1591" i="13"/>
  <c r="D1592" i="12"/>
  <c r="C1592" i="12"/>
  <c r="H1592" i="12"/>
  <c r="I1592" i="12" s="1"/>
  <c r="G1592" i="12"/>
  <c r="C1276" i="3"/>
  <c r="D1276" i="3"/>
  <c r="H1276" i="3"/>
  <c r="I1276" i="3" s="1"/>
  <c r="E1592" i="12" l="1"/>
  <c r="D1577" i="17"/>
  <c r="E1276" i="3"/>
  <c r="C1261" i="17"/>
  <c r="B1261" i="17" s="1"/>
  <c r="D1594" i="15"/>
  <c r="C1594" i="15"/>
  <c r="H1594" i="15"/>
  <c r="I1594" i="15" s="1"/>
  <c r="G1594" i="15"/>
  <c r="D1594" i="14"/>
  <c r="C1594" i="14"/>
  <c r="H1594" i="14"/>
  <c r="I1594" i="14" s="1"/>
  <c r="G1594" i="14"/>
  <c r="H1591" i="13"/>
  <c r="I1591" i="13" s="1"/>
  <c r="D1591" i="13"/>
  <c r="C1591" i="13"/>
  <c r="G1591" i="13"/>
  <c r="B1593" i="12"/>
  <c r="B1277" i="3"/>
  <c r="G1277" i="3" s="1"/>
  <c r="E1594" i="15" l="1"/>
  <c r="G1579" i="17"/>
  <c r="E1594" i="14"/>
  <c r="F1579" i="17"/>
  <c r="E1591" i="13"/>
  <c r="E1576" i="17"/>
  <c r="B1595" i="15"/>
  <c r="B1595" i="14"/>
  <c r="B1592" i="13"/>
  <c r="H1593" i="12"/>
  <c r="I1593" i="12" s="1"/>
  <c r="D1593" i="12"/>
  <c r="C1593" i="12"/>
  <c r="G1593" i="12"/>
  <c r="C1277" i="3"/>
  <c r="D1277" i="3"/>
  <c r="H1277" i="3"/>
  <c r="I1277" i="3" s="1"/>
  <c r="E1593" i="12" l="1"/>
  <c r="D1578" i="17"/>
  <c r="E1277" i="3"/>
  <c r="C1262" i="17"/>
  <c r="B1262" i="17" s="1"/>
  <c r="H1595" i="15"/>
  <c r="I1595" i="15" s="1"/>
  <c r="D1595" i="15"/>
  <c r="C1595" i="15"/>
  <c r="G1595" i="15"/>
  <c r="H1595" i="14"/>
  <c r="I1595" i="14" s="1"/>
  <c r="D1595" i="14"/>
  <c r="C1595" i="14"/>
  <c r="G1595" i="14"/>
  <c r="D1592" i="13"/>
  <c r="C1592" i="13"/>
  <c r="H1592" i="13"/>
  <c r="I1592" i="13" s="1"/>
  <c r="G1592" i="13"/>
  <c r="B1594" i="12"/>
  <c r="B1278" i="3"/>
  <c r="G1278" i="3" s="1"/>
  <c r="E1595" i="15" l="1"/>
  <c r="G1580" i="17"/>
  <c r="E1595" i="14"/>
  <c r="F1580" i="17"/>
  <c r="E1592" i="13"/>
  <c r="E1577" i="17"/>
  <c r="B1596" i="15"/>
  <c r="B1596" i="14"/>
  <c r="B1593" i="13"/>
  <c r="D1594" i="12"/>
  <c r="C1594" i="12"/>
  <c r="H1594" i="12"/>
  <c r="I1594" i="12" s="1"/>
  <c r="G1594" i="12"/>
  <c r="D1278" i="3"/>
  <c r="C1278" i="3"/>
  <c r="E1594" i="12" l="1"/>
  <c r="D1579" i="17"/>
  <c r="E1278" i="3"/>
  <c r="C1263" i="17"/>
  <c r="B1263" i="17" s="1"/>
  <c r="H1596" i="15"/>
  <c r="I1596" i="15" s="1"/>
  <c r="D1596" i="15"/>
  <c r="C1596" i="15"/>
  <c r="G1596" i="15"/>
  <c r="H1596" i="14"/>
  <c r="I1596" i="14" s="1"/>
  <c r="D1596" i="14"/>
  <c r="C1596" i="14"/>
  <c r="G1596" i="14"/>
  <c r="H1593" i="13"/>
  <c r="I1593" i="13" s="1"/>
  <c r="D1593" i="13"/>
  <c r="C1593" i="13"/>
  <c r="G1593" i="13"/>
  <c r="B1595" i="12"/>
  <c r="H1278" i="3"/>
  <c r="I1278" i="3" s="1"/>
  <c r="E1596" i="15" l="1"/>
  <c r="G1581" i="17"/>
  <c r="E1596" i="14"/>
  <c r="F1581" i="17"/>
  <c r="E1593" i="13"/>
  <c r="E1578" i="17"/>
  <c r="B1597" i="15"/>
  <c r="B1597" i="14"/>
  <c r="B1594" i="13"/>
  <c r="H1595" i="12"/>
  <c r="I1595" i="12" s="1"/>
  <c r="D1595" i="12"/>
  <c r="C1595" i="12"/>
  <c r="G1595" i="12"/>
  <c r="B1279" i="3"/>
  <c r="G1279" i="3" s="1"/>
  <c r="E1595" i="12" l="1"/>
  <c r="D1580" i="17"/>
  <c r="H1597" i="15"/>
  <c r="I1597" i="15" s="1"/>
  <c r="D1597" i="15"/>
  <c r="C1597" i="15"/>
  <c r="G1597" i="15"/>
  <c r="H1597" i="14"/>
  <c r="I1597" i="14" s="1"/>
  <c r="D1597" i="14"/>
  <c r="C1597" i="14"/>
  <c r="G1597" i="14"/>
  <c r="D1594" i="13"/>
  <c r="C1594" i="13"/>
  <c r="H1594" i="13"/>
  <c r="I1594" i="13" s="1"/>
  <c r="G1594" i="13"/>
  <c r="B1596" i="12"/>
  <c r="D1279" i="3"/>
  <c r="C1279" i="3"/>
  <c r="H1279" i="3"/>
  <c r="I1279" i="3" s="1"/>
  <c r="E1597" i="15" l="1"/>
  <c r="G1582" i="17"/>
  <c r="E1597" i="14"/>
  <c r="F1582" i="17"/>
  <c r="E1594" i="13"/>
  <c r="E1579" i="17"/>
  <c r="E1279" i="3"/>
  <c r="C1264" i="17"/>
  <c r="B1264" i="17" s="1"/>
  <c r="B1598" i="15"/>
  <c r="B1598" i="14"/>
  <c r="B1595" i="13"/>
  <c r="H1596" i="12"/>
  <c r="I1596" i="12" s="1"/>
  <c r="D1596" i="12"/>
  <c r="C1596" i="12"/>
  <c r="G1596" i="12"/>
  <c r="B1280" i="3"/>
  <c r="G1280" i="3" s="1"/>
  <c r="E1596" i="12" l="1"/>
  <c r="D1581" i="17"/>
  <c r="H1598" i="15"/>
  <c r="I1598" i="15" s="1"/>
  <c r="D1598" i="15"/>
  <c r="C1598" i="15"/>
  <c r="G1598" i="15"/>
  <c r="H1598" i="14"/>
  <c r="I1598" i="14" s="1"/>
  <c r="D1598" i="14"/>
  <c r="C1598" i="14"/>
  <c r="G1598" i="14"/>
  <c r="H1595" i="13"/>
  <c r="I1595" i="13" s="1"/>
  <c r="D1595" i="13"/>
  <c r="C1595" i="13"/>
  <c r="G1595" i="13"/>
  <c r="B1597" i="12"/>
  <c r="C1280" i="3"/>
  <c r="D1280" i="3"/>
  <c r="E1598" i="15" l="1"/>
  <c r="G1583" i="17"/>
  <c r="E1598" i="14"/>
  <c r="F1583" i="17"/>
  <c r="E1595" i="13"/>
  <c r="E1580" i="17"/>
  <c r="E1280" i="3"/>
  <c r="C1265" i="17"/>
  <c r="B1265" i="17" s="1"/>
  <c r="B1599" i="15"/>
  <c r="B1599" i="14"/>
  <c r="B1596" i="13"/>
  <c r="H1597" i="12"/>
  <c r="I1597" i="12" s="1"/>
  <c r="D1597" i="12"/>
  <c r="C1597" i="12"/>
  <c r="G1597" i="12"/>
  <c r="H1280" i="3"/>
  <c r="I1280" i="3" s="1"/>
  <c r="E1597" i="12" l="1"/>
  <c r="D1582" i="17"/>
  <c r="D1599" i="15"/>
  <c r="C1599" i="15"/>
  <c r="H1599" i="15"/>
  <c r="I1599" i="15" s="1"/>
  <c r="G1599" i="15"/>
  <c r="D1599" i="14"/>
  <c r="C1599" i="14"/>
  <c r="H1599" i="14"/>
  <c r="I1599" i="14" s="1"/>
  <c r="G1599" i="14"/>
  <c r="H1596" i="13"/>
  <c r="I1596" i="13" s="1"/>
  <c r="D1596" i="13"/>
  <c r="C1596" i="13"/>
  <c r="G1596" i="13"/>
  <c r="B1598" i="12"/>
  <c r="B1281" i="3"/>
  <c r="G1281" i="3" s="1"/>
  <c r="E1599" i="15" l="1"/>
  <c r="G1584" i="17"/>
  <c r="E1599" i="14"/>
  <c r="F1584" i="17"/>
  <c r="E1596" i="13"/>
  <c r="E1581" i="17"/>
  <c r="B1600" i="15"/>
  <c r="B1600" i="14"/>
  <c r="B1597" i="13"/>
  <c r="H1598" i="12"/>
  <c r="I1598" i="12" s="1"/>
  <c r="D1598" i="12"/>
  <c r="C1598" i="12"/>
  <c r="G1598" i="12"/>
  <c r="D1281" i="3"/>
  <c r="C1281" i="3"/>
  <c r="H1281" i="3"/>
  <c r="I1281" i="3" s="1"/>
  <c r="E1598" i="12" l="1"/>
  <c r="D1583" i="17"/>
  <c r="E1281" i="3"/>
  <c r="C1266" i="17"/>
  <c r="B1266" i="17" s="1"/>
  <c r="H1600" i="15"/>
  <c r="I1600" i="15" s="1"/>
  <c r="D1600" i="15"/>
  <c r="C1600" i="15"/>
  <c r="G1600" i="15"/>
  <c r="H1600" i="14"/>
  <c r="I1600" i="14" s="1"/>
  <c r="D1600" i="14"/>
  <c r="C1600" i="14"/>
  <c r="G1600" i="14"/>
  <c r="H1597" i="13"/>
  <c r="I1597" i="13" s="1"/>
  <c r="D1597" i="13"/>
  <c r="C1597" i="13"/>
  <c r="G1597" i="13"/>
  <c r="B1599" i="12"/>
  <c r="B1282" i="3"/>
  <c r="G1282" i="3" s="1"/>
  <c r="E1600" i="15" l="1"/>
  <c r="G1585" i="17"/>
  <c r="E1600" i="14"/>
  <c r="F1585" i="17"/>
  <c r="E1597" i="13"/>
  <c r="E1582" i="17"/>
  <c r="B1601" i="15"/>
  <c r="B1601" i="14"/>
  <c r="B1598" i="13"/>
  <c r="D1599" i="12"/>
  <c r="C1599" i="12"/>
  <c r="H1599" i="12"/>
  <c r="I1599" i="12" s="1"/>
  <c r="G1599" i="12"/>
  <c r="C1282" i="3"/>
  <c r="D1282" i="3"/>
  <c r="H1282" i="3"/>
  <c r="I1282" i="3" s="1"/>
  <c r="E1599" i="12" l="1"/>
  <c r="D1584" i="17"/>
  <c r="E1282" i="3"/>
  <c r="C1267" i="17"/>
  <c r="B1267" i="17" s="1"/>
  <c r="C1601" i="15"/>
  <c r="H1601" i="15"/>
  <c r="I1601" i="15" s="1"/>
  <c r="D1601" i="15"/>
  <c r="G1601" i="15"/>
  <c r="C1601" i="14"/>
  <c r="H1601" i="14"/>
  <c r="I1601" i="14" s="1"/>
  <c r="D1601" i="14"/>
  <c r="G1601" i="14"/>
  <c r="H1598" i="13"/>
  <c r="I1598" i="13" s="1"/>
  <c r="D1598" i="13"/>
  <c r="C1598" i="13"/>
  <c r="G1598" i="13"/>
  <c r="B1600" i="12"/>
  <c r="B1283" i="3"/>
  <c r="G1283" i="3" s="1"/>
  <c r="E1601" i="15" l="1"/>
  <c r="G1586" i="17"/>
  <c r="E1601" i="14"/>
  <c r="F1586" i="17"/>
  <c r="E1598" i="13"/>
  <c r="E1583" i="17"/>
  <c r="B1602" i="15"/>
  <c r="B1602" i="14"/>
  <c r="B1599" i="13"/>
  <c r="H1600" i="12"/>
  <c r="I1600" i="12" s="1"/>
  <c r="D1600" i="12"/>
  <c r="C1600" i="12"/>
  <c r="G1600" i="12"/>
  <c r="D1283" i="3"/>
  <c r="C1283" i="3"/>
  <c r="H1283" i="3"/>
  <c r="I1283" i="3" s="1"/>
  <c r="E1600" i="12" l="1"/>
  <c r="D1585" i="17"/>
  <c r="E1283" i="3"/>
  <c r="C1268" i="17"/>
  <c r="B1268" i="17" s="1"/>
  <c r="H1602" i="15"/>
  <c r="I1602" i="15" s="1"/>
  <c r="D1602" i="15"/>
  <c r="C1602" i="15"/>
  <c r="G1602" i="15"/>
  <c r="H1602" i="14"/>
  <c r="I1602" i="14" s="1"/>
  <c r="D1602" i="14"/>
  <c r="C1602" i="14"/>
  <c r="G1602" i="14"/>
  <c r="D1599" i="13"/>
  <c r="C1599" i="13"/>
  <c r="H1599" i="13"/>
  <c r="I1599" i="13" s="1"/>
  <c r="G1599" i="13"/>
  <c r="B1601" i="12"/>
  <c r="B1284" i="3"/>
  <c r="G1284" i="3" s="1"/>
  <c r="E1602" i="15" l="1"/>
  <c r="G1587" i="17"/>
  <c r="E1602" i="14"/>
  <c r="F1587" i="17"/>
  <c r="E1599" i="13"/>
  <c r="E1584" i="17"/>
  <c r="B1603" i="15"/>
  <c r="B1603" i="14"/>
  <c r="B1600" i="13"/>
  <c r="C1601" i="12"/>
  <c r="H1601" i="12"/>
  <c r="I1601" i="12" s="1"/>
  <c r="D1601" i="12"/>
  <c r="G1601" i="12"/>
  <c r="D1284" i="3"/>
  <c r="C1284" i="3"/>
  <c r="H1284" i="3"/>
  <c r="I1284" i="3" s="1"/>
  <c r="E1601" i="12" l="1"/>
  <c r="D1586" i="17"/>
  <c r="E1284" i="3"/>
  <c r="C1269" i="17"/>
  <c r="B1269" i="17" s="1"/>
  <c r="H1603" i="15"/>
  <c r="I1603" i="15" s="1"/>
  <c r="D1603" i="15"/>
  <c r="C1603" i="15"/>
  <c r="G1603" i="15"/>
  <c r="H1603" i="14"/>
  <c r="I1603" i="14" s="1"/>
  <c r="D1603" i="14"/>
  <c r="C1603" i="14"/>
  <c r="G1603" i="14"/>
  <c r="H1600" i="13"/>
  <c r="I1600" i="13" s="1"/>
  <c r="D1600" i="13"/>
  <c r="C1600" i="13"/>
  <c r="G1600" i="13"/>
  <c r="B1602" i="12"/>
  <c r="B1285" i="3"/>
  <c r="G1285" i="3" s="1"/>
  <c r="E1603" i="15" l="1"/>
  <c r="G1588" i="17"/>
  <c r="E1603" i="14"/>
  <c r="F1588" i="17"/>
  <c r="E1600" i="13"/>
  <c r="E1585" i="17"/>
  <c r="B1604" i="15"/>
  <c r="B1604" i="14"/>
  <c r="B1601" i="13"/>
  <c r="H1602" i="12"/>
  <c r="I1602" i="12" s="1"/>
  <c r="D1602" i="12"/>
  <c r="C1602" i="12"/>
  <c r="G1602" i="12"/>
  <c r="C1285" i="3"/>
  <c r="D1285" i="3"/>
  <c r="H1285" i="3"/>
  <c r="I1285" i="3" s="1"/>
  <c r="E1602" i="12" l="1"/>
  <c r="D1587" i="17"/>
  <c r="E1285" i="3"/>
  <c r="C1270" i="17"/>
  <c r="B1270" i="17" s="1"/>
  <c r="D1604" i="15"/>
  <c r="C1604" i="15"/>
  <c r="H1604" i="15"/>
  <c r="I1604" i="15" s="1"/>
  <c r="G1604" i="15"/>
  <c r="D1604" i="14"/>
  <c r="C1604" i="14"/>
  <c r="H1604" i="14"/>
  <c r="I1604" i="14" s="1"/>
  <c r="G1604" i="14"/>
  <c r="C1601" i="13"/>
  <c r="H1601" i="13"/>
  <c r="I1601" i="13" s="1"/>
  <c r="D1601" i="13"/>
  <c r="G1601" i="13"/>
  <c r="B1603" i="12"/>
  <c r="B1286" i="3"/>
  <c r="G1286" i="3" s="1"/>
  <c r="E1604" i="15" l="1"/>
  <c r="G1589" i="17"/>
  <c r="E1604" i="14"/>
  <c r="F1589" i="17"/>
  <c r="E1601" i="13"/>
  <c r="E1586" i="17"/>
  <c r="B1605" i="15"/>
  <c r="B1605" i="14"/>
  <c r="B1602" i="13"/>
  <c r="H1603" i="12"/>
  <c r="I1603" i="12" s="1"/>
  <c r="D1603" i="12"/>
  <c r="C1603" i="12"/>
  <c r="G1603" i="12"/>
  <c r="C1286" i="3"/>
  <c r="D1286" i="3"/>
  <c r="H1286" i="3"/>
  <c r="I1286" i="3" s="1"/>
  <c r="E1603" i="12" l="1"/>
  <c r="D1588" i="17"/>
  <c r="E1286" i="3"/>
  <c r="C1271" i="17"/>
  <c r="B1271" i="17" s="1"/>
  <c r="H1605" i="15"/>
  <c r="I1605" i="15" s="1"/>
  <c r="D1605" i="15"/>
  <c r="C1605" i="15"/>
  <c r="G1605" i="15"/>
  <c r="H1605" i="14"/>
  <c r="I1605" i="14" s="1"/>
  <c r="D1605" i="14"/>
  <c r="C1605" i="14"/>
  <c r="G1605" i="14"/>
  <c r="H1602" i="13"/>
  <c r="I1602" i="13" s="1"/>
  <c r="D1602" i="13"/>
  <c r="C1602" i="13"/>
  <c r="G1602" i="13"/>
  <c r="B1604" i="12"/>
  <c r="B1287" i="3"/>
  <c r="G1287" i="3" s="1"/>
  <c r="E1605" i="15" l="1"/>
  <c r="G1590" i="17"/>
  <c r="E1605" i="14"/>
  <c r="F1590" i="17"/>
  <c r="E1602" i="13"/>
  <c r="E1587" i="17"/>
  <c r="B1606" i="15"/>
  <c r="B1606" i="14"/>
  <c r="B1603" i="13"/>
  <c r="D1604" i="12"/>
  <c r="C1604" i="12"/>
  <c r="H1604" i="12"/>
  <c r="I1604" i="12" s="1"/>
  <c r="G1604" i="12"/>
  <c r="C1287" i="3"/>
  <c r="D1287" i="3"/>
  <c r="E1604" i="12" l="1"/>
  <c r="D1589" i="17"/>
  <c r="E1287" i="3"/>
  <c r="C1272" i="17"/>
  <c r="B1272" i="17" s="1"/>
  <c r="D1606" i="15"/>
  <c r="C1606" i="15"/>
  <c r="H1606" i="15"/>
  <c r="I1606" i="15" s="1"/>
  <c r="G1606" i="15"/>
  <c r="D1606" i="14"/>
  <c r="C1606" i="14"/>
  <c r="H1606" i="14"/>
  <c r="I1606" i="14" s="1"/>
  <c r="G1606" i="14"/>
  <c r="H1603" i="13"/>
  <c r="I1603" i="13" s="1"/>
  <c r="D1603" i="13"/>
  <c r="C1603" i="13"/>
  <c r="G1603" i="13"/>
  <c r="B1605" i="12"/>
  <c r="H1287" i="3"/>
  <c r="I1287" i="3" s="1"/>
  <c r="E1606" i="15" l="1"/>
  <c r="G1591" i="17"/>
  <c r="E1606" i="14"/>
  <c r="F1591" i="17"/>
  <c r="E1603" i="13"/>
  <c r="E1588" i="17"/>
  <c r="B1607" i="15"/>
  <c r="B1607" i="14"/>
  <c r="B1604" i="13"/>
  <c r="H1605" i="12"/>
  <c r="I1605" i="12" s="1"/>
  <c r="D1605" i="12"/>
  <c r="C1605" i="12"/>
  <c r="G1605" i="12"/>
  <c r="B1288" i="3"/>
  <c r="G1288" i="3" s="1"/>
  <c r="E1605" i="12" l="1"/>
  <c r="D1590" i="17"/>
  <c r="H1607" i="15"/>
  <c r="I1607" i="15" s="1"/>
  <c r="D1607" i="15"/>
  <c r="C1607" i="15"/>
  <c r="G1607" i="15"/>
  <c r="H1607" i="14"/>
  <c r="I1607" i="14" s="1"/>
  <c r="D1607" i="14"/>
  <c r="C1607" i="14"/>
  <c r="G1607" i="14"/>
  <c r="D1604" i="13"/>
  <c r="C1604" i="13"/>
  <c r="H1604" i="13"/>
  <c r="I1604" i="13" s="1"/>
  <c r="G1604" i="13"/>
  <c r="B1606" i="12"/>
  <c r="C1288" i="3"/>
  <c r="D1288" i="3"/>
  <c r="H1288" i="3"/>
  <c r="I1288" i="3" s="1"/>
  <c r="E1607" i="15" l="1"/>
  <c r="G1592" i="17"/>
  <c r="E1607" i="14"/>
  <c r="F1592" i="17"/>
  <c r="E1604" i="13"/>
  <c r="E1589" i="17"/>
  <c r="E1288" i="3"/>
  <c r="C1273" i="17"/>
  <c r="B1273" i="17" s="1"/>
  <c r="B1608" i="15"/>
  <c r="B1608" i="14"/>
  <c r="B1605" i="13"/>
  <c r="D1606" i="12"/>
  <c r="C1606" i="12"/>
  <c r="H1606" i="12"/>
  <c r="I1606" i="12" s="1"/>
  <c r="G1606" i="12"/>
  <c r="B1289" i="3"/>
  <c r="G1289" i="3" s="1"/>
  <c r="E1606" i="12" l="1"/>
  <c r="D1591" i="17"/>
  <c r="H1608" i="15"/>
  <c r="I1608" i="15" s="1"/>
  <c r="D1608" i="15"/>
  <c r="C1608" i="15"/>
  <c r="G1608" i="15"/>
  <c r="H1608" i="14"/>
  <c r="I1608" i="14" s="1"/>
  <c r="D1608" i="14"/>
  <c r="C1608" i="14"/>
  <c r="G1608" i="14"/>
  <c r="H1605" i="13"/>
  <c r="I1605" i="13" s="1"/>
  <c r="D1605" i="13"/>
  <c r="C1605" i="13"/>
  <c r="G1605" i="13"/>
  <c r="B1607" i="12"/>
  <c r="D1289" i="3"/>
  <c r="C1289" i="3"/>
  <c r="H1289" i="3"/>
  <c r="I1289" i="3" s="1"/>
  <c r="E1608" i="15" l="1"/>
  <c r="G1593" i="17"/>
  <c r="E1608" i="14"/>
  <c r="F1593" i="17"/>
  <c r="E1605" i="13"/>
  <c r="E1590" i="17"/>
  <c r="E1289" i="3"/>
  <c r="C1274" i="17"/>
  <c r="B1274" i="17" s="1"/>
  <c r="B1609" i="15"/>
  <c r="B1609" i="14"/>
  <c r="B1606" i="13"/>
  <c r="H1607" i="12"/>
  <c r="I1607" i="12" s="1"/>
  <c r="D1607" i="12"/>
  <c r="C1607" i="12"/>
  <c r="G1607" i="12"/>
  <c r="B1290" i="3"/>
  <c r="G1290" i="3" s="1"/>
  <c r="E1607" i="12" l="1"/>
  <c r="D1592" i="17"/>
  <c r="H1609" i="15"/>
  <c r="I1609" i="15" s="1"/>
  <c r="D1609" i="15"/>
  <c r="C1609" i="15"/>
  <c r="G1609" i="15"/>
  <c r="H1609" i="14"/>
  <c r="I1609" i="14" s="1"/>
  <c r="D1609" i="14"/>
  <c r="C1609" i="14"/>
  <c r="G1609" i="14"/>
  <c r="D1606" i="13"/>
  <c r="C1606" i="13"/>
  <c r="H1606" i="13"/>
  <c r="I1606" i="13" s="1"/>
  <c r="G1606" i="13"/>
  <c r="B1608" i="12"/>
  <c r="D1290" i="3"/>
  <c r="C1290" i="3"/>
  <c r="H1290" i="3"/>
  <c r="I1290" i="3" s="1"/>
  <c r="E1609" i="15" l="1"/>
  <c r="G1594" i="17"/>
  <c r="E1609" i="14"/>
  <c r="F1594" i="17"/>
  <c r="E1606" i="13"/>
  <c r="E1591" i="17"/>
  <c r="E1290" i="3"/>
  <c r="C1275" i="17"/>
  <c r="B1275" i="17" s="1"/>
  <c r="B1610" i="15"/>
  <c r="B1610" i="14"/>
  <c r="B1607" i="13"/>
  <c r="H1608" i="12"/>
  <c r="I1608" i="12" s="1"/>
  <c r="D1608" i="12"/>
  <c r="C1608" i="12"/>
  <c r="G1608" i="12"/>
  <c r="B1291" i="3"/>
  <c r="G1291" i="3" s="1"/>
  <c r="E1608" i="12" l="1"/>
  <c r="D1593" i="17"/>
  <c r="H1610" i="15"/>
  <c r="I1610" i="15" s="1"/>
  <c r="D1610" i="15"/>
  <c r="C1610" i="15"/>
  <c r="G1610" i="15"/>
  <c r="H1610" i="14"/>
  <c r="I1610" i="14" s="1"/>
  <c r="D1610" i="14"/>
  <c r="C1610" i="14"/>
  <c r="G1610" i="14"/>
  <c r="H1607" i="13"/>
  <c r="I1607" i="13" s="1"/>
  <c r="D1607" i="13"/>
  <c r="C1607" i="13"/>
  <c r="G1607" i="13"/>
  <c r="B1609" i="12"/>
  <c r="D1291" i="3"/>
  <c r="C1291" i="3"/>
  <c r="H1291" i="3"/>
  <c r="I1291" i="3" s="1"/>
  <c r="E1610" i="15" l="1"/>
  <c r="G1595" i="17"/>
  <c r="E1610" i="14"/>
  <c r="F1595" i="17"/>
  <c r="E1607" i="13"/>
  <c r="E1592" i="17"/>
  <c r="E1291" i="3"/>
  <c r="C1276" i="17"/>
  <c r="B1276" i="17" s="1"/>
  <c r="B1611" i="15"/>
  <c r="B1611" i="14"/>
  <c r="B1608" i="13"/>
  <c r="H1609" i="12"/>
  <c r="I1609" i="12" s="1"/>
  <c r="D1609" i="12"/>
  <c r="C1609" i="12"/>
  <c r="G1609" i="12"/>
  <c r="B1292" i="3"/>
  <c r="G1292" i="3" s="1"/>
  <c r="E1609" i="12" l="1"/>
  <c r="D1594" i="17"/>
  <c r="D1611" i="15"/>
  <c r="C1611" i="15"/>
  <c r="H1611" i="15"/>
  <c r="I1611" i="15" s="1"/>
  <c r="G1611" i="15"/>
  <c r="D1611" i="14"/>
  <c r="C1611" i="14"/>
  <c r="H1611" i="14"/>
  <c r="I1611" i="14" s="1"/>
  <c r="G1611" i="14"/>
  <c r="H1608" i="13"/>
  <c r="I1608" i="13" s="1"/>
  <c r="D1608" i="13"/>
  <c r="C1608" i="13"/>
  <c r="G1608" i="13"/>
  <c r="B1610" i="12"/>
  <c r="C1292" i="3"/>
  <c r="D1292" i="3"/>
  <c r="H1292" i="3"/>
  <c r="I1292" i="3" s="1"/>
  <c r="E1611" i="15" l="1"/>
  <c r="G1596" i="17"/>
  <c r="E1611" i="14"/>
  <c r="F1596" i="17"/>
  <c r="E1608" i="13"/>
  <c r="E1593" i="17"/>
  <c r="E1292" i="3"/>
  <c r="C1277" i="17"/>
  <c r="B1277" i="17" s="1"/>
  <c r="B1612" i="15"/>
  <c r="B1612" i="14"/>
  <c r="B1609" i="13"/>
  <c r="H1610" i="12"/>
  <c r="I1610" i="12" s="1"/>
  <c r="D1610" i="12"/>
  <c r="C1610" i="12"/>
  <c r="G1610" i="12"/>
  <c r="B1293" i="3"/>
  <c r="G1293" i="3" s="1"/>
  <c r="E1610" i="12" l="1"/>
  <c r="D1595" i="17"/>
  <c r="H1612" i="15"/>
  <c r="I1612" i="15" s="1"/>
  <c r="D1612" i="15"/>
  <c r="C1612" i="15"/>
  <c r="G1612" i="15"/>
  <c r="H1612" i="14"/>
  <c r="I1612" i="14" s="1"/>
  <c r="D1612" i="14"/>
  <c r="C1612" i="14"/>
  <c r="G1612" i="14"/>
  <c r="H1609" i="13"/>
  <c r="I1609" i="13" s="1"/>
  <c r="D1609" i="13"/>
  <c r="C1609" i="13"/>
  <c r="G1609" i="13"/>
  <c r="B1611" i="12"/>
  <c r="C1293" i="3"/>
  <c r="D1293" i="3"/>
  <c r="H1293" i="3"/>
  <c r="I1293" i="3" s="1"/>
  <c r="E1612" i="15" l="1"/>
  <c r="G1597" i="17"/>
  <c r="E1612" i="14"/>
  <c r="F1597" i="17"/>
  <c r="E1609" i="13"/>
  <c r="E1594" i="17"/>
  <c r="E1293" i="3"/>
  <c r="C1278" i="17"/>
  <c r="B1278" i="17" s="1"/>
  <c r="B1613" i="15"/>
  <c r="B1613" i="14"/>
  <c r="B1610" i="13"/>
  <c r="D1611" i="12"/>
  <c r="C1611" i="12"/>
  <c r="H1611" i="12"/>
  <c r="I1611" i="12" s="1"/>
  <c r="G1611" i="12"/>
  <c r="B1294" i="3"/>
  <c r="G1294" i="3" s="1"/>
  <c r="E1611" i="12" l="1"/>
  <c r="D1596" i="17"/>
  <c r="C1613" i="15"/>
  <c r="H1613" i="15"/>
  <c r="I1613" i="15" s="1"/>
  <c r="D1613" i="15"/>
  <c r="G1613" i="15"/>
  <c r="C1613" i="14"/>
  <c r="H1613" i="14"/>
  <c r="I1613" i="14" s="1"/>
  <c r="D1613" i="14"/>
  <c r="G1613" i="14"/>
  <c r="H1610" i="13"/>
  <c r="I1610" i="13" s="1"/>
  <c r="D1610" i="13"/>
  <c r="C1610" i="13"/>
  <c r="G1610" i="13"/>
  <c r="B1612" i="12"/>
  <c r="C1294" i="3"/>
  <c r="D1294" i="3"/>
  <c r="H1294" i="3"/>
  <c r="I1294" i="3" s="1"/>
  <c r="E1613" i="15" l="1"/>
  <c r="G1598" i="17"/>
  <c r="E1613" i="14"/>
  <c r="F1598" i="17"/>
  <c r="E1610" i="13"/>
  <c r="E1595" i="17"/>
  <c r="E1294" i="3"/>
  <c r="C1279" i="17"/>
  <c r="B1279" i="17" s="1"/>
  <c r="B1614" i="15"/>
  <c r="B1614" i="14"/>
  <c r="B1611" i="13"/>
  <c r="H1612" i="12"/>
  <c r="I1612" i="12" s="1"/>
  <c r="D1612" i="12"/>
  <c r="C1612" i="12"/>
  <c r="G1612" i="12"/>
  <c r="B1295" i="3"/>
  <c r="G1295" i="3" s="1"/>
  <c r="E1612" i="12" l="1"/>
  <c r="D1597" i="17"/>
  <c r="H1614" i="15"/>
  <c r="I1614" i="15" s="1"/>
  <c r="D1614" i="15"/>
  <c r="C1614" i="15"/>
  <c r="G1614" i="15"/>
  <c r="H1614" i="14"/>
  <c r="I1614" i="14" s="1"/>
  <c r="D1614" i="14"/>
  <c r="C1614" i="14"/>
  <c r="G1614" i="14"/>
  <c r="D1611" i="13"/>
  <c r="C1611" i="13"/>
  <c r="H1611" i="13"/>
  <c r="I1611" i="13" s="1"/>
  <c r="G1611" i="13"/>
  <c r="B1613" i="12"/>
  <c r="C1295" i="3"/>
  <c r="D1295" i="3"/>
  <c r="H1295" i="3"/>
  <c r="I1295" i="3" s="1"/>
  <c r="E1614" i="15" l="1"/>
  <c r="G1599" i="17"/>
  <c r="E1614" i="14"/>
  <c r="F1599" i="17"/>
  <c r="E1611" i="13"/>
  <c r="E1596" i="17"/>
  <c r="E1295" i="3"/>
  <c r="C1280" i="17"/>
  <c r="B1280" i="17" s="1"/>
  <c r="B1615" i="15"/>
  <c r="B1615" i="14"/>
  <c r="B1612" i="13"/>
  <c r="C1613" i="12"/>
  <c r="H1613" i="12"/>
  <c r="I1613" i="12" s="1"/>
  <c r="D1613" i="12"/>
  <c r="G1613" i="12"/>
  <c r="B1296" i="3"/>
  <c r="G1296" i="3" s="1"/>
  <c r="E1613" i="12" l="1"/>
  <c r="D1598" i="17"/>
  <c r="H1615" i="15"/>
  <c r="I1615" i="15" s="1"/>
  <c r="D1615" i="15"/>
  <c r="C1615" i="15"/>
  <c r="G1615" i="15"/>
  <c r="H1615" i="14"/>
  <c r="I1615" i="14" s="1"/>
  <c r="D1615" i="14"/>
  <c r="C1615" i="14"/>
  <c r="G1615" i="14"/>
  <c r="H1612" i="13"/>
  <c r="I1612" i="13" s="1"/>
  <c r="D1612" i="13"/>
  <c r="C1612" i="13"/>
  <c r="G1612" i="13"/>
  <c r="B1614" i="12"/>
  <c r="C1296" i="3"/>
  <c r="D1296" i="3"/>
  <c r="H1296" i="3"/>
  <c r="I1296" i="3" s="1"/>
  <c r="E1615" i="15" l="1"/>
  <c r="G1600" i="17"/>
  <c r="E1615" i="14"/>
  <c r="F1600" i="17"/>
  <c r="E1612" i="13"/>
  <c r="E1597" i="17"/>
  <c r="E1296" i="3"/>
  <c r="C1281" i="17"/>
  <c r="B1281" i="17" s="1"/>
  <c r="B1616" i="15"/>
  <c r="B1616" i="14"/>
  <c r="B1613" i="13"/>
  <c r="H1614" i="12"/>
  <c r="I1614" i="12" s="1"/>
  <c r="D1614" i="12"/>
  <c r="C1614" i="12"/>
  <c r="G1614" i="12"/>
  <c r="B1297" i="3"/>
  <c r="G1297" i="3" s="1"/>
  <c r="E1614" i="12" l="1"/>
  <c r="D1599" i="17"/>
  <c r="D1616" i="15"/>
  <c r="C1616" i="15"/>
  <c r="H1616" i="15"/>
  <c r="I1616" i="15" s="1"/>
  <c r="G1616" i="15"/>
  <c r="D1616" i="14"/>
  <c r="C1616" i="14"/>
  <c r="H1616" i="14"/>
  <c r="I1616" i="14" s="1"/>
  <c r="G1616" i="14"/>
  <c r="C1613" i="13"/>
  <c r="H1613" i="13"/>
  <c r="I1613" i="13" s="1"/>
  <c r="D1613" i="13"/>
  <c r="G1613" i="13"/>
  <c r="B1615" i="12"/>
  <c r="D1297" i="3"/>
  <c r="C1297" i="3"/>
  <c r="H1297" i="3"/>
  <c r="I1297" i="3" s="1"/>
  <c r="E1616" i="15" l="1"/>
  <c r="G1601" i="17"/>
  <c r="E1616" i="14"/>
  <c r="F1601" i="17"/>
  <c r="E1613" i="13"/>
  <c r="E1598" i="17"/>
  <c r="E1297" i="3"/>
  <c r="C1282" i="17"/>
  <c r="B1282" i="17" s="1"/>
  <c r="B1617" i="15"/>
  <c r="B1617" i="14"/>
  <c r="B1614" i="13"/>
  <c r="H1615" i="12"/>
  <c r="I1615" i="12" s="1"/>
  <c r="D1615" i="12"/>
  <c r="C1615" i="12"/>
  <c r="G1615" i="12"/>
  <c r="B1298" i="3"/>
  <c r="G1298" i="3" s="1"/>
  <c r="E1615" i="12" l="1"/>
  <c r="D1600" i="17"/>
  <c r="H1617" i="15"/>
  <c r="I1617" i="15" s="1"/>
  <c r="D1617" i="15"/>
  <c r="C1617" i="15"/>
  <c r="G1617" i="15"/>
  <c r="H1617" i="14"/>
  <c r="I1617" i="14" s="1"/>
  <c r="D1617" i="14"/>
  <c r="C1617" i="14"/>
  <c r="G1617" i="14"/>
  <c r="H1614" i="13"/>
  <c r="I1614" i="13" s="1"/>
  <c r="D1614" i="13"/>
  <c r="C1614" i="13"/>
  <c r="G1614" i="13"/>
  <c r="B1616" i="12"/>
  <c r="D1298" i="3"/>
  <c r="C1298" i="3"/>
  <c r="H1298" i="3"/>
  <c r="I1298" i="3" s="1"/>
  <c r="E1617" i="15" l="1"/>
  <c r="G1602" i="17"/>
  <c r="E1617" i="14"/>
  <c r="F1602" i="17"/>
  <c r="E1614" i="13"/>
  <c r="E1599" i="17"/>
  <c r="E1298" i="3"/>
  <c r="C1283" i="17"/>
  <c r="B1283" i="17" s="1"/>
  <c r="B1618" i="15"/>
  <c r="B1618" i="14"/>
  <c r="B1615" i="13"/>
  <c r="D1616" i="12"/>
  <c r="C1616" i="12"/>
  <c r="H1616" i="12"/>
  <c r="I1616" i="12" s="1"/>
  <c r="G1616" i="12"/>
  <c r="B1299" i="3"/>
  <c r="G1299" i="3" s="1"/>
  <c r="E1616" i="12" l="1"/>
  <c r="D1601" i="17"/>
  <c r="D1618" i="15"/>
  <c r="C1618" i="15"/>
  <c r="H1618" i="15"/>
  <c r="I1618" i="15" s="1"/>
  <c r="G1618" i="15"/>
  <c r="D1618" i="14"/>
  <c r="C1618" i="14"/>
  <c r="H1618" i="14"/>
  <c r="I1618" i="14" s="1"/>
  <c r="G1618" i="14"/>
  <c r="H1615" i="13"/>
  <c r="I1615" i="13" s="1"/>
  <c r="D1615" i="13"/>
  <c r="C1615" i="13"/>
  <c r="G1615" i="13"/>
  <c r="B1617" i="12"/>
  <c r="C1299" i="3"/>
  <c r="D1299" i="3"/>
  <c r="H1299" i="3"/>
  <c r="I1299" i="3" s="1"/>
  <c r="E1618" i="15" l="1"/>
  <c r="G1603" i="17"/>
  <c r="E1618" i="14"/>
  <c r="F1603" i="17"/>
  <c r="E1615" i="13"/>
  <c r="E1600" i="17"/>
  <c r="E1299" i="3"/>
  <c r="C1284" i="17"/>
  <c r="B1284" i="17" s="1"/>
  <c r="B1619" i="15"/>
  <c r="B1619" i="14"/>
  <c r="B1616" i="13"/>
  <c r="H1617" i="12"/>
  <c r="I1617" i="12" s="1"/>
  <c r="D1617" i="12"/>
  <c r="C1617" i="12"/>
  <c r="G1617" i="12"/>
  <c r="B1300" i="3"/>
  <c r="G1300" i="3" s="1"/>
  <c r="E1617" i="12" l="1"/>
  <c r="D1602" i="17"/>
  <c r="H1619" i="15"/>
  <c r="I1619" i="15" s="1"/>
  <c r="D1619" i="15"/>
  <c r="C1619" i="15"/>
  <c r="G1619" i="15"/>
  <c r="H1619" i="14"/>
  <c r="I1619" i="14" s="1"/>
  <c r="D1619" i="14"/>
  <c r="C1619" i="14"/>
  <c r="G1619" i="14"/>
  <c r="D1616" i="13"/>
  <c r="C1616" i="13"/>
  <c r="H1616" i="13"/>
  <c r="I1616" i="13" s="1"/>
  <c r="G1616" i="13"/>
  <c r="B1618" i="12"/>
  <c r="D1300" i="3"/>
  <c r="C1300" i="3"/>
  <c r="H1300" i="3"/>
  <c r="I1300" i="3" s="1"/>
  <c r="E1619" i="15" l="1"/>
  <c r="G1604" i="17"/>
  <c r="E1619" i="14"/>
  <c r="F1604" i="17"/>
  <c r="E1616" i="13"/>
  <c r="E1601" i="17"/>
  <c r="E1300" i="3"/>
  <c r="C1285" i="17"/>
  <c r="B1285" i="17" s="1"/>
  <c r="B1620" i="15"/>
  <c r="B1620" i="14"/>
  <c r="B1617" i="13"/>
  <c r="D1618" i="12"/>
  <c r="C1618" i="12"/>
  <c r="H1618" i="12"/>
  <c r="I1618" i="12" s="1"/>
  <c r="G1618" i="12"/>
  <c r="B1301" i="3"/>
  <c r="G1301" i="3" s="1"/>
  <c r="E1618" i="12" l="1"/>
  <c r="D1603" i="17"/>
  <c r="H1620" i="15"/>
  <c r="I1620" i="15" s="1"/>
  <c r="D1620" i="15"/>
  <c r="C1620" i="15"/>
  <c r="G1620" i="15"/>
  <c r="H1620" i="14"/>
  <c r="I1620" i="14" s="1"/>
  <c r="D1620" i="14"/>
  <c r="C1620" i="14"/>
  <c r="G1620" i="14"/>
  <c r="H1617" i="13"/>
  <c r="I1617" i="13" s="1"/>
  <c r="D1617" i="13"/>
  <c r="C1617" i="13"/>
  <c r="G1617" i="13"/>
  <c r="B1619" i="12"/>
  <c r="D1301" i="3"/>
  <c r="C1301" i="3"/>
  <c r="H1301" i="3"/>
  <c r="I1301" i="3" s="1"/>
  <c r="E1620" i="15" l="1"/>
  <c r="G1605" i="17"/>
  <c r="E1620" i="14"/>
  <c r="F1605" i="17"/>
  <c r="E1617" i="13"/>
  <c r="E1602" i="17"/>
  <c r="E1301" i="3"/>
  <c r="C1286" i="17"/>
  <c r="B1286" i="17" s="1"/>
  <c r="B1621" i="15"/>
  <c r="B1621" i="14"/>
  <c r="B1618" i="13"/>
  <c r="H1619" i="12"/>
  <c r="I1619" i="12" s="1"/>
  <c r="D1619" i="12"/>
  <c r="C1619" i="12"/>
  <c r="G1619" i="12"/>
  <c r="B1302" i="3"/>
  <c r="G1302" i="3" s="1"/>
  <c r="E1619" i="12" l="1"/>
  <c r="D1604" i="17"/>
  <c r="H1621" i="15"/>
  <c r="I1621" i="15" s="1"/>
  <c r="D1621" i="15"/>
  <c r="C1621" i="15"/>
  <c r="G1621" i="15"/>
  <c r="H1621" i="14"/>
  <c r="I1621" i="14" s="1"/>
  <c r="D1621" i="14"/>
  <c r="C1621" i="14"/>
  <c r="G1621" i="14"/>
  <c r="D1618" i="13"/>
  <c r="C1618" i="13"/>
  <c r="H1618" i="13"/>
  <c r="I1618" i="13" s="1"/>
  <c r="G1618" i="13"/>
  <c r="B1620" i="12"/>
  <c r="D1302" i="3"/>
  <c r="C1302" i="3"/>
  <c r="H1302" i="3"/>
  <c r="I1302" i="3" s="1"/>
  <c r="E1621" i="15" l="1"/>
  <c r="G1606" i="17"/>
  <c r="E1621" i="14"/>
  <c r="F1606" i="17"/>
  <c r="E1618" i="13"/>
  <c r="E1603" i="17"/>
  <c r="E1302" i="3"/>
  <c r="C1287" i="17"/>
  <c r="B1287" i="17" s="1"/>
  <c r="B1622" i="15"/>
  <c r="B1622" i="14"/>
  <c r="B1619" i="13"/>
  <c r="H1620" i="12"/>
  <c r="I1620" i="12" s="1"/>
  <c r="D1620" i="12"/>
  <c r="C1620" i="12"/>
  <c r="G1620" i="12"/>
  <c r="B1303" i="3"/>
  <c r="G1303" i="3" s="1"/>
  <c r="E1620" i="12" l="1"/>
  <c r="D1605" i="17"/>
  <c r="H1622" i="15"/>
  <c r="I1622" i="15" s="1"/>
  <c r="D1622" i="15"/>
  <c r="C1622" i="15"/>
  <c r="G1622" i="15"/>
  <c r="H1622" i="14"/>
  <c r="I1622" i="14" s="1"/>
  <c r="D1622" i="14"/>
  <c r="C1622" i="14"/>
  <c r="G1622" i="14"/>
  <c r="H1619" i="13"/>
  <c r="I1619" i="13" s="1"/>
  <c r="D1619" i="13"/>
  <c r="C1619" i="13"/>
  <c r="G1619" i="13"/>
  <c r="B1621" i="12"/>
  <c r="C1303" i="3"/>
  <c r="D1303" i="3"/>
  <c r="H1303" i="3"/>
  <c r="I1303" i="3" s="1"/>
  <c r="E1622" i="15" l="1"/>
  <c r="G1607" i="17"/>
  <c r="E1622" i="14"/>
  <c r="F1607" i="17"/>
  <c r="E1619" i="13"/>
  <c r="E1604" i="17"/>
  <c r="E1303" i="3"/>
  <c r="C1288" i="17"/>
  <c r="B1288" i="17" s="1"/>
  <c r="B1623" i="15"/>
  <c r="B1623" i="14"/>
  <c r="B1620" i="13"/>
  <c r="H1621" i="12"/>
  <c r="I1621" i="12" s="1"/>
  <c r="D1621" i="12"/>
  <c r="C1621" i="12"/>
  <c r="G1621" i="12"/>
  <c r="B1304" i="3"/>
  <c r="G1304" i="3" s="1"/>
  <c r="E1621" i="12" l="1"/>
  <c r="D1606" i="17"/>
  <c r="D1623" i="15"/>
  <c r="C1623" i="15"/>
  <c r="H1623" i="15"/>
  <c r="I1623" i="15" s="1"/>
  <c r="G1623" i="15"/>
  <c r="D1623" i="14"/>
  <c r="C1623" i="14"/>
  <c r="H1623" i="14"/>
  <c r="I1623" i="14" s="1"/>
  <c r="G1623" i="14"/>
  <c r="H1620" i="13"/>
  <c r="I1620" i="13" s="1"/>
  <c r="D1620" i="13"/>
  <c r="C1620" i="13"/>
  <c r="G1620" i="13"/>
  <c r="B1622" i="12"/>
  <c r="C1304" i="3"/>
  <c r="D1304" i="3"/>
  <c r="H1304" i="3"/>
  <c r="I1304" i="3" s="1"/>
  <c r="E1623" i="15" l="1"/>
  <c r="G1608" i="17"/>
  <c r="E1623" i="14"/>
  <c r="F1608" i="17"/>
  <c r="E1620" i="13"/>
  <c r="E1605" i="17"/>
  <c r="E1304" i="3"/>
  <c r="C1289" i="17"/>
  <c r="B1289" i="17" s="1"/>
  <c r="B1624" i="15"/>
  <c r="B1624" i="14"/>
  <c r="B1621" i="13"/>
  <c r="H1622" i="12"/>
  <c r="I1622" i="12" s="1"/>
  <c r="D1622" i="12"/>
  <c r="C1622" i="12"/>
  <c r="G1622" i="12"/>
  <c r="B1305" i="3"/>
  <c r="G1305" i="3" s="1"/>
  <c r="E1622" i="12" l="1"/>
  <c r="D1607" i="17"/>
  <c r="H1624" i="15"/>
  <c r="I1624" i="15" s="1"/>
  <c r="D1624" i="15"/>
  <c r="C1624" i="15"/>
  <c r="G1624" i="15"/>
  <c r="H1624" i="14"/>
  <c r="I1624" i="14" s="1"/>
  <c r="D1624" i="14"/>
  <c r="C1624" i="14"/>
  <c r="G1624" i="14"/>
  <c r="H1621" i="13"/>
  <c r="I1621" i="13" s="1"/>
  <c r="D1621" i="13"/>
  <c r="C1621" i="13"/>
  <c r="G1621" i="13"/>
  <c r="B1623" i="12"/>
  <c r="C1305" i="3"/>
  <c r="D1305" i="3"/>
  <c r="H1305" i="3"/>
  <c r="I1305" i="3" s="1"/>
  <c r="E1624" i="15" l="1"/>
  <c r="G1609" i="17"/>
  <c r="E1624" i="14"/>
  <c r="F1609" i="17"/>
  <c r="E1621" i="13"/>
  <c r="E1606" i="17"/>
  <c r="E1305" i="3"/>
  <c r="C1290" i="17"/>
  <c r="B1290" i="17" s="1"/>
  <c r="B1625" i="15"/>
  <c r="B1625" i="14"/>
  <c r="B1622" i="13"/>
  <c r="D1623" i="12"/>
  <c r="C1623" i="12"/>
  <c r="H1623" i="12"/>
  <c r="I1623" i="12" s="1"/>
  <c r="G1623" i="12"/>
  <c r="B1306" i="3"/>
  <c r="G1306" i="3" s="1"/>
  <c r="E1623" i="12" l="1"/>
  <c r="D1608" i="17"/>
  <c r="C1625" i="15"/>
  <c r="H1625" i="15"/>
  <c r="I1625" i="15" s="1"/>
  <c r="D1625" i="15"/>
  <c r="G1625" i="15"/>
  <c r="C1625" i="14"/>
  <c r="H1625" i="14"/>
  <c r="I1625" i="14" s="1"/>
  <c r="D1625" i="14"/>
  <c r="G1625" i="14"/>
  <c r="H1622" i="13"/>
  <c r="I1622" i="13" s="1"/>
  <c r="D1622" i="13"/>
  <c r="C1622" i="13"/>
  <c r="G1622" i="13"/>
  <c r="B1624" i="12"/>
  <c r="C1306" i="3"/>
  <c r="D1306" i="3"/>
  <c r="E1625" i="15" l="1"/>
  <c r="G1610" i="17"/>
  <c r="E1625" i="14"/>
  <c r="F1610" i="17"/>
  <c r="E1622" i="13"/>
  <c r="E1607" i="17"/>
  <c r="E1306" i="3"/>
  <c r="C1291" i="17"/>
  <c r="B1291" i="17" s="1"/>
  <c r="B1626" i="15"/>
  <c r="B1626" i="14"/>
  <c r="B1623" i="13"/>
  <c r="H1624" i="12"/>
  <c r="I1624" i="12" s="1"/>
  <c r="D1624" i="12"/>
  <c r="C1624" i="12"/>
  <c r="G1624" i="12"/>
  <c r="H1306" i="3"/>
  <c r="I1306" i="3" s="1"/>
  <c r="E1624" i="12" l="1"/>
  <c r="D1609" i="17"/>
  <c r="H1626" i="15"/>
  <c r="I1626" i="15" s="1"/>
  <c r="D1626" i="15"/>
  <c r="C1626" i="15"/>
  <c r="G1626" i="15"/>
  <c r="H1626" i="14"/>
  <c r="I1626" i="14" s="1"/>
  <c r="D1626" i="14"/>
  <c r="C1626" i="14"/>
  <c r="G1626" i="14"/>
  <c r="D1623" i="13"/>
  <c r="C1623" i="13"/>
  <c r="H1623" i="13"/>
  <c r="I1623" i="13" s="1"/>
  <c r="G1623" i="13"/>
  <c r="B1625" i="12"/>
  <c r="B1307" i="3"/>
  <c r="G1307" i="3" s="1"/>
  <c r="E1626" i="15" l="1"/>
  <c r="G1611" i="17"/>
  <c r="E1626" i="14"/>
  <c r="F1611" i="17"/>
  <c r="E1623" i="13"/>
  <c r="E1608" i="17"/>
  <c r="B1627" i="15"/>
  <c r="B1627" i="14"/>
  <c r="B1624" i="13"/>
  <c r="C1625" i="12"/>
  <c r="H1625" i="12"/>
  <c r="I1625" i="12" s="1"/>
  <c r="D1625" i="12"/>
  <c r="G1625" i="12"/>
  <c r="C1307" i="3"/>
  <c r="D1307" i="3"/>
  <c r="E1625" i="12" l="1"/>
  <c r="D1610" i="17"/>
  <c r="E1307" i="3"/>
  <c r="C1292" i="17"/>
  <c r="B1292" i="17" s="1"/>
  <c r="H1627" i="15"/>
  <c r="I1627" i="15" s="1"/>
  <c r="D1627" i="15"/>
  <c r="C1627" i="15"/>
  <c r="G1627" i="15"/>
  <c r="H1627" i="14"/>
  <c r="I1627" i="14" s="1"/>
  <c r="D1627" i="14"/>
  <c r="C1627" i="14"/>
  <c r="G1627" i="14"/>
  <c r="H1624" i="13"/>
  <c r="I1624" i="13" s="1"/>
  <c r="D1624" i="13"/>
  <c r="C1624" i="13"/>
  <c r="G1624" i="13"/>
  <c r="B1626" i="12"/>
  <c r="H1307" i="3"/>
  <c r="I1307" i="3" s="1"/>
  <c r="E1627" i="15" l="1"/>
  <c r="G1612" i="17"/>
  <c r="E1627" i="14"/>
  <c r="F1612" i="17"/>
  <c r="E1624" i="13"/>
  <c r="E1609" i="17"/>
  <c r="B1628" i="15"/>
  <c r="B1628" i="14"/>
  <c r="B1625" i="13"/>
  <c r="H1626" i="12"/>
  <c r="I1626" i="12" s="1"/>
  <c r="D1626" i="12"/>
  <c r="C1626" i="12"/>
  <c r="G1626" i="12"/>
  <c r="B1308" i="3"/>
  <c r="G1308" i="3" s="1"/>
  <c r="E1626" i="12" l="1"/>
  <c r="D1611" i="17"/>
  <c r="D1628" i="15"/>
  <c r="C1628" i="15"/>
  <c r="H1628" i="15"/>
  <c r="I1628" i="15" s="1"/>
  <c r="G1628" i="15"/>
  <c r="D1628" i="14"/>
  <c r="C1628" i="14"/>
  <c r="H1628" i="14"/>
  <c r="I1628" i="14" s="1"/>
  <c r="G1628" i="14"/>
  <c r="C1625" i="13"/>
  <c r="H1625" i="13"/>
  <c r="I1625" i="13" s="1"/>
  <c r="D1625" i="13"/>
  <c r="G1625" i="13"/>
  <c r="B1627" i="12"/>
  <c r="D1308" i="3"/>
  <c r="C1308" i="3"/>
  <c r="H1308" i="3"/>
  <c r="I1308" i="3" s="1"/>
  <c r="E1628" i="15" l="1"/>
  <c r="G1613" i="17"/>
  <c r="E1628" i="14"/>
  <c r="F1613" i="17"/>
  <c r="E1625" i="13"/>
  <c r="E1610" i="17"/>
  <c r="E1308" i="3"/>
  <c r="C1293" i="17"/>
  <c r="B1293" i="17" s="1"/>
  <c r="B1629" i="15"/>
  <c r="B1629" i="14"/>
  <c r="B1626" i="13"/>
  <c r="H1627" i="12"/>
  <c r="I1627" i="12" s="1"/>
  <c r="D1627" i="12"/>
  <c r="C1627" i="12"/>
  <c r="G1627" i="12"/>
  <c r="B1309" i="3"/>
  <c r="G1309" i="3" s="1"/>
  <c r="E1627" i="12" l="1"/>
  <c r="D1612" i="17"/>
  <c r="H1629" i="15"/>
  <c r="I1629" i="15" s="1"/>
  <c r="D1629" i="15"/>
  <c r="C1629" i="15"/>
  <c r="G1629" i="15"/>
  <c r="H1629" i="14"/>
  <c r="I1629" i="14" s="1"/>
  <c r="D1629" i="14"/>
  <c r="C1629" i="14"/>
  <c r="G1629" i="14"/>
  <c r="H1626" i="13"/>
  <c r="I1626" i="13" s="1"/>
  <c r="D1626" i="13"/>
  <c r="C1626" i="13"/>
  <c r="G1626" i="13"/>
  <c r="B1628" i="12"/>
  <c r="C1309" i="3"/>
  <c r="D1309" i="3"/>
  <c r="H1309" i="3"/>
  <c r="I1309" i="3" s="1"/>
  <c r="E1629" i="15" l="1"/>
  <c r="G1614" i="17"/>
  <c r="E1629" i="14"/>
  <c r="F1614" i="17"/>
  <c r="E1626" i="13"/>
  <c r="E1611" i="17"/>
  <c r="E1309" i="3"/>
  <c r="C1294" i="17"/>
  <c r="B1294" i="17" s="1"/>
  <c r="B1630" i="15"/>
  <c r="B1630" i="14"/>
  <c r="B1627" i="13"/>
  <c r="D1628" i="12"/>
  <c r="C1628" i="12"/>
  <c r="H1628" i="12"/>
  <c r="I1628" i="12" s="1"/>
  <c r="G1628" i="12"/>
  <c r="B1310" i="3"/>
  <c r="G1310" i="3" s="1"/>
  <c r="E1628" i="12" l="1"/>
  <c r="D1613" i="17"/>
  <c r="D1630" i="15"/>
  <c r="C1630" i="15"/>
  <c r="H1630" i="15"/>
  <c r="I1630" i="15" s="1"/>
  <c r="G1630" i="15"/>
  <c r="D1630" i="14"/>
  <c r="C1630" i="14"/>
  <c r="H1630" i="14"/>
  <c r="I1630" i="14" s="1"/>
  <c r="G1630" i="14"/>
  <c r="H1627" i="13"/>
  <c r="I1627" i="13" s="1"/>
  <c r="D1627" i="13"/>
  <c r="C1627" i="13"/>
  <c r="G1627" i="13"/>
  <c r="B1629" i="12"/>
  <c r="C1310" i="3"/>
  <c r="D1310" i="3"/>
  <c r="H1310" i="3"/>
  <c r="I1310" i="3" s="1"/>
  <c r="E1630" i="15" l="1"/>
  <c r="G1615" i="17"/>
  <c r="E1630" i="14"/>
  <c r="F1615" i="17"/>
  <c r="E1627" i="13"/>
  <c r="E1612" i="17"/>
  <c r="E1310" i="3"/>
  <c r="C1295" i="17"/>
  <c r="B1295" i="17" s="1"/>
  <c r="B1631" i="15"/>
  <c r="B1631" i="14"/>
  <c r="B1628" i="13"/>
  <c r="H1629" i="12"/>
  <c r="I1629" i="12" s="1"/>
  <c r="D1629" i="12"/>
  <c r="C1629" i="12"/>
  <c r="G1629" i="12"/>
  <c r="B1311" i="3"/>
  <c r="G1311" i="3" s="1"/>
  <c r="E1629" i="12" l="1"/>
  <c r="D1614" i="17"/>
  <c r="H1631" i="15"/>
  <c r="I1631" i="15" s="1"/>
  <c r="D1631" i="15"/>
  <c r="C1631" i="15"/>
  <c r="G1631" i="15"/>
  <c r="H1631" i="14"/>
  <c r="I1631" i="14" s="1"/>
  <c r="D1631" i="14"/>
  <c r="C1631" i="14"/>
  <c r="G1631" i="14"/>
  <c r="D1628" i="13"/>
  <c r="C1628" i="13"/>
  <c r="H1628" i="13"/>
  <c r="I1628" i="13" s="1"/>
  <c r="G1628" i="13"/>
  <c r="B1630" i="12"/>
  <c r="C1311" i="3"/>
  <c r="D1311" i="3"/>
  <c r="H1311" i="3"/>
  <c r="I1311" i="3" s="1"/>
  <c r="E1631" i="15" l="1"/>
  <c r="G1616" i="17"/>
  <c r="E1631" i="14"/>
  <c r="F1616" i="17"/>
  <c r="E1628" i="13"/>
  <c r="E1613" i="17"/>
  <c r="E1311" i="3"/>
  <c r="C1296" i="17"/>
  <c r="B1296" i="17" s="1"/>
  <c r="B1632" i="15"/>
  <c r="B1632" i="14"/>
  <c r="B1629" i="13"/>
  <c r="D1630" i="12"/>
  <c r="C1630" i="12"/>
  <c r="H1630" i="12"/>
  <c r="I1630" i="12" s="1"/>
  <c r="G1630" i="12"/>
  <c r="B1312" i="3"/>
  <c r="G1312" i="3" s="1"/>
  <c r="E1630" i="12" l="1"/>
  <c r="D1615" i="17"/>
  <c r="H1632" i="15"/>
  <c r="I1632" i="15" s="1"/>
  <c r="D1632" i="15"/>
  <c r="C1632" i="15"/>
  <c r="G1632" i="15"/>
  <c r="H1632" i="14"/>
  <c r="I1632" i="14" s="1"/>
  <c r="D1632" i="14"/>
  <c r="C1632" i="14"/>
  <c r="G1632" i="14"/>
  <c r="H1629" i="13"/>
  <c r="I1629" i="13" s="1"/>
  <c r="D1629" i="13"/>
  <c r="C1629" i="13"/>
  <c r="G1629" i="13"/>
  <c r="B1631" i="12"/>
  <c r="D1312" i="3"/>
  <c r="C1312" i="3"/>
  <c r="H1312" i="3"/>
  <c r="I1312" i="3" s="1"/>
  <c r="E1632" i="15" l="1"/>
  <c r="G1617" i="17"/>
  <c r="E1632" i="14"/>
  <c r="F1617" i="17"/>
  <c r="E1629" i="13"/>
  <c r="E1614" i="17"/>
  <c r="E1312" i="3"/>
  <c r="C1297" i="17"/>
  <c r="B1297" i="17" s="1"/>
  <c r="B1633" i="15"/>
  <c r="B1633" i="14"/>
  <c r="B1630" i="13"/>
  <c r="H1631" i="12"/>
  <c r="I1631" i="12" s="1"/>
  <c r="D1631" i="12"/>
  <c r="C1631" i="12"/>
  <c r="G1631" i="12"/>
  <c r="B1313" i="3"/>
  <c r="G1313" i="3" s="1"/>
  <c r="E1631" i="12" l="1"/>
  <c r="D1616" i="17"/>
  <c r="H1633" i="15"/>
  <c r="I1633" i="15" s="1"/>
  <c r="D1633" i="15"/>
  <c r="C1633" i="15"/>
  <c r="G1633" i="15"/>
  <c r="H1633" i="14"/>
  <c r="I1633" i="14" s="1"/>
  <c r="D1633" i="14"/>
  <c r="C1633" i="14"/>
  <c r="G1633" i="14"/>
  <c r="D1630" i="13"/>
  <c r="C1630" i="13"/>
  <c r="H1630" i="13"/>
  <c r="I1630" i="13" s="1"/>
  <c r="G1630" i="13"/>
  <c r="B1632" i="12"/>
  <c r="C1313" i="3"/>
  <c r="D1313" i="3"/>
  <c r="H1313" i="3"/>
  <c r="I1313" i="3" s="1"/>
  <c r="E1633" i="15" l="1"/>
  <c r="G1618" i="17"/>
  <c r="E1633" i="14"/>
  <c r="F1618" i="17"/>
  <c r="E1630" i="13"/>
  <c r="E1615" i="17"/>
  <c r="E1313" i="3"/>
  <c r="C1298" i="17"/>
  <c r="B1298" i="17" s="1"/>
  <c r="B1634" i="15"/>
  <c r="B1634" i="14"/>
  <c r="B1631" i="13"/>
  <c r="H1632" i="12"/>
  <c r="I1632" i="12" s="1"/>
  <c r="D1632" i="12"/>
  <c r="C1632" i="12"/>
  <c r="G1632" i="12"/>
  <c r="B1314" i="3"/>
  <c r="G1314" i="3" s="1"/>
  <c r="E1632" i="12" l="1"/>
  <c r="D1617" i="17"/>
  <c r="H1634" i="15"/>
  <c r="I1634" i="15" s="1"/>
  <c r="D1634" i="15"/>
  <c r="C1634" i="15"/>
  <c r="G1634" i="15"/>
  <c r="H1634" i="14"/>
  <c r="I1634" i="14" s="1"/>
  <c r="D1634" i="14"/>
  <c r="C1634" i="14"/>
  <c r="G1634" i="14"/>
  <c r="H1631" i="13"/>
  <c r="I1631" i="13" s="1"/>
  <c r="D1631" i="13"/>
  <c r="C1631" i="13"/>
  <c r="G1631" i="13"/>
  <c r="B1633" i="12"/>
  <c r="D1314" i="3"/>
  <c r="C1314" i="3"/>
  <c r="H1314" i="3"/>
  <c r="I1314" i="3" s="1"/>
  <c r="E1634" i="15" l="1"/>
  <c r="G1619" i="17"/>
  <c r="E1634" i="14"/>
  <c r="F1619" i="17"/>
  <c r="E1631" i="13"/>
  <c r="E1616" i="17"/>
  <c r="E1314" i="3"/>
  <c r="C1299" i="17"/>
  <c r="B1299" i="17" s="1"/>
  <c r="B1635" i="15"/>
  <c r="B1635" i="14"/>
  <c r="B1632" i="13"/>
  <c r="H1633" i="12"/>
  <c r="I1633" i="12" s="1"/>
  <c r="D1633" i="12"/>
  <c r="C1633" i="12"/>
  <c r="G1633" i="12"/>
  <c r="B1315" i="3"/>
  <c r="G1315" i="3" s="1"/>
  <c r="E1633" i="12" l="1"/>
  <c r="D1618" i="17"/>
  <c r="D1635" i="15"/>
  <c r="C1635" i="15"/>
  <c r="H1635" i="15"/>
  <c r="I1635" i="15" s="1"/>
  <c r="G1635" i="15"/>
  <c r="D1635" i="14"/>
  <c r="C1635" i="14"/>
  <c r="H1635" i="14"/>
  <c r="I1635" i="14" s="1"/>
  <c r="G1635" i="14"/>
  <c r="H1632" i="13"/>
  <c r="I1632" i="13" s="1"/>
  <c r="D1632" i="13"/>
  <c r="C1632" i="13"/>
  <c r="G1632" i="13"/>
  <c r="B1634" i="12"/>
  <c r="D1315" i="3"/>
  <c r="C1315" i="3"/>
  <c r="H1315" i="3"/>
  <c r="I1315" i="3" s="1"/>
  <c r="E1635" i="15" l="1"/>
  <c r="G1620" i="17"/>
  <c r="E1635" i="14"/>
  <c r="F1620" i="17"/>
  <c r="E1632" i="13"/>
  <c r="E1617" i="17"/>
  <c r="E1315" i="3"/>
  <c r="C1300" i="17"/>
  <c r="B1300" i="17" s="1"/>
  <c r="B1636" i="15"/>
  <c r="B1636" i="14"/>
  <c r="B1633" i="13"/>
  <c r="H1634" i="12"/>
  <c r="I1634" i="12" s="1"/>
  <c r="D1634" i="12"/>
  <c r="C1634" i="12"/>
  <c r="G1634" i="12"/>
  <c r="B1316" i="3"/>
  <c r="G1316" i="3" s="1"/>
  <c r="E1634" i="12" l="1"/>
  <c r="D1619" i="17"/>
  <c r="H1636" i="15"/>
  <c r="I1636" i="15" s="1"/>
  <c r="D1636" i="15"/>
  <c r="C1636" i="15"/>
  <c r="G1636" i="15"/>
  <c r="H1636" i="14"/>
  <c r="I1636" i="14" s="1"/>
  <c r="D1636" i="14"/>
  <c r="C1636" i="14"/>
  <c r="G1636" i="14"/>
  <c r="H1633" i="13"/>
  <c r="I1633" i="13" s="1"/>
  <c r="D1633" i="13"/>
  <c r="C1633" i="13"/>
  <c r="G1633" i="13"/>
  <c r="B1635" i="12"/>
  <c r="D1316" i="3"/>
  <c r="C1316" i="3"/>
  <c r="H1316" i="3"/>
  <c r="I1316" i="3" s="1"/>
  <c r="E1636" i="15" l="1"/>
  <c r="G1621" i="17"/>
  <c r="E1636" i="14"/>
  <c r="F1621" i="17"/>
  <c r="E1633" i="13"/>
  <c r="E1618" i="17"/>
  <c r="E1316" i="3"/>
  <c r="C1301" i="17"/>
  <c r="B1301" i="17" s="1"/>
  <c r="B1637" i="15"/>
  <c r="B1637" i="14"/>
  <c r="B1634" i="13"/>
  <c r="D1635" i="12"/>
  <c r="C1635" i="12"/>
  <c r="H1635" i="12"/>
  <c r="I1635" i="12" s="1"/>
  <c r="G1635" i="12"/>
  <c r="B1317" i="3"/>
  <c r="G1317" i="3" s="1"/>
  <c r="E1635" i="12" l="1"/>
  <c r="D1620" i="17"/>
  <c r="C1637" i="15"/>
  <c r="H1637" i="15"/>
  <c r="I1637" i="15" s="1"/>
  <c r="D1637" i="15"/>
  <c r="G1637" i="15"/>
  <c r="C1637" i="14"/>
  <c r="H1637" i="14"/>
  <c r="I1637" i="14" s="1"/>
  <c r="D1637" i="14"/>
  <c r="G1637" i="14"/>
  <c r="H1634" i="13"/>
  <c r="I1634" i="13" s="1"/>
  <c r="D1634" i="13"/>
  <c r="C1634" i="13"/>
  <c r="G1634" i="13"/>
  <c r="B1636" i="12"/>
  <c r="D1317" i="3"/>
  <c r="C1317" i="3"/>
  <c r="H1317" i="3"/>
  <c r="I1317" i="3" s="1"/>
  <c r="E1637" i="15" l="1"/>
  <c r="G1622" i="17"/>
  <c r="E1637" i="14"/>
  <c r="F1622" i="17"/>
  <c r="E1634" i="13"/>
  <c r="E1619" i="17"/>
  <c r="E1317" i="3"/>
  <c r="C1302" i="17"/>
  <c r="B1302" i="17" s="1"/>
  <c r="B1638" i="15"/>
  <c r="B1638" i="14"/>
  <c r="B1635" i="13"/>
  <c r="H1636" i="12"/>
  <c r="I1636" i="12" s="1"/>
  <c r="D1636" i="12"/>
  <c r="C1636" i="12"/>
  <c r="G1636" i="12"/>
  <c r="B1318" i="3"/>
  <c r="G1318" i="3" s="1"/>
  <c r="E1636" i="12" l="1"/>
  <c r="D1621" i="17"/>
  <c r="H1638" i="15"/>
  <c r="I1638" i="15" s="1"/>
  <c r="D1638" i="15"/>
  <c r="C1638" i="15"/>
  <c r="G1638" i="15"/>
  <c r="H1638" i="14"/>
  <c r="I1638" i="14" s="1"/>
  <c r="D1638" i="14"/>
  <c r="C1638" i="14"/>
  <c r="G1638" i="14"/>
  <c r="D1635" i="13"/>
  <c r="C1635" i="13"/>
  <c r="H1635" i="13"/>
  <c r="I1635" i="13" s="1"/>
  <c r="G1635" i="13"/>
  <c r="B1637" i="12"/>
  <c r="D1318" i="3"/>
  <c r="C1318" i="3"/>
  <c r="E1638" i="15" l="1"/>
  <c r="G1623" i="17"/>
  <c r="E1638" i="14"/>
  <c r="F1623" i="17"/>
  <c r="E1635" i="13"/>
  <c r="E1620" i="17"/>
  <c r="E1318" i="3"/>
  <c r="C1303" i="17"/>
  <c r="B1303" i="17" s="1"/>
  <c r="B1639" i="15"/>
  <c r="B1639" i="14"/>
  <c r="B1636" i="13"/>
  <c r="C1637" i="12"/>
  <c r="H1637" i="12"/>
  <c r="I1637" i="12" s="1"/>
  <c r="D1637" i="12"/>
  <c r="G1637" i="12"/>
  <c r="H1318" i="3"/>
  <c r="I1318" i="3" s="1"/>
  <c r="E1637" i="12" l="1"/>
  <c r="D1622" i="17"/>
  <c r="H1639" i="15"/>
  <c r="I1639" i="15" s="1"/>
  <c r="D1639" i="15"/>
  <c r="C1639" i="15"/>
  <c r="G1639" i="15"/>
  <c r="H1639" i="14"/>
  <c r="I1639" i="14" s="1"/>
  <c r="D1639" i="14"/>
  <c r="C1639" i="14"/>
  <c r="G1639" i="14"/>
  <c r="H1636" i="13"/>
  <c r="I1636" i="13" s="1"/>
  <c r="D1636" i="13"/>
  <c r="C1636" i="13"/>
  <c r="G1636" i="13"/>
  <c r="B1638" i="12"/>
  <c r="B1319" i="3"/>
  <c r="G1319" i="3" s="1"/>
  <c r="E1639" i="15" l="1"/>
  <c r="G1624" i="17"/>
  <c r="E1639" i="14"/>
  <c r="F1624" i="17"/>
  <c r="E1636" i="13"/>
  <c r="E1621" i="17"/>
  <c r="B1640" i="15"/>
  <c r="B1640" i="14"/>
  <c r="B1637" i="13"/>
  <c r="H1638" i="12"/>
  <c r="I1638" i="12" s="1"/>
  <c r="D1638" i="12"/>
  <c r="C1638" i="12"/>
  <c r="G1638" i="12"/>
  <c r="C1319" i="3"/>
  <c r="D1319" i="3"/>
  <c r="H1319" i="3"/>
  <c r="I1319" i="3" s="1"/>
  <c r="E1638" i="12" l="1"/>
  <c r="D1623" i="17"/>
  <c r="E1319" i="3"/>
  <c r="C1304" i="17"/>
  <c r="B1304" i="17" s="1"/>
  <c r="D1640" i="15"/>
  <c r="C1640" i="15"/>
  <c r="H1640" i="15"/>
  <c r="I1640" i="15" s="1"/>
  <c r="G1640" i="15"/>
  <c r="D1640" i="14"/>
  <c r="C1640" i="14"/>
  <c r="H1640" i="14"/>
  <c r="I1640" i="14" s="1"/>
  <c r="G1640" i="14"/>
  <c r="C1637" i="13"/>
  <c r="H1637" i="13"/>
  <c r="I1637" i="13" s="1"/>
  <c r="D1637" i="13"/>
  <c r="G1637" i="13"/>
  <c r="B1639" i="12"/>
  <c r="B1320" i="3"/>
  <c r="G1320" i="3" s="1"/>
  <c r="E1640" i="15" l="1"/>
  <c r="G1625" i="17"/>
  <c r="E1640" i="14"/>
  <c r="F1625" i="17"/>
  <c r="E1637" i="13"/>
  <c r="E1622" i="17"/>
  <c r="B1641" i="15"/>
  <c r="B1641" i="14"/>
  <c r="B1638" i="13"/>
  <c r="H1639" i="12"/>
  <c r="I1639" i="12" s="1"/>
  <c r="D1639" i="12"/>
  <c r="C1639" i="12"/>
  <c r="G1639" i="12"/>
  <c r="C1320" i="3"/>
  <c r="D1320" i="3"/>
  <c r="H1320" i="3"/>
  <c r="I1320" i="3" s="1"/>
  <c r="E1639" i="12" l="1"/>
  <c r="D1624" i="17"/>
  <c r="E1320" i="3"/>
  <c r="C1305" i="17"/>
  <c r="B1305" i="17" s="1"/>
  <c r="H1641" i="15"/>
  <c r="I1641" i="15" s="1"/>
  <c r="D1641" i="15"/>
  <c r="C1641" i="15"/>
  <c r="G1641" i="15"/>
  <c r="H1641" i="14"/>
  <c r="I1641" i="14" s="1"/>
  <c r="D1641" i="14"/>
  <c r="C1641" i="14"/>
  <c r="G1641" i="14"/>
  <c r="H1638" i="13"/>
  <c r="I1638" i="13" s="1"/>
  <c r="D1638" i="13"/>
  <c r="C1638" i="13"/>
  <c r="G1638" i="13"/>
  <c r="B1640" i="12"/>
  <c r="B1321" i="3"/>
  <c r="G1321" i="3" s="1"/>
  <c r="E1641" i="15" l="1"/>
  <c r="G1626" i="17"/>
  <c r="E1641" i="14"/>
  <c r="F1626" i="17"/>
  <c r="E1638" i="13"/>
  <c r="E1623" i="17"/>
  <c r="B1642" i="15"/>
  <c r="B1642" i="14"/>
  <c r="B1639" i="13"/>
  <c r="D1640" i="12"/>
  <c r="C1640" i="12"/>
  <c r="H1640" i="12"/>
  <c r="I1640" i="12" s="1"/>
  <c r="G1640" i="12"/>
  <c r="C1321" i="3"/>
  <c r="D1321" i="3"/>
  <c r="H1321" i="3"/>
  <c r="I1321" i="3" s="1"/>
  <c r="E1640" i="12" l="1"/>
  <c r="D1625" i="17"/>
  <c r="E1321" i="3"/>
  <c r="C1306" i="17"/>
  <c r="B1306" i="17" s="1"/>
  <c r="D1642" i="15"/>
  <c r="C1642" i="15"/>
  <c r="H1642" i="15"/>
  <c r="I1642" i="15" s="1"/>
  <c r="G1642" i="15"/>
  <c r="D1642" i="14"/>
  <c r="C1642" i="14"/>
  <c r="H1642" i="14"/>
  <c r="I1642" i="14" s="1"/>
  <c r="G1642" i="14"/>
  <c r="H1639" i="13"/>
  <c r="I1639" i="13" s="1"/>
  <c r="D1639" i="13"/>
  <c r="C1639" i="13"/>
  <c r="G1639" i="13"/>
  <c r="B1641" i="12"/>
  <c r="B1322" i="3"/>
  <c r="G1322" i="3" s="1"/>
  <c r="E1642" i="15" l="1"/>
  <c r="G1627" i="17"/>
  <c r="E1642" i="14"/>
  <c r="F1627" i="17"/>
  <c r="E1639" i="13"/>
  <c r="E1624" i="17"/>
  <c r="B1643" i="15"/>
  <c r="B1643" i="14"/>
  <c r="B1640" i="13"/>
  <c r="H1641" i="12"/>
  <c r="I1641" i="12" s="1"/>
  <c r="D1641" i="12"/>
  <c r="C1641" i="12"/>
  <c r="G1641" i="12"/>
  <c r="C1322" i="3"/>
  <c r="D1322" i="3"/>
  <c r="H1322" i="3"/>
  <c r="I1322" i="3" s="1"/>
  <c r="E1641" i="12" l="1"/>
  <c r="D1626" i="17"/>
  <c r="E1322" i="3"/>
  <c r="C1307" i="17"/>
  <c r="B1307" i="17" s="1"/>
  <c r="H1643" i="15"/>
  <c r="I1643" i="15" s="1"/>
  <c r="D1643" i="15"/>
  <c r="C1643" i="15"/>
  <c r="G1643" i="15"/>
  <c r="H1643" i="14"/>
  <c r="I1643" i="14" s="1"/>
  <c r="D1643" i="14"/>
  <c r="C1643" i="14"/>
  <c r="G1643" i="14"/>
  <c r="D1640" i="13"/>
  <c r="C1640" i="13"/>
  <c r="H1640" i="13"/>
  <c r="I1640" i="13" s="1"/>
  <c r="G1640" i="13"/>
  <c r="B1642" i="12"/>
  <c r="B1323" i="3"/>
  <c r="G1323" i="3" s="1"/>
  <c r="E1643" i="15" l="1"/>
  <c r="G1628" i="17"/>
  <c r="E1643" i="14"/>
  <c r="F1628" i="17"/>
  <c r="E1640" i="13"/>
  <c r="E1625" i="17"/>
  <c r="B1644" i="15"/>
  <c r="B1644" i="14"/>
  <c r="B1641" i="13"/>
  <c r="D1642" i="12"/>
  <c r="C1642" i="12"/>
  <c r="H1642" i="12"/>
  <c r="I1642" i="12" s="1"/>
  <c r="G1642" i="12"/>
  <c r="D1323" i="3"/>
  <c r="C1323" i="3"/>
  <c r="H1323" i="3"/>
  <c r="I1323" i="3" s="1"/>
  <c r="E1642" i="12" l="1"/>
  <c r="D1627" i="17"/>
  <c r="E1323" i="3"/>
  <c r="C1308" i="17"/>
  <c r="B1308" i="17" s="1"/>
  <c r="H1644" i="15"/>
  <c r="I1644" i="15" s="1"/>
  <c r="D1644" i="15"/>
  <c r="C1644" i="15"/>
  <c r="G1644" i="15"/>
  <c r="H1644" i="14"/>
  <c r="I1644" i="14" s="1"/>
  <c r="D1644" i="14"/>
  <c r="C1644" i="14"/>
  <c r="G1644" i="14"/>
  <c r="H1641" i="13"/>
  <c r="I1641" i="13" s="1"/>
  <c r="D1641" i="13"/>
  <c r="C1641" i="13"/>
  <c r="G1641" i="13"/>
  <c r="B1643" i="12"/>
  <c r="B1324" i="3"/>
  <c r="G1324" i="3" s="1"/>
  <c r="E1644" i="15" l="1"/>
  <c r="G1629" i="17"/>
  <c r="E1644" i="14"/>
  <c r="F1629" i="17"/>
  <c r="E1641" i="13"/>
  <c r="E1626" i="17"/>
  <c r="B1645" i="15"/>
  <c r="B1645" i="14"/>
  <c r="B1642" i="13"/>
  <c r="H1643" i="12"/>
  <c r="I1643" i="12" s="1"/>
  <c r="D1643" i="12"/>
  <c r="C1643" i="12"/>
  <c r="G1643" i="12"/>
  <c r="C1324" i="3"/>
  <c r="D1324" i="3"/>
  <c r="E1643" i="12" l="1"/>
  <c r="D1628" i="17"/>
  <c r="E1324" i="3"/>
  <c r="C1309" i="17"/>
  <c r="B1309" i="17" s="1"/>
  <c r="H1645" i="15"/>
  <c r="I1645" i="15" s="1"/>
  <c r="D1645" i="15"/>
  <c r="C1645" i="15"/>
  <c r="G1645" i="15"/>
  <c r="H1645" i="14"/>
  <c r="I1645" i="14" s="1"/>
  <c r="D1645" i="14"/>
  <c r="C1645" i="14"/>
  <c r="G1645" i="14"/>
  <c r="D1642" i="13"/>
  <c r="C1642" i="13"/>
  <c r="H1642" i="13"/>
  <c r="I1642" i="13" s="1"/>
  <c r="G1642" i="13"/>
  <c r="B1644" i="12"/>
  <c r="H1324" i="3"/>
  <c r="I1324" i="3" s="1"/>
  <c r="E1645" i="15" l="1"/>
  <c r="G1630" i="17"/>
  <c r="E1645" i="14"/>
  <c r="F1630" i="17"/>
  <c r="E1642" i="13"/>
  <c r="E1627" i="17"/>
  <c r="B1646" i="15"/>
  <c r="B1646" i="14"/>
  <c r="B1643" i="13"/>
  <c r="H1644" i="12"/>
  <c r="I1644" i="12" s="1"/>
  <c r="D1644" i="12"/>
  <c r="C1644" i="12"/>
  <c r="G1644" i="12"/>
  <c r="B1325" i="3"/>
  <c r="G1325" i="3" s="1"/>
  <c r="E1644" i="12" l="1"/>
  <c r="D1629" i="17"/>
  <c r="H1646" i="15"/>
  <c r="I1646" i="15" s="1"/>
  <c r="D1646" i="15"/>
  <c r="C1646" i="15"/>
  <c r="G1646" i="15"/>
  <c r="H1646" i="14"/>
  <c r="I1646" i="14" s="1"/>
  <c r="D1646" i="14"/>
  <c r="C1646" i="14"/>
  <c r="G1646" i="14"/>
  <c r="H1643" i="13"/>
  <c r="I1643" i="13" s="1"/>
  <c r="D1643" i="13"/>
  <c r="C1643" i="13"/>
  <c r="G1643" i="13"/>
  <c r="B1645" i="12"/>
  <c r="D1325" i="3"/>
  <c r="C1325" i="3"/>
  <c r="H1325" i="3"/>
  <c r="I1325" i="3" s="1"/>
  <c r="E1646" i="15" l="1"/>
  <c r="G1631" i="17"/>
  <c r="E1646" i="14"/>
  <c r="F1631" i="17"/>
  <c r="E1643" i="13"/>
  <c r="E1628" i="17"/>
  <c r="E1325" i="3"/>
  <c r="C1310" i="17"/>
  <c r="B1310" i="17" s="1"/>
  <c r="B1647" i="15"/>
  <c r="B1647" i="14"/>
  <c r="B1644" i="13"/>
  <c r="H1645" i="12"/>
  <c r="I1645" i="12" s="1"/>
  <c r="D1645" i="12"/>
  <c r="C1645" i="12"/>
  <c r="G1645" i="12"/>
  <c r="B1326" i="3"/>
  <c r="G1326" i="3" s="1"/>
  <c r="E1645" i="12" l="1"/>
  <c r="D1630" i="17"/>
  <c r="D1647" i="15"/>
  <c r="C1647" i="15"/>
  <c r="H1647" i="15"/>
  <c r="I1647" i="15" s="1"/>
  <c r="G1647" i="15"/>
  <c r="D1647" i="14"/>
  <c r="C1647" i="14"/>
  <c r="H1647" i="14"/>
  <c r="I1647" i="14" s="1"/>
  <c r="G1647" i="14"/>
  <c r="H1644" i="13"/>
  <c r="I1644" i="13" s="1"/>
  <c r="D1644" i="13"/>
  <c r="C1644" i="13"/>
  <c r="G1644" i="13"/>
  <c r="B1646" i="12"/>
  <c r="C1326" i="3"/>
  <c r="D1326" i="3"/>
  <c r="H1326" i="3"/>
  <c r="I1326" i="3" s="1"/>
  <c r="E1647" i="15" l="1"/>
  <c r="G1632" i="17"/>
  <c r="E1647" i="14"/>
  <c r="F1632" i="17"/>
  <c r="E1644" i="13"/>
  <c r="E1629" i="17"/>
  <c r="E1326" i="3"/>
  <c r="C1311" i="17"/>
  <c r="B1311" i="17" s="1"/>
  <c r="B1648" i="15"/>
  <c r="B1648" i="14"/>
  <c r="B1645" i="13"/>
  <c r="H1646" i="12"/>
  <c r="I1646" i="12" s="1"/>
  <c r="D1646" i="12"/>
  <c r="C1646" i="12"/>
  <c r="G1646" i="12"/>
  <c r="B1327" i="3"/>
  <c r="G1327" i="3" s="1"/>
  <c r="E1646" i="12" l="1"/>
  <c r="D1631" i="17"/>
  <c r="H1648" i="15"/>
  <c r="I1648" i="15" s="1"/>
  <c r="D1648" i="15"/>
  <c r="C1648" i="15"/>
  <c r="G1648" i="15"/>
  <c r="H1648" i="14"/>
  <c r="I1648" i="14" s="1"/>
  <c r="D1648" i="14"/>
  <c r="C1648" i="14"/>
  <c r="G1648" i="14"/>
  <c r="H1645" i="13"/>
  <c r="I1645" i="13" s="1"/>
  <c r="D1645" i="13"/>
  <c r="C1645" i="13"/>
  <c r="G1645" i="13"/>
  <c r="B1647" i="12"/>
  <c r="C1327" i="3"/>
  <c r="D1327" i="3"/>
  <c r="H1327" i="3"/>
  <c r="I1327" i="3" s="1"/>
  <c r="E1648" i="15" l="1"/>
  <c r="G1633" i="17"/>
  <c r="E1648" i="14"/>
  <c r="F1633" i="17"/>
  <c r="E1645" i="13"/>
  <c r="E1630" i="17"/>
  <c r="E1327" i="3"/>
  <c r="C1312" i="17"/>
  <c r="B1312" i="17" s="1"/>
  <c r="B1649" i="15"/>
  <c r="B1649" i="14"/>
  <c r="B1646" i="13"/>
  <c r="D1647" i="12"/>
  <c r="C1647" i="12"/>
  <c r="H1647" i="12"/>
  <c r="I1647" i="12" s="1"/>
  <c r="G1647" i="12"/>
  <c r="B1328" i="3"/>
  <c r="G1328" i="3" s="1"/>
  <c r="E1647" i="12" l="1"/>
  <c r="D1632" i="17"/>
  <c r="C1649" i="15"/>
  <c r="H1649" i="15"/>
  <c r="I1649" i="15" s="1"/>
  <c r="D1649" i="15"/>
  <c r="G1649" i="15"/>
  <c r="C1649" i="14"/>
  <c r="H1649" i="14"/>
  <c r="I1649" i="14" s="1"/>
  <c r="D1649" i="14"/>
  <c r="G1649" i="14"/>
  <c r="H1646" i="13"/>
  <c r="I1646" i="13" s="1"/>
  <c r="D1646" i="13"/>
  <c r="C1646" i="13"/>
  <c r="G1646" i="13"/>
  <c r="B1648" i="12"/>
  <c r="D1328" i="3"/>
  <c r="C1328" i="3"/>
  <c r="H1328" i="3"/>
  <c r="I1328" i="3" s="1"/>
  <c r="E1649" i="15" l="1"/>
  <c r="G1634" i="17"/>
  <c r="E1649" i="14"/>
  <c r="F1634" i="17"/>
  <c r="E1646" i="13"/>
  <c r="E1631" i="17"/>
  <c r="E1328" i="3"/>
  <c r="C1313" i="17"/>
  <c r="B1313" i="17" s="1"/>
  <c r="B1650" i="15"/>
  <c r="B1650" i="14"/>
  <c r="B1647" i="13"/>
  <c r="H1648" i="12"/>
  <c r="I1648" i="12" s="1"/>
  <c r="D1648" i="12"/>
  <c r="C1648" i="12"/>
  <c r="G1648" i="12"/>
  <c r="B1329" i="3"/>
  <c r="G1329" i="3" s="1"/>
  <c r="E1648" i="12" l="1"/>
  <c r="D1633" i="17"/>
  <c r="H1650" i="15"/>
  <c r="I1650" i="15" s="1"/>
  <c r="D1650" i="15"/>
  <c r="C1650" i="15"/>
  <c r="G1650" i="15"/>
  <c r="I6" i="15" s="1"/>
  <c r="I9" i="15"/>
  <c r="H1650" i="14"/>
  <c r="I1650" i="14" s="1"/>
  <c r="D1650" i="14"/>
  <c r="C1650" i="14"/>
  <c r="G1650" i="14"/>
  <c r="I6" i="14" s="1"/>
  <c r="I9" i="14"/>
  <c r="D1647" i="13"/>
  <c r="C1647" i="13"/>
  <c r="H1647" i="13"/>
  <c r="I1647" i="13" s="1"/>
  <c r="G1647" i="13"/>
  <c r="B1649" i="12"/>
  <c r="D1329" i="3"/>
  <c r="C1329" i="3"/>
  <c r="E1650" i="15" l="1"/>
  <c r="G1635" i="17"/>
  <c r="E1650" i="14"/>
  <c r="F1635" i="17"/>
  <c r="E1647" i="13"/>
  <c r="E1632" i="17"/>
  <c r="E1329" i="3"/>
  <c r="C1314" i="17"/>
  <c r="B1314" i="17" s="1"/>
  <c r="I7" i="15"/>
  <c r="I8" i="15" s="1"/>
  <c r="I11" i="15"/>
  <c r="I10" i="15"/>
  <c r="I10" i="14"/>
  <c r="I7" i="14"/>
  <c r="I8" i="14" s="1"/>
  <c r="I11" i="14"/>
  <c r="B1648" i="13"/>
  <c r="C1649" i="12"/>
  <c r="H1649" i="12"/>
  <c r="I1649" i="12" s="1"/>
  <c r="D1649" i="12"/>
  <c r="G1649" i="12"/>
  <c r="H1329" i="3"/>
  <c r="I1329" i="3" s="1"/>
  <c r="E1649" i="12" l="1"/>
  <c r="D1634" i="17"/>
  <c r="H1648" i="13"/>
  <c r="I1648" i="13" s="1"/>
  <c r="D1648" i="13"/>
  <c r="C1648" i="13"/>
  <c r="G1648" i="13"/>
  <c r="B1650" i="12"/>
  <c r="B1330" i="3"/>
  <c r="G1330" i="3" s="1"/>
  <c r="E1648" i="13" l="1"/>
  <c r="E1633" i="17"/>
  <c r="B1649" i="13"/>
  <c r="H1650" i="12"/>
  <c r="I1650" i="12" s="1"/>
  <c r="D1650" i="12"/>
  <c r="C1650" i="12"/>
  <c r="G1650" i="12"/>
  <c r="I6" i="12" s="1"/>
  <c r="I9" i="12"/>
  <c r="D1330" i="3"/>
  <c r="C1330" i="3"/>
  <c r="H1330" i="3"/>
  <c r="I1330" i="3" s="1"/>
  <c r="E1650" i="12" l="1"/>
  <c r="D1635" i="17"/>
  <c r="E1330" i="3"/>
  <c r="C1315" i="17"/>
  <c r="B1315" i="17" s="1"/>
  <c r="C1649" i="13"/>
  <c r="H1649" i="13"/>
  <c r="I1649" i="13" s="1"/>
  <c r="D1649" i="13"/>
  <c r="G1649" i="13"/>
  <c r="I10" i="12"/>
  <c r="I11" i="12"/>
  <c r="I7" i="12"/>
  <c r="I8" i="12" s="1"/>
  <c r="B1331" i="3"/>
  <c r="G1331" i="3" s="1"/>
  <c r="E1649" i="13" l="1"/>
  <c r="E1634" i="17"/>
  <c r="B1650" i="13"/>
  <c r="C1331" i="3"/>
  <c r="D1331" i="3"/>
  <c r="H1331" i="3"/>
  <c r="I1331" i="3" s="1"/>
  <c r="E1331" i="3" l="1"/>
  <c r="C1316" i="17"/>
  <c r="B1316" i="17" s="1"/>
  <c r="H1650" i="13"/>
  <c r="I1650" i="13" s="1"/>
  <c r="D1650" i="13"/>
  <c r="C1650" i="13"/>
  <c r="G1650" i="13"/>
  <c r="I6" i="13" s="1"/>
  <c r="I9" i="13"/>
  <c r="B1332" i="3"/>
  <c r="G1332" i="3" s="1"/>
  <c r="E1650" i="13" l="1"/>
  <c r="E1635" i="17"/>
  <c r="I11" i="13"/>
  <c r="I10" i="13"/>
  <c r="I7" i="13"/>
  <c r="I8" i="13" s="1"/>
  <c r="D1332" i="3"/>
  <c r="C1332" i="3"/>
  <c r="H1332" i="3"/>
  <c r="I1332" i="3" s="1"/>
  <c r="E1332" i="3" l="1"/>
  <c r="C1317" i="17"/>
  <c r="B1317" i="17" s="1"/>
  <c r="B1333" i="3"/>
  <c r="G1333" i="3" s="1"/>
  <c r="C1333" i="3" l="1"/>
  <c r="D1333" i="3"/>
  <c r="H1333" i="3"/>
  <c r="I1333" i="3" s="1"/>
  <c r="E1333" i="3" l="1"/>
  <c r="C1318" i="17"/>
  <c r="B1318" i="17" s="1"/>
  <c r="B1334" i="3"/>
  <c r="G1334" i="3" s="1"/>
  <c r="C1334" i="3" l="1"/>
  <c r="D1334" i="3"/>
  <c r="H1334" i="3"/>
  <c r="I1334" i="3" s="1"/>
  <c r="E1334" i="3" l="1"/>
  <c r="C1319" i="17"/>
  <c r="B1319" i="17" s="1"/>
  <c r="B1335" i="3"/>
  <c r="G1335" i="3" s="1"/>
  <c r="C1335" i="3" l="1"/>
  <c r="D1335" i="3"/>
  <c r="H1335" i="3"/>
  <c r="I1335" i="3" s="1"/>
  <c r="E1335" i="3" l="1"/>
  <c r="C1320" i="17"/>
  <c r="B1320" i="17" s="1"/>
  <c r="B1336" i="3"/>
  <c r="G1336" i="3" s="1"/>
  <c r="H1336" i="3" l="1"/>
  <c r="I1336" i="3" s="1"/>
  <c r="C1336" i="3"/>
  <c r="D1336" i="3"/>
  <c r="E1336" i="3" l="1"/>
  <c r="C1321" i="17"/>
  <c r="B1321" i="17" s="1"/>
  <c r="B1337" i="3"/>
  <c r="G1337" i="3" s="1"/>
  <c r="C1337" i="3" l="1"/>
  <c r="D1337" i="3"/>
  <c r="H1337" i="3"/>
  <c r="I1337" i="3" s="1"/>
  <c r="E1337" i="3" l="1"/>
  <c r="C1322" i="17"/>
  <c r="B1322" i="17" s="1"/>
  <c r="B1338" i="3"/>
  <c r="G1338" i="3" s="1"/>
  <c r="D1338" i="3" l="1"/>
  <c r="H1338" i="3"/>
  <c r="I1338" i="3" s="1"/>
  <c r="C1338" i="3"/>
  <c r="E1338" i="3" l="1"/>
  <c r="C1323" i="17"/>
  <c r="B1323" i="17" s="1"/>
  <c r="B1339" i="3"/>
  <c r="G1339" i="3" s="1"/>
  <c r="D1339" i="3" l="1"/>
  <c r="C1339" i="3"/>
  <c r="H1339" i="3"/>
  <c r="I1339" i="3" s="1"/>
  <c r="E1339" i="3" l="1"/>
  <c r="C1324" i="17"/>
  <c r="B1324" i="17" s="1"/>
  <c r="B1340" i="3"/>
  <c r="G1340" i="3" s="1"/>
  <c r="D1340" i="3" l="1"/>
  <c r="C1340" i="3"/>
  <c r="H1340" i="3"/>
  <c r="I1340" i="3" s="1"/>
  <c r="E1340" i="3" l="1"/>
  <c r="C1325" i="17"/>
  <c r="B1325" i="17" s="1"/>
  <c r="B1341" i="3"/>
  <c r="G1341" i="3" s="1"/>
  <c r="C1341" i="3" l="1"/>
  <c r="D1341" i="3"/>
  <c r="H1341" i="3"/>
  <c r="I1341" i="3" s="1"/>
  <c r="E1341" i="3" l="1"/>
  <c r="C1326" i="17"/>
  <c r="B1326" i="17" s="1"/>
  <c r="B1342" i="3"/>
  <c r="G1342" i="3" s="1"/>
  <c r="D1342" i="3" l="1"/>
  <c r="C1342" i="3"/>
  <c r="H1342" i="3"/>
  <c r="I1342" i="3" s="1"/>
  <c r="E1342" i="3" l="1"/>
  <c r="C1327" i="17"/>
  <c r="B1327" i="17" s="1"/>
  <c r="B1343" i="3"/>
  <c r="G1343" i="3" s="1"/>
  <c r="C1343" i="3" l="1"/>
  <c r="D1343" i="3"/>
  <c r="H1343" i="3"/>
  <c r="I1343" i="3" s="1"/>
  <c r="E1343" i="3" l="1"/>
  <c r="C1328" i="17"/>
  <c r="B1328" i="17" s="1"/>
  <c r="B1344" i="3"/>
  <c r="G1344" i="3" s="1"/>
  <c r="D1344" i="3" l="1"/>
  <c r="C1344" i="3"/>
  <c r="H1344" i="3"/>
  <c r="I1344" i="3" s="1"/>
  <c r="E1344" i="3" l="1"/>
  <c r="C1329" i="17"/>
  <c r="B1329" i="17" s="1"/>
  <c r="B1345" i="3"/>
  <c r="G1345" i="3" s="1"/>
  <c r="C1345" i="3" l="1"/>
  <c r="D1345" i="3"/>
  <c r="E1345" i="3" l="1"/>
  <c r="C1330" i="17"/>
  <c r="B1330" i="17" s="1"/>
  <c r="H1345" i="3"/>
  <c r="I1345" i="3" s="1"/>
  <c r="B1346" i="3" l="1"/>
  <c r="G1346" i="3" s="1"/>
  <c r="C1346" i="3" l="1"/>
  <c r="D1346" i="3"/>
  <c r="H1346" i="3"/>
  <c r="I1346" i="3" s="1"/>
  <c r="E1346" i="3" l="1"/>
  <c r="C1331" i="17"/>
  <c r="B1331" i="17" s="1"/>
  <c r="B1347" i="3"/>
  <c r="G1347" i="3" s="1"/>
  <c r="C1347" i="3" l="1"/>
  <c r="D1347" i="3"/>
  <c r="H1347" i="3"/>
  <c r="I1347" i="3" s="1"/>
  <c r="E1347" i="3" l="1"/>
  <c r="C1332" i="17"/>
  <c r="B1332" i="17" s="1"/>
  <c r="B1348" i="3"/>
  <c r="G1348" i="3" s="1"/>
  <c r="C1348" i="3" l="1"/>
  <c r="D1348" i="3"/>
  <c r="H1348" i="3"/>
  <c r="I1348" i="3" s="1"/>
  <c r="E1348" i="3" l="1"/>
  <c r="C1333" i="17"/>
  <c r="B1333" i="17" s="1"/>
  <c r="B1349" i="3"/>
  <c r="G1349" i="3" s="1"/>
  <c r="C1349" i="3" l="1"/>
  <c r="D1349" i="3"/>
  <c r="H1349" i="3"/>
  <c r="I1349" i="3" s="1"/>
  <c r="E1349" i="3" l="1"/>
  <c r="C1334" i="17"/>
  <c r="B1334" i="17" s="1"/>
  <c r="B1350" i="3"/>
  <c r="G1350" i="3" s="1"/>
  <c r="D1350" i="3" l="1"/>
  <c r="C1350" i="3"/>
  <c r="H1350" i="3"/>
  <c r="I1350" i="3" s="1"/>
  <c r="E1350" i="3" l="1"/>
  <c r="C1335" i="17"/>
  <c r="B1335" i="17" s="1"/>
  <c r="B1351" i="3"/>
  <c r="G1351" i="3" s="1"/>
  <c r="D1351" i="3" l="1"/>
  <c r="C1351" i="3"/>
  <c r="H1351" i="3"/>
  <c r="I1351" i="3" s="1"/>
  <c r="E1351" i="3" l="1"/>
  <c r="C1336" i="17"/>
  <c r="B1336" i="17" s="1"/>
  <c r="B1352" i="3"/>
  <c r="G1352" i="3" s="1"/>
  <c r="C1352" i="3" l="1"/>
  <c r="D1352" i="3"/>
  <c r="H1352" i="3"/>
  <c r="I1352" i="3" s="1"/>
  <c r="E1352" i="3" l="1"/>
  <c r="C1337" i="17"/>
  <c r="B1337" i="17" s="1"/>
  <c r="B1353" i="3"/>
  <c r="G1353" i="3" s="1"/>
  <c r="D1353" i="3" l="1"/>
  <c r="C1353" i="3"/>
  <c r="H1353" i="3"/>
  <c r="I1353" i="3" s="1"/>
  <c r="E1353" i="3" l="1"/>
  <c r="C1338" i="17"/>
  <c r="B1338" i="17" s="1"/>
  <c r="B1354" i="3"/>
  <c r="G1354" i="3" s="1"/>
  <c r="C1354" i="3" l="1"/>
  <c r="D1354" i="3"/>
  <c r="H1354" i="3"/>
  <c r="I1354" i="3" s="1"/>
  <c r="E1354" i="3" l="1"/>
  <c r="C1339" i="17"/>
  <c r="B1339" i="17" s="1"/>
  <c r="B1355" i="3"/>
  <c r="G1355" i="3" s="1"/>
  <c r="D1355" i="3" l="1"/>
  <c r="C1355" i="3"/>
  <c r="E1355" i="3" l="1"/>
  <c r="C1340" i="17"/>
  <c r="B1340" i="17" s="1"/>
  <c r="H1355" i="3"/>
  <c r="I1355" i="3" s="1"/>
  <c r="B1356" i="3" l="1"/>
  <c r="G1356" i="3" s="1"/>
  <c r="D1356" i="3" l="1"/>
  <c r="C1356" i="3"/>
  <c r="H1356" i="3"/>
  <c r="I1356" i="3" s="1"/>
  <c r="E1356" i="3" l="1"/>
  <c r="C1341" i="17"/>
  <c r="B1341" i="17" s="1"/>
  <c r="B1357" i="3"/>
  <c r="G1357" i="3" s="1"/>
  <c r="D1357" i="3" l="1"/>
  <c r="C1357" i="3"/>
  <c r="E1357" i="3" l="1"/>
  <c r="C1342" i="17"/>
  <c r="B1342" i="17" s="1"/>
  <c r="H1357" i="3"/>
  <c r="I1357" i="3" s="1"/>
  <c r="B1358" i="3" l="1"/>
  <c r="G1358" i="3" s="1"/>
  <c r="C1358" i="3" l="1"/>
  <c r="D1358" i="3"/>
  <c r="E1358" i="3" l="1"/>
  <c r="C1343" i="17"/>
  <c r="B1343" i="17" s="1"/>
  <c r="H1358" i="3"/>
  <c r="I1358" i="3" s="1"/>
  <c r="B1359" i="3" l="1"/>
  <c r="G1359" i="3" s="1"/>
  <c r="C1359" i="3" l="1"/>
  <c r="D1359" i="3"/>
  <c r="H1359" i="3"/>
  <c r="I1359" i="3" s="1"/>
  <c r="E1359" i="3" l="1"/>
  <c r="C1344" i="17"/>
  <c r="B1344" i="17" s="1"/>
  <c r="B1360" i="3"/>
  <c r="G1360" i="3" s="1"/>
  <c r="C1360" i="3" l="1"/>
  <c r="D1360" i="3"/>
  <c r="E1360" i="3" l="1"/>
  <c r="C1345" i="17"/>
  <c r="B1345" i="17" s="1"/>
  <c r="H1360" i="3"/>
  <c r="I1360" i="3" s="1"/>
  <c r="B1361" i="3" l="1"/>
  <c r="G1361" i="3" s="1"/>
  <c r="C1361" i="3" l="1"/>
  <c r="D1361" i="3"/>
  <c r="H1361" i="3"/>
  <c r="I1361" i="3" s="1"/>
  <c r="E1361" i="3" l="1"/>
  <c r="C1346" i="17"/>
  <c r="B1346" i="17" s="1"/>
  <c r="B1362" i="3"/>
  <c r="G1362" i="3" s="1"/>
  <c r="D1362" i="3" l="1"/>
  <c r="H1362" i="3"/>
  <c r="I1362" i="3" s="1"/>
  <c r="C1362" i="3"/>
  <c r="E1362" i="3" l="1"/>
  <c r="C1347" i="17"/>
  <c r="B1347" i="17" s="1"/>
  <c r="B1363" i="3"/>
  <c r="G1363" i="3" s="1"/>
  <c r="C1363" i="3" l="1"/>
  <c r="D1363" i="3"/>
  <c r="H1363" i="3"/>
  <c r="I1363" i="3" s="1"/>
  <c r="E1363" i="3" l="1"/>
  <c r="C1348" i="17"/>
  <c r="B1348" i="17" s="1"/>
  <c r="B1364" i="3"/>
  <c r="G1364" i="3" s="1"/>
  <c r="C1364" i="3" l="1"/>
  <c r="D1364" i="3"/>
  <c r="H1364" i="3"/>
  <c r="I1364" i="3" s="1"/>
  <c r="E1364" i="3" l="1"/>
  <c r="C1349" i="17"/>
  <c r="B1349" i="17" s="1"/>
  <c r="B1365" i="3"/>
  <c r="G1365" i="3" s="1"/>
  <c r="D1365" i="3" l="1"/>
  <c r="C1365" i="3"/>
  <c r="H1365" i="3"/>
  <c r="I1365" i="3" s="1"/>
  <c r="E1365" i="3" l="1"/>
  <c r="C1350" i="17"/>
  <c r="B1350" i="17" s="1"/>
  <c r="B1366" i="3"/>
  <c r="G1366" i="3" s="1"/>
  <c r="D1366" i="3" l="1"/>
  <c r="C1366" i="3"/>
  <c r="H1366" i="3"/>
  <c r="I1366" i="3" s="1"/>
  <c r="E1366" i="3" l="1"/>
  <c r="C1351" i="17"/>
  <c r="B1351" i="17" s="1"/>
  <c r="B1367" i="3"/>
  <c r="G1367" i="3" s="1"/>
  <c r="D1367" i="3" l="1"/>
  <c r="C1367" i="3"/>
  <c r="H1367" i="3"/>
  <c r="I1367" i="3" s="1"/>
  <c r="E1367" i="3" l="1"/>
  <c r="C1352" i="17"/>
  <c r="B1352" i="17" s="1"/>
  <c r="B1368" i="3"/>
  <c r="G1368" i="3" s="1"/>
  <c r="H1368" i="3" l="1"/>
  <c r="I1368" i="3" s="1"/>
  <c r="C1368" i="3"/>
  <c r="D1368" i="3"/>
  <c r="E1368" i="3" l="1"/>
  <c r="C1353" i="17"/>
  <c r="B1353" i="17" s="1"/>
  <c r="B1369" i="3"/>
  <c r="G1369" i="3" s="1"/>
  <c r="D1369" i="3" l="1"/>
  <c r="C1369" i="3"/>
  <c r="H1369" i="3"/>
  <c r="I1369" i="3" s="1"/>
  <c r="E1369" i="3" l="1"/>
  <c r="C1354" i="17"/>
  <c r="B1354" i="17" s="1"/>
  <c r="B1370" i="3"/>
  <c r="G1370" i="3" s="1"/>
  <c r="H1370" i="3" l="1"/>
  <c r="I1370" i="3" s="1"/>
  <c r="D1370" i="3"/>
  <c r="C1370" i="3"/>
  <c r="E1370" i="3" l="1"/>
  <c r="C1355" i="17"/>
  <c r="B1355" i="17" s="1"/>
  <c r="B1371" i="3"/>
  <c r="G1371" i="3" s="1"/>
  <c r="D1371" i="3" l="1"/>
  <c r="C1371" i="3"/>
  <c r="H1371" i="3"/>
  <c r="I1371" i="3" s="1"/>
  <c r="E1371" i="3" l="1"/>
  <c r="C1356" i="17"/>
  <c r="B1356" i="17" s="1"/>
  <c r="B1372" i="3"/>
  <c r="G1372" i="3" s="1"/>
  <c r="C1372" i="3" l="1"/>
  <c r="D1372" i="3"/>
  <c r="H1372" i="3"/>
  <c r="I1372" i="3" s="1"/>
  <c r="E1372" i="3" l="1"/>
  <c r="C1357" i="17"/>
  <c r="B1357" i="17" s="1"/>
  <c r="B1373" i="3"/>
  <c r="G1373" i="3" s="1"/>
  <c r="C1373" i="3" l="1"/>
  <c r="D1373" i="3"/>
  <c r="H1373" i="3"/>
  <c r="I1373" i="3" s="1"/>
  <c r="E1373" i="3" l="1"/>
  <c r="C1358" i="17"/>
  <c r="B1358" i="17" s="1"/>
  <c r="B1374" i="3"/>
  <c r="G1374" i="3" s="1"/>
  <c r="D1374" i="3" l="1"/>
  <c r="C1374" i="3"/>
  <c r="H1374" i="3"/>
  <c r="I1374" i="3" s="1"/>
  <c r="E1374" i="3" l="1"/>
  <c r="C1359" i="17"/>
  <c r="B1359" i="17" s="1"/>
  <c r="B1375" i="3"/>
  <c r="G1375" i="3" s="1"/>
  <c r="C1375" i="3" l="1"/>
  <c r="D1375" i="3"/>
  <c r="H1375" i="3"/>
  <c r="I1375" i="3" s="1"/>
  <c r="E1375" i="3" l="1"/>
  <c r="C1360" i="17"/>
  <c r="B1360" i="17" s="1"/>
  <c r="B1376" i="3"/>
  <c r="G1376" i="3" s="1"/>
  <c r="C1376" i="3" l="1"/>
  <c r="D1376" i="3"/>
  <c r="E1376" i="3" l="1"/>
  <c r="C1361" i="17"/>
  <c r="B1361" i="17" s="1"/>
  <c r="H1376" i="3"/>
  <c r="I1376" i="3" s="1"/>
  <c r="B1377" i="3" l="1"/>
  <c r="G1377" i="3" s="1"/>
  <c r="C1377" i="3" l="1"/>
  <c r="D1377" i="3"/>
  <c r="H1377" i="3"/>
  <c r="I1377" i="3" s="1"/>
  <c r="E1377" i="3" l="1"/>
  <c r="C1362" i="17"/>
  <c r="B1362" i="17" s="1"/>
  <c r="B1378" i="3"/>
  <c r="G1378" i="3" s="1"/>
  <c r="C1378" i="3" l="1"/>
  <c r="D1378" i="3"/>
  <c r="H1378" i="3"/>
  <c r="I1378" i="3" s="1"/>
  <c r="E1378" i="3" l="1"/>
  <c r="C1363" i="17"/>
  <c r="B1363" i="17" s="1"/>
  <c r="B1379" i="3"/>
  <c r="G1379" i="3" s="1"/>
  <c r="D1379" i="3" l="1"/>
  <c r="C1379" i="3"/>
  <c r="H1379" i="3"/>
  <c r="I1379" i="3" s="1"/>
  <c r="E1379" i="3" l="1"/>
  <c r="C1364" i="17"/>
  <c r="B1364" i="17" s="1"/>
  <c r="B1380" i="3"/>
  <c r="G1380" i="3" s="1"/>
  <c r="C1380" i="3" l="1"/>
  <c r="D1380" i="3"/>
  <c r="H1380" i="3"/>
  <c r="I1380" i="3" s="1"/>
  <c r="E1380" i="3" l="1"/>
  <c r="C1365" i="17"/>
  <c r="B1365" i="17" s="1"/>
  <c r="B1381" i="3"/>
  <c r="G1381" i="3" s="1"/>
  <c r="C1381" i="3" l="1"/>
  <c r="D1381" i="3"/>
  <c r="H1381" i="3"/>
  <c r="I1381" i="3" s="1"/>
  <c r="E1381" i="3" l="1"/>
  <c r="C1366" i="17"/>
  <c r="B1366" i="17" s="1"/>
  <c r="B1382" i="3"/>
  <c r="G1382" i="3" s="1"/>
  <c r="C1382" i="3" l="1"/>
  <c r="D1382" i="3"/>
  <c r="H1382" i="3"/>
  <c r="I1382" i="3" s="1"/>
  <c r="E1382" i="3" l="1"/>
  <c r="C1367" i="17"/>
  <c r="B1367" i="17" s="1"/>
  <c r="B1383" i="3"/>
  <c r="G1383" i="3" s="1"/>
  <c r="C1383" i="3" l="1"/>
  <c r="D1383" i="3"/>
  <c r="H1383" i="3"/>
  <c r="I1383" i="3" s="1"/>
  <c r="E1383" i="3" l="1"/>
  <c r="C1368" i="17"/>
  <c r="B1368" i="17" s="1"/>
  <c r="B1384" i="3"/>
  <c r="G1384" i="3" s="1"/>
  <c r="D1384" i="3" l="1"/>
  <c r="C1384" i="3"/>
  <c r="H1384" i="3"/>
  <c r="I1384" i="3" s="1"/>
  <c r="E1384" i="3" l="1"/>
  <c r="C1369" i="17"/>
  <c r="B1369" i="17" s="1"/>
  <c r="B1385" i="3"/>
  <c r="G1385" i="3" s="1"/>
  <c r="D1385" i="3" l="1"/>
  <c r="C1385" i="3"/>
  <c r="H1385" i="3"/>
  <c r="I1385" i="3" s="1"/>
  <c r="E1385" i="3" l="1"/>
  <c r="C1370" i="17"/>
  <c r="B1370" i="17" s="1"/>
  <c r="B1386" i="3"/>
  <c r="G1386" i="3" s="1"/>
  <c r="C1386" i="3" l="1"/>
  <c r="D1386" i="3"/>
  <c r="H1386" i="3"/>
  <c r="I1386" i="3" s="1"/>
  <c r="E1386" i="3" l="1"/>
  <c r="C1371" i="17"/>
  <c r="B1371" i="17" s="1"/>
  <c r="B1387" i="3"/>
  <c r="G1387" i="3" s="1"/>
  <c r="C1387" i="3" l="1"/>
  <c r="D1387" i="3"/>
  <c r="H1387" i="3"/>
  <c r="I1387" i="3" s="1"/>
  <c r="E1387" i="3" l="1"/>
  <c r="C1372" i="17"/>
  <c r="B1372" i="17" s="1"/>
  <c r="B1388" i="3"/>
  <c r="G1388" i="3" s="1"/>
  <c r="C1388" i="3" l="1"/>
  <c r="D1388" i="3"/>
  <c r="H1388" i="3"/>
  <c r="I1388" i="3" s="1"/>
  <c r="E1388" i="3" l="1"/>
  <c r="C1373" i="17"/>
  <c r="B1373" i="17" s="1"/>
  <c r="B1389" i="3"/>
  <c r="G1389" i="3" s="1"/>
  <c r="C1389" i="3" l="1"/>
  <c r="D1389" i="3"/>
  <c r="H1389" i="3"/>
  <c r="I1389" i="3" s="1"/>
  <c r="E1389" i="3" l="1"/>
  <c r="C1374" i="17"/>
  <c r="B1374" i="17" s="1"/>
  <c r="B1390" i="3"/>
  <c r="G1390" i="3" s="1"/>
  <c r="C1390" i="3" l="1"/>
  <c r="D1390" i="3"/>
  <c r="H1390" i="3"/>
  <c r="I1390" i="3" s="1"/>
  <c r="E1390" i="3" l="1"/>
  <c r="C1375" i="17"/>
  <c r="B1375" i="17" s="1"/>
  <c r="B1391" i="3"/>
  <c r="G1391" i="3" s="1"/>
  <c r="C1391" i="3" l="1"/>
  <c r="D1391" i="3"/>
  <c r="H1391" i="3"/>
  <c r="I1391" i="3" s="1"/>
  <c r="E1391" i="3" l="1"/>
  <c r="C1376" i="17"/>
  <c r="B1376" i="17" s="1"/>
  <c r="B1392" i="3"/>
  <c r="G1392" i="3" s="1"/>
  <c r="C1392" i="3" l="1"/>
  <c r="D1392" i="3"/>
  <c r="H1392" i="3"/>
  <c r="I1392" i="3" s="1"/>
  <c r="E1392" i="3" l="1"/>
  <c r="C1377" i="17"/>
  <c r="B1377" i="17" s="1"/>
  <c r="B1393" i="3"/>
  <c r="G1393" i="3" s="1"/>
  <c r="C1393" i="3" l="1"/>
  <c r="D1393" i="3"/>
  <c r="H1393" i="3"/>
  <c r="I1393" i="3" s="1"/>
  <c r="E1393" i="3" l="1"/>
  <c r="C1378" i="17"/>
  <c r="B1378" i="17" s="1"/>
  <c r="B1394" i="3"/>
  <c r="G1394" i="3" s="1"/>
  <c r="C1394" i="3" l="1"/>
  <c r="D1394" i="3"/>
  <c r="H1394" i="3"/>
  <c r="I1394" i="3" s="1"/>
  <c r="E1394" i="3" l="1"/>
  <c r="C1379" i="17"/>
  <c r="B1379" i="17" s="1"/>
  <c r="B1395" i="3"/>
  <c r="G1395" i="3" s="1"/>
  <c r="C1395" i="3" l="1"/>
  <c r="D1395" i="3"/>
  <c r="H1395" i="3"/>
  <c r="I1395" i="3" s="1"/>
  <c r="E1395" i="3" l="1"/>
  <c r="C1380" i="17"/>
  <c r="B1380" i="17" s="1"/>
  <c r="B1396" i="3"/>
  <c r="G1396" i="3" s="1"/>
  <c r="C1396" i="3" l="1"/>
  <c r="D1396" i="3"/>
  <c r="H1396" i="3"/>
  <c r="I1396" i="3" s="1"/>
  <c r="E1396" i="3" l="1"/>
  <c r="C1381" i="17"/>
  <c r="B1381" i="17" s="1"/>
  <c r="B1397" i="3"/>
  <c r="G1397" i="3" s="1"/>
  <c r="C1397" i="3" l="1"/>
  <c r="D1397" i="3"/>
  <c r="H1397" i="3"/>
  <c r="I1397" i="3" s="1"/>
  <c r="E1397" i="3" l="1"/>
  <c r="C1382" i="17"/>
  <c r="B1382" i="17" s="1"/>
  <c r="B1398" i="3"/>
  <c r="G1398" i="3" s="1"/>
  <c r="C1398" i="3" l="1"/>
  <c r="D1398" i="3"/>
  <c r="H1398" i="3"/>
  <c r="I1398" i="3" s="1"/>
  <c r="E1398" i="3" l="1"/>
  <c r="C1383" i="17"/>
  <c r="B1383" i="17" s="1"/>
  <c r="B1399" i="3"/>
  <c r="G1399" i="3" s="1"/>
  <c r="D1399" i="3" l="1"/>
  <c r="C1399" i="3"/>
  <c r="H1399" i="3"/>
  <c r="I1399" i="3" s="1"/>
  <c r="E1399" i="3" l="1"/>
  <c r="C1384" i="17"/>
  <c r="B1384" i="17" s="1"/>
  <c r="B1400" i="3"/>
  <c r="G1400" i="3" s="1"/>
  <c r="C1400" i="3" l="1"/>
  <c r="D1400" i="3"/>
  <c r="H1400" i="3"/>
  <c r="I1400" i="3" s="1"/>
  <c r="E1400" i="3" l="1"/>
  <c r="C1385" i="17"/>
  <c r="B1385" i="17" s="1"/>
  <c r="B1401" i="3"/>
  <c r="G1401" i="3" s="1"/>
  <c r="D1401" i="3" l="1"/>
  <c r="C1401" i="3"/>
  <c r="H1401" i="3"/>
  <c r="I1401" i="3" s="1"/>
  <c r="E1401" i="3" l="1"/>
  <c r="C1386" i="17"/>
  <c r="B1386" i="17" s="1"/>
  <c r="B1402" i="3"/>
  <c r="G1402" i="3" s="1"/>
  <c r="D1402" i="3" l="1"/>
  <c r="C1402" i="3"/>
  <c r="H1402" i="3"/>
  <c r="I1402" i="3" s="1"/>
  <c r="E1402" i="3" l="1"/>
  <c r="C1387" i="17"/>
  <c r="B1387" i="17" s="1"/>
  <c r="B1403" i="3"/>
  <c r="G1403" i="3" s="1"/>
  <c r="H1403" i="3" l="1"/>
  <c r="I1403" i="3" s="1"/>
  <c r="C1403" i="3"/>
  <c r="D1403" i="3"/>
  <c r="E1403" i="3" l="1"/>
  <c r="C1388" i="17"/>
  <c r="B1388" i="17" s="1"/>
  <c r="B1404" i="3"/>
  <c r="G1404" i="3" s="1"/>
  <c r="C1404" i="3" l="1"/>
  <c r="D1404" i="3"/>
  <c r="E1404" i="3" l="1"/>
  <c r="C1389" i="17"/>
  <c r="B1389" i="17" s="1"/>
  <c r="H1404" i="3"/>
  <c r="I1404" i="3" s="1"/>
  <c r="B1405" i="3" l="1"/>
  <c r="G1405" i="3" s="1"/>
  <c r="D1405" i="3" l="1"/>
  <c r="C1405" i="3"/>
  <c r="H1405" i="3"/>
  <c r="I1405" i="3" s="1"/>
  <c r="E1405" i="3" l="1"/>
  <c r="C1390" i="17"/>
  <c r="B1390" i="17" s="1"/>
  <c r="B1406" i="3"/>
  <c r="G1406" i="3" s="1"/>
  <c r="C1406" i="3" l="1"/>
  <c r="D1406" i="3"/>
  <c r="H1406" i="3"/>
  <c r="I1406" i="3" s="1"/>
  <c r="E1406" i="3" l="1"/>
  <c r="C1391" i="17"/>
  <c r="B1391" i="17" s="1"/>
  <c r="B1407" i="3"/>
  <c r="G1407" i="3" s="1"/>
  <c r="C1407" i="3" l="1"/>
  <c r="D1407" i="3"/>
  <c r="E1407" i="3" l="1"/>
  <c r="C1392" i="17"/>
  <c r="B1392" i="17" s="1"/>
  <c r="H1407" i="3"/>
  <c r="I1407" i="3" s="1"/>
  <c r="B1408" i="3" l="1"/>
  <c r="G1408" i="3" s="1"/>
  <c r="H1408" i="3" l="1"/>
  <c r="I1408" i="3" s="1"/>
  <c r="D1408" i="3"/>
  <c r="C1408" i="3"/>
  <c r="E1408" i="3" l="1"/>
  <c r="C1393" i="17"/>
  <c r="B1393" i="17" s="1"/>
  <c r="B1409" i="3"/>
  <c r="G1409" i="3" s="1"/>
  <c r="C1409" i="3" l="1"/>
  <c r="D1409" i="3"/>
  <c r="H1409" i="3"/>
  <c r="I1409" i="3" s="1"/>
  <c r="E1409" i="3" l="1"/>
  <c r="C1394" i="17"/>
  <c r="B1394" i="17" s="1"/>
  <c r="B1410" i="3"/>
  <c r="G1410" i="3" s="1"/>
  <c r="C1410" i="3" l="1"/>
  <c r="D1410" i="3"/>
  <c r="H1410" i="3"/>
  <c r="I1410" i="3" s="1"/>
  <c r="E1410" i="3" l="1"/>
  <c r="C1395" i="17"/>
  <c r="B1395" i="17" s="1"/>
  <c r="B1411" i="3"/>
  <c r="G1411" i="3" s="1"/>
  <c r="C1411" i="3" l="1"/>
  <c r="D1411" i="3"/>
  <c r="H1411" i="3"/>
  <c r="I1411" i="3" s="1"/>
  <c r="E1411" i="3" l="1"/>
  <c r="C1396" i="17"/>
  <c r="B1396" i="17" s="1"/>
  <c r="B1412" i="3"/>
  <c r="G1412" i="3" s="1"/>
  <c r="C1412" i="3" l="1"/>
  <c r="D1412" i="3"/>
  <c r="H1412" i="3"/>
  <c r="I1412" i="3" s="1"/>
  <c r="E1412" i="3" l="1"/>
  <c r="C1397" i="17"/>
  <c r="B1397" i="17" s="1"/>
  <c r="B1413" i="3"/>
  <c r="G1413" i="3" s="1"/>
  <c r="C1413" i="3" l="1"/>
  <c r="D1413" i="3"/>
  <c r="H1413" i="3"/>
  <c r="I1413" i="3" s="1"/>
  <c r="E1413" i="3" l="1"/>
  <c r="C1398" i="17"/>
  <c r="B1398" i="17" s="1"/>
  <c r="B1414" i="3"/>
  <c r="G1414" i="3" s="1"/>
  <c r="D1414" i="3" l="1"/>
  <c r="C1414" i="3"/>
  <c r="E1414" i="3" l="1"/>
  <c r="C1399" i="17"/>
  <c r="B1399" i="17" s="1"/>
  <c r="H1414" i="3"/>
  <c r="I1414" i="3" s="1"/>
  <c r="B1415" i="3" l="1"/>
  <c r="G1415" i="3" s="1"/>
  <c r="D1415" i="3" l="1"/>
  <c r="C1415" i="3"/>
  <c r="H1415" i="3"/>
  <c r="I1415" i="3" s="1"/>
  <c r="E1415" i="3" l="1"/>
  <c r="C1400" i="17"/>
  <c r="B1400" i="17" s="1"/>
  <c r="B1416" i="3"/>
  <c r="G1416" i="3" s="1"/>
  <c r="C1416" i="3" l="1"/>
  <c r="D1416" i="3"/>
  <c r="H1416" i="3"/>
  <c r="I1416" i="3" s="1"/>
  <c r="E1416" i="3" l="1"/>
  <c r="C1401" i="17"/>
  <c r="B1401" i="17" s="1"/>
  <c r="B1417" i="3"/>
  <c r="G1417" i="3" s="1"/>
  <c r="D1417" i="3" l="1"/>
  <c r="C1417" i="3"/>
  <c r="E1417" i="3" l="1"/>
  <c r="C1402" i="17"/>
  <c r="B1402" i="17" s="1"/>
  <c r="H1417" i="3"/>
  <c r="I1417" i="3" s="1"/>
  <c r="B1418" i="3" l="1"/>
  <c r="G1418" i="3" s="1"/>
  <c r="D1418" i="3" l="1"/>
  <c r="C1418" i="3"/>
  <c r="H1418" i="3"/>
  <c r="I1418" i="3" s="1"/>
  <c r="E1418" i="3" l="1"/>
  <c r="C1403" i="17"/>
  <c r="B1403" i="17" s="1"/>
  <c r="B1419" i="3"/>
  <c r="G1419" i="3" s="1"/>
  <c r="D1419" i="3" l="1"/>
  <c r="C1419" i="3"/>
  <c r="E1419" i="3" l="1"/>
  <c r="C1404" i="17"/>
  <c r="B1404" i="17" s="1"/>
  <c r="H1419" i="3"/>
  <c r="I1419" i="3" s="1"/>
  <c r="B1420" i="3" l="1"/>
  <c r="G1420" i="3" s="1"/>
  <c r="C1420" i="3" l="1"/>
  <c r="D1420" i="3"/>
  <c r="H1420" i="3"/>
  <c r="I1420" i="3" s="1"/>
  <c r="E1420" i="3" l="1"/>
  <c r="C1405" i="17"/>
  <c r="B1405" i="17" s="1"/>
  <c r="B1421" i="3"/>
  <c r="G1421" i="3" s="1"/>
  <c r="C1421" i="3" l="1"/>
  <c r="D1421" i="3"/>
  <c r="E1421" i="3" l="1"/>
  <c r="C1406" i="17"/>
  <c r="B1406" i="17" s="1"/>
  <c r="H1421" i="3"/>
  <c r="I1421" i="3" s="1"/>
  <c r="B1422" i="3" l="1"/>
  <c r="G1422" i="3" s="1"/>
  <c r="C1422" i="3" l="1"/>
  <c r="D1422" i="3"/>
  <c r="H1422" i="3"/>
  <c r="I1422" i="3" s="1"/>
  <c r="E1422" i="3" l="1"/>
  <c r="C1407" i="17"/>
  <c r="B1407" i="17" s="1"/>
  <c r="B1423" i="3"/>
  <c r="G1423" i="3" s="1"/>
  <c r="C1423" i="3" l="1"/>
  <c r="D1423" i="3"/>
  <c r="H1423" i="3"/>
  <c r="I1423" i="3" s="1"/>
  <c r="E1423" i="3" l="1"/>
  <c r="C1408" i="17"/>
  <c r="B1408" i="17" s="1"/>
  <c r="B1424" i="3"/>
  <c r="G1424" i="3" s="1"/>
  <c r="C1424" i="3" l="1"/>
  <c r="D1424" i="3"/>
  <c r="H1424" i="3"/>
  <c r="I1424" i="3" s="1"/>
  <c r="E1424" i="3" l="1"/>
  <c r="C1409" i="17"/>
  <c r="B1409" i="17" s="1"/>
  <c r="B1425" i="3"/>
  <c r="G1425" i="3" s="1"/>
  <c r="C1425" i="3" l="1"/>
  <c r="D1425" i="3"/>
  <c r="H1425" i="3"/>
  <c r="I1425" i="3" s="1"/>
  <c r="E1425" i="3" l="1"/>
  <c r="C1410" i="17"/>
  <c r="B1410" i="17" s="1"/>
  <c r="B1426" i="3"/>
  <c r="G1426" i="3" s="1"/>
  <c r="D1426" i="3" l="1"/>
  <c r="C1426" i="3"/>
  <c r="H1426" i="3"/>
  <c r="I1426" i="3" s="1"/>
  <c r="E1426" i="3" l="1"/>
  <c r="C1411" i="17"/>
  <c r="B1411" i="17" s="1"/>
  <c r="B1427" i="3"/>
  <c r="G1427" i="3" s="1"/>
  <c r="D1427" i="3" l="1"/>
  <c r="C1427" i="3"/>
  <c r="H1427" i="3"/>
  <c r="I1427" i="3" s="1"/>
  <c r="E1427" i="3" l="1"/>
  <c r="C1412" i="17"/>
  <c r="B1412" i="17" s="1"/>
  <c r="B1428" i="3"/>
  <c r="G1428" i="3" s="1"/>
  <c r="C1428" i="3" l="1"/>
  <c r="D1428" i="3"/>
  <c r="H1428" i="3"/>
  <c r="I1428" i="3" s="1"/>
  <c r="E1428" i="3" l="1"/>
  <c r="C1413" i="17"/>
  <c r="B1413" i="17" s="1"/>
  <c r="B1429" i="3"/>
  <c r="G1429" i="3" s="1"/>
  <c r="C1429" i="3" l="1"/>
  <c r="D1429" i="3"/>
  <c r="E1429" i="3" l="1"/>
  <c r="C1414" i="17"/>
  <c r="B1414" i="17" s="1"/>
  <c r="H1429" i="3"/>
  <c r="I1429" i="3" s="1"/>
  <c r="B1430" i="3" l="1"/>
  <c r="G1430" i="3" s="1"/>
  <c r="C1430" i="3" l="1"/>
  <c r="D1430" i="3"/>
  <c r="H1430" i="3"/>
  <c r="I1430" i="3" s="1"/>
  <c r="E1430" i="3" l="1"/>
  <c r="C1415" i="17"/>
  <c r="B1415" i="17" s="1"/>
  <c r="B1431" i="3"/>
  <c r="G1431" i="3" s="1"/>
  <c r="C1431" i="3" l="1"/>
  <c r="D1431" i="3"/>
  <c r="H1431" i="3"/>
  <c r="I1431" i="3" s="1"/>
  <c r="E1431" i="3" l="1"/>
  <c r="C1416" i="17"/>
  <c r="B1416" i="17" s="1"/>
  <c r="B1432" i="3"/>
  <c r="G1432" i="3" s="1"/>
  <c r="C1432" i="3" l="1"/>
  <c r="D1432" i="3"/>
  <c r="H1432" i="3"/>
  <c r="I1432" i="3" s="1"/>
  <c r="E1432" i="3" l="1"/>
  <c r="C1417" i="17"/>
  <c r="B1417" i="17" s="1"/>
  <c r="B1433" i="3"/>
  <c r="G1433" i="3" s="1"/>
  <c r="D1433" i="3" l="1"/>
  <c r="C1433" i="3"/>
  <c r="H1433" i="3"/>
  <c r="I1433" i="3" s="1"/>
  <c r="E1433" i="3" l="1"/>
  <c r="C1418" i="17"/>
  <c r="B1418" i="17" s="1"/>
  <c r="B1434" i="3"/>
  <c r="G1434" i="3" s="1"/>
  <c r="C1434" i="3" l="1"/>
  <c r="D1434" i="3"/>
  <c r="H1434" i="3"/>
  <c r="I1434" i="3" s="1"/>
  <c r="E1434" i="3" l="1"/>
  <c r="C1419" i="17"/>
  <c r="B1419" i="17" s="1"/>
  <c r="B1435" i="3"/>
  <c r="G1435" i="3" s="1"/>
  <c r="C1435" i="3" l="1"/>
  <c r="D1435" i="3"/>
  <c r="E1435" i="3" l="1"/>
  <c r="C1420" i="17"/>
  <c r="B1420" i="17" s="1"/>
  <c r="H1435" i="3"/>
  <c r="I1435" i="3" s="1"/>
  <c r="B1436" i="3" l="1"/>
  <c r="G1436" i="3" s="1"/>
  <c r="C1436" i="3" l="1"/>
  <c r="D1436" i="3"/>
  <c r="H1436" i="3"/>
  <c r="I1436" i="3" s="1"/>
  <c r="E1436" i="3" l="1"/>
  <c r="C1421" i="17"/>
  <c r="B1421" i="17" s="1"/>
  <c r="B1437" i="3"/>
  <c r="G1437" i="3" s="1"/>
  <c r="C1437" i="3" l="1"/>
  <c r="D1437" i="3"/>
  <c r="H1437" i="3"/>
  <c r="I1437" i="3" s="1"/>
  <c r="E1437" i="3" l="1"/>
  <c r="C1422" i="17"/>
  <c r="B1422" i="17" s="1"/>
  <c r="B1438" i="3"/>
  <c r="G1438" i="3" s="1"/>
  <c r="D1438" i="3" l="1"/>
  <c r="C1438" i="3"/>
  <c r="H1438" i="3"/>
  <c r="I1438" i="3" s="1"/>
  <c r="E1438" i="3" l="1"/>
  <c r="C1423" i="17"/>
  <c r="B1423" i="17" s="1"/>
  <c r="B1439" i="3"/>
  <c r="G1439" i="3" s="1"/>
  <c r="D1439" i="3" l="1"/>
  <c r="C1439" i="3"/>
  <c r="H1439" i="3"/>
  <c r="I1439" i="3" s="1"/>
  <c r="E1439" i="3" l="1"/>
  <c r="C1424" i="17"/>
  <c r="B1424" i="17" s="1"/>
  <c r="B1440" i="3"/>
  <c r="G1440" i="3" s="1"/>
  <c r="D1440" i="3" l="1"/>
  <c r="C1440" i="3"/>
  <c r="H1440" i="3"/>
  <c r="I1440" i="3" s="1"/>
  <c r="E1440" i="3" l="1"/>
  <c r="C1425" i="17"/>
  <c r="B1425" i="17" s="1"/>
  <c r="B1441" i="3"/>
  <c r="G1441" i="3" s="1"/>
  <c r="H1441" i="3" l="1"/>
  <c r="I1441" i="3" s="1"/>
  <c r="C1441" i="3"/>
  <c r="D1441" i="3"/>
  <c r="E1441" i="3" l="1"/>
  <c r="C1426" i="17"/>
  <c r="B1426" i="17" s="1"/>
  <c r="B1442" i="3"/>
  <c r="G1442" i="3" s="1"/>
  <c r="D1442" i="3" l="1"/>
  <c r="C1442" i="3"/>
  <c r="E1442" i="3" l="1"/>
  <c r="C1427" i="17"/>
  <c r="B1427" i="17" s="1"/>
  <c r="H1442" i="3"/>
  <c r="I1442" i="3" s="1"/>
  <c r="B1443" i="3" l="1"/>
  <c r="G1443" i="3" s="1"/>
  <c r="C1443" i="3" l="1"/>
  <c r="D1443" i="3"/>
  <c r="E1443" i="3" l="1"/>
  <c r="C1428" i="17"/>
  <c r="B1428" i="17" s="1"/>
  <c r="H1443" i="3"/>
  <c r="I1443" i="3" s="1"/>
  <c r="B1444" i="3" l="1"/>
  <c r="G1444" i="3" s="1"/>
  <c r="D1444" i="3" l="1"/>
  <c r="C1444" i="3"/>
  <c r="H1444" i="3"/>
  <c r="I1444" i="3" s="1"/>
  <c r="E1444" i="3" l="1"/>
  <c r="C1429" i="17"/>
  <c r="B1429" i="17" s="1"/>
  <c r="B1445" i="3"/>
  <c r="G1445" i="3" s="1"/>
  <c r="C1445" i="3" l="1"/>
  <c r="D1445" i="3"/>
  <c r="E1445" i="3" l="1"/>
  <c r="C1430" i="17"/>
  <c r="B1430" i="17" s="1"/>
  <c r="H1445" i="3"/>
  <c r="I1445" i="3" s="1"/>
  <c r="B1446" i="3" l="1"/>
  <c r="G1446" i="3" s="1"/>
  <c r="D1446" i="3" l="1"/>
  <c r="C1446" i="3"/>
  <c r="E1446" i="3" l="1"/>
  <c r="C1431" i="17"/>
  <c r="B1431" i="17" s="1"/>
  <c r="H1446" i="3"/>
  <c r="I1446" i="3" s="1"/>
  <c r="B1447" i="3" l="1"/>
  <c r="G1447" i="3" s="1"/>
  <c r="D1447" i="3" l="1"/>
  <c r="C1447" i="3"/>
  <c r="H1447" i="3"/>
  <c r="I1447" i="3" s="1"/>
  <c r="E1447" i="3" l="1"/>
  <c r="C1432" i="17"/>
  <c r="B1432" i="17" s="1"/>
  <c r="B1448" i="3"/>
  <c r="G1448" i="3" s="1"/>
  <c r="D1448" i="3" l="1"/>
  <c r="C1448" i="3"/>
  <c r="H1448" i="3"/>
  <c r="I1448" i="3" s="1"/>
  <c r="E1448" i="3" l="1"/>
  <c r="C1433" i="17"/>
  <c r="B1433" i="17" s="1"/>
  <c r="B1449" i="3"/>
  <c r="G1449" i="3" s="1"/>
  <c r="D1449" i="3" l="1"/>
  <c r="C1449" i="3"/>
  <c r="H1449" i="3"/>
  <c r="I1449" i="3" s="1"/>
  <c r="E1449" i="3" l="1"/>
  <c r="C1434" i="17"/>
  <c r="B1434" i="17" s="1"/>
  <c r="B1450" i="3"/>
  <c r="G1450" i="3" s="1"/>
  <c r="D1450" i="3" l="1"/>
  <c r="C1450" i="3"/>
  <c r="H1450" i="3"/>
  <c r="I1450" i="3" s="1"/>
  <c r="E1450" i="3" l="1"/>
  <c r="C1435" i="17"/>
  <c r="B1435" i="17" s="1"/>
  <c r="B1451" i="3"/>
  <c r="G1451" i="3" s="1"/>
  <c r="D1451" i="3" l="1"/>
  <c r="C1451" i="3"/>
  <c r="H1451" i="3"/>
  <c r="I1451" i="3" s="1"/>
  <c r="E1451" i="3" l="1"/>
  <c r="C1436" i="17"/>
  <c r="B1436" i="17" s="1"/>
  <c r="B1452" i="3"/>
  <c r="G1452" i="3" s="1"/>
  <c r="C1452" i="3" l="1"/>
  <c r="D1452" i="3"/>
  <c r="H1452" i="3"/>
  <c r="I1452" i="3" s="1"/>
  <c r="E1452" i="3" l="1"/>
  <c r="C1437" i="17"/>
  <c r="B1437" i="17" s="1"/>
  <c r="B1453" i="3"/>
  <c r="G1453" i="3" s="1"/>
  <c r="D1453" i="3" l="1"/>
  <c r="C1453" i="3"/>
  <c r="H1453" i="3"/>
  <c r="I1453" i="3" s="1"/>
  <c r="E1453" i="3" l="1"/>
  <c r="C1438" i="17"/>
  <c r="B1438" i="17" s="1"/>
  <c r="B1454" i="3"/>
  <c r="G1454" i="3" s="1"/>
  <c r="C1454" i="3" l="1"/>
  <c r="D1454" i="3"/>
  <c r="H1454" i="3"/>
  <c r="I1454" i="3" s="1"/>
  <c r="E1454" i="3" l="1"/>
  <c r="C1439" i="17"/>
  <c r="B1439" i="17" s="1"/>
  <c r="B1455" i="3"/>
  <c r="G1455" i="3" s="1"/>
  <c r="C1455" i="3" l="1"/>
  <c r="D1455" i="3"/>
  <c r="H1455" i="3"/>
  <c r="I1455" i="3" s="1"/>
  <c r="E1455" i="3" l="1"/>
  <c r="C1440" i="17"/>
  <c r="B1440" i="17" s="1"/>
  <c r="B1456" i="3"/>
  <c r="G1456" i="3" s="1"/>
  <c r="D1456" i="3" l="1"/>
  <c r="C1456" i="3"/>
  <c r="H1456" i="3"/>
  <c r="I1456" i="3" s="1"/>
  <c r="E1456" i="3" l="1"/>
  <c r="C1441" i="17"/>
  <c r="B1441" i="17" s="1"/>
  <c r="B1457" i="3"/>
  <c r="G1457" i="3" s="1"/>
  <c r="D1457" i="3" l="1"/>
  <c r="C1457" i="3"/>
  <c r="E1457" i="3" l="1"/>
  <c r="C1442" i="17"/>
  <c r="B1442" i="17" s="1"/>
  <c r="H1457" i="3"/>
  <c r="I1457" i="3" s="1"/>
  <c r="B1458" i="3" l="1"/>
  <c r="G1458" i="3" s="1"/>
  <c r="D1458" i="3" l="1"/>
  <c r="C1458" i="3"/>
  <c r="H1458" i="3"/>
  <c r="I1458" i="3" s="1"/>
  <c r="E1458" i="3" l="1"/>
  <c r="C1443" i="17"/>
  <c r="B1443" i="17" s="1"/>
  <c r="B1459" i="3"/>
  <c r="G1459" i="3" s="1"/>
  <c r="C1459" i="3" l="1"/>
  <c r="D1459" i="3"/>
  <c r="E1459" i="3" l="1"/>
  <c r="C1444" i="17"/>
  <c r="B1444" i="17" s="1"/>
  <c r="H1459" i="3"/>
  <c r="I1459" i="3" s="1"/>
  <c r="B1460" i="3" l="1"/>
  <c r="G1460" i="3" s="1"/>
  <c r="D1460" i="3" l="1"/>
  <c r="C1460" i="3"/>
  <c r="H1460" i="3"/>
  <c r="I1460" i="3" s="1"/>
  <c r="E1460" i="3" l="1"/>
  <c r="C1445" i="17"/>
  <c r="B1445" i="17" s="1"/>
  <c r="B1461" i="3"/>
  <c r="G1461" i="3" s="1"/>
  <c r="C1461" i="3" l="1"/>
  <c r="D1461" i="3"/>
  <c r="H1461" i="3"/>
  <c r="I1461" i="3" s="1"/>
  <c r="E1461" i="3" l="1"/>
  <c r="C1446" i="17"/>
  <c r="B1446" i="17" s="1"/>
  <c r="B1462" i="3"/>
  <c r="G1462" i="3" s="1"/>
  <c r="C1462" i="3" l="1"/>
  <c r="D1462" i="3"/>
  <c r="E1462" i="3" l="1"/>
  <c r="C1447" i="17"/>
  <c r="B1447" i="17" s="1"/>
  <c r="H1462" i="3"/>
  <c r="I1462" i="3" s="1"/>
  <c r="B1463" i="3" l="1"/>
  <c r="G1463" i="3" s="1"/>
  <c r="D1463" i="3" l="1"/>
  <c r="C1463" i="3"/>
  <c r="H1463" i="3"/>
  <c r="I1463" i="3" s="1"/>
  <c r="E1463" i="3" l="1"/>
  <c r="C1448" i="17"/>
  <c r="B1448" i="17" s="1"/>
  <c r="B1464" i="3"/>
  <c r="G1464" i="3" s="1"/>
  <c r="D1464" i="3" l="1"/>
  <c r="C1464" i="3"/>
  <c r="E1464" i="3" l="1"/>
  <c r="C1449" i="17"/>
  <c r="B1449" i="17" s="1"/>
  <c r="H1464" i="3"/>
  <c r="I1464" i="3" s="1"/>
  <c r="B1465" i="3" l="1"/>
  <c r="G1465" i="3" s="1"/>
  <c r="C1465" i="3" l="1"/>
  <c r="D1465" i="3"/>
  <c r="H1465" i="3"/>
  <c r="I1465" i="3" s="1"/>
  <c r="E1465" i="3" l="1"/>
  <c r="C1450" i="17"/>
  <c r="B1450" i="17" s="1"/>
  <c r="B1466" i="3"/>
  <c r="G1466" i="3" s="1"/>
  <c r="D1466" i="3" l="1"/>
  <c r="C1466" i="3"/>
  <c r="H1466" i="3"/>
  <c r="I1466" i="3" s="1"/>
  <c r="E1466" i="3" l="1"/>
  <c r="C1451" i="17"/>
  <c r="B1451" i="17" s="1"/>
  <c r="B1467" i="3"/>
  <c r="G1467" i="3" s="1"/>
  <c r="D1467" i="3" l="1"/>
  <c r="C1467" i="3"/>
  <c r="H1467" i="3"/>
  <c r="I1467" i="3" s="1"/>
  <c r="E1467" i="3" l="1"/>
  <c r="C1452" i="17"/>
  <c r="B1452" i="17" s="1"/>
  <c r="B1468" i="3"/>
  <c r="G1468" i="3" s="1"/>
  <c r="C1468" i="3" l="1"/>
  <c r="D1468" i="3"/>
  <c r="H1468" i="3"/>
  <c r="I1468" i="3" s="1"/>
  <c r="E1468" i="3" l="1"/>
  <c r="C1453" i="17"/>
  <c r="B1453" i="17" s="1"/>
  <c r="B1469" i="3"/>
  <c r="G1469" i="3" s="1"/>
  <c r="C1469" i="3" l="1"/>
  <c r="D1469" i="3"/>
  <c r="H1469" i="3"/>
  <c r="I1469" i="3" s="1"/>
  <c r="E1469" i="3" l="1"/>
  <c r="C1454" i="17"/>
  <c r="B1454" i="17" s="1"/>
  <c r="B1470" i="3"/>
  <c r="G1470" i="3" s="1"/>
  <c r="D1470" i="3" l="1"/>
  <c r="C1470" i="3"/>
  <c r="E1470" i="3" l="1"/>
  <c r="C1455" i="17"/>
  <c r="B1455" i="17" s="1"/>
  <c r="H1470" i="3"/>
  <c r="I1470" i="3" s="1"/>
  <c r="B1471" i="3" l="1"/>
  <c r="G1471" i="3" s="1"/>
  <c r="C1471" i="3" l="1"/>
  <c r="D1471" i="3"/>
  <c r="H1471" i="3"/>
  <c r="I1471" i="3" s="1"/>
  <c r="E1471" i="3" l="1"/>
  <c r="C1456" i="17"/>
  <c r="B1456" i="17" s="1"/>
  <c r="B1472" i="3"/>
  <c r="G1472" i="3" s="1"/>
  <c r="C1472" i="3" l="1"/>
  <c r="D1472" i="3"/>
  <c r="H1472" i="3"/>
  <c r="I1472" i="3" s="1"/>
  <c r="E1472" i="3" l="1"/>
  <c r="C1457" i="17"/>
  <c r="B1457" i="17" s="1"/>
  <c r="B1473" i="3"/>
  <c r="G1473" i="3" s="1"/>
  <c r="C1473" i="3" l="1"/>
  <c r="D1473" i="3"/>
  <c r="H1473" i="3"/>
  <c r="I1473" i="3" s="1"/>
  <c r="E1473" i="3" l="1"/>
  <c r="C1458" i="17"/>
  <c r="B1458" i="17" s="1"/>
  <c r="B1474" i="3"/>
  <c r="G1474" i="3" s="1"/>
  <c r="D1474" i="3" l="1"/>
  <c r="C1474" i="3"/>
  <c r="H1474" i="3"/>
  <c r="I1474" i="3" s="1"/>
  <c r="E1474" i="3" l="1"/>
  <c r="C1459" i="17"/>
  <c r="B1459" i="17" s="1"/>
  <c r="B1475" i="3"/>
  <c r="G1475" i="3" s="1"/>
  <c r="D1475" i="3" l="1"/>
  <c r="C1475" i="3"/>
  <c r="H1475" i="3"/>
  <c r="I1475" i="3" s="1"/>
  <c r="E1475" i="3" l="1"/>
  <c r="C1460" i="17"/>
  <c r="B1460" i="17" s="1"/>
  <c r="B1476" i="3"/>
  <c r="G1476" i="3" s="1"/>
  <c r="C1476" i="3" l="1"/>
  <c r="D1476" i="3"/>
  <c r="H1476" i="3"/>
  <c r="I1476" i="3" s="1"/>
  <c r="E1476" i="3" l="1"/>
  <c r="C1461" i="17"/>
  <c r="B1461" i="17" s="1"/>
  <c r="B1477" i="3"/>
  <c r="G1477" i="3" s="1"/>
  <c r="H1477" i="3" l="1"/>
  <c r="I1477" i="3" s="1"/>
  <c r="C1477" i="3"/>
  <c r="D1477" i="3"/>
  <c r="E1477" i="3" l="1"/>
  <c r="C1462" i="17"/>
  <c r="B1462" i="17" s="1"/>
  <c r="B1478" i="3"/>
  <c r="G1478" i="3" s="1"/>
  <c r="C1478" i="3" l="1"/>
  <c r="D1478" i="3"/>
  <c r="H1478" i="3"/>
  <c r="I1478" i="3" s="1"/>
  <c r="E1478" i="3" l="1"/>
  <c r="C1463" i="17"/>
  <c r="B1463" i="17" s="1"/>
  <c r="B1479" i="3"/>
  <c r="G1479" i="3" s="1"/>
  <c r="C1479" i="3" l="1"/>
  <c r="D1479" i="3"/>
  <c r="H1479" i="3"/>
  <c r="I1479" i="3" s="1"/>
  <c r="E1479" i="3" l="1"/>
  <c r="C1464" i="17"/>
  <c r="B1464" i="17" s="1"/>
  <c r="B1480" i="3"/>
  <c r="G1480" i="3" s="1"/>
  <c r="C1480" i="3" l="1"/>
  <c r="D1480" i="3"/>
  <c r="H1480" i="3"/>
  <c r="I1480" i="3" s="1"/>
  <c r="E1480" i="3" l="1"/>
  <c r="C1465" i="17"/>
  <c r="B1465" i="17" s="1"/>
  <c r="B1481" i="3"/>
  <c r="G1481" i="3" s="1"/>
  <c r="C1481" i="3" l="1"/>
  <c r="D1481" i="3"/>
  <c r="E1481" i="3" l="1"/>
  <c r="C1466" i="17"/>
  <c r="B1466" i="17" s="1"/>
  <c r="H1481" i="3"/>
  <c r="I1481" i="3" s="1"/>
  <c r="B1482" i="3" l="1"/>
  <c r="G1482" i="3" s="1"/>
  <c r="C1482" i="3" l="1"/>
  <c r="D1482" i="3"/>
  <c r="H1482" i="3"/>
  <c r="I1482" i="3" s="1"/>
  <c r="E1482" i="3" l="1"/>
  <c r="C1467" i="17"/>
  <c r="B1467" i="17" s="1"/>
  <c r="B1483" i="3"/>
  <c r="G1483" i="3" s="1"/>
  <c r="C1483" i="3" l="1"/>
  <c r="D1483" i="3"/>
  <c r="H1483" i="3"/>
  <c r="I1483" i="3" s="1"/>
  <c r="E1483" i="3" l="1"/>
  <c r="C1468" i="17"/>
  <c r="B1468" i="17" s="1"/>
  <c r="B1484" i="3"/>
  <c r="G1484" i="3" s="1"/>
  <c r="C1484" i="3" l="1"/>
  <c r="D1484" i="3"/>
  <c r="H1484" i="3"/>
  <c r="I1484" i="3" s="1"/>
  <c r="E1484" i="3" l="1"/>
  <c r="C1469" i="17"/>
  <c r="B1469" i="17" s="1"/>
  <c r="B1485" i="3"/>
  <c r="G1485" i="3" s="1"/>
  <c r="D1485" i="3" l="1"/>
  <c r="C1485" i="3"/>
  <c r="H1485" i="3"/>
  <c r="I1485" i="3" s="1"/>
  <c r="E1485" i="3" l="1"/>
  <c r="C1470" i="17"/>
  <c r="B1470" i="17" s="1"/>
  <c r="B1486" i="3"/>
  <c r="G1486" i="3" s="1"/>
  <c r="C1486" i="3" l="1"/>
  <c r="D1486" i="3"/>
  <c r="H1486" i="3"/>
  <c r="I1486" i="3" s="1"/>
  <c r="E1486" i="3" l="1"/>
  <c r="C1471" i="17"/>
  <c r="B1471" i="17" s="1"/>
  <c r="B1487" i="3"/>
  <c r="G1487" i="3" s="1"/>
  <c r="C1487" i="3" l="1"/>
  <c r="D1487" i="3"/>
  <c r="H1487" i="3"/>
  <c r="I1487" i="3" s="1"/>
  <c r="E1487" i="3" l="1"/>
  <c r="C1472" i="17"/>
  <c r="B1472" i="17" s="1"/>
  <c r="B1488" i="3"/>
  <c r="G1488" i="3" s="1"/>
  <c r="C1488" i="3" l="1"/>
  <c r="D1488" i="3"/>
  <c r="H1488" i="3"/>
  <c r="I1488" i="3" s="1"/>
  <c r="E1488" i="3" l="1"/>
  <c r="C1473" i="17"/>
  <c r="B1473" i="17" s="1"/>
  <c r="B1489" i="3"/>
  <c r="G1489" i="3" s="1"/>
  <c r="D1489" i="3" l="1"/>
  <c r="C1489" i="3"/>
  <c r="H1489" i="3"/>
  <c r="I1489" i="3" s="1"/>
  <c r="E1489" i="3" l="1"/>
  <c r="C1474" i="17"/>
  <c r="B1474" i="17" s="1"/>
  <c r="B1490" i="3"/>
  <c r="G1490" i="3" s="1"/>
  <c r="H1490" i="3" l="1"/>
  <c r="I1490" i="3" s="1"/>
  <c r="C1490" i="3"/>
  <c r="D1490" i="3"/>
  <c r="E1490" i="3" l="1"/>
  <c r="C1475" i="17"/>
  <c r="B1475" i="17" s="1"/>
  <c r="B1491" i="3"/>
  <c r="G1491" i="3" s="1"/>
  <c r="C1491" i="3" l="1"/>
  <c r="H1491" i="3"/>
  <c r="I1491" i="3" s="1"/>
  <c r="D1491" i="3"/>
  <c r="E1491" i="3" l="1"/>
  <c r="C1476" i="17"/>
  <c r="B1476" i="17" s="1"/>
  <c r="B1492" i="3"/>
  <c r="G1492" i="3" s="1"/>
  <c r="D1492" i="3" l="1"/>
  <c r="C1492" i="3"/>
  <c r="H1492" i="3"/>
  <c r="I1492" i="3" s="1"/>
  <c r="E1492" i="3" l="1"/>
  <c r="C1477" i="17"/>
  <c r="B1477" i="17" s="1"/>
  <c r="B1493" i="3"/>
  <c r="G1493" i="3" s="1"/>
  <c r="C1493" i="3" l="1"/>
  <c r="D1493" i="3"/>
  <c r="H1493" i="3"/>
  <c r="I1493" i="3" s="1"/>
  <c r="E1493" i="3" l="1"/>
  <c r="C1478" i="17"/>
  <c r="B1478" i="17" s="1"/>
  <c r="B1494" i="3"/>
  <c r="G1494" i="3" s="1"/>
  <c r="C1494" i="3" l="1"/>
  <c r="H1494" i="3"/>
  <c r="I1494" i="3" s="1"/>
  <c r="D1494" i="3"/>
  <c r="E1494" i="3" l="1"/>
  <c r="C1479" i="17"/>
  <c r="B1479" i="17" s="1"/>
  <c r="B1495" i="3"/>
  <c r="G1495" i="3" s="1"/>
  <c r="C1495" i="3" l="1"/>
  <c r="D1495" i="3"/>
  <c r="H1495" i="3"/>
  <c r="I1495" i="3" s="1"/>
  <c r="E1495" i="3" l="1"/>
  <c r="C1480" i="17"/>
  <c r="B1480" i="17" s="1"/>
  <c r="B1496" i="3"/>
  <c r="G1496" i="3" s="1"/>
  <c r="D1496" i="3" l="1"/>
  <c r="C1496" i="3"/>
  <c r="E1496" i="3" l="1"/>
  <c r="C1481" i="17"/>
  <c r="B1481" i="17" s="1"/>
  <c r="H1496" i="3"/>
  <c r="I1496" i="3" s="1"/>
  <c r="B1497" i="3" l="1"/>
  <c r="G1497" i="3" s="1"/>
  <c r="C1497" i="3" l="1"/>
  <c r="D1497" i="3"/>
  <c r="H1497" i="3"/>
  <c r="I1497" i="3" s="1"/>
  <c r="E1497" i="3" l="1"/>
  <c r="C1482" i="17"/>
  <c r="B1482" i="17" s="1"/>
  <c r="B1498" i="3"/>
  <c r="G1498" i="3" s="1"/>
  <c r="C1498" i="3" l="1"/>
  <c r="D1498" i="3"/>
  <c r="H1498" i="3"/>
  <c r="I1498" i="3" s="1"/>
  <c r="E1498" i="3" l="1"/>
  <c r="C1483" i="17"/>
  <c r="B1483" i="17" s="1"/>
  <c r="B1499" i="3"/>
  <c r="G1499" i="3" s="1"/>
  <c r="D1499" i="3" l="1"/>
  <c r="C1499" i="3"/>
  <c r="H1499" i="3"/>
  <c r="I1499" i="3" s="1"/>
  <c r="E1499" i="3" l="1"/>
  <c r="C1484" i="17"/>
  <c r="B1484" i="17" s="1"/>
  <c r="B1500" i="3"/>
  <c r="G1500" i="3" s="1"/>
  <c r="D1500" i="3" l="1"/>
  <c r="C1500" i="3"/>
  <c r="H1500" i="3"/>
  <c r="I1500" i="3" s="1"/>
  <c r="E1500" i="3" l="1"/>
  <c r="C1485" i="17"/>
  <c r="B1485" i="17" s="1"/>
  <c r="B1501" i="3"/>
  <c r="G1501" i="3" s="1"/>
  <c r="C1501" i="3" l="1"/>
  <c r="D1501" i="3"/>
  <c r="E1501" i="3" l="1"/>
  <c r="C1486" i="17"/>
  <c r="B1486" i="17" s="1"/>
  <c r="H1501" i="3"/>
  <c r="I1501" i="3" s="1"/>
  <c r="B1502" i="3" l="1"/>
  <c r="G1502" i="3" s="1"/>
  <c r="C1502" i="3" l="1"/>
  <c r="D1502" i="3"/>
  <c r="H1502" i="3"/>
  <c r="I1502" i="3" s="1"/>
  <c r="E1502" i="3" l="1"/>
  <c r="C1487" i="17"/>
  <c r="B1487" i="17" s="1"/>
  <c r="B1503" i="3"/>
  <c r="G1503" i="3" s="1"/>
  <c r="C1503" i="3" l="1"/>
  <c r="H1503" i="3"/>
  <c r="I1503" i="3" s="1"/>
  <c r="D1503" i="3"/>
  <c r="E1503" i="3" l="1"/>
  <c r="C1488" i="17"/>
  <c r="B1488" i="17" s="1"/>
  <c r="B1504" i="3"/>
  <c r="G1504" i="3" s="1"/>
  <c r="D1504" i="3" l="1"/>
  <c r="C1504" i="3"/>
  <c r="E1504" i="3" l="1"/>
  <c r="C1489" i="17"/>
  <c r="B1489" i="17" s="1"/>
  <c r="H1504" i="3"/>
  <c r="I1504" i="3" s="1"/>
  <c r="B1505" i="3" l="1"/>
  <c r="G1505" i="3" s="1"/>
  <c r="D1505" i="3" l="1"/>
  <c r="C1505" i="3"/>
  <c r="H1505" i="3"/>
  <c r="I1505" i="3" s="1"/>
  <c r="E1505" i="3" l="1"/>
  <c r="C1490" i="17"/>
  <c r="B1490" i="17" s="1"/>
  <c r="B1506" i="3"/>
  <c r="G1506" i="3" s="1"/>
  <c r="C1506" i="3" l="1"/>
  <c r="D1506" i="3"/>
  <c r="H1506" i="3"/>
  <c r="I1506" i="3" s="1"/>
  <c r="E1506" i="3" l="1"/>
  <c r="C1491" i="17"/>
  <c r="B1491" i="17" s="1"/>
  <c r="B1507" i="3"/>
  <c r="G1507" i="3" s="1"/>
  <c r="C1507" i="3" l="1"/>
  <c r="D1507" i="3"/>
  <c r="H1507" i="3"/>
  <c r="I1507" i="3" s="1"/>
  <c r="E1507" i="3" l="1"/>
  <c r="C1492" i="17"/>
  <c r="B1492" i="17" s="1"/>
  <c r="B1508" i="3"/>
  <c r="G1508" i="3" s="1"/>
  <c r="C1508" i="3" l="1"/>
  <c r="D1508" i="3"/>
  <c r="H1508" i="3"/>
  <c r="I1508" i="3" s="1"/>
  <c r="E1508" i="3" l="1"/>
  <c r="C1493" i="17"/>
  <c r="B1493" i="17" s="1"/>
  <c r="B1509" i="3"/>
  <c r="G1509" i="3" s="1"/>
  <c r="C1509" i="3" l="1"/>
  <c r="D1509" i="3"/>
  <c r="H1509" i="3"/>
  <c r="I1509" i="3" s="1"/>
  <c r="E1509" i="3" l="1"/>
  <c r="C1494" i="17"/>
  <c r="B1494" i="17" s="1"/>
  <c r="B1510" i="3"/>
  <c r="G1510" i="3" s="1"/>
  <c r="D1510" i="3" l="1"/>
  <c r="C1510" i="3"/>
  <c r="E1510" i="3" l="1"/>
  <c r="C1495" i="17"/>
  <c r="B1495" i="17" s="1"/>
  <c r="H1510" i="3"/>
  <c r="I1510" i="3" s="1"/>
  <c r="B1511" i="3" l="1"/>
  <c r="G1511" i="3" s="1"/>
  <c r="C1511" i="3" l="1"/>
  <c r="D1511" i="3"/>
  <c r="H1511" i="3"/>
  <c r="I1511" i="3" s="1"/>
  <c r="E1511" i="3" l="1"/>
  <c r="C1496" i="17"/>
  <c r="B1496" i="17" s="1"/>
  <c r="B1512" i="3"/>
  <c r="G1512" i="3" s="1"/>
  <c r="D1512" i="3" l="1"/>
  <c r="C1512" i="3"/>
  <c r="H1512" i="3"/>
  <c r="I1512" i="3" s="1"/>
  <c r="E1512" i="3" l="1"/>
  <c r="C1497" i="17"/>
  <c r="B1497" i="17" s="1"/>
  <c r="B1513" i="3"/>
  <c r="G1513" i="3" s="1"/>
  <c r="C1513" i="3" l="1"/>
  <c r="D1513" i="3"/>
  <c r="H1513" i="3"/>
  <c r="I1513" i="3" s="1"/>
  <c r="E1513" i="3" l="1"/>
  <c r="C1498" i="17"/>
  <c r="B1498" i="17" s="1"/>
  <c r="B1514" i="3"/>
  <c r="G1514" i="3" s="1"/>
  <c r="D1514" i="3" l="1"/>
  <c r="C1514" i="3"/>
  <c r="H1514" i="3"/>
  <c r="I1514" i="3" s="1"/>
  <c r="E1514" i="3" l="1"/>
  <c r="C1499" i="17"/>
  <c r="B1499" i="17" s="1"/>
  <c r="B1515" i="3"/>
  <c r="G1515" i="3" s="1"/>
  <c r="D1515" i="3" l="1"/>
  <c r="C1515" i="3"/>
  <c r="H1515" i="3"/>
  <c r="I1515" i="3" s="1"/>
  <c r="E1515" i="3" l="1"/>
  <c r="C1500" i="17"/>
  <c r="B1500" i="17" s="1"/>
  <c r="B1516" i="3"/>
  <c r="G1516" i="3" s="1"/>
  <c r="C1516" i="3" l="1"/>
  <c r="D1516" i="3"/>
  <c r="H1516" i="3"/>
  <c r="I1516" i="3" s="1"/>
  <c r="E1516" i="3" l="1"/>
  <c r="C1501" i="17"/>
  <c r="B1501" i="17" s="1"/>
  <c r="B1517" i="3"/>
  <c r="G1517" i="3" s="1"/>
  <c r="C1517" i="3" l="1"/>
  <c r="D1517" i="3"/>
  <c r="H1517" i="3"/>
  <c r="I1517" i="3" s="1"/>
  <c r="E1517" i="3" l="1"/>
  <c r="C1502" i="17"/>
  <c r="B1502" i="17" s="1"/>
  <c r="B1518" i="3"/>
  <c r="G1518" i="3" s="1"/>
  <c r="D1518" i="3" l="1"/>
  <c r="C1518" i="3"/>
  <c r="H1518" i="3"/>
  <c r="I1518" i="3" s="1"/>
  <c r="E1518" i="3" l="1"/>
  <c r="C1503" i="17"/>
  <c r="B1503" i="17" s="1"/>
  <c r="B1519" i="3"/>
  <c r="G1519" i="3" s="1"/>
  <c r="C1519" i="3" l="1"/>
  <c r="D1519" i="3"/>
  <c r="H1519" i="3"/>
  <c r="I1519" i="3" s="1"/>
  <c r="E1519" i="3" l="1"/>
  <c r="C1504" i="17"/>
  <c r="B1504" i="17" s="1"/>
  <c r="B1520" i="3"/>
  <c r="G1520" i="3" s="1"/>
  <c r="C1520" i="3" l="1"/>
  <c r="D1520" i="3"/>
  <c r="H1520" i="3"/>
  <c r="I1520" i="3" s="1"/>
  <c r="E1520" i="3" l="1"/>
  <c r="C1505" i="17"/>
  <c r="B1505" i="17" s="1"/>
  <c r="B1521" i="3"/>
  <c r="G1521" i="3" s="1"/>
  <c r="D1521" i="3" l="1"/>
  <c r="C1521" i="3"/>
  <c r="H1521" i="3"/>
  <c r="I1521" i="3" s="1"/>
  <c r="E1521" i="3" l="1"/>
  <c r="C1506" i="17"/>
  <c r="B1506" i="17" s="1"/>
  <c r="B1522" i="3"/>
  <c r="G1522" i="3" s="1"/>
  <c r="C1522" i="3" l="1"/>
  <c r="D1522" i="3"/>
  <c r="H1522" i="3"/>
  <c r="I1522" i="3" s="1"/>
  <c r="E1522" i="3" l="1"/>
  <c r="C1507" i="17"/>
  <c r="B1507" i="17" s="1"/>
  <c r="B1523" i="3"/>
  <c r="G1523" i="3" s="1"/>
  <c r="D1523" i="3" l="1"/>
  <c r="C1523" i="3"/>
  <c r="H1523" i="3"/>
  <c r="I1523" i="3" s="1"/>
  <c r="E1523" i="3" l="1"/>
  <c r="C1508" i="17"/>
  <c r="B1508" i="17" s="1"/>
  <c r="B1524" i="3"/>
  <c r="G1524" i="3" s="1"/>
  <c r="C1524" i="3" l="1"/>
  <c r="D1524" i="3"/>
  <c r="H1524" i="3"/>
  <c r="I1524" i="3" s="1"/>
  <c r="E1524" i="3" l="1"/>
  <c r="C1509" i="17"/>
  <c r="B1509" i="17" s="1"/>
  <c r="B1525" i="3"/>
  <c r="G1525" i="3" s="1"/>
  <c r="D1525" i="3" l="1"/>
  <c r="C1525" i="3"/>
  <c r="H1525" i="3"/>
  <c r="I1525" i="3" s="1"/>
  <c r="E1525" i="3" l="1"/>
  <c r="C1510" i="17"/>
  <c r="B1510" i="17" s="1"/>
  <c r="B1526" i="3"/>
  <c r="G1526" i="3" s="1"/>
  <c r="C1526" i="3" l="1"/>
  <c r="D1526" i="3"/>
  <c r="H1526" i="3"/>
  <c r="I1526" i="3" s="1"/>
  <c r="E1526" i="3" l="1"/>
  <c r="C1511" i="17"/>
  <c r="B1511" i="17" s="1"/>
  <c r="B1527" i="3"/>
  <c r="G1527" i="3" s="1"/>
  <c r="D1527" i="3" l="1"/>
  <c r="C1527" i="3"/>
  <c r="E1527" i="3" l="1"/>
  <c r="C1512" i="17"/>
  <c r="B1512" i="17" s="1"/>
  <c r="H1527" i="3"/>
  <c r="I1527" i="3" s="1"/>
  <c r="B1528" i="3" l="1"/>
  <c r="G1528" i="3" s="1"/>
  <c r="C1528" i="3" l="1"/>
  <c r="D1528" i="3"/>
  <c r="H1528" i="3"/>
  <c r="I1528" i="3" s="1"/>
  <c r="E1528" i="3" l="1"/>
  <c r="C1513" i="17"/>
  <c r="B1513" i="17" s="1"/>
  <c r="B1529" i="3"/>
  <c r="G1529" i="3" s="1"/>
  <c r="C1529" i="3" l="1"/>
  <c r="D1529" i="3"/>
  <c r="H1529" i="3"/>
  <c r="I1529" i="3" s="1"/>
  <c r="E1529" i="3" l="1"/>
  <c r="C1514" i="17"/>
  <c r="B1514" i="17" s="1"/>
  <c r="B1530" i="3"/>
  <c r="G1530" i="3" s="1"/>
  <c r="D1530" i="3" l="1"/>
  <c r="C1530" i="3"/>
  <c r="H1530" i="3"/>
  <c r="I1530" i="3" s="1"/>
  <c r="E1530" i="3" l="1"/>
  <c r="C1515" i="17"/>
  <c r="B1515" i="17" s="1"/>
  <c r="B1531" i="3"/>
  <c r="G1531" i="3" s="1"/>
  <c r="C1531" i="3" l="1"/>
  <c r="D1531" i="3"/>
  <c r="H1531" i="3"/>
  <c r="I1531" i="3" s="1"/>
  <c r="E1531" i="3" l="1"/>
  <c r="C1516" i="17"/>
  <c r="B1516" i="17" s="1"/>
  <c r="B1532" i="3"/>
  <c r="G1532" i="3" s="1"/>
  <c r="D1532" i="3" l="1"/>
  <c r="C1532" i="3"/>
  <c r="H1532" i="3"/>
  <c r="I1532" i="3" s="1"/>
  <c r="E1532" i="3" l="1"/>
  <c r="C1517" i="17"/>
  <c r="B1517" i="17" s="1"/>
  <c r="B1533" i="3"/>
  <c r="G1533" i="3" s="1"/>
  <c r="D1533" i="3" l="1"/>
  <c r="C1533" i="3"/>
  <c r="H1533" i="3"/>
  <c r="I1533" i="3" s="1"/>
  <c r="E1533" i="3" l="1"/>
  <c r="C1518" i="17"/>
  <c r="B1518" i="17" s="1"/>
  <c r="B1534" i="3"/>
  <c r="G1534" i="3" s="1"/>
  <c r="D1534" i="3" l="1"/>
  <c r="C1534" i="3"/>
  <c r="H1534" i="3"/>
  <c r="I1534" i="3" s="1"/>
  <c r="E1534" i="3" l="1"/>
  <c r="C1519" i="17"/>
  <c r="B1519" i="17" s="1"/>
  <c r="B1535" i="3"/>
  <c r="G1535" i="3" s="1"/>
  <c r="C1535" i="3" l="1"/>
  <c r="D1535" i="3"/>
  <c r="H1535" i="3"/>
  <c r="I1535" i="3" s="1"/>
  <c r="E1535" i="3" l="1"/>
  <c r="C1520" i="17"/>
  <c r="B1520" i="17" s="1"/>
  <c r="B1536" i="3"/>
  <c r="G1536" i="3" s="1"/>
  <c r="C1536" i="3" l="1"/>
  <c r="D1536" i="3"/>
  <c r="E1536" i="3" l="1"/>
  <c r="C1521" i="17"/>
  <c r="B1521" i="17" s="1"/>
  <c r="H1536" i="3"/>
  <c r="I1536" i="3" s="1"/>
  <c r="B1537" i="3" l="1"/>
  <c r="G1537" i="3" s="1"/>
  <c r="C1537" i="3" l="1"/>
  <c r="D1537" i="3"/>
  <c r="E1537" i="3" l="1"/>
  <c r="C1522" i="17"/>
  <c r="B1522" i="17" s="1"/>
  <c r="H1537" i="3"/>
  <c r="I1537" i="3" s="1"/>
  <c r="B1538" i="3" l="1"/>
  <c r="G1538" i="3" s="1"/>
  <c r="H1538" i="3" l="1"/>
  <c r="I1538" i="3" s="1"/>
  <c r="D1538" i="3"/>
  <c r="C1538" i="3"/>
  <c r="E1538" i="3" l="1"/>
  <c r="C1523" i="17"/>
  <c r="B1523" i="17" s="1"/>
  <c r="B1539" i="3"/>
  <c r="G1539" i="3" s="1"/>
  <c r="D1539" i="3" l="1"/>
  <c r="C1539" i="3"/>
  <c r="H1539" i="3"/>
  <c r="I1539" i="3" s="1"/>
  <c r="E1539" i="3" l="1"/>
  <c r="C1524" i="17"/>
  <c r="B1524" i="17" s="1"/>
  <c r="B1540" i="3"/>
  <c r="G1540" i="3" s="1"/>
  <c r="C1540" i="3" l="1"/>
  <c r="D1540" i="3"/>
  <c r="H1540" i="3"/>
  <c r="I1540" i="3" s="1"/>
  <c r="E1540" i="3" l="1"/>
  <c r="C1525" i="17"/>
  <c r="B1525" i="17" s="1"/>
  <c r="B1541" i="3"/>
  <c r="G1541" i="3" s="1"/>
  <c r="D1541" i="3" l="1"/>
  <c r="C1541" i="3"/>
  <c r="H1541" i="3"/>
  <c r="I1541" i="3" s="1"/>
  <c r="E1541" i="3" l="1"/>
  <c r="C1526" i="17"/>
  <c r="B1526" i="17" s="1"/>
  <c r="B1542" i="3"/>
  <c r="G1542" i="3" s="1"/>
  <c r="D1542" i="3" l="1"/>
  <c r="C1542" i="3"/>
  <c r="H1542" i="3"/>
  <c r="I1542" i="3" s="1"/>
  <c r="E1542" i="3" l="1"/>
  <c r="C1527" i="17"/>
  <c r="B1527" i="17" s="1"/>
  <c r="B1543" i="3"/>
  <c r="G1543" i="3" s="1"/>
  <c r="D1543" i="3" l="1"/>
  <c r="C1543" i="3"/>
  <c r="H1543" i="3"/>
  <c r="I1543" i="3" s="1"/>
  <c r="E1543" i="3" l="1"/>
  <c r="C1528" i="17"/>
  <c r="B1528" i="17" s="1"/>
  <c r="B1544" i="3"/>
  <c r="G1544" i="3" s="1"/>
  <c r="D1544" i="3" l="1"/>
  <c r="C1544" i="3"/>
  <c r="H1544" i="3"/>
  <c r="I1544" i="3" s="1"/>
  <c r="E1544" i="3" l="1"/>
  <c r="C1529" i="17"/>
  <c r="B1529" i="17" s="1"/>
  <c r="B1545" i="3"/>
  <c r="G1545" i="3" s="1"/>
  <c r="D1545" i="3" l="1"/>
  <c r="C1545" i="3"/>
  <c r="E1545" i="3" l="1"/>
  <c r="C1530" i="17"/>
  <c r="B1530" i="17" s="1"/>
  <c r="H1545" i="3"/>
  <c r="I1545" i="3" s="1"/>
  <c r="B1546" i="3" l="1"/>
  <c r="G1546" i="3" s="1"/>
  <c r="D1546" i="3" l="1"/>
  <c r="C1546" i="3"/>
  <c r="H1546" i="3"/>
  <c r="I1546" i="3" s="1"/>
  <c r="E1546" i="3" l="1"/>
  <c r="C1531" i="17"/>
  <c r="B1531" i="17" s="1"/>
  <c r="B1547" i="3"/>
  <c r="G1547" i="3" s="1"/>
  <c r="C1547" i="3" l="1"/>
  <c r="D1547" i="3"/>
  <c r="H1547" i="3"/>
  <c r="I1547" i="3" s="1"/>
  <c r="E1547" i="3" l="1"/>
  <c r="C1532" i="17"/>
  <c r="B1532" i="17" s="1"/>
  <c r="B1548" i="3"/>
  <c r="G1548" i="3" s="1"/>
  <c r="D1548" i="3" l="1"/>
  <c r="C1548" i="3"/>
  <c r="H1548" i="3"/>
  <c r="I1548" i="3" s="1"/>
  <c r="E1548" i="3" l="1"/>
  <c r="C1533" i="17"/>
  <c r="B1533" i="17" s="1"/>
  <c r="B1549" i="3"/>
  <c r="G1549" i="3" s="1"/>
  <c r="C1549" i="3" l="1"/>
  <c r="D1549" i="3"/>
  <c r="H1549" i="3"/>
  <c r="I1549" i="3" s="1"/>
  <c r="E1549" i="3" l="1"/>
  <c r="C1534" i="17"/>
  <c r="B1534" i="17" s="1"/>
  <c r="B1550" i="3"/>
  <c r="G1550" i="3" s="1"/>
  <c r="D1550" i="3" l="1"/>
  <c r="C1550" i="3"/>
  <c r="H1550" i="3"/>
  <c r="I1550" i="3" s="1"/>
  <c r="E1550" i="3" l="1"/>
  <c r="C1535" i="17"/>
  <c r="B1535" i="17" s="1"/>
  <c r="B1551" i="3"/>
  <c r="G1551" i="3" s="1"/>
  <c r="C1551" i="3" l="1"/>
  <c r="D1551" i="3"/>
  <c r="H1551" i="3"/>
  <c r="I1551" i="3" s="1"/>
  <c r="E1551" i="3" l="1"/>
  <c r="C1536" i="17"/>
  <c r="B1536" i="17" s="1"/>
  <c r="B1552" i="3"/>
  <c r="G1552" i="3" s="1"/>
  <c r="C1552" i="3" l="1"/>
  <c r="D1552" i="3"/>
  <c r="H1552" i="3"/>
  <c r="I1552" i="3" s="1"/>
  <c r="E1552" i="3" l="1"/>
  <c r="C1537" i="17"/>
  <c r="B1537" i="17" s="1"/>
  <c r="B1553" i="3"/>
  <c r="G1553" i="3" s="1"/>
  <c r="C1553" i="3" l="1"/>
  <c r="D1553" i="3"/>
  <c r="H1553" i="3"/>
  <c r="I1553" i="3" s="1"/>
  <c r="E1553" i="3" l="1"/>
  <c r="C1538" i="17"/>
  <c r="B1538" i="17" s="1"/>
  <c r="B1554" i="3"/>
  <c r="G1554" i="3" s="1"/>
  <c r="C1554" i="3" l="1"/>
  <c r="D1554" i="3"/>
  <c r="H1554" i="3"/>
  <c r="I1554" i="3" s="1"/>
  <c r="E1554" i="3" l="1"/>
  <c r="C1539" i="17"/>
  <c r="B1539" i="17" s="1"/>
  <c r="B1555" i="3"/>
  <c r="G1555" i="3" s="1"/>
  <c r="D1555" i="3" l="1"/>
  <c r="C1555" i="3"/>
  <c r="E1555" i="3" l="1"/>
  <c r="C1540" i="17"/>
  <c r="B1540" i="17" s="1"/>
  <c r="H1555" i="3"/>
  <c r="I1555" i="3" s="1"/>
  <c r="B1556" i="3" l="1"/>
  <c r="G1556" i="3" s="1"/>
  <c r="C1556" i="3" l="1"/>
  <c r="D1556" i="3"/>
  <c r="E1556" i="3" l="1"/>
  <c r="C1541" i="17"/>
  <c r="B1541" i="17" s="1"/>
  <c r="H1556" i="3"/>
  <c r="I1556" i="3" s="1"/>
  <c r="B1557" i="3" l="1"/>
  <c r="G1557" i="3" s="1"/>
  <c r="C1557" i="3" l="1"/>
  <c r="D1557" i="3"/>
  <c r="H1557" i="3"/>
  <c r="I1557" i="3" s="1"/>
  <c r="E1557" i="3" l="1"/>
  <c r="C1542" i="17"/>
  <c r="B1542" i="17" s="1"/>
  <c r="B1558" i="3"/>
  <c r="G1558" i="3" s="1"/>
  <c r="C1558" i="3" l="1"/>
  <c r="D1558" i="3"/>
  <c r="H1558" i="3"/>
  <c r="I1558" i="3" s="1"/>
  <c r="E1558" i="3" l="1"/>
  <c r="C1543" i="17"/>
  <c r="B1543" i="17" s="1"/>
  <c r="B1559" i="3"/>
  <c r="G1559" i="3" s="1"/>
  <c r="C1559" i="3" l="1"/>
  <c r="D1559" i="3"/>
  <c r="H1559" i="3"/>
  <c r="I1559" i="3" s="1"/>
  <c r="E1559" i="3" l="1"/>
  <c r="C1544" i="17"/>
  <c r="B1544" i="17" s="1"/>
  <c r="B1560" i="3"/>
  <c r="G1560" i="3" s="1"/>
  <c r="D1560" i="3" l="1"/>
  <c r="C1560" i="3"/>
  <c r="H1560" i="3"/>
  <c r="I1560" i="3" s="1"/>
  <c r="E1560" i="3" l="1"/>
  <c r="C1545" i="17"/>
  <c r="B1545" i="17" s="1"/>
  <c r="B1561" i="3"/>
  <c r="G1561" i="3" s="1"/>
  <c r="C1561" i="3" l="1"/>
  <c r="D1561" i="3"/>
  <c r="H1561" i="3"/>
  <c r="I1561" i="3" s="1"/>
  <c r="E1561" i="3" l="1"/>
  <c r="C1546" i="17"/>
  <c r="B1546" i="17" s="1"/>
  <c r="B1562" i="3"/>
  <c r="G1562" i="3" s="1"/>
  <c r="C1562" i="3" l="1"/>
  <c r="D1562" i="3"/>
  <c r="H1562" i="3"/>
  <c r="I1562" i="3" s="1"/>
  <c r="E1562" i="3" l="1"/>
  <c r="C1547" i="17"/>
  <c r="B1547" i="17" s="1"/>
  <c r="B1563" i="3"/>
  <c r="G1563" i="3" s="1"/>
  <c r="D1563" i="3" l="1"/>
  <c r="C1563" i="3"/>
  <c r="H1563" i="3"/>
  <c r="I1563" i="3" s="1"/>
  <c r="E1563" i="3" l="1"/>
  <c r="C1548" i="17"/>
  <c r="B1548" i="17" s="1"/>
  <c r="B1564" i="3"/>
  <c r="G1564" i="3" s="1"/>
  <c r="D1564" i="3" l="1"/>
  <c r="C1564" i="3"/>
  <c r="E1564" i="3" l="1"/>
  <c r="C1549" i="17"/>
  <c r="B1549" i="17" s="1"/>
  <c r="H1564" i="3"/>
  <c r="I1564" i="3" s="1"/>
  <c r="B1565" i="3" l="1"/>
  <c r="G1565" i="3" s="1"/>
  <c r="C1565" i="3" l="1"/>
  <c r="D1565" i="3"/>
  <c r="H1565" i="3"/>
  <c r="I1565" i="3" s="1"/>
  <c r="E1565" i="3" l="1"/>
  <c r="C1550" i="17"/>
  <c r="B1550" i="17" s="1"/>
  <c r="B1566" i="3"/>
  <c r="G1566" i="3" s="1"/>
  <c r="D1566" i="3" l="1"/>
  <c r="H1566" i="3"/>
  <c r="I1566" i="3" s="1"/>
  <c r="C1566" i="3"/>
  <c r="E1566" i="3" l="1"/>
  <c r="C1551" i="17"/>
  <c r="B1551" i="17" s="1"/>
  <c r="B1567" i="3"/>
  <c r="G1567" i="3" s="1"/>
  <c r="C1567" i="3" l="1"/>
  <c r="D1567" i="3"/>
  <c r="H1567" i="3"/>
  <c r="I1567" i="3" s="1"/>
  <c r="E1567" i="3" l="1"/>
  <c r="C1552" i="17"/>
  <c r="B1552" i="17" s="1"/>
  <c r="B1568" i="3"/>
  <c r="G1568" i="3" s="1"/>
  <c r="D1568" i="3" l="1"/>
  <c r="C1568" i="3"/>
  <c r="H1568" i="3"/>
  <c r="I1568" i="3" s="1"/>
  <c r="E1568" i="3" l="1"/>
  <c r="C1553" i="17"/>
  <c r="B1553" i="17" s="1"/>
  <c r="B1569" i="3"/>
  <c r="G1569" i="3" s="1"/>
  <c r="C1569" i="3" l="1"/>
  <c r="D1569" i="3"/>
  <c r="H1569" i="3"/>
  <c r="I1569" i="3" s="1"/>
  <c r="E1569" i="3" l="1"/>
  <c r="C1554" i="17"/>
  <c r="B1554" i="17" s="1"/>
  <c r="B1570" i="3"/>
  <c r="G1570" i="3" s="1"/>
  <c r="C1570" i="3" l="1"/>
  <c r="D1570" i="3"/>
  <c r="H1570" i="3"/>
  <c r="I1570" i="3" s="1"/>
  <c r="E1570" i="3" l="1"/>
  <c r="C1555" i="17"/>
  <c r="B1555" i="17" s="1"/>
  <c r="B1571" i="3"/>
  <c r="G1571" i="3" s="1"/>
  <c r="C1571" i="3" l="1"/>
  <c r="D1571" i="3"/>
  <c r="H1571" i="3"/>
  <c r="I1571" i="3" s="1"/>
  <c r="E1571" i="3" l="1"/>
  <c r="C1556" i="17"/>
  <c r="B1556" i="17" s="1"/>
  <c r="B1572" i="3"/>
  <c r="G1572" i="3" s="1"/>
  <c r="D1572" i="3" l="1"/>
  <c r="C1572" i="3"/>
  <c r="E1572" i="3" l="1"/>
  <c r="C1557" i="17"/>
  <c r="B1557" i="17" s="1"/>
  <c r="H1572" i="3"/>
  <c r="I1572" i="3" s="1"/>
  <c r="B1573" i="3" l="1"/>
  <c r="G1573" i="3" s="1"/>
  <c r="C1573" i="3" l="1"/>
  <c r="D1573" i="3"/>
  <c r="H1573" i="3"/>
  <c r="I1573" i="3" s="1"/>
  <c r="E1573" i="3" l="1"/>
  <c r="C1558" i="17"/>
  <c r="B1558" i="17" s="1"/>
  <c r="B1574" i="3"/>
  <c r="G1574" i="3" s="1"/>
  <c r="C1574" i="3" l="1"/>
  <c r="D1574" i="3"/>
  <c r="H1574" i="3"/>
  <c r="I1574" i="3" s="1"/>
  <c r="E1574" i="3" l="1"/>
  <c r="C1559" i="17"/>
  <c r="B1559" i="17" s="1"/>
  <c r="B1575" i="3"/>
  <c r="G1575" i="3" s="1"/>
  <c r="D1575" i="3" l="1"/>
  <c r="C1575" i="3"/>
  <c r="H1575" i="3"/>
  <c r="I1575" i="3" s="1"/>
  <c r="E1575" i="3" l="1"/>
  <c r="C1560" i="17"/>
  <c r="B1560" i="17" s="1"/>
  <c r="B1576" i="3"/>
  <c r="G1576" i="3" s="1"/>
  <c r="D1576" i="3" l="1"/>
  <c r="C1576" i="3"/>
  <c r="E1576" i="3" l="1"/>
  <c r="C1561" i="17"/>
  <c r="B1561" i="17" s="1"/>
  <c r="H1576" i="3"/>
  <c r="I1576" i="3" s="1"/>
  <c r="B1577" i="3" l="1"/>
  <c r="G1577" i="3" s="1"/>
  <c r="D1577" i="3" l="1"/>
  <c r="C1577" i="3"/>
  <c r="H1577" i="3"/>
  <c r="I1577" i="3" s="1"/>
  <c r="E1577" i="3" l="1"/>
  <c r="C1562" i="17"/>
  <c r="B1562" i="17" s="1"/>
  <c r="B1578" i="3"/>
  <c r="G1578" i="3" s="1"/>
  <c r="D1578" i="3" l="1"/>
  <c r="C1578" i="3"/>
  <c r="H1578" i="3"/>
  <c r="I1578" i="3" s="1"/>
  <c r="E1578" i="3" l="1"/>
  <c r="C1563" i="17"/>
  <c r="B1563" i="17" s="1"/>
  <c r="B1579" i="3"/>
  <c r="G1579" i="3" s="1"/>
  <c r="D1579" i="3" l="1"/>
  <c r="C1579" i="3"/>
  <c r="E1579" i="3" l="1"/>
  <c r="C1564" i="17"/>
  <c r="B1564" i="17" s="1"/>
  <c r="H1579" i="3"/>
  <c r="I1579" i="3" s="1"/>
  <c r="B1580" i="3" l="1"/>
  <c r="G1580" i="3" s="1"/>
  <c r="C1580" i="3" l="1"/>
  <c r="D1580" i="3"/>
  <c r="H1580" i="3"/>
  <c r="I1580" i="3" s="1"/>
  <c r="E1580" i="3" l="1"/>
  <c r="C1565" i="17"/>
  <c r="B1565" i="17" s="1"/>
  <c r="B1581" i="3"/>
  <c r="G1581" i="3" s="1"/>
  <c r="D1581" i="3" l="1"/>
  <c r="H1581" i="3"/>
  <c r="I1581" i="3" s="1"/>
  <c r="C1581" i="3"/>
  <c r="E1581" i="3" l="1"/>
  <c r="C1566" i="17"/>
  <c r="B1566" i="17" s="1"/>
  <c r="B1582" i="3"/>
  <c r="G1582" i="3" s="1"/>
  <c r="D1582" i="3" l="1"/>
  <c r="C1582" i="3"/>
  <c r="H1582" i="3"/>
  <c r="I1582" i="3" s="1"/>
  <c r="E1582" i="3" l="1"/>
  <c r="C1567" i="17"/>
  <c r="B1567" i="17" s="1"/>
  <c r="B1583" i="3"/>
  <c r="G1583" i="3" s="1"/>
  <c r="D1583" i="3" l="1"/>
  <c r="C1583" i="3"/>
  <c r="H1583" i="3"/>
  <c r="I1583" i="3" s="1"/>
  <c r="E1583" i="3" l="1"/>
  <c r="C1568" i="17"/>
  <c r="B1568" i="17" s="1"/>
  <c r="B1584" i="3"/>
  <c r="G1584" i="3" s="1"/>
  <c r="C1584" i="3" l="1"/>
  <c r="D1584" i="3"/>
  <c r="H1584" i="3"/>
  <c r="I1584" i="3" s="1"/>
  <c r="E1584" i="3" l="1"/>
  <c r="C1569" i="17"/>
  <c r="B1569" i="17" s="1"/>
  <c r="B1585" i="3"/>
  <c r="G1585" i="3" s="1"/>
  <c r="C1585" i="3" l="1"/>
  <c r="D1585" i="3"/>
  <c r="H1585" i="3"/>
  <c r="I1585" i="3" s="1"/>
  <c r="E1585" i="3" l="1"/>
  <c r="C1570" i="17"/>
  <c r="B1570" i="17" s="1"/>
  <c r="B1586" i="3"/>
  <c r="G1586" i="3" s="1"/>
  <c r="D1586" i="3" l="1"/>
  <c r="C1586" i="3"/>
  <c r="H1586" i="3"/>
  <c r="I1586" i="3" s="1"/>
  <c r="E1586" i="3" l="1"/>
  <c r="C1571" i="17"/>
  <c r="B1571" i="17" s="1"/>
  <c r="B1587" i="3"/>
  <c r="G1587" i="3" s="1"/>
  <c r="D1587" i="3" l="1"/>
  <c r="C1587" i="3"/>
  <c r="H1587" i="3"/>
  <c r="I1587" i="3" s="1"/>
  <c r="E1587" i="3" l="1"/>
  <c r="C1572" i="17"/>
  <c r="B1572" i="17" s="1"/>
  <c r="B1588" i="3"/>
  <c r="G1588" i="3" s="1"/>
  <c r="C1588" i="3" l="1"/>
  <c r="D1588" i="3"/>
  <c r="H1588" i="3"/>
  <c r="I1588" i="3" s="1"/>
  <c r="E1588" i="3" l="1"/>
  <c r="C1573" i="17"/>
  <c r="B1573" i="17" s="1"/>
  <c r="B1589" i="3"/>
  <c r="G1589" i="3" s="1"/>
  <c r="C1589" i="3" l="1"/>
  <c r="D1589" i="3"/>
  <c r="H1589" i="3"/>
  <c r="I1589" i="3" s="1"/>
  <c r="E1589" i="3" l="1"/>
  <c r="C1574" i="17"/>
  <c r="B1574" i="17" s="1"/>
  <c r="B1590" i="3"/>
  <c r="G1590" i="3" s="1"/>
  <c r="D1590" i="3" l="1"/>
  <c r="C1590" i="3"/>
  <c r="H1590" i="3"/>
  <c r="I1590" i="3" s="1"/>
  <c r="E1590" i="3" l="1"/>
  <c r="C1575" i="17"/>
  <c r="B1575" i="17" s="1"/>
  <c r="B1591" i="3"/>
  <c r="G1591" i="3" s="1"/>
  <c r="D1591" i="3" l="1"/>
  <c r="C1591" i="3"/>
  <c r="H1591" i="3"/>
  <c r="I1591" i="3" s="1"/>
  <c r="E1591" i="3" l="1"/>
  <c r="C1576" i="17"/>
  <c r="B1576" i="17" s="1"/>
  <c r="B1592" i="3"/>
  <c r="G1592" i="3" s="1"/>
  <c r="C1592" i="3" l="1"/>
  <c r="D1592" i="3"/>
  <c r="H1592" i="3"/>
  <c r="I1592" i="3" s="1"/>
  <c r="E1592" i="3" l="1"/>
  <c r="C1577" i="17"/>
  <c r="B1577" i="17" s="1"/>
  <c r="B1593" i="3"/>
  <c r="G1593" i="3" s="1"/>
  <c r="D1593" i="3" l="1"/>
  <c r="C1593" i="3"/>
  <c r="H1593" i="3"/>
  <c r="I1593" i="3" s="1"/>
  <c r="E1593" i="3" l="1"/>
  <c r="C1578" i="17"/>
  <c r="B1578" i="17" s="1"/>
  <c r="B1594" i="3"/>
  <c r="G1594" i="3" s="1"/>
  <c r="D1594" i="3" l="1"/>
  <c r="C1594" i="3"/>
  <c r="H1594" i="3"/>
  <c r="I1594" i="3" s="1"/>
  <c r="E1594" i="3" l="1"/>
  <c r="C1579" i="17"/>
  <c r="B1579" i="17" s="1"/>
  <c r="B1595" i="3"/>
  <c r="G1595" i="3" s="1"/>
  <c r="C1595" i="3" l="1"/>
  <c r="D1595" i="3"/>
  <c r="H1595" i="3"/>
  <c r="I1595" i="3" s="1"/>
  <c r="E1595" i="3" l="1"/>
  <c r="C1580" i="17"/>
  <c r="B1580" i="17" s="1"/>
  <c r="B1596" i="3"/>
  <c r="G1596" i="3" s="1"/>
  <c r="D1596" i="3" l="1"/>
  <c r="C1596" i="3"/>
  <c r="H1596" i="3"/>
  <c r="I1596" i="3" s="1"/>
  <c r="E1596" i="3" l="1"/>
  <c r="C1581" i="17"/>
  <c r="B1581" i="17" s="1"/>
  <c r="B1597" i="3"/>
  <c r="G1597" i="3" s="1"/>
  <c r="C1597" i="3" l="1"/>
  <c r="D1597" i="3"/>
  <c r="H1597" i="3"/>
  <c r="I1597" i="3" s="1"/>
  <c r="E1597" i="3" l="1"/>
  <c r="C1582" i="17"/>
  <c r="B1582" i="17" s="1"/>
  <c r="B1598" i="3"/>
  <c r="G1598" i="3" s="1"/>
  <c r="C1598" i="3" l="1"/>
  <c r="D1598" i="3"/>
  <c r="H1598" i="3"/>
  <c r="I1598" i="3" s="1"/>
  <c r="E1598" i="3" l="1"/>
  <c r="C1583" i="17"/>
  <c r="B1583" i="17" s="1"/>
  <c r="B1599" i="3"/>
  <c r="G1599" i="3" s="1"/>
  <c r="C1599" i="3" l="1"/>
  <c r="D1599" i="3"/>
  <c r="H1599" i="3"/>
  <c r="I1599" i="3" s="1"/>
  <c r="E1599" i="3" l="1"/>
  <c r="C1584" i="17"/>
  <c r="B1584" i="17" s="1"/>
  <c r="B1600" i="3"/>
  <c r="G1600" i="3" s="1"/>
  <c r="D1600" i="3" l="1"/>
  <c r="C1600" i="3"/>
  <c r="H1600" i="3"/>
  <c r="I1600" i="3" s="1"/>
  <c r="E1600" i="3" l="1"/>
  <c r="C1585" i="17"/>
  <c r="B1585" i="17" s="1"/>
  <c r="B1601" i="3"/>
  <c r="G1601" i="3" s="1"/>
  <c r="D1601" i="3" l="1"/>
  <c r="C1601" i="3"/>
  <c r="H1601" i="3"/>
  <c r="I1601" i="3" s="1"/>
  <c r="E1601" i="3" l="1"/>
  <c r="C1586" i="17"/>
  <c r="B1586" i="17" s="1"/>
  <c r="B1602" i="3"/>
  <c r="G1602" i="3" s="1"/>
  <c r="D1602" i="3" l="1"/>
  <c r="C1602" i="3"/>
  <c r="H1602" i="3"/>
  <c r="I1602" i="3" s="1"/>
  <c r="E1602" i="3" l="1"/>
  <c r="C1587" i="17"/>
  <c r="B1587" i="17" s="1"/>
  <c r="B1603" i="3"/>
  <c r="G1603" i="3" s="1"/>
  <c r="D1603" i="3" l="1"/>
  <c r="C1603" i="3"/>
  <c r="H1603" i="3"/>
  <c r="I1603" i="3" s="1"/>
  <c r="E1603" i="3" l="1"/>
  <c r="C1588" i="17"/>
  <c r="B1588" i="17" s="1"/>
  <c r="B1604" i="3"/>
  <c r="G1604" i="3" s="1"/>
  <c r="D1604" i="3" l="1"/>
  <c r="C1604" i="3"/>
  <c r="H1604" i="3"/>
  <c r="I1604" i="3" s="1"/>
  <c r="E1604" i="3" l="1"/>
  <c r="C1589" i="17"/>
  <c r="B1589" i="17" s="1"/>
  <c r="B1605" i="3"/>
  <c r="G1605" i="3" s="1"/>
  <c r="C1605" i="3" l="1"/>
  <c r="D1605" i="3"/>
  <c r="H1605" i="3"/>
  <c r="I1605" i="3" s="1"/>
  <c r="E1605" i="3" l="1"/>
  <c r="C1590" i="17"/>
  <c r="B1590" i="17" s="1"/>
  <c r="B1606" i="3"/>
  <c r="G1606" i="3" s="1"/>
  <c r="D1606" i="3" l="1"/>
  <c r="C1606" i="3"/>
  <c r="H1606" i="3"/>
  <c r="I1606" i="3" s="1"/>
  <c r="E1606" i="3" l="1"/>
  <c r="C1591" i="17"/>
  <c r="B1591" i="17" s="1"/>
  <c r="B1607" i="3"/>
  <c r="G1607" i="3" s="1"/>
  <c r="D1607" i="3" l="1"/>
  <c r="C1607" i="3"/>
  <c r="H1607" i="3"/>
  <c r="I1607" i="3" s="1"/>
  <c r="E1607" i="3" l="1"/>
  <c r="C1592" i="17"/>
  <c r="B1592" i="17" s="1"/>
  <c r="B1608" i="3"/>
  <c r="G1608" i="3" s="1"/>
  <c r="C1608" i="3" l="1"/>
  <c r="D1608" i="3"/>
  <c r="H1608" i="3"/>
  <c r="I1608" i="3" s="1"/>
  <c r="E1608" i="3" l="1"/>
  <c r="C1593" i="17"/>
  <c r="B1593" i="17" s="1"/>
  <c r="B1609" i="3"/>
  <c r="G1609" i="3" s="1"/>
  <c r="D1609" i="3" l="1"/>
  <c r="C1609" i="3"/>
  <c r="H1609" i="3"/>
  <c r="I1609" i="3" s="1"/>
  <c r="E1609" i="3" l="1"/>
  <c r="C1594" i="17"/>
  <c r="B1594" i="17" s="1"/>
  <c r="B1610" i="3"/>
  <c r="G1610" i="3" s="1"/>
  <c r="C1610" i="3" l="1"/>
  <c r="D1610" i="3"/>
  <c r="H1610" i="3"/>
  <c r="I1610" i="3" s="1"/>
  <c r="E1610" i="3" l="1"/>
  <c r="C1595" i="17"/>
  <c r="B1595" i="17" s="1"/>
  <c r="B1611" i="3"/>
  <c r="G1611" i="3" s="1"/>
  <c r="C1611" i="3" l="1"/>
  <c r="D1611" i="3"/>
  <c r="H1611" i="3"/>
  <c r="I1611" i="3" s="1"/>
  <c r="E1611" i="3" l="1"/>
  <c r="C1596" i="17"/>
  <c r="B1596" i="17" s="1"/>
  <c r="B1612" i="3"/>
  <c r="G1612" i="3" s="1"/>
  <c r="H1612" i="3" l="1"/>
  <c r="I1612" i="3" s="1"/>
  <c r="D1612" i="3"/>
  <c r="C1612" i="3"/>
  <c r="E1612" i="3" l="1"/>
  <c r="C1597" i="17"/>
  <c r="B1597" i="17" s="1"/>
  <c r="B1613" i="3"/>
  <c r="G1613" i="3" s="1"/>
  <c r="D1613" i="3" l="1"/>
  <c r="C1613" i="3"/>
  <c r="H1613" i="3"/>
  <c r="I1613" i="3" s="1"/>
  <c r="E1613" i="3" l="1"/>
  <c r="C1598" i="17"/>
  <c r="B1598" i="17" s="1"/>
  <c r="B1614" i="3"/>
  <c r="G1614" i="3" s="1"/>
  <c r="D1614" i="3" l="1"/>
  <c r="C1614" i="3"/>
  <c r="H1614" i="3"/>
  <c r="I1614" i="3" s="1"/>
  <c r="E1614" i="3" l="1"/>
  <c r="C1599" i="17"/>
  <c r="B1599" i="17" s="1"/>
  <c r="B1615" i="3"/>
  <c r="G1615" i="3" s="1"/>
  <c r="D1615" i="3" l="1"/>
  <c r="C1615" i="3"/>
  <c r="H1615" i="3"/>
  <c r="I1615" i="3" s="1"/>
  <c r="E1615" i="3" l="1"/>
  <c r="C1600" i="17"/>
  <c r="B1600" i="17" s="1"/>
  <c r="B1616" i="3"/>
  <c r="G1616" i="3" s="1"/>
  <c r="D1616" i="3" l="1"/>
  <c r="C1616" i="3"/>
  <c r="H1616" i="3"/>
  <c r="I1616" i="3" s="1"/>
  <c r="E1616" i="3" l="1"/>
  <c r="C1601" i="17"/>
  <c r="B1601" i="17" s="1"/>
  <c r="B1617" i="3"/>
  <c r="G1617" i="3" s="1"/>
  <c r="D1617" i="3" l="1"/>
  <c r="C1617" i="3"/>
  <c r="H1617" i="3"/>
  <c r="I1617" i="3" s="1"/>
  <c r="E1617" i="3" l="1"/>
  <c r="C1602" i="17"/>
  <c r="B1602" i="17" s="1"/>
  <c r="B1618" i="3"/>
  <c r="G1618" i="3" s="1"/>
  <c r="C1618" i="3" l="1"/>
  <c r="D1618" i="3"/>
  <c r="H1618" i="3"/>
  <c r="I1618" i="3" s="1"/>
  <c r="E1618" i="3" l="1"/>
  <c r="C1603" i="17"/>
  <c r="B1603" i="17" s="1"/>
  <c r="B1619" i="3"/>
  <c r="G1619" i="3" s="1"/>
  <c r="D1619" i="3" l="1"/>
  <c r="C1619" i="3"/>
  <c r="H1619" i="3"/>
  <c r="I1619" i="3" s="1"/>
  <c r="E1619" i="3" l="1"/>
  <c r="C1604" i="17"/>
  <c r="B1604" i="17" s="1"/>
  <c r="B1620" i="3"/>
  <c r="G1620" i="3" s="1"/>
  <c r="C1620" i="3" l="1"/>
  <c r="D1620" i="3"/>
  <c r="H1620" i="3"/>
  <c r="I1620" i="3" s="1"/>
  <c r="E1620" i="3" l="1"/>
  <c r="C1605" i="17"/>
  <c r="B1605" i="17" s="1"/>
  <c r="B1621" i="3"/>
  <c r="G1621" i="3" s="1"/>
  <c r="D1621" i="3" l="1"/>
  <c r="C1621" i="3"/>
  <c r="H1621" i="3"/>
  <c r="I1621" i="3" s="1"/>
  <c r="E1621" i="3" l="1"/>
  <c r="C1606" i="17"/>
  <c r="B1606" i="17" s="1"/>
  <c r="B1622" i="3"/>
  <c r="G1622" i="3" s="1"/>
  <c r="D1622" i="3" l="1"/>
  <c r="C1622" i="3"/>
  <c r="H1622" i="3"/>
  <c r="I1622" i="3" s="1"/>
  <c r="E1622" i="3" l="1"/>
  <c r="C1607" i="17"/>
  <c r="B1607" i="17" s="1"/>
  <c r="B1623" i="3"/>
  <c r="G1623" i="3" s="1"/>
  <c r="C1623" i="3" l="1"/>
  <c r="D1623" i="3"/>
  <c r="H1623" i="3"/>
  <c r="I1623" i="3" s="1"/>
  <c r="E1623" i="3" l="1"/>
  <c r="C1608" i="17"/>
  <c r="B1608" i="17" s="1"/>
  <c r="B1624" i="3"/>
  <c r="G1624" i="3" s="1"/>
  <c r="D1624" i="3" l="1"/>
  <c r="C1624" i="3"/>
  <c r="H1624" i="3"/>
  <c r="I1624" i="3" s="1"/>
  <c r="E1624" i="3" l="1"/>
  <c r="C1609" i="17"/>
  <c r="B1609" i="17" s="1"/>
  <c r="B1625" i="3"/>
  <c r="G1625" i="3" s="1"/>
  <c r="C1625" i="3" l="1"/>
  <c r="D1625" i="3"/>
  <c r="H1625" i="3"/>
  <c r="I1625" i="3" s="1"/>
  <c r="E1625" i="3" l="1"/>
  <c r="C1610" i="17"/>
  <c r="B1610" i="17" s="1"/>
  <c r="B1626" i="3"/>
  <c r="G1626" i="3" s="1"/>
  <c r="C1626" i="3" l="1"/>
  <c r="D1626" i="3"/>
  <c r="H1626" i="3"/>
  <c r="I1626" i="3" s="1"/>
  <c r="E1626" i="3" l="1"/>
  <c r="C1611" i="17"/>
  <c r="B1611" i="17" s="1"/>
  <c r="B1627" i="3"/>
  <c r="G1627" i="3" s="1"/>
  <c r="C1627" i="3" l="1"/>
  <c r="D1627" i="3"/>
  <c r="H1627" i="3"/>
  <c r="I1627" i="3" s="1"/>
  <c r="E1627" i="3" l="1"/>
  <c r="C1612" i="17"/>
  <c r="B1612" i="17" s="1"/>
  <c r="B1628" i="3"/>
  <c r="G1628" i="3" s="1"/>
  <c r="D1628" i="3" l="1"/>
  <c r="C1628" i="3"/>
  <c r="H1628" i="3"/>
  <c r="I1628" i="3" s="1"/>
  <c r="E1628" i="3" l="1"/>
  <c r="C1613" i="17"/>
  <c r="B1613" i="17" s="1"/>
  <c r="B1629" i="3"/>
  <c r="G1629" i="3" s="1"/>
  <c r="D1629" i="3" l="1"/>
  <c r="C1629" i="3"/>
  <c r="H1629" i="3"/>
  <c r="I1629" i="3" s="1"/>
  <c r="E1629" i="3" l="1"/>
  <c r="C1614" i="17"/>
  <c r="B1614" i="17" s="1"/>
  <c r="B1630" i="3"/>
  <c r="G1630" i="3" s="1"/>
  <c r="D1630" i="3" l="1"/>
  <c r="C1630" i="3"/>
  <c r="H1630" i="3"/>
  <c r="I1630" i="3" s="1"/>
  <c r="E1630" i="3" l="1"/>
  <c r="C1615" i="17"/>
  <c r="B1615" i="17" s="1"/>
  <c r="B1631" i="3"/>
  <c r="G1631" i="3" s="1"/>
  <c r="D1631" i="3" l="1"/>
  <c r="C1631" i="3"/>
  <c r="H1631" i="3"/>
  <c r="I1631" i="3" s="1"/>
  <c r="E1631" i="3" l="1"/>
  <c r="C1616" i="17"/>
  <c r="B1616" i="17" s="1"/>
  <c r="B1632" i="3"/>
  <c r="G1632" i="3" s="1"/>
  <c r="C1632" i="3" l="1"/>
  <c r="D1632" i="3"/>
  <c r="H1632" i="3"/>
  <c r="I1632" i="3" s="1"/>
  <c r="E1632" i="3" l="1"/>
  <c r="C1617" i="17"/>
  <c r="B1617" i="17" s="1"/>
  <c r="B1633" i="3"/>
  <c r="G1633" i="3" s="1"/>
  <c r="D1633" i="3" l="1"/>
  <c r="C1633" i="3"/>
  <c r="H1633" i="3"/>
  <c r="I1633" i="3" s="1"/>
  <c r="E1633" i="3" l="1"/>
  <c r="C1618" i="17"/>
  <c r="B1618" i="17" s="1"/>
  <c r="B1634" i="3"/>
  <c r="G1634" i="3" s="1"/>
  <c r="D1634" i="3" l="1"/>
  <c r="C1634" i="3"/>
  <c r="H1634" i="3"/>
  <c r="I1634" i="3" s="1"/>
  <c r="E1634" i="3" l="1"/>
  <c r="C1619" i="17"/>
  <c r="B1619" i="17" s="1"/>
  <c r="B1635" i="3"/>
  <c r="G1635" i="3" s="1"/>
  <c r="C1635" i="3" l="1"/>
  <c r="D1635" i="3"/>
  <c r="H1635" i="3"/>
  <c r="I1635" i="3" s="1"/>
  <c r="E1635" i="3" l="1"/>
  <c r="C1620" i="17"/>
  <c r="B1620" i="17" s="1"/>
  <c r="B1636" i="3"/>
  <c r="G1636" i="3" s="1"/>
  <c r="D1636" i="3" l="1"/>
  <c r="C1636" i="3"/>
  <c r="H1636" i="3"/>
  <c r="I1636" i="3" s="1"/>
  <c r="E1636" i="3" l="1"/>
  <c r="C1621" i="17"/>
  <c r="B1621" i="17" s="1"/>
  <c r="B1637" i="3"/>
  <c r="G1637" i="3" s="1"/>
  <c r="C1637" i="3" l="1"/>
  <c r="D1637" i="3"/>
  <c r="H1637" i="3"/>
  <c r="I1637" i="3" s="1"/>
  <c r="E1637" i="3" l="1"/>
  <c r="C1622" i="17"/>
  <c r="B1622" i="17" s="1"/>
  <c r="B1638" i="3"/>
  <c r="G1638" i="3" s="1"/>
  <c r="C1638" i="3" l="1"/>
  <c r="D1638" i="3"/>
  <c r="H1638" i="3"/>
  <c r="I1638" i="3" s="1"/>
  <c r="E1638" i="3" l="1"/>
  <c r="C1623" i="17"/>
  <c r="B1623" i="17" s="1"/>
  <c r="B1639" i="3"/>
  <c r="G1639" i="3" s="1"/>
  <c r="C1639" i="3" l="1"/>
  <c r="D1639" i="3"/>
  <c r="H1639" i="3"/>
  <c r="I1639" i="3" s="1"/>
  <c r="E1639" i="3" l="1"/>
  <c r="C1624" i="17"/>
  <c r="B1624" i="17" s="1"/>
  <c r="B1640" i="3"/>
  <c r="G1640" i="3" s="1"/>
  <c r="D1640" i="3" l="1"/>
  <c r="C1640" i="3"/>
  <c r="H1640" i="3"/>
  <c r="I1640" i="3" s="1"/>
  <c r="E1640" i="3" l="1"/>
  <c r="C1625" i="17"/>
  <c r="B1625" i="17" s="1"/>
  <c r="B1641" i="3"/>
  <c r="G1641" i="3" s="1"/>
  <c r="C1641" i="3" l="1"/>
  <c r="D1641" i="3"/>
  <c r="H1641" i="3"/>
  <c r="I1641" i="3" s="1"/>
  <c r="E1641" i="3" l="1"/>
  <c r="C1626" i="17"/>
  <c r="B1626" i="17" s="1"/>
  <c r="B1642" i="3"/>
  <c r="G1642" i="3" s="1"/>
  <c r="D1642" i="3" l="1"/>
  <c r="C1642" i="3"/>
  <c r="H1642" i="3"/>
  <c r="I1642" i="3" s="1"/>
  <c r="E1642" i="3" l="1"/>
  <c r="C1627" i="17"/>
  <c r="B1627" i="17" s="1"/>
  <c r="B1643" i="3"/>
  <c r="G1643" i="3" s="1"/>
  <c r="C1643" i="3" l="1"/>
  <c r="D1643" i="3"/>
  <c r="H1643" i="3"/>
  <c r="I1643" i="3" s="1"/>
  <c r="E1643" i="3" l="1"/>
  <c r="C1628" i="17"/>
  <c r="B1628" i="17" s="1"/>
  <c r="B1644" i="3"/>
  <c r="G1644" i="3" s="1"/>
  <c r="C1644" i="3" l="1"/>
  <c r="D1644" i="3"/>
  <c r="H1644" i="3"/>
  <c r="I1644" i="3" s="1"/>
  <c r="E1644" i="3" l="1"/>
  <c r="C1629" i="17"/>
  <c r="B1629" i="17" s="1"/>
  <c r="B1645" i="3"/>
  <c r="G1645" i="3" s="1"/>
  <c r="D1645" i="3" l="1"/>
  <c r="C1645" i="3"/>
  <c r="H1645" i="3"/>
  <c r="I1645" i="3" s="1"/>
  <c r="E1645" i="3" l="1"/>
  <c r="C1630" i="17"/>
  <c r="B1630" i="17" s="1"/>
  <c r="B1646" i="3"/>
  <c r="G1646" i="3" s="1"/>
  <c r="C1646" i="3" l="1"/>
  <c r="D1646" i="3"/>
  <c r="E1646" i="3" l="1"/>
  <c r="C1631" i="17"/>
  <c r="B1631" i="17" s="1"/>
  <c r="H1646" i="3"/>
  <c r="I1646" i="3" s="1"/>
  <c r="B1647" i="3" l="1"/>
  <c r="G1647" i="3" s="1"/>
  <c r="C1647" i="3" l="1"/>
  <c r="D1647" i="3"/>
  <c r="H1647" i="3"/>
  <c r="I1647" i="3" s="1"/>
  <c r="E1647" i="3" l="1"/>
  <c r="C1632" i="17"/>
  <c r="B1632" i="17" s="1"/>
  <c r="B1648" i="3"/>
  <c r="G1648" i="3" s="1"/>
  <c r="C1648" i="3" l="1"/>
  <c r="D1648" i="3"/>
  <c r="H1648" i="3"/>
  <c r="I1648" i="3" s="1"/>
  <c r="E1648" i="3" l="1"/>
  <c r="C1633" i="17"/>
  <c r="B1633" i="17" s="1"/>
  <c r="B1649" i="3"/>
  <c r="G1649" i="3" s="1"/>
  <c r="C1649" i="3" l="1"/>
  <c r="D1649" i="3"/>
  <c r="H1649" i="3"/>
  <c r="I1649" i="3" s="1"/>
  <c r="E1649" i="3" l="1"/>
  <c r="C1634" i="17"/>
  <c r="B1634" i="17" s="1"/>
  <c r="B1650" i="3"/>
  <c r="I9" i="3" s="1"/>
  <c r="I7" i="3" l="1"/>
  <c r="I10" i="3"/>
  <c r="I11" i="3"/>
  <c r="G1650" i="3"/>
  <c r="I6" i="3" s="1"/>
  <c r="D1650" i="3"/>
  <c r="C1650" i="3"/>
  <c r="H1650" i="3"/>
  <c r="I1650" i="3" s="1"/>
  <c r="I8" i="3" l="1"/>
  <c r="L7" i="17"/>
  <c r="P15" i="17" s="1"/>
  <c r="E1650" i="3"/>
  <c r="C1635" i="17"/>
  <c r="N11" i="17" l="1"/>
  <c r="B1635" i="17"/>
  <c r="K7" i="1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6" authorId="0" shapeId="0" xr:uid="{AF964714-3CA2-475F-9768-ED6D8839D55B}">
      <text>
        <r>
          <rPr>
            <b/>
            <sz val="9"/>
            <color indexed="81"/>
            <rFont val="Tahoma"/>
            <family val="2"/>
          </rPr>
          <t>This is the term in years for which you take a loan. Generally, car loans are for 3 to 5 years.
If you take  a loan for a number of months, divide the number of months by 12 and insert the value here.</t>
        </r>
        <r>
          <rPr>
            <sz val="9"/>
            <color indexed="81"/>
            <rFont val="Tahoma"/>
            <family val="2"/>
          </rPr>
          <t xml:space="preserve">
</t>
        </r>
      </text>
    </comment>
    <comment ref="B7" authorId="0" shapeId="0" xr:uid="{010B2DAA-7FAF-4818-AAC8-6C45DC914E86}">
      <text>
        <r>
          <rPr>
            <b/>
            <sz val="9"/>
            <color indexed="81"/>
            <rFont val="Tahoma"/>
            <family val="2"/>
          </rPr>
          <t xml:space="preserve">This is the remaining years of your loan from your view point.
If you add extra payments, it will start to add from the strating of this remaining term.
</t>
        </r>
        <r>
          <rPr>
            <sz val="9"/>
            <color indexed="81"/>
            <rFont val="Tahoma"/>
            <family val="2"/>
          </rPr>
          <t xml:space="preserve">
</t>
        </r>
      </text>
    </comment>
    <comment ref="B8" authorId="0" shapeId="0" xr:uid="{A76D05F1-FBDB-4668-8A26-5E8F0C2E3C33}">
      <text>
        <r>
          <rPr>
            <b/>
            <sz val="9"/>
            <color indexed="81"/>
            <rFont val="Tahoma"/>
            <family val="2"/>
          </rPr>
          <t>This is the loan amount taken by the borrower from the lender.</t>
        </r>
      </text>
    </comment>
    <comment ref="B11" authorId="0" shapeId="0" xr:uid="{23241A93-4BDE-4432-8FF6-AF236E5C39CD}">
      <text>
        <r>
          <rPr>
            <b/>
            <sz val="9"/>
            <color indexed="81"/>
            <rFont val="Tahoma"/>
            <family val="2"/>
          </rPr>
          <t>Payment types are of two kinds:
1. End of the Period: This means you pay your regular payment at the end of the period. So, you have to pay both principal and interest for earlier periods along with that period.
2. Beginning of the Period: You have to pay at the beginning of the period. So, your regular payment will cover principal and interest based on earlier periods, but not this period.</t>
        </r>
        <r>
          <rPr>
            <sz val="9"/>
            <color indexed="81"/>
            <rFont val="Tahoma"/>
            <family val="2"/>
          </rPr>
          <t xml:space="preserve">
</t>
        </r>
      </text>
    </comment>
    <comment ref="B12" authorId="0" shapeId="0" xr:uid="{9EC756E6-5E5F-46E0-885F-E1EFC54A08A3}">
      <text>
        <r>
          <rPr>
            <b/>
            <sz val="9"/>
            <color indexed="81"/>
            <rFont val="Tahoma"/>
            <family val="2"/>
          </rPr>
          <t>This is the payment frequency that you follow when repaying your loan.
You can choose this as weekly, bi-weekly, monthly, bi-monthly, semi-monthly, quarterly, semi-annually or yearly.
According to this chosen frequency, number of payments per year will vary.
For example,
Weekly: 52 times a years
Bi-weekly: 26 times a year
Monthly: 12 times a year
Bi-Monthly: 6 times a year
Semi-Monthly: 24 times a year
Quarterly: 4 times a year
Semi-annually: 2 times a year
Yearly: 1 time a year</t>
        </r>
        <r>
          <rPr>
            <sz val="9"/>
            <color indexed="81"/>
            <rFont val="Tahoma"/>
            <family val="2"/>
          </rPr>
          <t xml:space="preserve">
</t>
        </r>
      </text>
    </comment>
    <comment ref="B13" authorId="0" shapeId="0" xr:uid="{23622E5E-0A74-40CB-9C06-0ACD6B2E61DA}">
      <text>
        <r>
          <rPr>
            <b/>
            <sz val="9"/>
            <color indexed="81"/>
            <rFont val="Tahoma"/>
            <family val="2"/>
          </rPr>
          <t xml:space="preserve">This is the frequency at which the interest will be compounded. It can be of weekly, bi-weekly, monthly, bi-monthly, semi-monthly, quarterly, semi-annually, yearly types.
But, remember, it can not be a lesser frequency than the regular payment frequency.
For example, if you choose monthly regular payment, the interest must be compounded at monthly, bi-monthly, quarterly, semi-annually or yearly frequency.
it can not be compounded at weekly, bi-weekly or semi-monthly frequency.
</t>
        </r>
      </text>
    </comment>
    <comment ref="B15" authorId="0" shapeId="0" xr:uid="{252BC21C-07EA-4422-A02F-FB36099CD593}">
      <text>
        <r>
          <rPr>
            <b/>
            <sz val="9"/>
            <color indexed="81"/>
            <rFont val="Tahoma"/>
            <family val="2"/>
          </rPr>
          <t xml:space="preserve">This is the frequency which you will follow when making regular payments. It must be the multiple of regular payment freuqency.
For example, if you pay monthly regular payments, you can pay bi-monthly, quarterly, semi-annually, or yearly extra payments. You can not make weekly or bi-weekly or semi monthly extra payments.
</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5" authorId="0" shapeId="0" xr:uid="{71EB6F94-0F59-478F-A6D6-FC990E61B291}">
      <text>
        <r>
          <rPr>
            <b/>
            <sz val="9"/>
            <color indexed="81"/>
            <rFont val="Tahoma"/>
            <family val="2"/>
          </rPr>
          <t>This is the term in years for which you take a loan. Generally, car loans are for 3 to 5 years.
If you take  a loan for a number of months, divide the number of months by 12 and insert the value here.</t>
        </r>
        <r>
          <rPr>
            <sz val="9"/>
            <color indexed="81"/>
            <rFont val="Tahoma"/>
            <family val="2"/>
          </rPr>
          <t xml:space="preserve">
</t>
        </r>
      </text>
    </comment>
    <comment ref="B6" authorId="0" shapeId="0" xr:uid="{EED96411-503B-42BA-A4AB-034A1AEED1BB}">
      <text>
        <r>
          <rPr>
            <b/>
            <sz val="9"/>
            <color indexed="81"/>
            <rFont val="Tahoma"/>
            <family val="2"/>
          </rPr>
          <t>This is the remaining years of your loan from your view point.
If you add extra payments, it will start to add from the strating of this remaining term.</t>
        </r>
        <r>
          <rPr>
            <sz val="9"/>
            <color indexed="81"/>
            <rFont val="Tahoma"/>
            <family val="2"/>
          </rPr>
          <t xml:space="preserve">
</t>
        </r>
      </text>
    </comment>
    <comment ref="D7" authorId="0" shapeId="0" xr:uid="{BF3374E5-B359-48A2-A677-5CE9486F5AE3}">
      <text>
        <r>
          <rPr>
            <b/>
            <sz val="9"/>
            <color indexed="81"/>
            <rFont val="Tahoma"/>
            <family val="2"/>
          </rPr>
          <t>This is the loan amount taken by the borrower from the lender.</t>
        </r>
      </text>
    </comment>
    <comment ref="D10" authorId="0" shapeId="0" xr:uid="{E40F0330-CF9B-4077-B42D-35CBC11B6539}">
      <text>
        <r>
          <rPr>
            <b/>
            <sz val="9"/>
            <color indexed="81"/>
            <rFont val="Tahoma"/>
            <family val="2"/>
          </rPr>
          <t>Payment types are of two kinds:
1. End of the Period: This means you pay your regular payment at the end of the period. So, you have to pay both principal and interest for earlier periods along with that period.
2. Beginning of the Period: You have to pay at the beginning of the period. So, your regular payment will cover principal and interest based on earlier periods, but not this period.</t>
        </r>
        <r>
          <rPr>
            <sz val="9"/>
            <color indexed="81"/>
            <rFont val="Tahoma"/>
            <family val="2"/>
          </rPr>
          <t xml:space="preserve">
</t>
        </r>
      </text>
    </comment>
    <comment ref="D11" authorId="0" shapeId="0" xr:uid="{68291023-4B67-4248-A620-AB3FB724883A}">
      <text>
        <r>
          <rPr>
            <b/>
            <sz val="9"/>
            <color indexed="81"/>
            <rFont val="Tahoma"/>
            <family val="2"/>
          </rPr>
          <t>This is the payment frequency that you follow when repaying your loan.
You can choose this as weekly, bi-weekly, monthly, bi-monthly, semi-monthly, quarterly, semi-annually or yearly.
According to this chosen frequency, number of payments per year will vary.
For example,
Weekly: 52 times a years
Bi-weekly: 26 times a year
Monthly: 12 times a year
Bi-Monthly: 6 times a year
Semi-Monthly: 24 times a year
Quarterly: 4 times a year
Semi-annually: 2 times a year
Yearly: 1 time a year</t>
        </r>
        <r>
          <rPr>
            <sz val="9"/>
            <color indexed="81"/>
            <rFont val="Tahoma"/>
            <family val="2"/>
          </rPr>
          <t xml:space="preserve">
</t>
        </r>
      </text>
    </comment>
    <comment ref="D12" authorId="0" shapeId="0" xr:uid="{A341F4BB-9383-42A4-BF17-D6FD18B8FEAF}">
      <text>
        <r>
          <rPr>
            <b/>
            <sz val="9"/>
            <color indexed="81"/>
            <rFont val="Tahoma"/>
            <family val="2"/>
          </rPr>
          <t xml:space="preserve">This is the frequency at which the interest will be compounded. It can be of weekly, bi-weekly, monthly, bi-monthly, semi-monthly, quarterly, semi-annually, yearly types.
But, remember, it can not be a lesser frequency than the regular payment frequency.
For example, if you choose monthly regular payment, the interest must be compounded at monthly, bi-monthly, quarterly, semi-annually or yearly frequency.
it can not be compounded at weekly, bi-weekly or semi-monthly frequency.
</t>
        </r>
      </text>
    </comment>
    <comment ref="D14" authorId="0" shapeId="0" xr:uid="{7FB2FDBE-86F6-4DC7-AAFD-F59ECF77150B}">
      <text>
        <r>
          <rPr>
            <b/>
            <sz val="9"/>
            <color indexed="81"/>
            <rFont val="Tahoma"/>
            <family val="2"/>
          </rPr>
          <t xml:space="preserve">This is the frequency which you will follow when making regular payments. It must be the multiple of regular payment freuqency.
For example, if you pay monthly regular payments, you can pay bi-monthly, quarterly, semi-annually, or yearly extra payments. You can not make weekly or bi-weekly or semi monthly extra payments.
</t>
        </r>
        <r>
          <rPr>
            <sz val="9"/>
            <color indexed="81"/>
            <rFont val="Tahoma"/>
            <family val="2"/>
          </rPr>
          <t xml:space="preserve">
</t>
        </r>
      </text>
    </comment>
    <comment ref="B20" authorId="0" shapeId="0" xr:uid="{AEECF487-C9A8-4A3B-B5A6-8C37E864EA1E}">
      <text>
        <r>
          <rPr>
            <b/>
            <sz val="9"/>
            <color indexed="81"/>
            <rFont val="Tahoma"/>
            <family val="2"/>
          </rPr>
          <t>This is the regular payment amount that you need to make to repay the loan within your loan term.</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5" authorId="0" shapeId="0" xr:uid="{87CE014F-768F-4164-945F-77374E14F5C9}">
      <text>
        <r>
          <rPr>
            <b/>
            <sz val="9"/>
            <color indexed="81"/>
            <rFont val="Tahoma"/>
            <family val="2"/>
          </rPr>
          <t>This is the term in years for which you take a loan. Generally, car loans are for 3 to 5 years.
If you take  a loan for a number of months, divide the number of months by 12 and insert the value here.</t>
        </r>
        <r>
          <rPr>
            <sz val="9"/>
            <color indexed="81"/>
            <rFont val="Tahoma"/>
            <family val="2"/>
          </rPr>
          <t xml:space="preserve">
</t>
        </r>
      </text>
    </comment>
    <comment ref="B6" authorId="0" shapeId="0" xr:uid="{A5AC84E3-3932-4EDE-BE67-EEB541B96355}">
      <text>
        <r>
          <rPr>
            <b/>
            <sz val="9"/>
            <color indexed="81"/>
            <rFont val="Tahoma"/>
            <family val="2"/>
          </rPr>
          <t>This is the remaining years of your loan from your view point.
If you add extra payments, it will start to add from the strating of this remaining term.</t>
        </r>
        <r>
          <rPr>
            <sz val="9"/>
            <color indexed="81"/>
            <rFont val="Tahoma"/>
            <family val="2"/>
          </rPr>
          <t xml:space="preserve">
</t>
        </r>
      </text>
    </comment>
    <comment ref="D7" authorId="0" shapeId="0" xr:uid="{691A8CA5-6ECD-4A9A-A7E6-C479FFC6120E}">
      <text>
        <r>
          <rPr>
            <b/>
            <sz val="9"/>
            <color indexed="81"/>
            <rFont val="Tahoma"/>
            <family val="2"/>
          </rPr>
          <t>This is the loan amount taken by the borrower from the lender.</t>
        </r>
      </text>
    </comment>
    <comment ref="D10" authorId="0" shapeId="0" xr:uid="{D393DD6B-48FF-492B-9870-953D52D8FC9D}">
      <text>
        <r>
          <rPr>
            <b/>
            <sz val="9"/>
            <color indexed="81"/>
            <rFont val="Tahoma"/>
            <family val="2"/>
          </rPr>
          <t>Payment types are of two kinds:
1. End of the Period: This means you pay your regular payment at the end of the period. So, you have to pay both principal and interest for earlier periods along with that period.
2. Beginning of the Period: You have to pay at the beginning of the period. So, your regular payment will cover principal and interest based on earlier periods, but not this period.</t>
        </r>
        <r>
          <rPr>
            <sz val="9"/>
            <color indexed="81"/>
            <rFont val="Tahoma"/>
            <family val="2"/>
          </rPr>
          <t xml:space="preserve">
</t>
        </r>
      </text>
    </comment>
    <comment ref="D11" authorId="0" shapeId="0" xr:uid="{28F32825-DEC9-4651-8047-2E0739926C4F}">
      <text>
        <r>
          <rPr>
            <b/>
            <sz val="9"/>
            <color indexed="81"/>
            <rFont val="Tahoma"/>
            <family val="2"/>
          </rPr>
          <t>This is the payment frequency that you follow when repaying your loan.
You can choose this as weekly, bi-weekly, monthly, bi-monthly, semi-monthly, quarterly, semi-annually or yearly.
According to this chosen frequency, number of payments per year will vary.
For example,
Weekly: 52 times a years
Bi-weekly: 26 times a year
Monthly: 12 times a year
Bi-Monthly: 6 times a year
Semi-Monthly: 24 times a year
Quarterly: 4 times a year
Semi-annually: 2 times a year
Yearly: 1 time a year</t>
        </r>
        <r>
          <rPr>
            <sz val="9"/>
            <color indexed="81"/>
            <rFont val="Tahoma"/>
            <family val="2"/>
          </rPr>
          <t xml:space="preserve">
</t>
        </r>
      </text>
    </comment>
    <comment ref="D12" authorId="0" shapeId="0" xr:uid="{0540F3AE-78C4-45C4-93B4-56D80E87EAB1}">
      <text>
        <r>
          <rPr>
            <b/>
            <sz val="9"/>
            <color indexed="81"/>
            <rFont val="Tahoma"/>
            <family val="2"/>
          </rPr>
          <t xml:space="preserve">This is the frequency at which the interest will be compounded. It can be of weekly, bi-weekly, monthly, bi-monthly, semi-monthly, quarterly, semi-annually, yearly types.
But, remember, it can not be a lesser frequency than the regular payment frequency.
For example, if you choose monthly regular payment, the interest must be compounded at monthly, bi-monthly, quarterly, semi-annually or yearly frequency.
it can not be compounded at weekly, bi-weekly or semi-monthly frequency.
</t>
        </r>
      </text>
    </comment>
    <comment ref="D14" authorId="0" shapeId="0" xr:uid="{A2383CDF-E8E6-4EF1-B50C-336D33C38D17}">
      <text>
        <r>
          <rPr>
            <b/>
            <sz val="9"/>
            <color indexed="81"/>
            <rFont val="Tahoma"/>
            <family val="2"/>
          </rPr>
          <t xml:space="preserve">This is the frequency which you will follow when making regular payments. It must be the multiple of regular payment freuqency.
For example, if you pay monthly regular payments, you can pay bi-monthly, quarterly, semi-annually, or yearly extra payments. You can not make weekly or bi-weekly or semi monthly extra payments.
</t>
        </r>
        <r>
          <rPr>
            <sz val="9"/>
            <color indexed="81"/>
            <rFont val="Tahoma"/>
            <family val="2"/>
          </rPr>
          <t xml:space="preserve">
</t>
        </r>
      </text>
    </comment>
    <comment ref="B20" authorId="0" shapeId="0" xr:uid="{5EC752E2-E010-40FA-85B6-F76B0356196E}">
      <text>
        <r>
          <rPr>
            <b/>
            <sz val="9"/>
            <color indexed="81"/>
            <rFont val="Tahoma"/>
            <family val="2"/>
          </rPr>
          <t>This is the regular payment amount that you need to make to repay the loan within your loan term.</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5" authorId="0" shapeId="0" xr:uid="{2A2B3874-64AE-4FE4-BAFC-91E211D9D2B8}">
      <text>
        <r>
          <rPr>
            <b/>
            <sz val="9"/>
            <color indexed="81"/>
            <rFont val="Tahoma"/>
            <family val="2"/>
          </rPr>
          <t>This is the term in years for which you take a loan. Generally, car loans are for 3 to 5 years.
If you take  a loan for a number of months, divide the number of months by 12 and insert the value here.</t>
        </r>
        <r>
          <rPr>
            <sz val="9"/>
            <color indexed="81"/>
            <rFont val="Tahoma"/>
            <family val="2"/>
          </rPr>
          <t xml:space="preserve">
</t>
        </r>
      </text>
    </comment>
    <comment ref="B6" authorId="0" shapeId="0" xr:uid="{1AAA3F43-3886-491F-807F-6EECA4C2332C}">
      <text>
        <r>
          <rPr>
            <b/>
            <sz val="9"/>
            <color indexed="81"/>
            <rFont val="Tahoma"/>
            <family val="2"/>
          </rPr>
          <t>This is the remaining years of your loan from your view point.
If you add extra payments, it will start to add from the strating of this remaining term.</t>
        </r>
        <r>
          <rPr>
            <sz val="9"/>
            <color indexed="81"/>
            <rFont val="Tahoma"/>
            <family val="2"/>
          </rPr>
          <t xml:space="preserve">
</t>
        </r>
      </text>
    </comment>
    <comment ref="D7" authorId="0" shapeId="0" xr:uid="{F74C9A53-9EE7-41AE-8BAC-667CB29BC19B}">
      <text>
        <r>
          <rPr>
            <b/>
            <sz val="9"/>
            <color indexed="81"/>
            <rFont val="Tahoma"/>
            <family val="2"/>
          </rPr>
          <t>This is the loan amount taken by the borrower from the lender.</t>
        </r>
      </text>
    </comment>
    <comment ref="D10" authorId="0" shapeId="0" xr:uid="{D1C8FD06-B452-4023-A336-B3FDDC73581F}">
      <text>
        <r>
          <rPr>
            <b/>
            <sz val="9"/>
            <color indexed="81"/>
            <rFont val="Tahoma"/>
            <family val="2"/>
          </rPr>
          <t>Payment types are of two kinds:
1. End of the Period: This means you pay your regular payment at the end of the period. So, you have to pay both principal and interest for earlier periods along with that period.
2. Beginning of the Period: You have to pay at the beginning of the period. So, your regular payment will cover principal and interest based on earlier periods, but not this period.</t>
        </r>
        <r>
          <rPr>
            <sz val="9"/>
            <color indexed="81"/>
            <rFont val="Tahoma"/>
            <family val="2"/>
          </rPr>
          <t xml:space="preserve">
</t>
        </r>
      </text>
    </comment>
    <comment ref="D11" authorId="0" shapeId="0" xr:uid="{12B5E0DB-7C10-43C8-A513-A1DCCBD4C535}">
      <text>
        <r>
          <rPr>
            <b/>
            <sz val="9"/>
            <color indexed="81"/>
            <rFont val="Tahoma"/>
            <family val="2"/>
          </rPr>
          <t>This is the payment frequency that you follow when repaying your loan.
You can choose this as weekly, bi-weekly, monthly, bi-monthly, semi-monthly, quarterly, semi-annually or yearly.
According to this chosen frequency, number of payments per year will vary.
For example,
Weekly: 52 times a years
Bi-weekly: 26 times a year
Monthly: 12 times a year
Bi-Monthly: 6 times a year
Semi-Monthly: 24 times a year
Quarterly: 4 times a year
Semi-annually: 2 times a year
Yearly: 1 time a year</t>
        </r>
        <r>
          <rPr>
            <sz val="9"/>
            <color indexed="81"/>
            <rFont val="Tahoma"/>
            <family val="2"/>
          </rPr>
          <t xml:space="preserve">
</t>
        </r>
      </text>
    </comment>
    <comment ref="D12" authorId="0" shapeId="0" xr:uid="{0F1A37DB-FDFF-42A4-B5FD-2872A103CE65}">
      <text>
        <r>
          <rPr>
            <b/>
            <sz val="9"/>
            <color indexed="81"/>
            <rFont val="Tahoma"/>
            <family val="2"/>
          </rPr>
          <t xml:space="preserve">This is the frequency at which the interest will be compounded. It can be of weekly, bi-weekly, monthly, bi-monthly, semi-monthly, quarterly, semi-annually, yearly types.
But, remember, it can not be a lesser frequency than the regular payment frequency.
For example, if you choose monthly regular payment, the interest must be compounded at monthly, bi-monthly, quarterly, semi-annually or yearly frequency.
it can not be compounded at weekly, bi-weekly or semi-monthly frequency.
</t>
        </r>
      </text>
    </comment>
    <comment ref="D14" authorId="0" shapeId="0" xr:uid="{54369196-FC87-4D3D-8A61-E9205D472884}">
      <text>
        <r>
          <rPr>
            <b/>
            <sz val="9"/>
            <color indexed="81"/>
            <rFont val="Tahoma"/>
            <family val="2"/>
          </rPr>
          <t xml:space="preserve">This is the frequency which you will follow when making regular payments. It must be the multiple of regular payment freuqency.
For example, if you pay monthly regular payments, you can pay bi-monthly, quarterly, semi-annually, or yearly extra payments. You can not make weekly or bi-weekly or semi monthly extra payments.
</t>
        </r>
        <r>
          <rPr>
            <sz val="9"/>
            <color indexed="81"/>
            <rFont val="Tahoma"/>
            <family val="2"/>
          </rPr>
          <t xml:space="preserve">
</t>
        </r>
      </text>
    </comment>
    <comment ref="B20" authorId="0" shapeId="0" xr:uid="{B4473A1A-AB86-4DCD-9FAA-8E268E870D7E}">
      <text>
        <r>
          <rPr>
            <b/>
            <sz val="9"/>
            <color indexed="81"/>
            <rFont val="Tahoma"/>
            <family val="2"/>
          </rPr>
          <t>This is the regular payment amount that you need to make to repay the loan within your loan term.</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5" authorId="0" shapeId="0" xr:uid="{E213F865-A7D4-4908-8B85-C31F213FB9BB}">
      <text>
        <r>
          <rPr>
            <b/>
            <sz val="9"/>
            <color indexed="81"/>
            <rFont val="Tahoma"/>
            <family val="2"/>
          </rPr>
          <t>This is the term in years for which you take a loan. Generally, car loans are for 3 to 5 years.
If you take  a loan for a number of months, divide the number of months by 12 and insert the value here.</t>
        </r>
        <r>
          <rPr>
            <sz val="9"/>
            <color indexed="81"/>
            <rFont val="Tahoma"/>
            <family val="2"/>
          </rPr>
          <t xml:space="preserve">
</t>
        </r>
      </text>
    </comment>
    <comment ref="B6" authorId="0" shapeId="0" xr:uid="{FFDCEC0C-361A-4982-A6BC-C19ECDCFC617}">
      <text>
        <r>
          <rPr>
            <b/>
            <sz val="9"/>
            <color indexed="81"/>
            <rFont val="Tahoma"/>
            <family val="2"/>
          </rPr>
          <t>This is the remaining years of your loan from your view point.
If you add extra payments, it will start to add from the strating of this remaining term.</t>
        </r>
        <r>
          <rPr>
            <sz val="9"/>
            <color indexed="81"/>
            <rFont val="Tahoma"/>
            <family val="2"/>
          </rPr>
          <t xml:space="preserve">
</t>
        </r>
      </text>
    </comment>
    <comment ref="D7" authorId="0" shapeId="0" xr:uid="{907F3CBD-13E0-4D00-85B7-D785DDA6E48D}">
      <text>
        <r>
          <rPr>
            <b/>
            <sz val="9"/>
            <color indexed="81"/>
            <rFont val="Tahoma"/>
            <family val="2"/>
          </rPr>
          <t>This is the loan amount taken by the borrower from the lender.</t>
        </r>
      </text>
    </comment>
    <comment ref="D10" authorId="0" shapeId="0" xr:uid="{3B7BAB94-1B38-4709-8101-C57C5E5A7493}">
      <text>
        <r>
          <rPr>
            <b/>
            <sz val="9"/>
            <color indexed="81"/>
            <rFont val="Tahoma"/>
            <family val="2"/>
          </rPr>
          <t>Payment types are of two kinds:
1. End of the Period: This means you pay your regular payment at the end of the period. So, you have to pay both principal and interest for earlier periods along with that period.
2. Beginning of the Period: You have to pay at the beginning of the period. So, your regular payment will cover principal and interest based on earlier periods, but not this period.</t>
        </r>
        <r>
          <rPr>
            <sz val="9"/>
            <color indexed="81"/>
            <rFont val="Tahoma"/>
            <family val="2"/>
          </rPr>
          <t xml:space="preserve">
</t>
        </r>
      </text>
    </comment>
    <comment ref="D11" authorId="0" shapeId="0" xr:uid="{4DB6DFF8-3F21-458D-B556-D539884EB0A0}">
      <text>
        <r>
          <rPr>
            <b/>
            <sz val="9"/>
            <color indexed="81"/>
            <rFont val="Tahoma"/>
            <family val="2"/>
          </rPr>
          <t>This is the payment frequency that you follow when repaying your loan.
You can choose this as weekly, bi-weekly, monthly, bi-monthly, semi-monthly, quarterly, semi-annually or yearly.
According to this chosen frequency, number of payments per year will vary.
For example,
Weekly: 52 times a years
Bi-weekly: 26 times a year
Monthly: 12 times a year
Bi-Monthly: 6 times a year
Semi-Monthly: 24 times a year
Quarterly: 4 times a year
Semi-annually: 2 times a year
Yearly: 1 time a year</t>
        </r>
        <r>
          <rPr>
            <sz val="9"/>
            <color indexed="81"/>
            <rFont val="Tahoma"/>
            <family val="2"/>
          </rPr>
          <t xml:space="preserve">
</t>
        </r>
      </text>
    </comment>
    <comment ref="D12" authorId="0" shapeId="0" xr:uid="{6A3BCEC5-4D77-4B30-933E-058EA909B75B}">
      <text>
        <r>
          <rPr>
            <b/>
            <sz val="9"/>
            <color indexed="81"/>
            <rFont val="Tahoma"/>
            <family val="2"/>
          </rPr>
          <t xml:space="preserve">This is the frequency at which the interest will be compounded. It can be of weekly, bi-weekly, monthly, bi-monthly, semi-monthly, quarterly, semi-annually, yearly types.
But, remember, it can not be a lesser frequency than the regular payment frequency.
For example, if you choose monthly regular payment, the interest must be compounded at monthly, bi-monthly, quarterly, semi-annually or yearly frequency.
it can not be compounded at weekly, bi-weekly or semi-monthly frequency.
</t>
        </r>
      </text>
    </comment>
    <comment ref="D14" authorId="0" shapeId="0" xr:uid="{F0133460-42B6-40E3-B503-4890060EA12C}">
      <text>
        <r>
          <rPr>
            <b/>
            <sz val="9"/>
            <color indexed="81"/>
            <rFont val="Tahoma"/>
            <family val="2"/>
          </rPr>
          <t xml:space="preserve">This is the frequency which you will follow when making regular payments. It must be the multiple of regular payment freuqency.
For example, if you pay monthly regular payments, you can pay bi-monthly, quarterly, semi-annually, or yearly extra payments. You can not make weekly or bi-weekly or semi monthly extra payments.
</t>
        </r>
        <r>
          <rPr>
            <sz val="9"/>
            <color indexed="81"/>
            <rFont val="Tahoma"/>
            <family val="2"/>
          </rPr>
          <t xml:space="preserve">
</t>
        </r>
      </text>
    </comment>
    <comment ref="B20" authorId="0" shapeId="0" xr:uid="{18B255E2-439B-4ECD-8DEA-A581A1BA26A6}">
      <text>
        <r>
          <rPr>
            <b/>
            <sz val="9"/>
            <color indexed="81"/>
            <rFont val="Tahoma"/>
            <family val="2"/>
          </rPr>
          <t>This is the regular payment amount that you need to make to repay the loan within your loan term.</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5" authorId="0" shapeId="0" xr:uid="{4A94C3AF-9DC7-4BD1-A42D-8D03282FB05E}">
      <text>
        <r>
          <rPr>
            <b/>
            <sz val="9"/>
            <color indexed="81"/>
            <rFont val="Tahoma"/>
            <family val="2"/>
          </rPr>
          <t>This is the term in years for which you take a loan. Generally, car loans are for 3 to 5 years.
If you take  a loan for a number of months, divide the number of months by 12 and insert the value here.</t>
        </r>
        <r>
          <rPr>
            <sz val="9"/>
            <color indexed="81"/>
            <rFont val="Tahoma"/>
            <family val="2"/>
          </rPr>
          <t xml:space="preserve">
</t>
        </r>
      </text>
    </comment>
    <comment ref="B6" authorId="0" shapeId="0" xr:uid="{A2D9EF5C-B776-4F34-A7FA-89E720995E2F}">
      <text>
        <r>
          <rPr>
            <b/>
            <sz val="9"/>
            <color indexed="81"/>
            <rFont val="Tahoma"/>
            <family val="2"/>
          </rPr>
          <t>This is the remaining years of your loan from your view point.
If you add extra payments, it will start to add from the strating of this remaining term.</t>
        </r>
        <r>
          <rPr>
            <sz val="9"/>
            <color indexed="81"/>
            <rFont val="Tahoma"/>
            <family val="2"/>
          </rPr>
          <t xml:space="preserve">
</t>
        </r>
      </text>
    </comment>
    <comment ref="D7" authorId="0" shapeId="0" xr:uid="{73A0E077-C0FF-4B72-AD4B-8F1B7E351746}">
      <text>
        <r>
          <rPr>
            <b/>
            <sz val="9"/>
            <color indexed="81"/>
            <rFont val="Tahoma"/>
            <family val="2"/>
          </rPr>
          <t>This is the loan amount taken by the borrower from the lender.</t>
        </r>
      </text>
    </comment>
    <comment ref="D10" authorId="0" shapeId="0" xr:uid="{B2EF0F49-49C2-452D-9CBE-CAF76C94E660}">
      <text>
        <r>
          <rPr>
            <b/>
            <sz val="9"/>
            <color indexed="81"/>
            <rFont val="Tahoma"/>
            <family val="2"/>
          </rPr>
          <t>Payment types are of two kinds:
1. End of the Period: This means you pay your regular payment at the end of the period. So, you have to pay both principal and interest for earlier periods along with that period.
2. Beginning of the Period: You have to pay at the beginning of the period. So, your regular payment will cover principal and interest based on earlier periods, but not this period.</t>
        </r>
        <r>
          <rPr>
            <sz val="9"/>
            <color indexed="81"/>
            <rFont val="Tahoma"/>
            <family val="2"/>
          </rPr>
          <t xml:space="preserve">
</t>
        </r>
      </text>
    </comment>
    <comment ref="D11" authorId="0" shapeId="0" xr:uid="{3A479D26-172E-4F3B-81EB-262633E8D4DF}">
      <text>
        <r>
          <rPr>
            <b/>
            <sz val="9"/>
            <color indexed="81"/>
            <rFont val="Tahoma"/>
            <family val="2"/>
          </rPr>
          <t>This is the payment frequency that you follow when repaying your loan.
You can choose this as weekly, bi-weekly, monthly, bi-monthly, semi-monthly, quarterly, semi-annually or yearly.
According to this chosen frequency, number of payments per year will vary.
For example,
Weekly: 52 times a years
Bi-weekly: 26 times a year
Monthly: 12 times a year
Bi-Monthly: 6 times a year
Semi-Monthly: 24 times a year
Quarterly: 4 times a year
Semi-annually: 2 times a year
Yearly: 1 time a year</t>
        </r>
        <r>
          <rPr>
            <sz val="9"/>
            <color indexed="81"/>
            <rFont val="Tahoma"/>
            <family val="2"/>
          </rPr>
          <t xml:space="preserve">
</t>
        </r>
      </text>
    </comment>
    <comment ref="D12" authorId="0" shapeId="0" xr:uid="{C14BA262-910A-4A13-A5E5-D6941EAA5C11}">
      <text>
        <r>
          <rPr>
            <b/>
            <sz val="9"/>
            <color indexed="81"/>
            <rFont val="Tahoma"/>
            <family val="2"/>
          </rPr>
          <t xml:space="preserve">This is the frequency at which the interest will be compounded. It can be of weekly, bi-weekly, monthly, bi-monthly, semi-monthly, quarterly, semi-annually, yearly types.
But, remember, it can not be a lesser frequency than the regular payment frequency.
For example, if you choose monthly regular payment, the interest must be compounded at monthly, bi-monthly, quarterly, semi-annually or yearly frequency.
it can not be compounded at weekly, bi-weekly or semi-monthly frequency.
</t>
        </r>
      </text>
    </comment>
    <comment ref="D14" authorId="0" shapeId="0" xr:uid="{4B2F8221-39A3-4BCF-B8EE-2135D277789F}">
      <text>
        <r>
          <rPr>
            <b/>
            <sz val="9"/>
            <color indexed="81"/>
            <rFont val="Tahoma"/>
            <family val="2"/>
          </rPr>
          <t xml:space="preserve">This is the frequency which you will follow when making regular payments. It must be the multiple of regular payment freuqency.
For example, if you pay monthly regular payments, you can pay bi-monthly, quarterly, semi-annually, or yearly extra payments. You can not make weekly or bi-weekly or semi monthly extra payments.
</t>
        </r>
        <r>
          <rPr>
            <sz val="9"/>
            <color indexed="81"/>
            <rFont val="Tahoma"/>
            <family val="2"/>
          </rPr>
          <t xml:space="preserve">
</t>
        </r>
      </text>
    </comment>
    <comment ref="B20" authorId="0" shapeId="0" xr:uid="{AC0EF887-A406-4D5E-923A-B6EC11A4C86B}">
      <text>
        <r>
          <rPr>
            <b/>
            <sz val="9"/>
            <color indexed="81"/>
            <rFont val="Tahoma"/>
            <family val="2"/>
          </rPr>
          <t>This is the regular payment amount that you need to make to repay the loan within your loan term.</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7" authorId="0" shapeId="0" xr:uid="{59B61D52-062D-48D2-9C55-E52F9A1BF94E}">
      <text>
        <r>
          <rPr>
            <b/>
            <sz val="9"/>
            <color indexed="81"/>
            <rFont val="Tahoma"/>
            <family val="2"/>
          </rPr>
          <t>This is the total current debt that is outstanding</t>
        </r>
      </text>
    </comment>
    <comment ref="J7" authorId="0" shapeId="0" xr:uid="{89A4F354-BF23-4043-B877-A799FC88640F}">
      <text>
        <r>
          <rPr>
            <b/>
            <sz val="9"/>
            <color indexed="81"/>
            <rFont val="Tahoma"/>
            <family val="2"/>
          </rPr>
          <t>This is the current monthly payments that you are paying in total for all of your lons.</t>
        </r>
      </text>
    </comment>
    <comment ref="K7" authorId="0" shapeId="0" xr:uid="{E6A879F8-7F5C-4D9D-A636-435E6E436C32}">
      <text>
        <r>
          <rPr>
            <b/>
            <sz val="9"/>
            <color indexed="81"/>
            <rFont val="Tahoma"/>
            <family val="2"/>
          </rPr>
          <t>This is the longest term that you have to pay a loan among all your loans.</t>
        </r>
        <r>
          <rPr>
            <sz val="9"/>
            <color indexed="81"/>
            <rFont val="Tahoma"/>
            <family val="2"/>
          </rPr>
          <t xml:space="preserve">
</t>
        </r>
      </text>
    </comment>
    <comment ref="K10" authorId="0" shapeId="0" xr:uid="{F6E451D7-5692-4DD3-84AC-AD77E1DF5AA9}">
      <text>
        <r>
          <rPr>
            <b/>
            <sz val="9"/>
            <color indexed="81"/>
            <rFont val="Tahoma"/>
            <family val="2"/>
          </rPr>
          <t>This is the combined interest rate for all of your loans. This is mainly a weighted average interest rate.
You can get this by following formula:
Sum of (loan*Interest rate)/(Sum of loan)</t>
        </r>
      </text>
    </comment>
    <comment ref="L11" authorId="0" shapeId="0" xr:uid="{4695787E-B16B-4212-B4B7-FB9DFBDC07DB}">
      <text>
        <r>
          <rPr>
            <b/>
            <sz val="9"/>
            <color indexed="81"/>
            <rFont val="Tahoma"/>
            <family val="2"/>
          </rPr>
          <t>This is the number of years that you would require to pay all your loans if you continue the same payment throughout all the peridos of your loan.</t>
        </r>
      </text>
    </comment>
    <comment ref="M11" authorId="0" shapeId="0" xr:uid="{A0DA1663-4954-4050-B943-4D9AB118CB5E}">
      <text>
        <r>
          <rPr>
            <b/>
            <sz val="9"/>
            <color indexed="81"/>
            <rFont val="Tahoma"/>
            <family val="2"/>
          </rPr>
          <t>This is the interest that you need to pay if you continue your current monthly payments until loan is paid off fully.</t>
        </r>
      </text>
    </comment>
    <comment ref="N11" authorId="0" shapeId="0" xr:uid="{7CAD0731-5265-4178-9372-E5528EB637FD}">
      <text>
        <r>
          <rPr>
            <b/>
            <sz val="9"/>
            <color indexed="81"/>
            <rFont val="Tahoma"/>
            <family val="2"/>
          </rPr>
          <t>This is the interest savings that you would get if you follow this approach rather than paying individual loans each time.</t>
        </r>
      </text>
    </comment>
    <comment ref="I15" authorId="0" shapeId="0" xr:uid="{C49847C7-ABC4-4B5C-9B96-278DB86802F2}">
      <text>
        <r>
          <rPr>
            <b/>
            <sz val="9"/>
            <color indexed="81"/>
            <rFont val="Tahoma"/>
            <family val="2"/>
          </rPr>
          <t>This is the cost that will incur to convert your multiple loans into new loan terms and new payments through refinance approach.</t>
        </r>
      </text>
    </comment>
    <comment ref="K15" authorId="0" shapeId="0" xr:uid="{78F34BCE-14D8-4E1B-90F1-34CBC6896011}">
      <text>
        <r>
          <rPr>
            <b/>
            <sz val="9"/>
            <color indexed="81"/>
            <rFont val="Tahoma"/>
            <family val="2"/>
          </rPr>
          <t>This is the refinance interest rate proposed by the lender.</t>
        </r>
      </text>
    </comment>
    <comment ref="L15" authorId="0" shapeId="0" xr:uid="{B94DA513-571C-4421-ACDE-D8A161D165E1}">
      <text>
        <r>
          <rPr>
            <b/>
            <sz val="9"/>
            <color indexed="81"/>
            <rFont val="Tahoma"/>
            <family val="2"/>
          </rPr>
          <t>This is the length of years that you will get to pay off your refinanced loan.</t>
        </r>
      </text>
    </comment>
    <comment ref="M15" authorId="0" shapeId="0" xr:uid="{D580ACF0-72D2-4B87-B986-5DA42919D68D}">
      <text>
        <r>
          <rPr>
            <b/>
            <sz val="9"/>
            <color indexed="81"/>
            <rFont val="Tahoma"/>
            <family val="2"/>
          </rPr>
          <t xml:space="preserve">This is the payment frequency that you follow when repaying your loan.
You can choose this as weekly, bi-weekly, monthly, bi-monthly, semi-monthly, quarterly, semi-annually or yearly.
According to this chosen frequency, number of payments per year will vary.
For example,
Weekly: 52 times a years
Bi-weekly: 26 times a year
Monthly: 12 times a year
Bi-Monthly: 6 times a year
Semi-Monthly: 24 times a year
Quarterly: 4 times a year
Semi-annually: 2 times a year
Yearly: 1 time a year
</t>
        </r>
      </text>
    </comment>
    <comment ref="N15" authorId="0" shapeId="0" xr:uid="{8896FE62-B52D-408F-A548-E24C04D35F45}">
      <text>
        <r>
          <rPr>
            <b/>
            <sz val="9"/>
            <color indexed="81"/>
            <rFont val="Tahoma"/>
            <family val="2"/>
          </rPr>
          <t>This is the regular payment that you need to make to pay off your refinanced loan within refinance loan terms.</t>
        </r>
      </text>
    </comment>
    <comment ref="O15" authorId="0" shapeId="0" xr:uid="{FC104191-0F1C-4FC7-8E94-F40E6B7A5FAA}">
      <text>
        <r>
          <rPr>
            <b/>
            <sz val="9"/>
            <color indexed="81"/>
            <rFont val="Tahoma"/>
            <family val="2"/>
          </rPr>
          <t>This is the interest savings that you would get if you follow this approach rather than paying individual loans each time.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<sst xmlns="http://schemas.openxmlformats.org/spreadsheetml/2006/main" count="354" uniqueCount="103">
  <si>
    <t>Due Date</t>
  </si>
  <si>
    <t>Payment
No.</t>
  </si>
  <si>
    <t>Due Payment</t>
  </si>
  <si>
    <t>Balance</t>
  </si>
  <si>
    <t>Interest Compounded</t>
  </si>
  <si>
    <t>Weekly</t>
  </si>
  <si>
    <t>Bi-weekly</t>
  </si>
  <si>
    <t>Semi-monthly</t>
  </si>
  <si>
    <t>Monthly</t>
  </si>
  <si>
    <t>Bi-monthly</t>
  </si>
  <si>
    <t>Quarterly</t>
  </si>
  <si>
    <t>Semi-annually</t>
  </si>
  <si>
    <t>Yearly</t>
  </si>
  <si>
    <t>Extra Payment Starts from Payment No.</t>
  </si>
  <si>
    <t>Payment Type</t>
  </si>
  <si>
    <t>Loan Details</t>
  </si>
  <si>
    <t>Summary</t>
  </si>
  <si>
    <t>Est. Interest Savings</t>
  </si>
  <si>
    <t>End of the Period</t>
  </si>
  <si>
    <t>Beginning of the Period</t>
  </si>
  <si>
    <t>Calculated After
(Days or Months)</t>
  </si>
  <si>
    <t>No. of Payments/Year</t>
  </si>
  <si>
    <t>Interest
Paid</t>
  </si>
  <si>
    <t>Principal
Paid</t>
  </si>
  <si>
    <t>nper</t>
  </si>
  <si>
    <t>Name</t>
  </si>
  <si>
    <t>Weeks</t>
  </si>
  <si>
    <t>Years</t>
  </si>
  <si>
    <t>Months</t>
  </si>
  <si>
    <t>Quarters</t>
  </si>
  <si>
    <t>Extra Payment Made After</t>
  </si>
  <si>
    <t>Bi-Weekly</t>
  </si>
  <si>
    <t>Number</t>
  </si>
  <si>
    <t>Extra Payment
(Recurring)</t>
  </si>
  <si>
    <t>By ExcelDemy.com</t>
  </si>
  <si>
    <t>© SOFTEKO (Parent Company of ExcelDemy.com)</t>
  </si>
  <si>
    <t>This spreadsheet, including all worksheets and associated content is a copyrighted work under the general copyright laws.</t>
  </si>
  <si>
    <t>Do not submit copies or modifications of this template to any website or online template gallery. But you can put a link of the page where the template is placed.</t>
  </si>
  <si>
    <t>Please review the following license agreement to learn how you may or may not use this template. Thank you.</t>
  </si>
  <si>
    <t>https://www.exceldemy.com/private-use-only-license/</t>
  </si>
  <si>
    <r>
      <rPr>
        <b/>
        <sz val="14"/>
        <color theme="1"/>
        <rFont val="Calibri"/>
        <family val="2"/>
        <scheme val="minor"/>
      </rPr>
      <t>Do not delete this worksheet.</t>
    </r>
    <r>
      <rPr>
        <sz val="14"/>
        <rFont val="Calibri"/>
        <family val="2"/>
        <scheme val="minor"/>
      </rPr>
      <t xml:space="preserve"> If necessary, you may hide it by right-clicking on the tab and selecting the </t>
    </r>
    <r>
      <rPr>
        <b/>
        <sz val="14"/>
        <rFont val="Calibri"/>
        <family val="2"/>
        <scheme val="minor"/>
      </rPr>
      <t>'Hide'</t>
    </r>
    <r>
      <rPr>
        <sz val="14"/>
        <rFont val="Calibri"/>
        <family val="2"/>
        <scheme val="minor"/>
      </rPr>
      <t xml:space="preserve"> command.</t>
    </r>
  </si>
  <si>
    <t>Extra Payment</t>
  </si>
  <si>
    <t>Total No. of Payments</t>
  </si>
  <si>
    <t>Interest Rate (Per Period)</t>
  </si>
  <si>
    <t>Total Amount to be Paid</t>
  </si>
  <si>
    <t>Total Interest to be Paid</t>
  </si>
  <si>
    <t>Total Time</t>
  </si>
  <si>
    <t>Have you set aside a sufficient emergency fund?</t>
  </si>
  <si>
    <t>Factors to consider when paying off the mortgage early</t>
  </si>
  <si>
    <t>Do you have any high paying credit card or any other debts?
If any, pay off them at first.</t>
  </si>
  <si>
    <t>Are you feeling the mortgage loan is ruling your life?</t>
  </si>
  <si>
    <t>Yes</t>
  </si>
  <si>
    <t>No</t>
  </si>
  <si>
    <t>#</t>
  </si>
  <si>
    <t>Factor</t>
  </si>
  <si>
    <t>Yes / No</t>
  </si>
  <si>
    <t>Time Saved</t>
  </si>
  <si>
    <t>Original Loan Terms (Years):</t>
  </si>
  <si>
    <t>Annual Percentage Rate (APR):</t>
  </si>
  <si>
    <t>Loan Date (mm/dd/yy):</t>
  </si>
  <si>
    <t>Payment Type:</t>
  </si>
  <si>
    <t>Regular Payment Frequency:</t>
  </si>
  <si>
    <t>Interest Compounding Frequency:</t>
  </si>
  <si>
    <t>Extra Payment Frequency:</t>
  </si>
  <si>
    <t>https://www.exceldemy.com/mortgage-calculator-with-extra-payments-and-lump-sum/</t>
  </si>
  <si>
    <t>Mortgage calculator with extra payments and lump sum</t>
  </si>
  <si>
    <r>
      <t xml:space="preserve">*If all the above factors show in </t>
    </r>
    <r>
      <rPr>
        <b/>
        <i/>
        <sz val="12"/>
        <color theme="9"/>
        <rFont val="Arial Narrow"/>
        <family val="2"/>
      </rPr>
      <t>green</t>
    </r>
    <r>
      <rPr>
        <b/>
        <i/>
        <sz val="12"/>
        <color rgb="FF7F7F7F"/>
        <rFont val="Arial Narrow"/>
        <family val="2"/>
      </rPr>
      <t xml:space="preserve"> color, then pay off your mortgage debt early</t>
    </r>
  </si>
  <si>
    <t>Remaining Years
(Integers &amp; numbers with 0.25, 0.5, 0.75):</t>
  </si>
  <si>
    <t>Extra Amount You Plan to Add ($):</t>
  </si>
  <si>
    <t>Are there any prepayment penalities?</t>
  </si>
  <si>
    <t>weekly</t>
  </si>
  <si>
    <t>Extra Payment Check</t>
  </si>
  <si>
    <r>
      <t xml:space="preserve">Input Values (Blue Area)
</t>
    </r>
    <r>
      <rPr>
        <b/>
        <sz val="11"/>
        <color rgb="FF7F7F7F"/>
        <rFont val="Wingdings 3"/>
        <family val="1"/>
        <charset val="2"/>
      </rPr>
      <t>q</t>
    </r>
  </si>
  <si>
    <t>Extra Payment (Irregular)</t>
  </si>
  <si>
    <t>Prepared By</t>
  </si>
  <si>
    <t>Reviewed By</t>
  </si>
  <si>
    <t>Last Update</t>
  </si>
  <si>
    <t>Article Link</t>
  </si>
  <si>
    <t>Copyright © 2013-2023 ExcelDemy.com | All rights reserved.</t>
  </si>
  <si>
    <t>Kawser Ahmed</t>
  </si>
  <si>
    <t>Md. Tanjim Reza Tanim</t>
  </si>
  <si>
    <t>Loan Amount:</t>
  </si>
  <si>
    <t>Loan 1</t>
  </si>
  <si>
    <t>Loan 2</t>
  </si>
  <si>
    <t>Loan 3</t>
  </si>
  <si>
    <t>Loan 4</t>
  </si>
  <si>
    <t>Loan 5</t>
  </si>
  <si>
    <t>Multiple Loan Amortization Schedule</t>
  </si>
  <si>
    <t>Use the Template to find your multiple loan amortization schedule. Read the article to learn how to use the template efficiently.</t>
  </si>
  <si>
    <t>Current Outstanding Debt</t>
  </si>
  <si>
    <t>Longest Loan Periods (Years)</t>
  </si>
  <si>
    <t>Combined Interest Rate</t>
  </si>
  <si>
    <t>Interest Rate</t>
  </si>
  <si>
    <t>Years to Pay Off</t>
  </si>
  <si>
    <t>Estimated Interest Savings</t>
  </si>
  <si>
    <t>Pay-off Debt Faster Without Refinancing</t>
  </si>
  <si>
    <t>Refinance with New Loan Terms and New Payments</t>
  </si>
  <si>
    <t>Refinance Cost</t>
  </si>
  <si>
    <t>Prepayment Frequency</t>
  </si>
  <si>
    <t>Required Regular Payments</t>
  </si>
  <si>
    <t>Total Interest Paid</t>
  </si>
  <si>
    <t>First Month Payment</t>
  </si>
  <si>
    <t>New Recurring Monthly Payment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</si>
</sst>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44" formatCode="_(&quot;$&quot;* #,##0.00_);_(&quot;$&quot;* \(#,##0.00\);_(&quot;$&quot;* &quot;-&quot;??_);_(@_)"/>
    <numFmt numFmtId="164" formatCode="0.000%"/>
    <numFmt numFmtId="165" formatCode="0.00;&quot;Negative&quot;;&quot;&quot;;&quot;Text&quot;"/>
    <numFmt numFmtId="166" formatCode="dd/mm/yy"/>
    <numFmt numFmtId="167" formatCode="&quot;$&quot;#,##0.00"/>
  </numFmts>
  <fonts count="35" x14ac:knownFonts="1">
    <font>
      <sz val="11"/>
      <color theme="1"/>
      <name val="Calibri"/>
      <family val="2"/>
      <scheme val="minor"/>
    </font>
    <font>
      <sz val="11"/>
      <color theme="1"/>
      <name val="Calibri"/>
      <family val="2"/>
      <scheme val="minor"/>
    </font>
    <font>
      <b/>
      <sz val="14"/>
      <color theme="1"/>
      <name val="Calibri"/>
      <family val="2"/>
      <scheme val="minor"/>
    </font>
    <font>
      <i/>
      <sz val="11"/>
      <color rgb="FF7F7F7F"/>
      <name val="Calibri"/>
      <family val="2"/>
      <scheme val="minor"/>
    </font>
    <font>
      <sz val="10"/>
      <name val="Courier New"/>
      <family val="3"/>
    </font>
    <font>
      <u/>
      <sz val="11"/>
      <color theme="10"/>
      <name val="Calibri"/>
      <family val="2"/>
      <scheme val="minor"/>
    </font>
    <font>
      <sz val="14"/>
      <color theme="1"/>
      <name val="Calibri"/>
      <family val="2"/>
      <scheme val="minor"/>
    </font>
    <font>
      <sz val="14"/>
      <name val="Calibri"/>
      <family val="2"/>
      <scheme val="minor"/>
    </font>
    <font>
      <u/>
      <sz val="14"/>
      <color theme="10"/>
      <name val="Calibri"/>
      <family val="2"/>
      <scheme val="minor"/>
    </font>
    <font>
      <b/>
      <sz val="14"/>
      <name val="Calibri"/>
      <family val="2"/>
      <scheme val="minor"/>
    </font>
    <font>
      <b/>
      <sz val="11"/>
      <color rgb="FFFA7D00"/>
      <name val="Calibri"/>
      <family val="2"/>
      <scheme val="minor"/>
    </font>
    <font>
      <sz val="11"/>
      <color rgb="FF006100"/>
      <name val="Calibri"/>
      <family val="2"/>
      <scheme val="minor"/>
    </font>
    <font>
      <sz val="11"/>
      <color rgb="FFFF0000"/>
      <name val="Calibri"/>
      <family val="2"/>
      <scheme val="minor"/>
    </font>
    <font>
      <b/>
      <sz val="11"/>
      <color theme="1"/>
      <name val="Calibri"/>
      <family val="2"/>
      <scheme val="minor"/>
    </font>
    <font>
      <i/>
      <sz val="11"/>
      <color theme="1"/>
      <name val="Calibri"/>
      <family val="2"/>
      <scheme val="minor"/>
    </font>
    <font>
      <b/>
      <sz val="12"/>
      <color rgb="FF006100"/>
      <name val="Calibri"/>
      <family val="2"/>
      <scheme val="minor"/>
    </font>
    <font>
      <sz val="12"/>
      <color rgb="FF006100"/>
      <name val="Calibri"/>
      <family val="2"/>
      <scheme val="minor"/>
    </font>
    <font>
      <b/>
      <i/>
      <sz val="12"/>
      <color rgb="FF7F7F7F"/>
      <name val="Arial Narrow"/>
      <family val="2"/>
    </font>
    <font>
      <b/>
      <i/>
      <sz val="12"/>
      <color theme="9"/>
      <name val="Arial Narrow"/>
      <family val="2"/>
    </font>
    <font>
      <b/>
      <sz val="12"/>
      <color theme="0"/>
      <name val="Calibri"/>
      <family val="2"/>
      <scheme val="minor"/>
    </font>
    <font>
      <b/>
      <sz val="11"/>
      <color rgb="FF7F7F7F"/>
      <name val="Wingdings 3"/>
      <family val="1"/>
      <charset val="2"/>
    </font>
    <font>
      <b/>
      <i/>
      <sz val="11"/>
      <name val="Calibri"/>
      <family val="2"/>
      <scheme val="minor"/>
    </font>
    <font>
      <b/>
      <i/>
      <sz val="11"/>
      <color theme="1"/>
      <name val="Calibri"/>
      <family val="2"/>
      <scheme val="minor"/>
    </font>
    <font>
      <b/>
      <sz val="11"/>
      <name val="Calibri"/>
      <family val="2"/>
      <scheme val="minor"/>
    </font>
    <font>
      <sz val="18"/>
      <color theme="3"/>
      <name val="Calibri Light"/>
      <family val="2"/>
      <scheme val="major"/>
    </font>
    <font>
      <b/>
      <i/>
      <sz val="22"/>
      <color theme="4" tint="-0.249977111117893"/>
      <name val="Calibri Light"/>
      <family val="2"/>
      <scheme val="major"/>
    </font>
    <font>
      <b/>
      <i/>
      <sz val="11"/>
      <color theme="1"/>
      <name val="Segoe UI Semibold"/>
      <family val="2"/>
    </font>
    <font>
      <b/>
      <sz val="12"/>
      <color theme="4" tint="-0.499984740745262"/>
      <name val="Calibri"/>
      <family val="2"/>
      <scheme val="minor"/>
    </font>
    <font>
      <sz val="12"/>
      <color theme="4" tint="-0.499984740745262"/>
      <name val="Calibri"/>
      <family val="2"/>
      <scheme val="minor"/>
    </font>
    <font>
      <b/>
      <sz val="11"/>
      <color theme="4" tint="-0.499984740745262"/>
      <name val="Calibri"/>
      <family val="2"/>
      <scheme val="minor"/>
    </font>
    <font>
      <b/>
      <i/>
      <sz val="12"/>
      <color theme="1"/>
      <name val="Calibri"/>
      <family val="2"/>
      <scheme val="minor"/>
    </font>
    <font>
      <i/>
      <sz val="11"/>
      <color rgb="FFFF0000"/>
      <name val="Calibri"/>
      <family val="2"/>
      <scheme val="minor"/>
    </font>
    <font>
      <sz val="9"/>
      <color indexed="81"/>
      <name val="Tahoma"/>
      <family val="2"/>
    </font>
    <font>
      <b/>
      <sz val="9"/>
      <color indexed="81"/>
      <name val="Tahoma"/>
      <family val="2"/>
    </font>
    <font>
      <sz val="8"/>
      <name val="Calibri"/>
      <family val="2"/>
      <scheme val="minor"/>
    </font>
  </fonts>
  <fills count="8">
    <fill>
      <patternFill patternType="none"/>
    </fill>
    <fill>
      <patternFill patternType="gray125"/>
    </fill>
    <fill>
      <patternFill patternType="solid">
        <fgColor theme="0" tint="-4.9989318521683403E-2"/>
        <bgColor indexed="64"/>
      </patternFill>
    </fill>
    <fill>
      <patternFill patternType="solid">
        <fgColor theme="8" tint="0.79998168889431442"/>
        <bgColor indexed="64"/>
      </patternFill>
    </fill>
    <fill>
      <patternFill patternType="solid">
        <fgColor rgb="FFF2F2F2"/>
      </patternFill>
    </fill>
    <fill>
      <patternFill patternType="solid">
        <fgColor rgb="FFC6EFCE"/>
      </patternFill>
    </fill>
    <fill>
      <patternFill patternType="solid">
        <fgColor rgb="FF002060"/>
        <bgColor indexed="64"/>
      </patternFill>
    </fill>
    <fill>
      <patternFill patternType="solid">
        <fgColor theme="4" tint="0.59999389629810485"/>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bottom style="thin">
        <color indexed="64"/>
      </bottom>
      <diagonal/>
    </border>
    <border>
      <left/>
      <right style="thin">
        <color indexed="64"/>
      </right>
      <top/>
      <bottom/>
      <diagonal/>
    </border>
    <border>
      <left style="thin">
        <color theme="0"/>
      </left>
      <right style="thin">
        <color theme="0"/>
      </right>
      <top style="thin">
        <color theme="0"/>
      </top>
      <bottom style="thin">
        <color theme="0"/>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diagonal/>
    </border>
    <border>
      <left style="thin">
        <color indexed="64"/>
      </left>
      <right/>
      <top/>
      <bottom/>
      <diagonal/>
    </border>
    <border>
      <left/>
      <right/>
      <top/>
      <bottom style="thin">
        <color auto="1"/>
      </bottom>
      <diagonal/>
    </border>
    <border>
      <left style="thin">
        <color indexed="64"/>
      </left>
      <right style="thin">
        <color indexed="64"/>
      </right>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style="medium">
        <color rgb="FF002060"/>
      </top>
      <bottom style="medium">
        <color rgb="FF002060"/>
      </bottom>
      <diagonal/>
    </border>
    <border>
      <left style="medium">
        <color rgb="FF002060"/>
      </left>
      <right/>
      <top/>
      <bottom/>
      <diagonal/>
    </border>
    <border>
      <left style="medium">
        <color theme="0"/>
      </left>
      <right/>
      <top style="medium">
        <color rgb="FF002060"/>
      </top>
      <bottom style="medium">
        <color rgb="FF002060"/>
      </bottom>
      <diagonal/>
    </border>
    <border>
      <left/>
      <right style="medium">
        <color theme="0"/>
      </right>
      <top/>
      <bottom/>
      <diagonal/>
    </border>
    <border>
      <left style="medium">
        <color rgb="FF002060"/>
      </left>
      <right/>
      <top style="medium">
        <color rgb="FF002060"/>
      </top>
      <bottom/>
      <diagonal/>
    </border>
    <border>
      <left/>
      <right/>
      <top style="medium">
        <color rgb="FF002060"/>
      </top>
      <bottom/>
      <diagonal/>
    </border>
    <border>
      <left/>
      <right/>
      <top style="medium">
        <color rgb="FF002060"/>
      </top>
      <bottom style="medium">
        <color theme="0"/>
      </bottom>
      <diagonal/>
    </border>
    <border>
      <left style="thin">
        <color indexed="64"/>
      </left>
      <right/>
      <top style="medium">
        <color rgb="FF002060"/>
      </top>
      <bottom style="medium">
        <color theme="0"/>
      </bottom>
      <diagonal/>
    </border>
    <border>
      <left style="thin">
        <color indexed="64"/>
      </left>
      <right/>
      <top style="medium">
        <color theme="0"/>
      </top>
      <bottom style="medium">
        <color theme="0"/>
      </bottom>
      <diagonal/>
    </border>
    <border>
      <left/>
      <right/>
      <top style="medium">
        <color theme="0"/>
      </top>
      <bottom style="medium">
        <color theme="0"/>
      </bottom>
      <diagonal/>
    </border>
    <border>
      <left/>
      <right/>
      <top/>
      <bottom style="medium">
        <color theme="0"/>
      </bottom>
      <diagonal/>
    </border>
    <border>
      <left style="thin">
        <color indexed="64"/>
      </left>
      <right/>
      <top style="medium">
        <color theme="0"/>
      </top>
      <bottom style="thin">
        <color indexed="64"/>
      </bottom>
      <diagonal/>
    </border>
    <border>
      <left/>
      <right/>
      <top style="medium">
        <color theme="0"/>
      </top>
      <bottom style="thin">
        <color indexed="64"/>
      </bottom>
      <diagonal/>
    </border>
    <border>
      <left/>
      <right style="thin">
        <color indexed="64"/>
      </right>
      <top style="medium">
        <color theme="0"/>
      </top>
      <bottom style="thin">
        <color indexed="64"/>
      </bottom>
      <diagonal/>
    </border>
    <border>
      <left/>
      <right style="thin">
        <color rgb="FF7F7F7F"/>
      </right>
      <top style="medium">
        <color theme="0"/>
      </top>
      <bottom style="thin">
        <color indexed="64"/>
      </bottom>
      <diagonal/>
    </border>
    <border>
      <left/>
      <right style="medium">
        <color theme="0"/>
      </right>
      <top style="medium">
        <color rgb="FF002060"/>
      </top>
      <bottom style="medium">
        <color rgb="FF002060"/>
      </bottom>
      <diagonal/>
    </border>
    <border>
      <left style="medium">
        <color theme="0"/>
      </left>
      <right style="medium">
        <color theme="0"/>
      </right>
      <top style="medium">
        <color rgb="FF002060"/>
      </top>
      <bottom style="medium">
        <color rgb="FF002060"/>
      </bottom>
      <diagonal/>
    </border>
    <border>
      <left style="medium">
        <color theme="0"/>
      </left>
      <right style="medium">
        <color theme="0"/>
      </right>
      <top style="medium">
        <color theme="0"/>
      </top>
      <bottom style="medium">
        <color theme="0"/>
      </bottom>
      <diagonal/>
    </border>
    <border>
      <left style="thin">
        <color rgb="FF7F7F7F"/>
      </left>
      <right/>
      <top/>
      <bottom/>
      <diagonal/>
    </border>
    <border>
      <left style="thin">
        <color indexed="64"/>
      </left>
      <right style="thin">
        <color rgb="FF7F7F7F"/>
      </right>
      <top style="medium">
        <color theme="0"/>
      </top>
      <bottom style="medium">
        <color theme="0"/>
      </bottom>
      <diagonal/>
    </border>
    <border>
      <left style="thin">
        <color indexed="64"/>
      </left>
      <right/>
      <top/>
      <bottom style="medium">
        <color theme="0"/>
      </bottom>
      <diagonal/>
    </border>
    <border>
      <left style="thin">
        <color indexed="64"/>
      </left>
      <right style="thin">
        <color rgb="FF7F7F7F"/>
      </right>
      <top style="medium">
        <color theme="0"/>
      </top>
      <bottom style="thin">
        <color indexed="64"/>
      </bottom>
      <diagonal/>
    </border>
    <border>
      <left style="thin">
        <color indexed="64"/>
      </left>
      <right style="medium">
        <color theme="0"/>
      </right>
      <top style="medium">
        <color rgb="FF002060"/>
      </top>
      <bottom style="medium">
        <color rgb="FF002060"/>
      </bottom>
      <diagonal/>
    </border>
    <border>
      <left style="medium">
        <color theme="0"/>
      </left>
      <right style="thin">
        <color indexed="64"/>
      </right>
      <top style="medium">
        <color rgb="FF002060"/>
      </top>
      <bottom style="medium">
        <color rgb="FF002060"/>
      </bottom>
      <diagonal/>
    </border>
    <border>
      <left/>
      <right style="medium">
        <color theme="0"/>
      </right>
      <top/>
      <bottom style="medium">
        <color rgb="FF002060"/>
      </bottom>
      <diagonal/>
    </border>
    <border>
      <left style="medium">
        <color theme="0"/>
      </left>
      <right style="medium">
        <color theme="0"/>
      </right>
      <top/>
      <bottom style="medium">
        <color rgb="FF002060"/>
      </bottom>
      <diagonal/>
    </border>
    <border>
      <left style="medium">
        <color theme="0"/>
      </left>
      <right style="thin">
        <color indexed="64"/>
      </right>
      <top/>
      <bottom style="medium">
        <color rgb="FF002060"/>
      </bottom>
      <diagonal/>
    </border>
    <border>
      <left/>
      <right style="medium">
        <color theme="0"/>
      </right>
      <top style="medium">
        <color rgb="FF002060"/>
      </top>
      <bottom/>
      <diagonal/>
    </border>
    <border>
      <left style="medium">
        <color theme="0"/>
      </left>
      <right style="medium">
        <color theme="0"/>
      </right>
      <top style="medium">
        <color rgb="FF002060"/>
      </top>
      <bottom/>
      <diagonal/>
    </border>
    <border>
      <left style="medium">
        <color theme="0"/>
      </left>
      <right style="thin">
        <color indexed="64"/>
      </right>
      <top style="medium">
        <color rgb="FF002060"/>
      </top>
      <bottom/>
      <diagonal/>
    </border>
    <border>
      <left style="medium">
        <color theme="0"/>
      </left>
      <right style="medium">
        <color theme="0"/>
      </right>
      <top/>
      <bottom style="medium">
        <color theme="0"/>
      </bottom>
      <diagonal/>
    </border>
  </borders>
  <cellStyleXfs count="9">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5" fillId="0" borderId="0" applyNumberFormat="0" applyFill="0" applyBorder="0" applyAlignment="0" applyProtection="0"/>
    <xf numFmtId="0" fontId="10" fillId="4" borderId="7" applyNumberFormat="0" applyAlignment="0" applyProtection="0"/>
    <xf numFmtId="0" fontId="11" fillId="5" borderId="0" applyNumberFormat="0" applyBorder="0" applyAlignment="0" applyProtection="0"/>
    <xf numFmtId="0" fontId="12" fillId="0" borderId="0" applyNumberFormat="0" applyFill="0" applyBorder="0" applyAlignment="0" applyProtection="0"/>
    <xf numFmtId="0" fontId="24" fillId="0" borderId="0" applyNumberFormat="0" applyFill="0" applyBorder="0" applyAlignment="0" applyProtection="0"/>
    <xf numFmtId="0" fontId="5" fillId="0" borderId="0" applyNumberFormat="0" applyFill="0" applyBorder="0" applyAlignment="0" applyProtection="0"/>
  </cellStyleXfs>
  <cellXfs count="134">
    <xf numFmtId="0" fontId="0" fillId="0" borderId="0" xfId="0"/>
    <xf numFmtId="0" fontId="0" fillId="0" borderId="1" xfId="0" applyBorder="1"/>
    <xf numFmtId="0" fontId="0" fillId="0" borderId="3" xfId="0" applyBorder="1"/>
    <xf numFmtId="0" fontId="6" fillId="0" borderId="0" xfId="0" applyFont="1"/>
    <xf numFmtId="0" fontId="2" fillId="0" borderId="0" xfId="0" applyFont="1"/>
    <xf numFmtId="0" fontId="7" fillId="0" borderId="6" xfId="0" applyFont="1" applyBorder="1" applyAlignment="1">
      <alignment horizontal="left" vertical="center" wrapText="1"/>
    </xf>
    <xf numFmtId="0" fontId="7" fillId="0" borderId="6" xfId="0" applyFont="1" applyBorder="1" applyAlignment="1">
      <alignment horizontal="left" wrapText="1"/>
    </xf>
    <xf numFmtId="0" fontId="6" fillId="0" borderId="0" xfId="0" applyFont="1" applyAlignment="1">
      <alignment vertical="center" wrapText="1"/>
    </xf>
    <xf numFmtId="0" fontId="8" fillId="0" borderId="6" xfId="3" applyFont="1" applyBorder="1" applyAlignment="1" applyProtection="1">
      <alignment horizontal="left" vertical="center" wrapText="1"/>
    </xf>
    <xf numFmtId="0" fontId="7" fillId="0" borderId="6" xfId="0" applyFont="1" applyBorder="1" applyAlignment="1">
      <alignment horizontal="left"/>
    </xf>
    <xf numFmtId="0" fontId="2" fillId="0" borderId="0" xfId="0" applyFont="1" applyAlignment="1">
      <alignment vertical="center"/>
    </xf>
    <xf numFmtId="0" fontId="5" fillId="0" borderId="0" xfId="3" applyAlignment="1" applyProtection="1"/>
    <xf numFmtId="0" fontId="0" fillId="0" borderId="1" xfId="0" applyBorder="1" applyAlignment="1">
      <alignment wrapText="1"/>
    </xf>
    <xf numFmtId="0" fontId="2" fillId="0" borderId="0" xfId="0" applyFont="1" applyAlignment="1">
      <alignment horizontal="center"/>
    </xf>
    <xf numFmtId="0" fontId="17" fillId="0" borderId="0" xfId="2" applyFont="1"/>
    <xf numFmtId="0" fontId="0" fillId="0" borderId="1" xfId="0" applyBorder="1" applyAlignment="1">
      <alignment horizontal="center" vertical="center"/>
    </xf>
    <xf numFmtId="0" fontId="13" fillId="0" borderId="1" xfId="0" applyFont="1" applyBorder="1" applyAlignment="1">
      <alignment horizontal="center" vertical="center"/>
    </xf>
    <xf numFmtId="0" fontId="13" fillId="0" borderId="1" xfId="0" applyFont="1" applyBorder="1" applyAlignment="1">
      <alignment horizontal="center"/>
    </xf>
    <xf numFmtId="0" fontId="0" fillId="0" borderId="1" xfId="0" applyBorder="1" applyAlignment="1" applyProtection="1">
      <alignment horizontal="center" vertical="center"/>
      <protection locked="0"/>
    </xf>
    <xf numFmtId="0" fontId="0" fillId="0" borderId="12" xfId="0" applyBorder="1"/>
    <xf numFmtId="0" fontId="0" fillId="0" borderId="3" xfId="0" applyBorder="1" applyAlignment="1">
      <alignment wrapText="1"/>
    </xf>
    <xf numFmtId="0" fontId="0" fillId="0" borderId="13" xfId="0" applyBorder="1"/>
    <xf numFmtId="0" fontId="0" fillId="0" borderId="9" xfId="0" applyBorder="1"/>
    <xf numFmtId="0" fontId="0" fillId="0" borderId="5" xfId="0" applyBorder="1"/>
    <xf numFmtId="0" fontId="0" fillId="0" borderId="14" xfId="0" applyBorder="1"/>
    <xf numFmtId="0" fontId="0" fillId="0" borderId="10" xfId="0" applyBorder="1"/>
    <xf numFmtId="0" fontId="0" fillId="0" borderId="4" xfId="0" applyBorder="1"/>
    <xf numFmtId="0" fontId="0" fillId="0" borderId="8" xfId="0" applyBorder="1"/>
    <xf numFmtId="0" fontId="0" fillId="0" borderId="11" xfId="0" applyBorder="1"/>
    <xf numFmtId="0" fontId="0" fillId="0" borderId="2" xfId="0" applyBorder="1"/>
    <xf numFmtId="0" fontId="19" fillId="6" borderId="17" xfId="0" applyFont="1" applyFill="1" applyBorder="1" applyAlignment="1" applyProtection="1">
      <alignment horizontal="center" vertical="center" wrapText="1"/>
      <protection locked="0"/>
    </xf>
    <xf numFmtId="0" fontId="21" fillId="2" borderId="21" xfId="0" applyFont="1" applyFill="1" applyBorder="1" applyAlignment="1" applyProtection="1">
      <alignment horizontal="right"/>
      <protection locked="0"/>
    </xf>
    <xf numFmtId="0" fontId="14" fillId="2" borderId="22" xfId="0" applyFont="1" applyFill="1" applyBorder="1" applyProtection="1">
      <protection locked="0"/>
    </xf>
    <xf numFmtId="0" fontId="14" fillId="2" borderId="21" xfId="0" applyFont="1" applyFill="1" applyBorder="1" applyProtection="1">
      <protection locked="0"/>
    </xf>
    <xf numFmtId="0" fontId="14" fillId="2" borderId="23" xfId="0" applyFont="1" applyFill="1" applyBorder="1" applyProtection="1">
      <protection locked="0"/>
    </xf>
    <xf numFmtId="0" fontId="14" fillId="2" borderId="24" xfId="0" applyFont="1" applyFill="1" applyBorder="1" applyProtection="1">
      <protection locked="0"/>
    </xf>
    <xf numFmtId="0" fontId="21" fillId="2" borderId="24" xfId="0" applyFont="1" applyFill="1" applyBorder="1" applyAlignment="1" applyProtection="1">
      <alignment horizontal="right"/>
      <protection locked="0"/>
    </xf>
    <xf numFmtId="0" fontId="21" fillId="2" borderId="0" xfId="0" applyFont="1" applyFill="1" applyAlignment="1" applyProtection="1">
      <alignment horizontal="right"/>
      <protection locked="0"/>
    </xf>
    <xf numFmtId="0" fontId="21" fillId="2" borderId="25" xfId="0" applyFont="1" applyFill="1" applyBorder="1" applyAlignment="1" applyProtection="1">
      <alignment horizontal="right"/>
      <protection locked="0"/>
    </xf>
    <xf numFmtId="0" fontId="14" fillId="2" borderId="26" xfId="0" applyFont="1" applyFill="1" applyBorder="1" applyProtection="1">
      <protection locked="0"/>
    </xf>
    <xf numFmtId="0" fontId="14" fillId="2" borderId="27" xfId="0" applyFont="1" applyFill="1" applyBorder="1" applyProtection="1">
      <protection locked="0"/>
    </xf>
    <xf numFmtId="0" fontId="23" fillId="7" borderId="7" xfId="4" applyFont="1" applyFill="1" applyProtection="1">
      <protection locked="0"/>
    </xf>
    <xf numFmtId="44" fontId="23" fillId="7" borderId="7" xfId="4" applyNumberFormat="1" applyFont="1" applyFill="1" applyProtection="1">
      <protection locked="0"/>
    </xf>
    <xf numFmtId="10" fontId="23" fillId="7" borderId="7" xfId="1" applyNumberFormat="1" applyFont="1" applyFill="1" applyBorder="1" applyProtection="1">
      <protection locked="0"/>
    </xf>
    <xf numFmtId="14" fontId="23" fillId="7" borderId="7" xfId="4" applyNumberFormat="1" applyFont="1" applyFill="1" applyProtection="1">
      <protection locked="0"/>
    </xf>
    <xf numFmtId="0" fontId="21" fillId="2" borderId="29" xfId="0" applyFont="1" applyFill="1" applyBorder="1" applyAlignment="1" applyProtection="1">
      <alignment horizontal="right"/>
      <protection locked="0"/>
    </xf>
    <xf numFmtId="0" fontId="22" fillId="2" borderId="22" xfId="0" applyFont="1" applyFill="1" applyBorder="1" applyAlignment="1" applyProtection="1">
      <alignment horizontal="right"/>
      <protection locked="0"/>
    </xf>
    <xf numFmtId="0" fontId="22" fillId="2" borderId="21" xfId="0" applyFont="1" applyFill="1" applyBorder="1" applyAlignment="1" applyProtection="1">
      <alignment horizontal="right"/>
      <protection locked="0"/>
    </xf>
    <xf numFmtId="0" fontId="22" fillId="2" borderId="23" xfId="0" applyFont="1" applyFill="1" applyBorder="1" applyAlignment="1" applyProtection="1">
      <alignment horizontal="right"/>
      <protection locked="0"/>
    </xf>
    <xf numFmtId="0" fontId="22" fillId="2" borderId="24" xfId="0" applyFont="1" applyFill="1" applyBorder="1" applyAlignment="1" applyProtection="1">
      <alignment horizontal="right"/>
      <protection locked="0"/>
    </xf>
    <xf numFmtId="0" fontId="22" fillId="2" borderId="26" xfId="0" applyFont="1" applyFill="1" applyBorder="1" applyAlignment="1" applyProtection="1">
      <alignment horizontal="right"/>
      <protection locked="0"/>
    </xf>
    <xf numFmtId="0" fontId="22" fillId="2" borderId="28" xfId="0" applyFont="1" applyFill="1" applyBorder="1" applyAlignment="1" applyProtection="1">
      <alignment horizontal="right"/>
      <protection locked="0"/>
    </xf>
    <xf numFmtId="0" fontId="19" fillId="6" borderId="30" xfId="0" applyFont="1" applyFill="1" applyBorder="1" applyAlignment="1" applyProtection="1">
      <alignment horizontal="center" vertical="center" wrapText="1"/>
      <protection locked="0"/>
    </xf>
    <xf numFmtId="0" fontId="19" fillId="6" borderId="31" xfId="0" applyFont="1" applyFill="1" applyBorder="1" applyAlignment="1" applyProtection="1">
      <alignment horizontal="center" vertical="center" wrapText="1"/>
      <protection locked="0"/>
    </xf>
    <xf numFmtId="0" fontId="25" fillId="0" borderId="0" xfId="7" applyFont="1" applyBorder="1" applyAlignment="1">
      <alignment vertical="center"/>
    </xf>
    <xf numFmtId="0" fontId="0" fillId="0" borderId="0" xfId="0" applyAlignment="1">
      <alignment vertical="center"/>
    </xf>
    <xf numFmtId="0" fontId="26" fillId="0" borderId="0" xfId="0" applyFont="1"/>
    <xf numFmtId="0" fontId="27" fillId="0" borderId="0" xfId="0" applyFont="1" applyAlignment="1">
      <alignment vertical="center"/>
    </xf>
    <xf numFmtId="0" fontId="5" fillId="0" borderId="0" xfId="3" applyAlignment="1">
      <alignment vertical="center"/>
    </xf>
    <xf numFmtId="0" fontId="27" fillId="0" borderId="0" xfId="0" applyFont="1"/>
    <xf numFmtId="15" fontId="0" fillId="0" borderId="0" xfId="0" applyNumberFormat="1" applyAlignment="1">
      <alignment vertical="center"/>
    </xf>
    <xf numFmtId="0" fontId="28" fillId="0" borderId="0" xfId="0" applyFont="1" applyAlignment="1">
      <alignment vertical="center"/>
    </xf>
    <xf numFmtId="0" fontId="29" fillId="0" borderId="0" xfId="0" applyFont="1" applyAlignment="1">
      <alignment vertical="center"/>
    </xf>
    <xf numFmtId="0" fontId="30" fillId="0" borderId="0" xfId="0" applyFont="1" applyAlignment="1">
      <alignment vertical="center"/>
    </xf>
    <xf numFmtId="0" fontId="5" fillId="0" borderId="0" xfId="3" applyFill="1"/>
    <xf numFmtId="0" fontId="0" fillId="0" borderId="0" xfId="0" applyProtection="1">
      <protection locked="0"/>
    </xf>
    <xf numFmtId="4" fontId="0" fillId="0" borderId="0" xfId="0" applyNumberFormat="1" applyAlignment="1" applyProtection="1">
      <alignment horizontal="center" vertical="center"/>
      <protection locked="0"/>
    </xf>
    <xf numFmtId="0" fontId="0" fillId="3" borderId="0" xfId="0" applyFill="1" applyProtection="1">
      <protection locked="0"/>
    </xf>
    <xf numFmtId="0" fontId="0" fillId="3" borderId="0" xfId="0" applyFill="1" applyAlignment="1" applyProtection="1">
      <alignment horizontal="right" indent="1"/>
      <protection locked="0"/>
    </xf>
    <xf numFmtId="4" fontId="0" fillId="0" borderId="0" xfId="0" applyNumberFormat="1" applyProtection="1">
      <protection locked="0"/>
    </xf>
    <xf numFmtId="0" fontId="4" fillId="0" borderId="0" xfId="0" applyFont="1" applyAlignment="1" applyProtection="1">
      <alignment horizontal="right" indent="1"/>
      <protection locked="0"/>
    </xf>
    <xf numFmtId="0" fontId="0" fillId="0" borderId="3" xfId="0" applyBorder="1" applyAlignment="1" applyProtection="1">
      <alignment horizontal="center" vertical="center"/>
      <protection locked="0"/>
    </xf>
    <xf numFmtId="4" fontId="0" fillId="0" borderId="3" xfId="0" applyNumberFormat="1" applyBorder="1" applyAlignment="1" applyProtection="1">
      <alignment horizontal="center" vertical="center"/>
      <protection locked="0"/>
    </xf>
    <xf numFmtId="0" fontId="0" fillId="0" borderId="0" xfId="0" applyAlignment="1" applyProtection="1">
      <alignment horizontal="center" vertical="center"/>
      <protection locked="0"/>
    </xf>
    <xf numFmtId="164" fontId="0" fillId="0" borderId="1" xfId="1" applyNumberFormat="1" applyFont="1" applyBorder="1" applyProtection="1"/>
    <xf numFmtId="4" fontId="0" fillId="0" borderId="1" xfId="0" applyNumberFormat="1" applyBorder="1"/>
    <xf numFmtId="164" fontId="0" fillId="0" borderId="1" xfId="1" applyNumberFormat="1" applyFont="1" applyBorder="1" applyAlignment="1" applyProtection="1">
      <alignment horizontal="right"/>
    </xf>
    <xf numFmtId="2" fontId="0" fillId="0" borderId="1" xfId="0" applyNumberFormat="1" applyBorder="1" applyAlignment="1">
      <alignment horizontal="right"/>
    </xf>
    <xf numFmtId="2" fontId="15" fillId="5" borderId="0" xfId="5" applyNumberFormat="1" applyFont="1" applyBorder="1" applyAlignment="1" applyProtection="1">
      <alignment horizontal="center"/>
    </xf>
    <xf numFmtId="0" fontId="0" fillId="2" borderId="32" xfId="0" applyFill="1" applyBorder="1" applyAlignment="1">
      <alignment vertical="center"/>
    </xf>
    <xf numFmtId="166" fontId="0" fillId="2" borderId="32" xfId="0" applyNumberFormat="1" applyFill="1" applyBorder="1" applyAlignment="1">
      <alignment vertical="center"/>
    </xf>
    <xf numFmtId="165" fontId="0" fillId="2" borderId="32" xfId="0" applyNumberFormat="1" applyFill="1" applyBorder="1" applyAlignment="1">
      <alignment vertical="center"/>
    </xf>
    <xf numFmtId="4" fontId="0" fillId="2" borderId="32" xfId="0" applyNumberFormat="1" applyFill="1" applyBorder="1" applyAlignment="1">
      <alignment vertical="center"/>
    </xf>
    <xf numFmtId="2" fontId="0" fillId="2" borderId="32" xfId="0" applyNumberFormat="1" applyFill="1" applyBorder="1" applyAlignment="1">
      <alignment vertical="center"/>
    </xf>
    <xf numFmtId="0" fontId="21" fillId="2" borderId="22" xfId="0" applyFont="1" applyFill="1" applyBorder="1" applyAlignment="1" applyProtection="1">
      <alignment horizontal="right"/>
      <protection locked="0"/>
    </xf>
    <xf numFmtId="0" fontId="22" fillId="2" borderId="34" xfId="0" applyFont="1" applyFill="1" applyBorder="1" applyAlignment="1" applyProtection="1">
      <alignment wrapText="1"/>
      <protection locked="0"/>
    </xf>
    <xf numFmtId="0" fontId="21" fillId="2" borderId="23" xfId="0" applyFont="1" applyFill="1" applyBorder="1" applyAlignment="1" applyProtection="1">
      <alignment horizontal="right"/>
      <protection locked="0"/>
    </xf>
    <xf numFmtId="0" fontId="21" fillId="2" borderId="35" xfId="0" applyFont="1" applyFill="1" applyBorder="1" applyAlignment="1" applyProtection="1">
      <alignment horizontal="right"/>
      <protection locked="0"/>
    </xf>
    <xf numFmtId="0" fontId="21" fillId="2" borderId="9" xfId="0" applyFont="1" applyFill="1" applyBorder="1" applyAlignment="1" applyProtection="1">
      <alignment horizontal="right"/>
      <protection locked="0"/>
    </xf>
    <xf numFmtId="0" fontId="21" fillId="2" borderId="36" xfId="0" applyFont="1" applyFill="1" applyBorder="1" applyAlignment="1" applyProtection="1">
      <alignment horizontal="right"/>
      <protection locked="0"/>
    </xf>
    <xf numFmtId="0" fontId="19" fillId="6" borderId="37" xfId="0" applyFont="1" applyFill="1" applyBorder="1" applyAlignment="1" applyProtection="1">
      <alignment horizontal="center" vertical="center" wrapText="1"/>
      <protection locked="0"/>
    </xf>
    <xf numFmtId="0" fontId="23" fillId="7" borderId="7" xfId="4" applyFont="1" applyFill="1" applyProtection="1"/>
    <xf numFmtId="44" fontId="23" fillId="7" borderId="7" xfId="4" applyNumberFormat="1" applyFont="1" applyFill="1" applyProtection="1"/>
    <xf numFmtId="10" fontId="23" fillId="7" borderId="7" xfId="1" applyNumberFormat="1" applyFont="1" applyFill="1" applyBorder="1" applyProtection="1"/>
    <xf numFmtId="14" fontId="23" fillId="7" borderId="7" xfId="4" applyNumberFormat="1" applyFont="1" applyFill="1" applyProtection="1"/>
    <xf numFmtId="10" fontId="0" fillId="0" borderId="0" xfId="0" applyNumberFormat="1" applyProtection="1">
      <protection locked="0"/>
    </xf>
    <xf numFmtId="2" fontId="0" fillId="0" borderId="0" xfId="0" applyNumberFormat="1"/>
    <xf numFmtId="0" fontId="19" fillId="6" borderId="38" xfId="0" applyFont="1" applyFill="1" applyBorder="1" applyAlignment="1" applyProtection="1">
      <alignment horizontal="center" vertical="center" wrapText="1"/>
      <protection locked="0"/>
    </xf>
    <xf numFmtId="10" fontId="0" fillId="0" borderId="0" xfId="1" applyNumberFormat="1" applyFont="1"/>
    <xf numFmtId="0" fontId="19" fillId="6" borderId="39" xfId="0" applyFont="1" applyFill="1" applyBorder="1" applyAlignment="1" applyProtection="1">
      <alignment horizontal="center" vertical="center" wrapText="1"/>
      <protection locked="0"/>
    </xf>
    <xf numFmtId="0" fontId="19" fillId="6" borderId="40" xfId="0" applyFont="1" applyFill="1" applyBorder="1" applyAlignment="1" applyProtection="1">
      <alignment horizontal="center" vertical="center" wrapText="1"/>
      <protection locked="0"/>
    </xf>
    <xf numFmtId="0" fontId="19" fillId="6" borderId="41" xfId="0" applyFont="1" applyFill="1" applyBorder="1" applyAlignment="1" applyProtection="1">
      <alignment horizontal="center" vertical="center" wrapText="1"/>
      <protection locked="0"/>
    </xf>
    <xf numFmtId="10" fontId="0" fillId="0" borderId="1" xfId="0" applyNumberFormat="1" applyBorder="1"/>
    <xf numFmtId="167" fontId="23" fillId="7" borderId="7" xfId="4" applyNumberFormat="1" applyFont="1" applyFill="1" applyProtection="1">
      <protection locked="0"/>
    </xf>
    <xf numFmtId="167" fontId="0" fillId="0" borderId="1" xfId="0" applyNumberFormat="1" applyBorder="1"/>
    <xf numFmtId="8" fontId="0" fillId="0" borderId="0" xfId="0" applyNumberFormat="1"/>
    <xf numFmtId="0" fontId="19" fillId="6" borderId="42" xfId="0" applyFont="1" applyFill="1" applyBorder="1" applyAlignment="1" applyProtection="1">
      <alignment horizontal="center" vertical="center" wrapText="1"/>
      <protection locked="0"/>
    </xf>
    <xf numFmtId="0" fontId="19" fillId="6" borderId="43" xfId="0" applyFont="1" applyFill="1" applyBorder="1" applyAlignment="1" applyProtection="1">
      <alignment horizontal="center" vertical="center" wrapText="1"/>
      <protection locked="0"/>
    </xf>
    <xf numFmtId="0" fontId="19" fillId="6" borderId="44" xfId="0" applyFont="1" applyFill="1" applyBorder="1" applyAlignment="1" applyProtection="1">
      <alignment horizontal="center" vertical="center" wrapText="1"/>
      <protection locked="0"/>
    </xf>
    <xf numFmtId="0" fontId="0" fillId="7" borderId="0" xfId="0" applyFill="1"/>
    <xf numFmtId="4" fontId="0" fillId="0" borderId="0" xfId="0" applyNumberFormat="1"/>
    <xf numFmtId="0" fontId="2" fillId="0" borderId="0" xfId="0" applyFont="1" applyAlignment="1">
      <alignment horizontal="left"/>
    </xf>
    <xf numFmtId="0" fontId="16" fillId="5" borderId="0" xfId="5" applyFont="1" applyBorder="1" applyAlignment="1" applyProtection="1">
      <alignment horizontal="right"/>
    </xf>
    <xf numFmtId="0" fontId="12" fillId="0" borderId="9" xfId="6" applyBorder="1" applyAlignment="1" applyProtection="1">
      <alignment horizontal="center" vertical="center" wrapText="1"/>
      <protection locked="0"/>
    </xf>
    <xf numFmtId="0" fontId="12" fillId="0" borderId="0" xfId="6" applyAlignment="1" applyProtection="1">
      <alignment horizontal="center" vertical="center" wrapText="1"/>
      <protection locked="0"/>
    </xf>
    <xf numFmtId="0" fontId="22" fillId="2" borderId="23" xfId="0" applyFont="1" applyFill="1" applyBorder="1" applyAlignment="1" applyProtection="1">
      <alignment horizontal="right" wrapText="1"/>
      <protection locked="0"/>
    </xf>
    <xf numFmtId="0" fontId="22" fillId="2" borderId="24" xfId="0" applyFont="1" applyFill="1" applyBorder="1" applyAlignment="1" applyProtection="1">
      <alignment horizontal="right" wrapText="1"/>
      <protection locked="0"/>
    </xf>
    <xf numFmtId="0" fontId="19" fillId="6" borderId="16" xfId="0" applyFont="1" applyFill="1" applyBorder="1" applyAlignment="1" applyProtection="1">
      <alignment horizontal="center" vertical="center" wrapText="1"/>
      <protection locked="0"/>
    </xf>
    <xf numFmtId="0" fontId="19" fillId="6" borderId="0" xfId="0" applyFont="1" applyFill="1" applyAlignment="1" applyProtection="1">
      <alignment horizontal="center" vertical="center" wrapText="1"/>
      <protection locked="0"/>
    </xf>
    <xf numFmtId="0" fontId="19" fillId="6" borderId="18" xfId="0" applyFont="1" applyFill="1" applyBorder="1" applyAlignment="1" applyProtection="1">
      <alignment horizontal="center" vertical="center" wrapText="1"/>
      <protection locked="0"/>
    </xf>
    <xf numFmtId="0" fontId="19" fillId="6" borderId="19" xfId="0" applyFont="1" applyFill="1" applyBorder="1" applyAlignment="1" applyProtection="1">
      <alignment horizontal="center" vertical="center" wrapText="1"/>
      <protection locked="0"/>
    </xf>
    <xf numFmtId="0" fontId="19" fillId="6" borderId="20" xfId="0" applyFont="1" applyFill="1" applyBorder="1" applyAlignment="1" applyProtection="1">
      <alignment horizontal="center" vertical="center" wrapText="1"/>
      <protection locked="0"/>
    </xf>
    <xf numFmtId="0" fontId="19" fillId="6" borderId="15" xfId="0" applyFont="1" applyFill="1" applyBorder="1" applyAlignment="1" applyProtection="1">
      <alignment horizontal="center" vertical="center" wrapText="1"/>
      <protection locked="0"/>
    </xf>
    <xf numFmtId="0" fontId="31" fillId="0" borderId="0" xfId="2" applyFont="1" applyBorder="1" applyAlignment="1" applyProtection="1">
      <alignment wrapText="1"/>
    </xf>
    <xf numFmtId="4" fontId="12" fillId="0" borderId="33" xfId="0" applyNumberFormat="1" applyFont="1" applyBorder="1" applyAlignment="1">
      <alignment vertical="center" wrapText="1"/>
    </xf>
    <xf numFmtId="4" fontId="12" fillId="0" borderId="0" xfId="0" applyNumberFormat="1" applyFont="1" applyAlignment="1">
      <alignment vertical="center" wrapText="1"/>
    </xf>
    <xf numFmtId="0" fontId="19" fillId="6" borderId="25" xfId="0" applyFont="1" applyFill="1" applyBorder="1" applyAlignment="1" applyProtection="1">
      <alignment horizontal="center" vertical="center" wrapText="1"/>
      <protection locked="0"/>
    </xf>
    <xf numFmtId="10" fontId="23" fillId="7" borderId="7" xfId="4" applyNumberFormat="1" applyFont="1" applyFill="1" applyProtection="1">
      <protection locked="0"/>
    </xf>
    <xf numFmtId="0" fontId="19" fillId="0" borderId="1" xfId="0" applyFont="1" applyBorder="1" applyAlignment="1" applyProtection="1">
      <alignment horizontal="center" vertical="center" wrapText="1"/>
    </xf>
    <xf numFmtId="0" fontId="0" fillId="0" borderId="1" xfId="0" applyBorder="1" applyAlignment="1" applyProtection="1">
      <alignment horizontal="center" vertical="center" wrapText="1"/>
    </xf>
    <xf numFmtId="4" fontId="0" fillId="2" borderId="45" xfId="0" applyNumberFormat="1" applyFill="1" applyBorder="1" applyAlignment="1" applyProtection="1">
      <alignment vertical="center"/>
    </xf>
    <xf numFmtId="37" fontId="0" fillId="2" borderId="45" xfId="0" applyNumberFormat="1" applyFill="1" applyBorder="1" applyAlignment="1" applyProtection="1">
      <alignment vertical="center"/>
    </xf>
    <xf numFmtId="0" fontId="0" fillId="2" borderId="32" xfId="0" applyFill="1" applyBorder="1" applyAlignment="1" applyProtection="1">
      <alignment vertical="center"/>
    </xf>
    <xf numFmtId="4" fontId="0" fillId="2" borderId="32" xfId="0" applyNumberFormat="1" applyFill="1" applyBorder="1" applyAlignment="1" applyProtection="1">
      <alignment vertical="center"/>
    </xf>
  </cellXfs>
  <cellStyles count="9">
    <cellStyle name="Calculation" xfId="4" builtinId="22"/>
    <cellStyle name="Explanatory Text" xfId="2" builtinId="53"/>
    <cellStyle name="Good" xfId="5" builtinId="26"/>
    <cellStyle name="Hyperlink" xfId="3" builtinId="8"/>
    <cellStyle name="Hyperlink 2" xfId="8" xr:uid="{93312FFE-E81D-47B9-8C21-0EA688B05E4B}"/>
    <cellStyle name="Normal" xfId="0" builtinId="0"/>
    <cellStyle name="Percent" xfId="1" builtinId="5"/>
    <cellStyle name="Title" xfId="7" builtinId="15"/>
    <cellStyle name="Warning Text" xfId="6" builtinId="11"/>
  </cellStyles>
  <dxfs count="96">
    <dxf>
      <border>
        <bottom style="thin">
          <color auto="1"/>
        </bottom>
        <vertical/>
        <horizontal/>
      </border>
    </dxf>
    <dxf>
      <border>
        <bottom style="thin">
          <color auto="1"/>
        </bottom>
        <vertical/>
        <horizontal/>
      </border>
    </dxf>
    <dxf>
      <font>
        <color theme="9"/>
      </font>
    </dxf>
    <dxf>
      <font>
        <color theme="9"/>
      </font>
    </dxf>
    <dxf>
      <font>
        <color theme="9"/>
      </font>
    </dxf>
    <dxf>
      <font>
        <color theme="9"/>
      </font>
    </dxf>
    <dxf>
      <border>
        <bottom style="thin">
          <color auto="1"/>
        </bottom>
        <vertical/>
        <horizontal/>
      </border>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border>
        <bottom style="thin">
          <color auto="1"/>
        </bottom>
        <vertical/>
        <horizontal/>
      </border>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border>
        <bottom style="thin">
          <color auto="1"/>
        </bottom>
        <vertical/>
        <horizontal/>
      </border>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border>
        <bottom style="thin">
          <color auto="1"/>
        </bottom>
        <vertical/>
        <horizontal/>
      </border>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border>
        <bottom style="thin">
          <color auto="1"/>
        </bottom>
        <vertical/>
        <horizontal/>
      </border>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Principal Paid</c:v>
          </c:tx>
          <c:spPr>
            <a:solidFill>
              <a:schemeClr val="accent3"/>
            </a:solidFill>
            <a:ln>
              <a:noFill/>
            </a:ln>
            <a:effectLst/>
          </c:spPr>
          <c:invertIfNegative val="0"/>
          <c:cat>
            <c:strRef>
              <c:f>'Loan 1'!$C$24:$C$1650</c:f>
              <c:strCache>
                <c:ptCount val="180"/>
                <c:pt idx="0">
                  <c:v>01/02/19</c:v>
                </c:pt>
                <c:pt idx="1">
                  <c:v>01/03/19</c:v>
                </c:pt>
                <c:pt idx="2">
                  <c:v>01/04/19</c:v>
                </c:pt>
                <c:pt idx="3">
                  <c:v>01/05/19</c:v>
                </c:pt>
                <c:pt idx="4">
                  <c:v>01/06/19</c:v>
                </c:pt>
                <c:pt idx="5">
                  <c:v>01/07/19</c:v>
                </c:pt>
                <c:pt idx="6">
                  <c:v>01/08/19</c:v>
                </c:pt>
                <c:pt idx="7">
                  <c:v>01/09/19</c:v>
                </c:pt>
                <c:pt idx="8">
                  <c:v>01/10/19</c:v>
                </c:pt>
                <c:pt idx="9">
                  <c:v>01/11/19</c:v>
                </c:pt>
                <c:pt idx="10">
                  <c:v>01/12/19</c:v>
                </c:pt>
                <c:pt idx="11">
                  <c:v>01/01/20</c:v>
                </c:pt>
                <c:pt idx="12">
                  <c:v>01/02/20</c:v>
                </c:pt>
                <c:pt idx="13">
                  <c:v>01/03/20</c:v>
                </c:pt>
                <c:pt idx="14">
                  <c:v>01/04/20</c:v>
                </c:pt>
                <c:pt idx="15">
                  <c:v>01/05/20</c:v>
                </c:pt>
                <c:pt idx="16">
                  <c:v>01/06/20</c:v>
                </c:pt>
                <c:pt idx="17">
                  <c:v>01/07/20</c:v>
                </c:pt>
                <c:pt idx="18">
                  <c:v>01/08/20</c:v>
                </c:pt>
                <c:pt idx="19">
                  <c:v>01/09/20</c:v>
                </c:pt>
                <c:pt idx="20">
                  <c:v>01/10/20</c:v>
                </c:pt>
                <c:pt idx="21">
                  <c:v>01/11/20</c:v>
                </c:pt>
                <c:pt idx="22">
                  <c:v>01/12/20</c:v>
                </c:pt>
                <c:pt idx="23">
                  <c:v>01/01/21</c:v>
                </c:pt>
                <c:pt idx="24">
                  <c:v>01/02/21</c:v>
                </c:pt>
                <c:pt idx="25">
                  <c:v>01/03/21</c:v>
                </c:pt>
                <c:pt idx="26">
                  <c:v>01/04/21</c:v>
                </c:pt>
                <c:pt idx="27">
                  <c:v>01/05/21</c:v>
                </c:pt>
                <c:pt idx="28">
                  <c:v>01/06/21</c:v>
                </c:pt>
                <c:pt idx="29">
                  <c:v>01/07/21</c:v>
                </c:pt>
                <c:pt idx="30">
                  <c:v>01/08/21</c:v>
                </c:pt>
                <c:pt idx="31">
                  <c:v>01/09/21</c:v>
                </c:pt>
                <c:pt idx="32">
                  <c:v>01/10/21</c:v>
                </c:pt>
                <c:pt idx="33">
                  <c:v>01/11/21</c:v>
                </c:pt>
                <c:pt idx="34">
                  <c:v>01/12/21</c:v>
                </c:pt>
                <c:pt idx="35">
                  <c:v>01/01/22</c:v>
                </c:pt>
                <c:pt idx="36">
                  <c:v>01/02/22</c:v>
                </c:pt>
                <c:pt idx="37">
                  <c:v>01/03/22</c:v>
                </c:pt>
                <c:pt idx="38">
                  <c:v>01/04/22</c:v>
                </c:pt>
                <c:pt idx="39">
                  <c:v>01/05/22</c:v>
                </c:pt>
                <c:pt idx="40">
                  <c:v>01/06/22</c:v>
                </c:pt>
                <c:pt idx="41">
                  <c:v>01/07/22</c:v>
                </c:pt>
                <c:pt idx="42">
                  <c:v>01/08/22</c:v>
                </c:pt>
                <c:pt idx="43">
                  <c:v>01/09/22</c:v>
                </c:pt>
                <c:pt idx="44">
                  <c:v>01/10/22</c:v>
                </c:pt>
                <c:pt idx="45">
                  <c:v>01/11/22</c:v>
                </c:pt>
                <c:pt idx="46">
                  <c:v>01/12/22</c:v>
                </c:pt>
                <c:pt idx="47">
                  <c:v>01/01/23</c:v>
                </c:pt>
                <c:pt idx="48">
                  <c:v>01/02/23</c:v>
                </c:pt>
                <c:pt idx="49">
                  <c:v>01/03/23</c:v>
                </c:pt>
                <c:pt idx="50">
                  <c:v>01/04/23</c:v>
                </c:pt>
                <c:pt idx="51">
                  <c:v>01/05/23</c:v>
                </c:pt>
                <c:pt idx="52">
                  <c:v>01/06/23</c:v>
                </c:pt>
                <c:pt idx="53">
                  <c:v>01/07/23</c:v>
                </c:pt>
                <c:pt idx="54">
                  <c:v>01/08/23</c:v>
                </c:pt>
                <c:pt idx="55">
                  <c:v>01/09/23</c:v>
                </c:pt>
                <c:pt idx="56">
                  <c:v>01/10/23</c:v>
                </c:pt>
                <c:pt idx="57">
                  <c:v>01/11/23</c:v>
                </c:pt>
                <c:pt idx="58">
                  <c:v>01/12/23</c:v>
                </c:pt>
                <c:pt idx="59">
                  <c:v>01/01/24</c:v>
                </c:pt>
                <c:pt idx="60">
                  <c:v>01/02/24</c:v>
                </c:pt>
                <c:pt idx="61">
                  <c:v>01/03/24</c:v>
                </c:pt>
                <c:pt idx="62">
                  <c:v>01/04/24</c:v>
                </c:pt>
                <c:pt idx="63">
                  <c:v>01/05/24</c:v>
                </c:pt>
                <c:pt idx="64">
                  <c:v>01/06/24</c:v>
                </c:pt>
                <c:pt idx="65">
                  <c:v>01/07/24</c:v>
                </c:pt>
                <c:pt idx="66">
                  <c:v>01/08/24</c:v>
                </c:pt>
                <c:pt idx="67">
                  <c:v>01/09/24</c:v>
                </c:pt>
                <c:pt idx="68">
                  <c:v>01/10/24</c:v>
                </c:pt>
                <c:pt idx="69">
                  <c:v>01/11/24</c:v>
                </c:pt>
                <c:pt idx="70">
                  <c:v>01/12/24</c:v>
                </c:pt>
                <c:pt idx="71">
                  <c:v>01/01/25</c:v>
                </c:pt>
                <c:pt idx="72">
                  <c:v>01/02/25</c:v>
                </c:pt>
                <c:pt idx="73">
                  <c:v>01/03/25</c:v>
                </c:pt>
                <c:pt idx="74">
                  <c:v>01/04/25</c:v>
                </c:pt>
                <c:pt idx="75">
                  <c:v>01/05/25</c:v>
                </c:pt>
                <c:pt idx="76">
                  <c:v>01/06/25</c:v>
                </c:pt>
                <c:pt idx="77">
                  <c:v>01/07/25</c:v>
                </c:pt>
                <c:pt idx="78">
                  <c:v>01/08/25</c:v>
                </c:pt>
                <c:pt idx="79">
                  <c:v>01/09/25</c:v>
                </c:pt>
                <c:pt idx="80">
                  <c:v>01/10/25</c:v>
                </c:pt>
                <c:pt idx="81">
                  <c:v>01/11/25</c:v>
                </c:pt>
                <c:pt idx="82">
                  <c:v>01/12/25</c:v>
                </c:pt>
                <c:pt idx="83">
                  <c:v>01/01/26</c:v>
                </c:pt>
                <c:pt idx="84">
                  <c:v>01/02/26</c:v>
                </c:pt>
                <c:pt idx="85">
                  <c:v>01/03/26</c:v>
                </c:pt>
                <c:pt idx="86">
                  <c:v>01/04/26</c:v>
                </c:pt>
                <c:pt idx="87">
                  <c:v>01/05/26</c:v>
                </c:pt>
                <c:pt idx="88">
                  <c:v>01/06/26</c:v>
                </c:pt>
                <c:pt idx="89">
                  <c:v>01/07/26</c:v>
                </c:pt>
                <c:pt idx="90">
                  <c:v>01/08/26</c:v>
                </c:pt>
                <c:pt idx="91">
                  <c:v>01/09/26</c:v>
                </c:pt>
                <c:pt idx="92">
                  <c:v>01/10/26</c:v>
                </c:pt>
                <c:pt idx="93">
                  <c:v>01/11/26</c:v>
                </c:pt>
                <c:pt idx="94">
                  <c:v>01/12/26</c:v>
                </c:pt>
                <c:pt idx="95">
                  <c:v>01/01/27</c:v>
                </c:pt>
                <c:pt idx="96">
                  <c:v>01/02/27</c:v>
                </c:pt>
                <c:pt idx="97">
                  <c:v>01/03/27</c:v>
                </c:pt>
                <c:pt idx="98">
                  <c:v>01/04/27</c:v>
                </c:pt>
                <c:pt idx="99">
                  <c:v>01/05/27</c:v>
                </c:pt>
                <c:pt idx="100">
                  <c:v>01/06/27</c:v>
                </c:pt>
                <c:pt idx="101">
                  <c:v>01/07/27</c:v>
                </c:pt>
                <c:pt idx="102">
                  <c:v>01/08/27</c:v>
                </c:pt>
                <c:pt idx="103">
                  <c:v>01/09/27</c:v>
                </c:pt>
                <c:pt idx="104">
                  <c:v>01/10/27</c:v>
                </c:pt>
                <c:pt idx="105">
                  <c:v>01/11/27</c:v>
                </c:pt>
                <c:pt idx="106">
                  <c:v>01/12/27</c:v>
                </c:pt>
                <c:pt idx="107">
                  <c:v>01/01/28</c:v>
                </c:pt>
                <c:pt idx="108">
                  <c:v>01/02/28</c:v>
                </c:pt>
                <c:pt idx="109">
                  <c:v>01/03/28</c:v>
                </c:pt>
                <c:pt idx="110">
                  <c:v>01/04/28</c:v>
                </c:pt>
                <c:pt idx="111">
                  <c:v>01/05/28</c:v>
                </c:pt>
                <c:pt idx="112">
                  <c:v>01/06/28</c:v>
                </c:pt>
                <c:pt idx="113">
                  <c:v>01/07/28</c:v>
                </c:pt>
                <c:pt idx="114">
                  <c:v>01/08/28</c:v>
                </c:pt>
                <c:pt idx="115">
                  <c:v>01/09/28</c:v>
                </c:pt>
                <c:pt idx="116">
                  <c:v>01/10/28</c:v>
                </c:pt>
                <c:pt idx="117">
                  <c:v>01/11/28</c:v>
                </c:pt>
                <c:pt idx="118">
                  <c:v>01/12/28</c:v>
                </c:pt>
                <c:pt idx="119">
                  <c:v>01/01/29</c:v>
                </c:pt>
                <c:pt idx="120">
                  <c:v>01/02/29</c:v>
                </c:pt>
                <c:pt idx="121">
                  <c:v>01/03/29</c:v>
                </c:pt>
                <c:pt idx="122">
                  <c:v>01/04/29</c:v>
                </c:pt>
                <c:pt idx="123">
                  <c:v>01/05/29</c:v>
                </c:pt>
                <c:pt idx="124">
                  <c:v>01/06/29</c:v>
                </c:pt>
                <c:pt idx="125">
                  <c:v>01/07/29</c:v>
                </c:pt>
                <c:pt idx="126">
                  <c:v>01/08/29</c:v>
                </c:pt>
                <c:pt idx="127">
                  <c:v>01/09/29</c:v>
                </c:pt>
                <c:pt idx="128">
                  <c:v>01/10/29</c:v>
                </c:pt>
                <c:pt idx="129">
                  <c:v>01/11/29</c:v>
                </c:pt>
                <c:pt idx="130">
                  <c:v>01/12/29</c:v>
                </c:pt>
                <c:pt idx="131">
                  <c:v>01/01/30</c:v>
                </c:pt>
                <c:pt idx="132">
                  <c:v>01/02/30</c:v>
                </c:pt>
                <c:pt idx="133">
                  <c:v>01/03/30</c:v>
                </c:pt>
                <c:pt idx="134">
                  <c:v>01/04/30</c:v>
                </c:pt>
                <c:pt idx="135">
                  <c:v>01/05/30</c:v>
                </c:pt>
                <c:pt idx="136">
                  <c:v>01/06/30</c:v>
                </c:pt>
                <c:pt idx="137">
                  <c:v>01/07/30</c:v>
                </c:pt>
                <c:pt idx="138">
                  <c:v>01/08/30</c:v>
                </c:pt>
                <c:pt idx="139">
                  <c:v>01/09/30</c:v>
                </c:pt>
                <c:pt idx="140">
                  <c:v>01/10/30</c:v>
                </c:pt>
                <c:pt idx="141">
                  <c:v>01/11/30</c:v>
                </c:pt>
                <c:pt idx="142">
                  <c:v>01/12/30</c:v>
                </c:pt>
                <c:pt idx="143">
                  <c:v>01/01/31</c:v>
                </c:pt>
                <c:pt idx="144">
                  <c:v>01/02/31</c:v>
                </c:pt>
                <c:pt idx="145">
                  <c:v>01/03/31</c:v>
                </c:pt>
                <c:pt idx="146">
                  <c:v>01/04/31</c:v>
                </c:pt>
                <c:pt idx="147">
                  <c:v>01/05/31</c:v>
                </c:pt>
                <c:pt idx="148">
                  <c:v>01/06/31</c:v>
                </c:pt>
                <c:pt idx="149">
                  <c:v>01/07/31</c:v>
                </c:pt>
                <c:pt idx="150">
                  <c:v>01/08/31</c:v>
                </c:pt>
                <c:pt idx="151">
                  <c:v>01/09/31</c:v>
                </c:pt>
                <c:pt idx="152">
                  <c:v>01/10/31</c:v>
                </c:pt>
                <c:pt idx="153">
                  <c:v>01/11/31</c:v>
                </c:pt>
                <c:pt idx="154">
                  <c:v>01/12/31</c:v>
                </c:pt>
                <c:pt idx="155">
                  <c:v>01/01/32</c:v>
                </c:pt>
                <c:pt idx="156">
                  <c:v>01/02/32</c:v>
                </c:pt>
                <c:pt idx="157">
                  <c:v>01/03/32</c:v>
                </c:pt>
                <c:pt idx="158">
                  <c:v>01/04/32</c:v>
                </c:pt>
                <c:pt idx="159">
                  <c:v>01/05/32</c:v>
                </c:pt>
                <c:pt idx="160">
                  <c:v>01/06/32</c:v>
                </c:pt>
                <c:pt idx="161">
                  <c:v>01/07/32</c:v>
                </c:pt>
                <c:pt idx="162">
                  <c:v>01/08/32</c:v>
                </c:pt>
                <c:pt idx="163">
                  <c:v>01/09/32</c:v>
                </c:pt>
                <c:pt idx="164">
                  <c:v>01/10/32</c:v>
                </c:pt>
                <c:pt idx="165">
                  <c:v>01/11/32</c:v>
                </c:pt>
                <c:pt idx="166">
                  <c:v>01/12/32</c:v>
                </c:pt>
                <c:pt idx="167">
                  <c:v>01/01/33</c:v>
                </c:pt>
                <c:pt idx="168">
                  <c:v>01/02/33</c:v>
                </c:pt>
                <c:pt idx="169">
                  <c:v>01/03/33</c:v>
                </c:pt>
                <c:pt idx="170">
                  <c:v>01/04/33</c:v>
                </c:pt>
                <c:pt idx="171">
                  <c:v>01/05/33</c:v>
                </c:pt>
                <c:pt idx="172">
                  <c:v>01/06/33</c:v>
                </c:pt>
                <c:pt idx="173">
                  <c:v>01/07/33</c:v>
                </c:pt>
                <c:pt idx="174">
                  <c:v>01/08/33</c:v>
                </c:pt>
                <c:pt idx="175">
                  <c:v>01/09/33</c:v>
                </c:pt>
                <c:pt idx="176">
                  <c:v>01/10/33</c:v>
                </c:pt>
                <c:pt idx="177">
                  <c:v>01/11/33</c:v>
                </c:pt>
                <c:pt idx="178">
                  <c:v>01/12/33</c:v>
                </c:pt>
                <c:pt idx="179">
                  <c:v>01/01/34</c:v>
                </c:pt>
              </c:strCache>
            </c:strRef>
          </c:cat>
          <c:val>
            <c:numRef>
              <c:f>'Loan 1'!$H$24:$H$1650</c:f>
              <c:numCache>
                <c:formatCode>#,##0.00</c:formatCode>
                <c:ptCount val="1627"/>
                <c:pt idx="0">
                  <c:v>697.0780865979392</c:v>
                </c:pt>
                <c:pt idx="1">
                  <c:v>700.47114943244731</c:v>
                </c:pt>
                <c:pt idx="2">
                  <c:v>703.88072817187367</c:v>
                </c:pt>
                <c:pt idx="3">
                  <c:v>707.30690320822077</c:v>
                </c:pt>
                <c:pt idx="4">
                  <c:v>710.749755324803</c:v>
                </c:pt>
                <c:pt idx="5">
                  <c:v>714.2093656981516</c:v>
                </c:pt>
                <c:pt idx="6">
                  <c:v>717.68581589992903</c:v>
                </c:pt>
                <c:pt idx="7">
                  <c:v>721.17918789885141</c:v>
                </c:pt>
                <c:pt idx="8">
                  <c:v>724.68956406262203</c:v>
                </c:pt>
                <c:pt idx="9">
                  <c:v>728.21702715987328</c:v>
                </c:pt>
                <c:pt idx="10">
                  <c:v>731.76166036211771</c:v>
                </c:pt>
                <c:pt idx="11">
                  <c:v>735.32354724570985</c:v>
                </c:pt>
                <c:pt idx="12">
                  <c:v>738.90277179381565</c:v>
                </c:pt>
                <c:pt idx="13">
                  <c:v>742.49941839839425</c:v>
                </c:pt>
                <c:pt idx="14">
                  <c:v>746.11357186218629</c:v>
                </c:pt>
                <c:pt idx="15">
                  <c:v>749.74531740071427</c:v>
                </c:pt>
                <c:pt idx="16">
                  <c:v>753.39474064429146</c:v>
                </c:pt>
                <c:pt idx="17">
                  <c:v>757.06192764004106</c:v>
                </c:pt>
                <c:pt idx="18">
                  <c:v>760.74696485392508</c:v>
                </c:pt>
                <c:pt idx="19">
                  <c:v>764.44993917278282</c:v>
                </c:pt>
                <c:pt idx="20">
                  <c:v>768.17093790637966</c:v>
                </c:pt>
                <c:pt idx="21">
                  <c:v>771.91004878946592</c:v>
                </c:pt>
                <c:pt idx="22">
                  <c:v>775.66735998384502</c:v>
                </c:pt>
                <c:pt idx="23">
                  <c:v>779.44296008045251</c:v>
                </c:pt>
                <c:pt idx="24">
                  <c:v>783.23693810144482</c:v>
                </c:pt>
                <c:pt idx="25">
                  <c:v>787.04938350229804</c:v>
                </c:pt>
                <c:pt idx="26">
                  <c:v>790.8803861739176</c:v>
                </c:pt>
                <c:pt idx="27">
                  <c:v>794.73003644475727</c:v>
                </c:pt>
                <c:pt idx="28">
                  <c:v>798.59842508294901</c:v>
                </c:pt>
                <c:pt idx="29">
                  <c:v>802.48564329844362</c:v>
                </c:pt>
                <c:pt idx="30">
                  <c:v>806.39178274516064</c:v>
                </c:pt>
                <c:pt idx="31">
                  <c:v>810.31693552314994</c:v>
                </c:pt>
                <c:pt idx="32">
                  <c:v>814.26119418076269</c:v>
                </c:pt>
                <c:pt idx="33">
                  <c:v>818.22465171683416</c:v>
                </c:pt>
                <c:pt idx="34">
                  <c:v>822.20740158287595</c:v>
                </c:pt>
                <c:pt idx="35">
                  <c:v>826.20953768528</c:v>
                </c:pt>
                <c:pt idx="36">
                  <c:v>830.23115438753166</c:v>
                </c:pt>
                <c:pt idx="37">
                  <c:v>834.27234651243612</c:v>
                </c:pt>
                <c:pt idx="38">
                  <c:v>838.33320934435278</c:v>
                </c:pt>
                <c:pt idx="39">
                  <c:v>842.41383863144279</c:v>
                </c:pt>
                <c:pt idx="40">
                  <c:v>846.51433058792611</c:v>
                </c:pt>
                <c:pt idx="41">
                  <c:v>850.63478189635043</c:v>
                </c:pt>
                <c:pt idx="42">
                  <c:v>854.77528970987044</c:v>
                </c:pt>
                <c:pt idx="43">
                  <c:v>858.93595165453905</c:v>
                </c:pt>
                <c:pt idx="44">
                  <c:v>863.11686583160849</c:v>
                </c:pt>
                <c:pt idx="45">
                  <c:v>867.31813081984421</c:v>
                </c:pt>
                <c:pt idx="46">
                  <c:v>871.53984567784869</c:v>
                </c:pt>
                <c:pt idx="47">
                  <c:v>875.78210994639687</c:v>
                </c:pt>
                <c:pt idx="48">
                  <c:v>880.04502365078383</c:v>
                </c:pt>
                <c:pt idx="49">
                  <c:v>884.32868730318251</c:v>
                </c:pt>
                <c:pt idx="50">
                  <c:v>888.63320190501406</c:v>
                </c:pt>
                <c:pt idx="51">
                  <c:v>892.95866894932942</c:v>
                </c:pt>
                <c:pt idx="52">
                  <c:v>897.30519042320168</c:v>
                </c:pt>
                <c:pt idx="53">
                  <c:v>901.67286881013138</c:v>
                </c:pt>
                <c:pt idx="54">
                  <c:v>906.06180709246257</c:v>
                </c:pt>
                <c:pt idx="55">
                  <c:v>910.4721087538112</c:v>
                </c:pt>
                <c:pt idx="56">
                  <c:v>914.90387778150489</c:v>
                </c:pt>
                <c:pt idx="57">
                  <c:v>919.35721866903475</c:v>
                </c:pt>
                <c:pt idx="58">
                  <c:v>923.83223641851941</c:v>
                </c:pt>
                <c:pt idx="59">
                  <c:v>928.32903654318056</c:v>
                </c:pt>
                <c:pt idx="60">
                  <c:v>932.84772506983063</c:v>
                </c:pt>
                <c:pt idx="61">
                  <c:v>937.38840854137322</c:v>
                </c:pt>
                <c:pt idx="62">
                  <c:v>941.95119401931481</c:v>
                </c:pt>
                <c:pt idx="63">
                  <c:v>946.53618908628903</c:v>
                </c:pt>
                <c:pt idx="64">
                  <c:v>951.1435018485937</c:v>
                </c:pt>
                <c:pt idx="65">
                  <c:v>955.77324093873926</c:v>
                </c:pt>
                <c:pt idx="66">
                  <c:v>960.42551551801046</c:v>
                </c:pt>
                <c:pt idx="67">
                  <c:v>965.10043527903997</c:v>
                </c:pt>
                <c:pt idx="68">
                  <c:v>969.79811044839528</c:v>
                </c:pt>
                <c:pt idx="69">
                  <c:v>974.51865178917706</c:v>
                </c:pt>
                <c:pt idx="70">
                  <c:v>979.26217060363081</c:v>
                </c:pt>
                <c:pt idx="71">
                  <c:v>984.02877873577165</c:v>
                </c:pt>
                <c:pt idx="72">
                  <c:v>988.81858857402074</c:v>
                </c:pt>
                <c:pt idx="73">
                  <c:v>993.63171305385595</c:v>
                </c:pt>
                <c:pt idx="74">
                  <c:v>998.468265660474</c:v>
                </c:pt>
                <c:pt idx="75">
                  <c:v>1003.3283604314668</c:v>
                </c:pt>
                <c:pt idx="76">
                  <c:v>1008.2121119595097</c:v>
                </c:pt>
                <c:pt idx="77">
                  <c:v>1013.1196353950638</c:v>
                </c:pt>
                <c:pt idx="78">
                  <c:v>1018.0510464490912</c:v>
                </c:pt>
                <c:pt idx="79">
                  <c:v>1023.0064613957826</c:v>
                </c:pt>
                <c:pt idx="80">
                  <c:v>1027.9859970752991</c:v>
                </c:pt>
                <c:pt idx="81">
                  <c:v>1032.9897708965277</c:v>
                </c:pt>
                <c:pt idx="82">
                  <c:v>1038.0179008398488</c:v>
                </c:pt>
                <c:pt idx="83">
                  <c:v>1043.070505459918</c:v>
                </c:pt>
                <c:pt idx="84">
                  <c:v>1048.1477038884623</c:v>
                </c:pt>
                <c:pt idx="85">
                  <c:v>1053.2496158370875</c:v>
                </c:pt>
                <c:pt idx="86">
                  <c:v>1058.3763616001029</c:v>
                </c:pt>
                <c:pt idx="87">
                  <c:v>1063.5280620573549</c:v>
                </c:pt>
                <c:pt idx="88">
                  <c:v>1068.7048386770807</c:v>
                </c:pt>
                <c:pt idx="89">
                  <c:v>1073.9068135187681</c:v>
                </c:pt>
                <c:pt idx="90">
                  <c:v>1079.1341092360371</c:v>
                </c:pt>
                <c:pt idx="91">
                  <c:v>1084.3868490795298</c:v>
                </c:pt>
                <c:pt idx="92">
                  <c:v>1089.6651568998175</c:v>
                </c:pt>
                <c:pt idx="93">
                  <c:v>1094.9691571503199</c:v>
                </c:pt>
                <c:pt idx="94">
                  <c:v>1100.2989748902401</c:v>
                </c:pt>
                <c:pt idx="95">
                  <c:v>1105.6547357875133</c:v>
                </c:pt>
                <c:pt idx="96">
                  <c:v>1111.0365661217702</c:v>
                </c:pt>
                <c:pt idx="97">
                  <c:v>1116.444592787313</c:v>
                </c:pt>
                <c:pt idx="98">
                  <c:v>1121.8789432961091</c:v>
                </c:pt>
                <c:pt idx="99">
                  <c:v>1127.3397457807964</c:v>
                </c:pt>
                <c:pt idx="100">
                  <c:v>1132.8271289977056</c:v>
                </c:pt>
                <c:pt idx="101">
                  <c:v>1138.3412223298942</c:v>
                </c:pt>
                <c:pt idx="102">
                  <c:v>1143.8821557901995</c:v>
                </c:pt>
                <c:pt idx="103">
                  <c:v>1149.4500600243018</c:v>
                </c:pt>
                <c:pt idx="104">
                  <c:v>1155.0450663138067</c:v>
                </c:pt>
                <c:pt idx="105">
                  <c:v>1160.6673065793393</c:v>
                </c:pt>
                <c:pt idx="106">
                  <c:v>1166.3169133836548</c:v>
                </c:pt>
                <c:pt idx="107">
                  <c:v>1171.9940199347645</c:v>
                </c:pt>
                <c:pt idx="108">
                  <c:v>1177.6987600890766</c:v>
                </c:pt>
                <c:pt idx="109">
                  <c:v>1183.431268354552</c:v>
                </c:pt>
                <c:pt idx="110">
                  <c:v>1189.191679893876</c:v>
                </c:pt>
                <c:pt idx="111">
                  <c:v>1194.9801305276446</c:v>
                </c:pt>
                <c:pt idx="112">
                  <c:v>1200.7967567375681</c:v>
                </c:pt>
                <c:pt idx="113">
                  <c:v>1206.641695669688</c:v>
                </c:pt>
                <c:pt idx="114">
                  <c:v>1212.5150851376115</c:v>
                </c:pt>
                <c:pt idx="115">
                  <c:v>1218.4170636257602</c:v>
                </c:pt>
                <c:pt idx="116">
                  <c:v>1224.3477702926355</c:v>
                </c:pt>
                <c:pt idx="117">
                  <c:v>1230.3073449740998</c:v>
                </c:pt>
                <c:pt idx="118">
                  <c:v>1236.2959281866742</c:v>
                </c:pt>
                <c:pt idx="119">
                  <c:v>1242.3136611308505</c:v>
                </c:pt>
                <c:pt idx="120">
                  <c:v>1248.3606856944214</c:v>
                </c:pt>
                <c:pt idx="121">
                  <c:v>1254.4371444558253</c:v>
                </c:pt>
                <c:pt idx="122">
                  <c:v>1260.5431806875085</c:v>
                </c:pt>
                <c:pt idx="123">
                  <c:v>1266.6789383593034</c:v>
                </c:pt>
                <c:pt idx="124">
                  <c:v>1272.8445621418223</c:v>
                </c:pt>
                <c:pt idx="125">
                  <c:v>1279.0401974098695</c:v>
                </c:pt>
                <c:pt idx="126">
                  <c:v>1285.2659902458686</c:v>
                </c:pt>
                <c:pt idx="127">
                  <c:v>1291.522087443306</c:v>
                </c:pt>
                <c:pt idx="128">
                  <c:v>1297.8086365101935</c:v>
                </c:pt>
                <c:pt idx="129">
                  <c:v>1304.125785672546</c:v>
                </c:pt>
                <c:pt idx="130">
                  <c:v>1310.4736838778747</c:v>
                </c:pt>
                <c:pt idx="131">
                  <c:v>1316.8524807987017</c:v>
                </c:pt>
                <c:pt idx="132">
                  <c:v>1323.2623268360867</c:v>
                </c:pt>
                <c:pt idx="133">
                  <c:v>1329.703373123175</c:v>
                </c:pt>
                <c:pt idx="134">
                  <c:v>1336.1757715287592</c:v>
                </c:pt>
                <c:pt idx="135">
                  <c:v>1342.6796746608618</c:v>
                </c:pt>
                <c:pt idx="136">
                  <c:v>1349.2152358703318</c:v>
                </c:pt>
                <c:pt idx="137">
                  <c:v>1355.7826092544619</c:v>
                </c:pt>
                <c:pt idx="138">
                  <c:v>1362.3819496606206</c:v>
                </c:pt>
                <c:pt idx="139">
                  <c:v>1369.0134126899045</c:v>
                </c:pt>
                <c:pt idx="140">
                  <c:v>1375.6771547008054</c:v>
                </c:pt>
                <c:pt idx="141">
                  <c:v>1382.3733328128988</c:v>
                </c:pt>
                <c:pt idx="142">
                  <c:v>1389.1021049105475</c:v>
                </c:pt>
                <c:pt idx="143">
                  <c:v>1395.8636296466238</c:v>
                </c:pt>
                <c:pt idx="144">
                  <c:v>1402.6580664462522</c:v>
                </c:pt>
                <c:pt idx="145">
                  <c:v>1409.4855755105657</c:v>
                </c:pt>
                <c:pt idx="146">
                  <c:v>1416.346317820485</c:v>
                </c:pt>
                <c:pt idx="147">
                  <c:v>1423.2404551405136</c:v>
                </c:pt>
                <c:pt idx="148">
                  <c:v>1430.1681500225518</c:v>
                </c:pt>
                <c:pt idx="149">
                  <c:v>1437.1295658097297</c:v>
                </c:pt>
                <c:pt idx="150">
                  <c:v>1444.1248666402582</c:v>
                </c:pt>
                <c:pt idx="151">
                  <c:v>1451.154217451299</c:v>
                </c:pt>
                <c:pt idx="152">
                  <c:v>1458.2177839828539</c:v>
                </c:pt>
                <c:pt idx="153">
                  <c:v>1465.315732781673</c:v>
                </c:pt>
                <c:pt idx="154">
                  <c:v>1472.4482312051805</c:v>
                </c:pt>
                <c:pt idx="155">
                  <c:v>1479.6154474254215</c:v>
                </c:pt>
                <c:pt idx="156">
                  <c:v>1486.8175504330275</c:v>
                </c:pt>
                <c:pt idx="157">
                  <c:v>1494.0547100411998</c:v>
                </c:pt>
                <c:pt idx="158">
                  <c:v>1501.3270968897143</c:v>
                </c:pt>
                <c:pt idx="159">
                  <c:v>1508.6348824489446</c:v>
                </c:pt>
                <c:pt idx="160">
                  <c:v>1515.9782390239052</c:v>
                </c:pt>
                <c:pt idx="161">
                  <c:v>1523.3573397583139</c:v>
                </c:pt>
                <c:pt idx="162">
                  <c:v>1530.7723586386737</c:v>
                </c:pt>
                <c:pt idx="163">
                  <c:v>1538.2234704983771</c:v>
                </c:pt>
                <c:pt idx="164">
                  <c:v>1545.7108510218254</c:v>
                </c:pt>
                <c:pt idx="165">
                  <c:v>1553.2346767485735</c:v>
                </c:pt>
                <c:pt idx="166">
                  <c:v>1560.7951250774915</c:v>
                </c:pt>
                <c:pt idx="167">
                  <c:v>1568.3923742709471</c:v>
                </c:pt>
                <c:pt idx="168">
                  <c:v>1576.0266034590095</c:v>
                </c:pt>
                <c:pt idx="169">
                  <c:v>1583.697992643672</c:v>
                </c:pt>
                <c:pt idx="170">
                  <c:v>1591.4067227030973</c:v>
                </c:pt>
                <c:pt idx="171">
                  <c:v>1599.1529753958814</c:v>
                </c:pt>
                <c:pt idx="172">
                  <c:v>1606.9369333653397</c:v>
                </c:pt>
                <c:pt idx="173">
                  <c:v>1614.7587801438128</c:v>
                </c:pt>
                <c:pt idx="174">
                  <c:v>1622.6187001569945</c:v>
                </c:pt>
                <c:pt idx="175">
                  <c:v>1630.5168787282798</c:v>
                </c:pt>
                <c:pt idx="176">
                  <c:v>1638.4535020831352</c:v>
                </c:pt>
                <c:pt idx="177">
                  <c:v>1646.4287573534882</c:v>
                </c:pt>
                <c:pt idx="178">
                  <c:v>1654.4428325821411</c:v>
                </c:pt>
                <c:pt idx="179">
                  <c:v>1662.4959167269487</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val>
          <c:extLst>
            <c:ext xmlns:c16="http://schemas.microsoft.com/office/drawing/2014/chart" uri="{C3380CC4-5D6E-409C-BE32-E72D297353CC}">
              <c16:uniqueId val="{00000001-78A7-4D64-8D0A-6D513E1C3D4C}"/>
            </c:ext>
          </c:extLst>
        </c:ser>
        <c:ser>
          <c:idx val="0"/>
          <c:order val="1"/>
          <c:tx>
            <c:v>Interest Paid</c:v>
          </c:tx>
          <c:spPr>
            <a:solidFill>
              <a:srgbClr val="002060"/>
            </a:solidFill>
            <a:ln>
              <a:solidFill>
                <a:srgbClr val="002060"/>
              </a:solidFill>
            </a:ln>
            <a:effectLst/>
          </c:spPr>
          <c:invertIfNegative val="0"/>
          <c:cat>
            <c:strRef>
              <c:f>'Loan 1'!$C$24:$C$1650</c:f>
              <c:strCache>
                <c:ptCount val="180"/>
                <c:pt idx="0">
                  <c:v>01/02/19</c:v>
                </c:pt>
                <c:pt idx="1">
                  <c:v>01/03/19</c:v>
                </c:pt>
                <c:pt idx="2">
                  <c:v>01/04/19</c:v>
                </c:pt>
                <c:pt idx="3">
                  <c:v>01/05/19</c:v>
                </c:pt>
                <c:pt idx="4">
                  <c:v>01/06/19</c:v>
                </c:pt>
                <c:pt idx="5">
                  <c:v>01/07/19</c:v>
                </c:pt>
                <c:pt idx="6">
                  <c:v>01/08/19</c:v>
                </c:pt>
                <c:pt idx="7">
                  <c:v>01/09/19</c:v>
                </c:pt>
                <c:pt idx="8">
                  <c:v>01/10/19</c:v>
                </c:pt>
                <c:pt idx="9">
                  <c:v>01/11/19</c:v>
                </c:pt>
                <c:pt idx="10">
                  <c:v>01/12/19</c:v>
                </c:pt>
                <c:pt idx="11">
                  <c:v>01/01/20</c:v>
                </c:pt>
                <c:pt idx="12">
                  <c:v>01/02/20</c:v>
                </c:pt>
                <c:pt idx="13">
                  <c:v>01/03/20</c:v>
                </c:pt>
                <c:pt idx="14">
                  <c:v>01/04/20</c:v>
                </c:pt>
                <c:pt idx="15">
                  <c:v>01/05/20</c:v>
                </c:pt>
                <c:pt idx="16">
                  <c:v>01/06/20</c:v>
                </c:pt>
                <c:pt idx="17">
                  <c:v>01/07/20</c:v>
                </c:pt>
                <c:pt idx="18">
                  <c:v>01/08/20</c:v>
                </c:pt>
                <c:pt idx="19">
                  <c:v>01/09/20</c:v>
                </c:pt>
                <c:pt idx="20">
                  <c:v>01/10/20</c:v>
                </c:pt>
                <c:pt idx="21">
                  <c:v>01/11/20</c:v>
                </c:pt>
                <c:pt idx="22">
                  <c:v>01/12/20</c:v>
                </c:pt>
                <c:pt idx="23">
                  <c:v>01/01/21</c:v>
                </c:pt>
                <c:pt idx="24">
                  <c:v>01/02/21</c:v>
                </c:pt>
                <c:pt idx="25">
                  <c:v>01/03/21</c:v>
                </c:pt>
                <c:pt idx="26">
                  <c:v>01/04/21</c:v>
                </c:pt>
                <c:pt idx="27">
                  <c:v>01/05/21</c:v>
                </c:pt>
                <c:pt idx="28">
                  <c:v>01/06/21</c:v>
                </c:pt>
                <c:pt idx="29">
                  <c:v>01/07/21</c:v>
                </c:pt>
                <c:pt idx="30">
                  <c:v>01/08/21</c:v>
                </c:pt>
                <c:pt idx="31">
                  <c:v>01/09/21</c:v>
                </c:pt>
                <c:pt idx="32">
                  <c:v>01/10/21</c:v>
                </c:pt>
                <c:pt idx="33">
                  <c:v>01/11/21</c:v>
                </c:pt>
                <c:pt idx="34">
                  <c:v>01/12/21</c:v>
                </c:pt>
                <c:pt idx="35">
                  <c:v>01/01/22</c:v>
                </c:pt>
                <c:pt idx="36">
                  <c:v>01/02/22</c:v>
                </c:pt>
                <c:pt idx="37">
                  <c:v>01/03/22</c:v>
                </c:pt>
                <c:pt idx="38">
                  <c:v>01/04/22</c:v>
                </c:pt>
                <c:pt idx="39">
                  <c:v>01/05/22</c:v>
                </c:pt>
                <c:pt idx="40">
                  <c:v>01/06/22</c:v>
                </c:pt>
                <c:pt idx="41">
                  <c:v>01/07/22</c:v>
                </c:pt>
                <c:pt idx="42">
                  <c:v>01/08/22</c:v>
                </c:pt>
                <c:pt idx="43">
                  <c:v>01/09/22</c:v>
                </c:pt>
                <c:pt idx="44">
                  <c:v>01/10/22</c:v>
                </c:pt>
                <c:pt idx="45">
                  <c:v>01/11/22</c:v>
                </c:pt>
                <c:pt idx="46">
                  <c:v>01/12/22</c:v>
                </c:pt>
                <c:pt idx="47">
                  <c:v>01/01/23</c:v>
                </c:pt>
                <c:pt idx="48">
                  <c:v>01/02/23</c:v>
                </c:pt>
                <c:pt idx="49">
                  <c:v>01/03/23</c:v>
                </c:pt>
                <c:pt idx="50">
                  <c:v>01/04/23</c:v>
                </c:pt>
                <c:pt idx="51">
                  <c:v>01/05/23</c:v>
                </c:pt>
                <c:pt idx="52">
                  <c:v>01/06/23</c:v>
                </c:pt>
                <c:pt idx="53">
                  <c:v>01/07/23</c:v>
                </c:pt>
                <c:pt idx="54">
                  <c:v>01/08/23</c:v>
                </c:pt>
                <c:pt idx="55">
                  <c:v>01/09/23</c:v>
                </c:pt>
                <c:pt idx="56">
                  <c:v>01/10/23</c:v>
                </c:pt>
                <c:pt idx="57">
                  <c:v>01/11/23</c:v>
                </c:pt>
                <c:pt idx="58">
                  <c:v>01/12/23</c:v>
                </c:pt>
                <c:pt idx="59">
                  <c:v>01/01/24</c:v>
                </c:pt>
                <c:pt idx="60">
                  <c:v>01/02/24</c:v>
                </c:pt>
                <c:pt idx="61">
                  <c:v>01/03/24</c:v>
                </c:pt>
                <c:pt idx="62">
                  <c:v>01/04/24</c:v>
                </c:pt>
                <c:pt idx="63">
                  <c:v>01/05/24</c:v>
                </c:pt>
                <c:pt idx="64">
                  <c:v>01/06/24</c:v>
                </c:pt>
                <c:pt idx="65">
                  <c:v>01/07/24</c:v>
                </c:pt>
                <c:pt idx="66">
                  <c:v>01/08/24</c:v>
                </c:pt>
                <c:pt idx="67">
                  <c:v>01/09/24</c:v>
                </c:pt>
                <c:pt idx="68">
                  <c:v>01/10/24</c:v>
                </c:pt>
                <c:pt idx="69">
                  <c:v>01/11/24</c:v>
                </c:pt>
                <c:pt idx="70">
                  <c:v>01/12/24</c:v>
                </c:pt>
                <c:pt idx="71">
                  <c:v>01/01/25</c:v>
                </c:pt>
                <c:pt idx="72">
                  <c:v>01/02/25</c:v>
                </c:pt>
                <c:pt idx="73">
                  <c:v>01/03/25</c:v>
                </c:pt>
                <c:pt idx="74">
                  <c:v>01/04/25</c:v>
                </c:pt>
                <c:pt idx="75">
                  <c:v>01/05/25</c:v>
                </c:pt>
                <c:pt idx="76">
                  <c:v>01/06/25</c:v>
                </c:pt>
                <c:pt idx="77">
                  <c:v>01/07/25</c:v>
                </c:pt>
                <c:pt idx="78">
                  <c:v>01/08/25</c:v>
                </c:pt>
                <c:pt idx="79">
                  <c:v>01/09/25</c:v>
                </c:pt>
                <c:pt idx="80">
                  <c:v>01/10/25</c:v>
                </c:pt>
                <c:pt idx="81">
                  <c:v>01/11/25</c:v>
                </c:pt>
                <c:pt idx="82">
                  <c:v>01/12/25</c:v>
                </c:pt>
                <c:pt idx="83">
                  <c:v>01/01/26</c:v>
                </c:pt>
                <c:pt idx="84">
                  <c:v>01/02/26</c:v>
                </c:pt>
                <c:pt idx="85">
                  <c:v>01/03/26</c:v>
                </c:pt>
                <c:pt idx="86">
                  <c:v>01/04/26</c:v>
                </c:pt>
                <c:pt idx="87">
                  <c:v>01/05/26</c:v>
                </c:pt>
                <c:pt idx="88">
                  <c:v>01/06/26</c:v>
                </c:pt>
                <c:pt idx="89">
                  <c:v>01/07/26</c:v>
                </c:pt>
                <c:pt idx="90">
                  <c:v>01/08/26</c:v>
                </c:pt>
                <c:pt idx="91">
                  <c:v>01/09/26</c:v>
                </c:pt>
                <c:pt idx="92">
                  <c:v>01/10/26</c:v>
                </c:pt>
                <c:pt idx="93">
                  <c:v>01/11/26</c:v>
                </c:pt>
                <c:pt idx="94">
                  <c:v>01/12/26</c:v>
                </c:pt>
                <c:pt idx="95">
                  <c:v>01/01/27</c:v>
                </c:pt>
                <c:pt idx="96">
                  <c:v>01/02/27</c:v>
                </c:pt>
                <c:pt idx="97">
                  <c:v>01/03/27</c:v>
                </c:pt>
                <c:pt idx="98">
                  <c:v>01/04/27</c:v>
                </c:pt>
                <c:pt idx="99">
                  <c:v>01/05/27</c:v>
                </c:pt>
                <c:pt idx="100">
                  <c:v>01/06/27</c:v>
                </c:pt>
                <c:pt idx="101">
                  <c:v>01/07/27</c:v>
                </c:pt>
                <c:pt idx="102">
                  <c:v>01/08/27</c:v>
                </c:pt>
                <c:pt idx="103">
                  <c:v>01/09/27</c:v>
                </c:pt>
                <c:pt idx="104">
                  <c:v>01/10/27</c:v>
                </c:pt>
                <c:pt idx="105">
                  <c:v>01/11/27</c:v>
                </c:pt>
                <c:pt idx="106">
                  <c:v>01/12/27</c:v>
                </c:pt>
                <c:pt idx="107">
                  <c:v>01/01/28</c:v>
                </c:pt>
                <c:pt idx="108">
                  <c:v>01/02/28</c:v>
                </c:pt>
                <c:pt idx="109">
                  <c:v>01/03/28</c:v>
                </c:pt>
                <c:pt idx="110">
                  <c:v>01/04/28</c:v>
                </c:pt>
                <c:pt idx="111">
                  <c:v>01/05/28</c:v>
                </c:pt>
                <c:pt idx="112">
                  <c:v>01/06/28</c:v>
                </c:pt>
                <c:pt idx="113">
                  <c:v>01/07/28</c:v>
                </c:pt>
                <c:pt idx="114">
                  <c:v>01/08/28</c:v>
                </c:pt>
                <c:pt idx="115">
                  <c:v>01/09/28</c:v>
                </c:pt>
                <c:pt idx="116">
                  <c:v>01/10/28</c:v>
                </c:pt>
                <c:pt idx="117">
                  <c:v>01/11/28</c:v>
                </c:pt>
                <c:pt idx="118">
                  <c:v>01/12/28</c:v>
                </c:pt>
                <c:pt idx="119">
                  <c:v>01/01/29</c:v>
                </c:pt>
                <c:pt idx="120">
                  <c:v>01/02/29</c:v>
                </c:pt>
                <c:pt idx="121">
                  <c:v>01/03/29</c:v>
                </c:pt>
                <c:pt idx="122">
                  <c:v>01/04/29</c:v>
                </c:pt>
                <c:pt idx="123">
                  <c:v>01/05/29</c:v>
                </c:pt>
                <c:pt idx="124">
                  <c:v>01/06/29</c:v>
                </c:pt>
                <c:pt idx="125">
                  <c:v>01/07/29</c:v>
                </c:pt>
                <c:pt idx="126">
                  <c:v>01/08/29</c:v>
                </c:pt>
                <c:pt idx="127">
                  <c:v>01/09/29</c:v>
                </c:pt>
                <c:pt idx="128">
                  <c:v>01/10/29</c:v>
                </c:pt>
                <c:pt idx="129">
                  <c:v>01/11/29</c:v>
                </c:pt>
                <c:pt idx="130">
                  <c:v>01/12/29</c:v>
                </c:pt>
                <c:pt idx="131">
                  <c:v>01/01/30</c:v>
                </c:pt>
                <c:pt idx="132">
                  <c:v>01/02/30</c:v>
                </c:pt>
                <c:pt idx="133">
                  <c:v>01/03/30</c:v>
                </c:pt>
                <c:pt idx="134">
                  <c:v>01/04/30</c:v>
                </c:pt>
                <c:pt idx="135">
                  <c:v>01/05/30</c:v>
                </c:pt>
                <c:pt idx="136">
                  <c:v>01/06/30</c:v>
                </c:pt>
                <c:pt idx="137">
                  <c:v>01/07/30</c:v>
                </c:pt>
                <c:pt idx="138">
                  <c:v>01/08/30</c:v>
                </c:pt>
                <c:pt idx="139">
                  <c:v>01/09/30</c:v>
                </c:pt>
                <c:pt idx="140">
                  <c:v>01/10/30</c:v>
                </c:pt>
                <c:pt idx="141">
                  <c:v>01/11/30</c:v>
                </c:pt>
                <c:pt idx="142">
                  <c:v>01/12/30</c:v>
                </c:pt>
                <c:pt idx="143">
                  <c:v>01/01/31</c:v>
                </c:pt>
                <c:pt idx="144">
                  <c:v>01/02/31</c:v>
                </c:pt>
                <c:pt idx="145">
                  <c:v>01/03/31</c:v>
                </c:pt>
                <c:pt idx="146">
                  <c:v>01/04/31</c:v>
                </c:pt>
                <c:pt idx="147">
                  <c:v>01/05/31</c:v>
                </c:pt>
                <c:pt idx="148">
                  <c:v>01/06/31</c:v>
                </c:pt>
                <c:pt idx="149">
                  <c:v>01/07/31</c:v>
                </c:pt>
                <c:pt idx="150">
                  <c:v>01/08/31</c:v>
                </c:pt>
                <c:pt idx="151">
                  <c:v>01/09/31</c:v>
                </c:pt>
                <c:pt idx="152">
                  <c:v>01/10/31</c:v>
                </c:pt>
                <c:pt idx="153">
                  <c:v>01/11/31</c:v>
                </c:pt>
                <c:pt idx="154">
                  <c:v>01/12/31</c:v>
                </c:pt>
                <c:pt idx="155">
                  <c:v>01/01/32</c:v>
                </c:pt>
                <c:pt idx="156">
                  <c:v>01/02/32</c:v>
                </c:pt>
                <c:pt idx="157">
                  <c:v>01/03/32</c:v>
                </c:pt>
                <c:pt idx="158">
                  <c:v>01/04/32</c:v>
                </c:pt>
                <c:pt idx="159">
                  <c:v>01/05/32</c:v>
                </c:pt>
                <c:pt idx="160">
                  <c:v>01/06/32</c:v>
                </c:pt>
                <c:pt idx="161">
                  <c:v>01/07/32</c:v>
                </c:pt>
                <c:pt idx="162">
                  <c:v>01/08/32</c:v>
                </c:pt>
                <c:pt idx="163">
                  <c:v>01/09/32</c:v>
                </c:pt>
                <c:pt idx="164">
                  <c:v>01/10/32</c:v>
                </c:pt>
                <c:pt idx="165">
                  <c:v>01/11/32</c:v>
                </c:pt>
                <c:pt idx="166">
                  <c:v>01/12/32</c:v>
                </c:pt>
                <c:pt idx="167">
                  <c:v>01/01/33</c:v>
                </c:pt>
                <c:pt idx="168">
                  <c:v>01/02/33</c:v>
                </c:pt>
                <c:pt idx="169">
                  <c:v>01/03/33</c:v>
                </c:pt>
                <c:pt idx="170">
                  <c:v>01/04/33</c:v>
                </c:pt>
                <c:pt idx="171">
                  <c:v>01/05/33</c:v>
                </c:pt>
                <c:pt idx="172">
                  <c:v>01/06/33</c:v>
                </c:pt>
                <c:pt idx="173">
                  <c:v>01/07/33</c:v>
                </c:pt>
                <c:pt idx="174">
                  <c:v>01/08/33</c:v>
                </c:pt>
                <c:pt idx="175">
                  <c:v>01/09/33</c:v>
                </c:pt>
                <c:pt idx="176">
                  <c:v>01/10/33</c:v>
                </c:pt>
                <c:pt idx="177">
                  <c:v>01/11/33</c:v>
                </c:pt>
                <c:pt idx="178">
                  <c:v>01/12/33</c:v>
                </c:pt>
                <c:pt idx="179">
                  <c:v>01/01/34</c:v>
                </c:pt>
              </c:strCache>
            </c:strRef>
          </c:cat>
          <c:val>
            <c:numRef>
              <c:f>'Loan 1'!$G$24:$G$1650</c:f>
              <c:numCache>
                <c:formatCode>#,##0.00</c:formatCode>
                <c:ptCount val="1627"/>
                <c:pt idx="0">
                  <c:v>973.51011306860971</c:v>
                </c:pt>
                <c:pt idx="1">
                  <c:v>970.11705023410161</c:v>
                </c:pt>
                <c:pt idx="2">
                  <c:v>966.70747149467525</c:v>
                </c:pt>
                <c:pt idx="3">
                  <c:v>963.28129645832814</c:v>
                </c:pt>
                <c:pt idx="4">
                  <c:v>959.83844434174591</c:v>
                </c:pt>
                <c:pt idx="5">
                  <c:v>956.37883396839732</c:v>
                </c:pt>
                <c:pt idx="6">
                  <c:v>952.90238376661989</c:v>
                </c:pt>
                <c:pt idx="7">
                  <c:v>949.40901176769751</c:v>
                </c:pt>
                <c:pt idx="8">
                  <c:v>945.89863560392689</c:v>
                </c:pt>
                <c:pt idx="9">
                  <c:v>942.37117250667563</c:v>
                </c:pt>
                <c:pt idx="10">
                  <c:v>938.82653930443121</c:v>
                </c:pt>
                <c:pt idx="11">
                  <c:v>935.26465242083907</c:v>
                </c:pt>
                <c:pt idx="12">
                  <c:v>931.68542787273327</c:v>
                </c:pt>
                <c:pt idx="13">
                  <c:v>928.08878126815466</c:v>
                </c:pt>
                <c:pt idx="14">
                  <c:v>924.47462780436263</c:v>
                </c:pt>
                <c:pt idx="15">
                  <c:v>920.84288226583465</c:v>
                </c:pt>
                <c:pt idx="16">
                  <c:v>917.19345902225746</c:v>
                </c:pt>
                <c:pt idx="17">
                  <c:v>913.52627202650785</c:v>
                </c:pt>
                <c:pt idx="18">
                  <c:v>909.84123481262384</c:v>
                </c:pt>
                <c:pt idx="19">
                  <c:v>906.1382604937661</c:v>
                </c:pt>
                <c:pt idx="20">
                  <c:v>902.41726176016925</c:v>
                </c:pt>
                <c:pt idx="21">
                  <c:v>898.678150877083</c:v>
                </c:pt>
                <c:pt idx="22">
                  <c:v>894.9208396827039</c:v>
                </c:pt>
                <c:pt idx="23">
                  <c:v>891.14523958609641</c:v>
                </c:pt>
                <c:pt idx="24">
                  <c:v>887.3512615651041</c:v>
                </c:pt>
                <c:pt idx="25">
                  <c:v>883.53881616425087</c:v>
                </c:pt>
                <c:pt idx="26">
                  <c:v>879.70781349263132</c:v>
                </c:pt>
                <c:pt idx="27">
                  <c:v>875.85816322179164</c:v>
                </c:pt>
                <c:pt idx="28">
                  <c:v>871.98977458359991</c:v>
                </c:pt>
                <c:pt idx="29">
                  <c:v>868.1025563681053</c:v>
                </c:pt>
                <c:pt idx="30">
                  <c:v>864.19641692138828</c:v>
                </c:pt>
                <c:pt idx="31">
                  <c:v>860.27126414339898</c:v>
                </c:pt>
                <c:pt idx="32">
                  <c:v>856.32700548578623</c:v>
                </c:pt>
                <c:pt idx="33">
                  <c:v>852.36354794971476</c:v>
                </c:pt>
                <c:pt idx="34">
                  <c:v>848.38079808367297</c:v>
                </c:pt>
                <c:pt idx="35">
                  <c:v>844.37866198126892</c:v>
                </c:pt>
                <c:pt idx="36">
                  <c:v>840.35704527901726</c:v>
                </c:pt>
                <c:pt idx="37">
                  <c:v>836.3158531541128</c:v>
                </c:pt>
                <c:pt idx="38">
                  <c:v>832.25499032219614</c:v>
                </c:pt>
                <c:pt idx="39">
                  <c:v>828.17436103510613</c:v>
                </c:pt>
                <c:pt idx="40">
                  <c:v>824.07386907862281</c:v>
                </c:pt>
                <c:pt idx="41">
                  <c:v>819.95341777019848</c:v>
                </c:pt>
                <c:pt idx="42">
                  <c:v>815.81290995667848</c:v>
                </c:pt>
                <c:pt idx="43">
                  <c:v>811.65224801200986</c:v>
                </c:pt>
                <c:pt idx="44">
                  <c:v>807.47133383494042</c:v>
                </c:pt>
                <c:pt idx="45">
                  <c:v>803.2700688467047</c:v>
                </c:pt>
                <c:pt idx="46">
                  <c:v>799.04835398870023</c:v>
                </c:pt>
                <c:pt idx="47">
                  <c:v>794.80608972015204</c:v>
                </c:pt>
                <c:pt idx="48">
                  <c:v>790.54317601576508</c:v>
                </c:pt>
                <c:pt idx="49">
                  <c:v>786.25951236336641</c:v>
                </c:pt>
                <c:pt idx="50">
                  <c:v>781.95499776153486</c:v>
                </c:pt>
                <c:pt idx="51">
                  <c:v>777.6295307172195</c:v>
                </c:pt>
                <c:pt idx="52">
                  <c:v>773.28300924334724</c:v>
                </c:pt>
                <c:pt idx="53">
                  <c:v>768.91533085641754</c:v>
                </c:pt>
                <c:pt idx="54">
                  <c:v>764.52639257408634</c:v>
                </c:pt>
                <c:pt idx="55">
                  <c:v>760.11609091273772</c:v>
                </c:pt>
                <c:pt idx="56">
                  <c:v>755.68432188504403</c:v>
                </c:pt>
                <c:pt idx="57">
                  <c:v>751.23098099751417</c:v>
                </c:pt>
                <c:pt idx="58">
                  <c:v>746.7559632480295</c:v>
                </c:pt>
                <c:pt idx="59">
                  <c:v>742.25916312336835</c:v>
                </c:pt>
                <c:pt idx="60">
                  <c:v>737.74047459671829</c:v>
                </c:pt>
                <c:pt idx="61">
                  <c:v>733.19979112517569</c:v>
                </c:pt>
                <c:pt idx="62">
                  <c:v>728.6370056472341</c:v>
                </c:pt>
                <c:pt idx="63">
                  <c:v>724.05201058025989</c:v>
                </c:pt>
                <c:pt idx="64">
                  <c:v>719.44469781795522</c:v>
                </c:pt>
                <c:pt idx="65">
                  <c:v>714.81495872780965</c:v>
                </c:pt>
                <c:pt idx="66">
                  <c:v>710.16268414853846</c:v>
                </c:pt>
                <c:pt idx="67">
                  <c:v>705.48776438750895</c:v>
                </c:pt>
                <c:pt idx="68">
                  <c:v>700.79008921815364</c:v>
                </c:pt>
                <c:pt idx="69">
                  <c:v>696.06954787737186</c:v>
                </c:pt>
                <c:pt idx="70">
                  <c:v>691.32602906291811</c:v>
                </c:pt>
                <c:pt idx="71">
                  <c:v>686.55942093077726</c:v>
                </c:pt>
                <c:pt idx="72">
                  <c:v>681.76961109252818</c:v>
                </c:pt>
                <c:pt idx="73">
                  <c:v>676.95648661269297</c:v>
                </c:pt>
                <c:pt idx="74">
                  <c:v>672.11993400607491</c:v>
                </c:pt>
                <c:pt idx="75">
                  <c:v>667.25983923508215</c:v>
                </c:pt>
                <c:pt idx="76">
                  <c:v>662.37608770703923</c:v>
                </c:pt>
                <c:pt idx="77">
                  <c:v>657.46856427148509</c:v>
                </c:pt>
                <c:pt idx="78">
                  <c:v>652.53715321745767</c:v>
                </c:pt>
                <c:pt idx="79">
                  <c:v>647.58173827076632</c:v>
                </c:pt>
                <c:pt idx="80">
                  <c:v>642.60220259124969</c:v>
                </c:pt>
                <c:pt idx="81">
                  <c:v>637.59842877002109</c:v>
                </c:pt>
                <c:pt idx="82">
                  <c:v>632.57029882670008</c:v>
                </c:pt>
                <c:pt idx="83">
                  <c:v>627.51769420663084</c:v>
                </c:pt>
                <c:pt idx="84">
                  <c:v>622.44049577808664</c:v>
                </c:pt>
                <c:pt idx="85">
                  <c:v>617.33858382946141</c:v>
                </c:pt>
                <c:pt idx="86">
                  <c:v>612.21183806644615</c:v>
                </c:pt>
                <c:pt idx="87">
                  <c:v>607.06013760919393</c:v>
                </c:pt>
                <c:pt idx="88">
                  <c:v>601.88336098946831</c:v>
                </c:pt>
                <c:pt idx="89">
                  <c:v>596.68138614778093</c:v>
                </c:pt>
                <c:pt idx="90">
                  <c:v>591.45409043051188</c:v>
                </c:pt>
                <c:pt idx="91">
                  <c:v>586.20135058701908</c:v>
                </c:pt>
                <c:pt idx="92">
                  <c:v>580.92304276673144</c:v>
                </c:pt>
                <c:pt idx="93">
                  <c:v>575.61904251622911</c:v>
                </c:pt>
                <c:pt idx="94">
                  <c:v>570.28922477630886</c:v>
                </c:pt>
                <c:pt idx="95">
                  <c:v>564.93346387903546</c:v>
                </c:pt>
                <c:pt idx="96">
                  <c:v>559.55163354477872</c:v>
                </c:pt>
                <c:pt idx="97">
                  <c:v>554.1436068792359</c:v>
                </c:pt>
                <c:pt idx="98">
                  <c:v>548.70925637043979</c:v>
                </c:pt>
                <c:pt idx="99">
                  <c:v>543.24845388575238</c:v>
                </c:pt>
                <c:pt idx="100">
                  <c:v>537.76107066884333</c:v>
                </c:pt>
                <c:pt idx="101">
                  <c:v>532.2469773366546</c:v>
                </c:pt>
                <c:pt idx="102">
                  <c:v>526.70604387634944</c:v>
                </c:pt>
                <c:pt idx="103">
                  <c:v>521.13813964224698</c:v>
                </c:pt>
                <c:pt idx="104">
                  <c:v>515.54313335274207</c:v>
                </c:pt>
                <c:pt idx="105">
                  <c:v>509.92089308720966</c:v>
                </c:pt>
                <c:pt idx="106">
                  <c:v>504.27128628289421</c:v>
                </c:pt>
                <c:pt idx="107">
                  <c:v>498.59417973178444</c:v>
                </c:pt>
                <c:pt idx="108">
                  <c:v>492.88943957747233</c:v>
                </c:pt>
                <c:pt idx="109">
                  <c:v>487.15693131199697</c:v>
                </c:pt>
                <c:pt idx="110">
                  <c:v>481.39651977267306</c:v>
                </c:pt>
                <c:pt idx="111">
                  <c:v>475.6080691389044</c:v>
                </c:pt>
                <c:pt idx="112">
                  <c:v>469.79144292898081</c:v>
                </c:pt>
                <c:pt idx="113">
                  <c:v>463.94650399686077</c:v>
                </c:pt>
                <c:pt idx="114">
                  <c:v>458.07311452893725</c:v>
                </c:pt>
                <c:pt idx="115">
                  <c:v>452.17113604078872</c:v>
                </c:pt>
                <c:pt idx="116">
                  <c:v>446.24042937391351</c:v>
                </c:pt>
                <c:pt idx="117">
                  <c:v>440.28085469244911</c:v>
                </c:pt>
                <c:pt idx="118">
                  <c:v>434.29227147987467</c:v>
                </c:pt>
                <c:pt idx="119">
                  <c:v>428.2745385356983</c:v>
                </c:pt>
                <c:pt idx="120">
                  <c:v>422.2275139721275</c:v>
                </c:pt>
                <c:pt idx="121">
                  <c:v>416.15105521072354</c:v>
                </c:pt>
                <c:pt idx="122">
                  <c:v>410.04501897904032</c:v>
                </c:pt>
                <c:pt idx="123">
                  <c:v>403.90926130724546</c:v>
                </c:pt>
                <c:pt idx="124">
                  <c:v>397.74363752472652</c:v>
                </c:pt>
                <c:pt idx="125">
                  <c:v>391.5480022566793</c:v>
                </c:pt>
                <c:pt idx="126">
                  <c:v>385.32220942068045</c:v>
                </c:pt>
                <c:pt idx="127">
                  <c:v>379.06611222324295</c:v>
                </c:pt>
                <c:pt idx="128">
                  <c:v>372.77956315635527</c:v>
                </c:pt>
                <c:pt idx="129">
                  <c:v>366.46241399400299</c:v>
                </c:pt>
                <c:pt idx="130">
                  <c:v>360.11451578867417</c:v>
                </c:pt>
                <c:pt idx="131">
                  <c:v>353.73571886784725</c:v>
                </c:pt>
                <c:pt idx="132">
                  <c:v>347.32587283046212</c:v>
                </c:pt>
                <c:pt idx="133">
                  <c:v>340.88482654337395</c:v>
                </c:pt>
                <c:pt idx="134">
                  <c:v>334.41242813778968</c:v>
                </c:pt>
                <c:pt idx="135">
                  <c:v>327.90852500568718</c:v>
                </c:pt>
                <c:pt idx="136">
                  <c:v>321.37296379621711</c:v>
                </c:pt>
                <c:pt idx="137">
                  <c:v>314.80559041208704</c:v>
                </c:pt>
                <c:pt idx="138">
                  <c:v>308.20625000592821</c:v>
                </c:pt>
                <c:pt idx="139">
                  <c:v>301.57478697664448</c:v>
                </c:pt>
                <c:pt idx="140">
                  <c:v>294.91104496574349</c:v>
                </c:pt>
                <c:pt idx="141">
                  <c:v>288.21486685365011</c:v>
                </c:pt>
                <c:pt idx="142">
                  <c:v>281.48609475600148</c:v>
                </c:pt>
                <c:pt idx="143">
                  <c:v>274.72457001992495</c:v>
                </c:pt>
                <c:pt idx="144">
                  <c:v>267.93013322029674</c:v>
                </c:pt>
                <c:pt idx="145">
                  <c:v>261.10262415598328</c:v>
                </c:pt>
                <c:pt idx="146">
                  <c:v>254.24188184606396</c:v>
                </c:pt>
                <c:pt idx="147">
                  <c:v>247.34774452603531</c:v>
                </c:pt>
                <c:pt idx="148">
                  <c:v>240.420049643997</c:v>
                </c:pt>
                <c:pt idx="149">
                  <c:v>233.45863385681912</c:v>
                </c:pt>
                <c:pt idx="150">
                  <c:v>226.46333302629074</c:v>
                </c:pt>
                <c:pt idx="151">
                  <c:v>219.43398221524998</c:v>
                </c:pt>
                <c:pt idx="152">
                  <c:v>212.37041568369497</c:v>
                </c:pt>
                <c:pt idx="153">
                  <c:v>205.27246688487594</c:v>
                </c:pt>
                <c:pt idx="154">
                  <c:v>198.13996846136845</c:v>
                </c:pt>
                <c:pt idx="155">
                  <c:v>190.97275224112732</c:v>
                </c:pt>
                <c:pt idx="156">
                  <c:v>183.7706492335214</c:v>
                </c:pt>
                <c:pt idx="157">
                  <c:v>176.53348962534915</c:v>
                </c:pt>
                <c:pt idx="158">
                  <c:v>169.26110277683466</c:v>
                </c:pt>
                <c:pt idx="159">
                  <c:v>161.95331721760431</c:v>
                </c:pt>
                <c:pt idx="160">
                  <c:v>154.6099606426437</c:v>
                </c:pt>
                <c:pt idx="161">
                  <c:v>147.23085990823515</c:v>
                </c:pt>
                <c:pt idx="162">
                  <c:v>139.81584102787508</c:v>
                </c:pt>
                <c:pt idx="163">
                  <c:v>132.36472916817189</c:v>
                </c:pt>
                <c:pt idx="164">
                  <c:v>124.87734864472355</c:v>
                </c:pt>
                <c:pt idx="165">
                  <c:v>117.3535229179754</c:v>
                </c:pt>
                <c:pt idx="166">
                  <c:v>109.79307458905745</c:v>
                </c:pt>
                <c:pt idx="167">
                  <c:v>102.19582539560183</c:v>
                </c:pt>
                <c:pt idx="168">
                  <c:v>94.561596207539537</c:v>
                </c:pt>
                <c:pt idx="169">
                  <c:v>86.890207022876965</c:v>
                </c:pt>
                <c:pt idx="170">
                  <c:v>79.181476963451601</c:v>
                </c:pt>
                <c:pt idx="171">
                  <c:v>71.435224270667405</c:v>
                </c:pt>
                <c:pt idx="172">
                  <c:v>63.651266301209169</c:v>
                </c:pt>
                <c:pt idx="173">
                  <c:v>55.829419522736082</c:v>
                </c:pt>
                <c:pt idx="174">
                  <c:v>47.969499509554417</c:v>
                </c:pt>
                <c:pt idx="175">
                  <c:v>40.071320938269032</c:v>
                </c:pt>
                <c:pt idx="176">
                  <c:v>32.134697583413811</c:v>
                </c:pt>
                <c:pt idx="177">
                  <c:v>24.159442313060751</c:v>
                </c:pt>
                <c:pt idx="178">
                  <c:v>16.145367084407724</c:v>
                </c:pt>
                <c:pt idx="179">
                  <c:v>8.0922829393447682</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val>
          <c:extLst>
            <c:ext xmlns:c16="http://schemas.microsoft.com/office/drawing/2014/chart" uri="{C3380CC4-5D6E-409C-BE32-E72D297353CC}">
              <c16:uniqueId val="{00000000-78A7-4D64-8D0A-6D513E1C3D4C}"/>
            </c:ext>
          </c:extLst>
        </c:ser>
        <c:dLbls>
          <c:showLegendKey val="0"/>
          <c:showVal val="0"/>
          <c:showCatName val="0"/>
          <c:showSerName val="0"/>
          <c:showPercent val="0"/>
          <c:showBubbleSize val="0"/>
        </c:dLbls>
        <c:gapWidth val="0"/>
        <c:overlap val="100"/>
        <c:axId val="2113388623"/>
        <c:axId val="2113030815"/>
      </c:barChart>
      <c:lineChart>
        <c:grouping val="standard"/>
        <c:varyColors val="0"/>
        <c:ser>
          <c:idx val="2"/>
          <c:order val="2"/>
          <c:tx>
            <c:v>Balance</c:v>
          </c:tx>
          <c:spPr>
            <a:ln w="19050" cap="rnd">
              <a:solidFill>
                <a:srgbClr val="0070C0"/>
              </a:solidFill>
              <a:round/>
            </a:ln>
            <a:effectLst/>
          </c:spPr>
          <c:marker>
            <c:symbol val="none"/>
          </c:marker>
          <c:cat>
            <c:numRef>
              <c:f>'Loan 1'!$C$24</c:f>
              <c:numCache>
                <c:formatCode>dd/mm/yy</c:formatCode>
                <c:ptCount val="1"/>
                <c:pt idx="0">
                  <c:v>43497</c:v>
                </c:pt>
              </c:numCache>
            </c:numRef>
          </c:cat>
          <c:val>
            <c:numRef>
              <c:f>'Loan 1'!$I$23:$I$1650</c:f>
              <c:numCache>
                <c:formatCode>#,##0.00</c:formatCode>
                <c:ptCount val="1628"/>
                <c:pt idx="0">
                  <c:v>200000</c:v>
                </c:pt>
                <c:pt idx="1">
                  <c:v>199302.92191340207</c:v>
                </c:pt>
                <c:pt idx="2">
                  <c:v>198602.45076396962</c:v>
                </c:pt>
                <c:pt idx="3">
                  <c:v>197898.57003579775</c:v>
                </c:pt>
                <c:pt idx="4">
                  <c:v>197191.26313258952</c:v>
                </c:pt>
                <c:pt idx="5">
                  <c:v>196480.51337726472</c:v>
                </c:pt>
                <c:pt idx="6">
                  <c:v>195766.30401156656</c:v>
                </c:pt>
                <c:pt idx="7">
                  <c:v>195048.61819566664</c:v>
                </c:pt>
                <c:pt idx="8">
                  <c:v>194327.4390077678</c:v>
                </c:pt>
                <c:pt idx="9">
                  <c:v>193602.74944370516</c:v>
                </c:pt>
                <c:pt idx="10">
                  <c:v>192874.53241654529</c:v>
                </c:pt>
                <c:pt idx="11">
                  <c:v>192142.77075618316</c:v>
                </c:pt>
                <c:pt idx="12">
                  <c:v>191407.44720893746</c:v>
                </c:pt>
                <c:pt idx="13">
                  <c:v>190668.54443714363</c:v>
                </c:pt>
                <c:pt idx="14">
                  <c:v>189926.04501874524</c:v>
                </c:pt>
                <c:pt idx="15">
                  <c:v>189179.93144688304</c:v>
                </c:pt>
                <c:pt idx="16">
                  <c:v>188430.18612948232</c:v>
                </c:pt>
                <c:pt idx="17">
                  <c:v>187676.79138883803</c:v>
                </c:pt>
                <c:pt idx="18">
                  <c:v>186919.72946119797</c:v>
                </c:pt>
                <c:pt idx="19">
                  <c:v>186158.98249634405</c:v>
                </c:pt>
                <c:pt idx="20">
                  <c:v>185394.53255717127</c:v>
                </c:pt>
                <c:pt idx="21">
                  <c:v>184626.36161926491</c:v>
                </c:pt>
                <c:pt idx="22">
                  <c:v>183854.45157047544</c:v>
                </c:pt>
                <c:pt idx="23">
                  <c:v>183078.78421049161</c:v>
                </c:pt>
                <c:pt idx="24">
                  <c:v>182299.34125041115</c:v>
                </c:pt>
                <c:pt idx="25">
                  <c:v>181516.1043123097</c:v>
                </c:pt>
                <c:pt idx="26">
                  <c:v>180729.0549288074</c:v>
                </c:pt>
                <c:pt idx="27">
                  <c:v>179938.17454263347</c:v>
                </c:pt>
                <c:pt idx="28">
                  <c:v>179143.44450618871</c:v>
                </c:pt>
                <c:pt idx="29">
                  <c:v>178344.84608110576</c:v>
                </c:pt>
                <c:pt idx="30">
                  <c:v>177542.36043780731</c:v>
                </c:pt>
                <c:pt idx="31">
                  <c:v>176735.96865506214</c:v>
                </c:pt>
                <c:pt idx="32">
                  <c:v>175925.65171953899</c:v>
                </c:pt>
                <c:pt idx="33">
                  <c:v>175111.39052535823</c:v>
                </c:pt>
                <c:pt idx="34">
                  <c:v>174293.16587364141</c:v>
                </c:pt>
                <c:pt idx="35">
                  <c:v>173470.95847205853</c:v>
                </c:pt>
                <c:pt idx="36">
                  <c:v>172644.74893437326</c:v>
                </c:pt>
                <c:pt idx="37">
                  <c:v>171814.51777998573</c:v>
                </c:pt>
                <c:pt idx="38">
                  <c:v>170980.24543347329</c:v>
                </c:pt>
                <c:pt idx="39">
                  <c:v>170141.91222412893</c:v>
                </c:pt>
                <c:pt idx="40">
                  <c:v>169299.49838549749</c:v>
                </c:pt>
                <c:pt idx="41">
                  <c:v>168452.98405490955</c:v>
                </c:pt>
                <c:pt idx="42">
                  <c:v>167602.34927301321</c:v>
                </c:pt>
                <c:pt idx="43">
                  <c:v>166747.57398330333</c:v>
                </c:pt>
                <c:pt idx="44">
                  <c:v>165888.63803164879</c:v>
                </c:pt>
                <c:pt idx="45">
                  <c:v>165025.52116581719</c:v>
                </c:pt>
                <c:pt idx="46">
                  <c:v>164158.20303499734</c:v>
                </c:pt>
                <c:pt idx="47">
                  <c:v>163286.66318931949</c:v>
                </c:pt>
                <c:pt idx="48">
                  <c:v>162410.8810793731</c:v>
                </c:pt>
                <c:pt idx="49">
                  <c:v>161530.83605572232</c:v>
                </c:pt>
                <c:pt idx="50">
                  <c:v>160646.50736841914</c:v>
                </c:pt>
                <c:pt idx="51">
                  <c:v>159757.87416651414</c:v>
                </c:pt>
                <c:pt idx="52">
                  <c:v>158864.91549756483</c:v>
                </c:pt>
                <c:pt idx="53">
                  <c:v>157967.61030714161</c:v>
                </c:pt>
                <c:pt idx="54">
                  <c:v>157065.93743833149</c:v>
                </c:pt>
                <c:pt idx="55">
                  <c:v>156159.87563123903</c:v>
                </c:pt>
                <c:pt idx="56">
                  <c:v>155249.40352248523</c:v>
                </c:pt>
                <c:pt idx="57">
                  <c:v>154334.49964470373</c:v>
                </c:pt>
                <c:pt idx="58">
                  <c:v>153415.1424260347</c:v>
                </c:pt>
                <c:pt idx="59">
                  <c:v>152491.31018961617</c:v>
                </c:pt>
                <c:pt idx="60">
                  <c:v>151562.98115307299</c:v>
                </c:pt>
                <c:pt idx="61">
                  <c:v>150630.13342800317</c:v>
                </c:pt>
                <c:pt idx="62">
                  <c:v>149692.74501946181</c:v>
                </c:pt>
                <c:pt idx="63">
                  <c:v>148750.7938254425</c:v>
                </c:pt>
                <c:pt idx="64">
                  <c:v>147804.2576363562</c:v>
                </c:pt>
                <c:pt idx="65">
                  <c:v>146853.1141345076</c:v>
                </c:pt>
                <c:pt idx="66">
                  <c:v>145897.34089356885</c:v>
                </c:pt>
                <c:pt idx="67">
                  <c:v>144936.91537805085</c:v>
                </c:pt>
                <c:pt idx="68">
                  <c:v>143971.8149427718</c:v>
                </c:pt>
                <c:pt idx="69">
                  <c:v>143002.0168323234</c:v>
                </c:pt>
                <c:pt idx="70">
                  <c:v>142027.49818053422</c:v>
                </c:pt>
                <c:pt idx="71">
                  <c:v>141048.23600993058</c:v>
                </c:pt>
                <c:pt idx="72">
                  <c:v>140064.2072311948</c:v>
                </c:pt>
                <c:pt idx="73">
                  <c:v>139075.38864262079</c:v>
                </c:pt>
                <c:pt idx="74">
                  <c:v>138081.75692956694</c:v>
                </c:pt>
                <c:pt idx="75">
                  <c:v>137083.28866390645</c:v>
                </c:pt>
                <c:pt idx="76">
                  <c:v>136079.96030347497</c:v>
                </c:pt>
                <c:pt idx="77">
                  <c:v>135071.74819151548</c:v>
                </c:pt>
                <c:pt idx="78">
                  <c:v>134058.62855612041</c:v>
                </c:pt>
                <c:pt idx="79">
                  <c:v>133040.57750967133</c:v>
                </c:pt>
                <c:pt idx="80">
                  <c:v>132017.57104827554</c:v>
                </c:pt>
                <c:pt idx="81">
                  <c:v>130989.58505120024</c:v>
                </c:pt>
                <c:pt idx="82">
                  <c:v>129956.59528030371</c:v>
                </c:pt>
                <c:pt idx="83">
                  <c:v>128918.57737946385</c:v>
                </c:pt>
                <c:pt idx="84">
                  <c:v>127875.50687400393</c:v>
                </c:pt>
                <c:pt idx="85">
                  <c:v>126827.35917011547</c:v>
                </c:pt>
                <c:pt idx="86">
                  <c:v>125774.10955427837</c:v>
                </c:pt>
                <c:pt idx="87">
                  <c:v>124715.73319267826</c:v>
                </c:pt>
                <c:pt idx="88">
                  <c:v>123652.2051306209</c:v>
                </c:pt>
                <c:pt idx="89">
                  <c:v>122583.50029194383</c:v>
                </c:pt>
                <c:pt idx="90">
                  <c:v>121509.59347842506</c:v>
                </c:pt>
                <c:pt idx="91">
                  <c:v>120430.45936918902</c:v>
                </c:pt>
                <c:pt idx="92">
                  <c:v>119346.07252010949</c:v>
                </c:pt>
                <c:pt idx="93">
                  <c:v>118256.40736320967</c:v>
                </c:pt>
                <c:pt idx="94">
                  <c:v>117161.43820605935</c:v>
                </c:pt>
                <c:pt idx="95">
                  <c:v>116061.1392311691</c:v>
                </c:pt>
                <c:pt idx="96">
                  <c:v>114955.48449538159</c:v>
                </c:pt>
                <c:pt idx="97">
                  <c:v>113844.44792925983</c:v>
                </c:pt>
                <c:pt idx="98">
                  <c:v>112728.00333647251</c:v>
                </c:pt>
                <c:pt idx="99">
                  <c:v>111606.1243931764</c:v>
                </c:pt>
                <c:pt idx="100">
                  <c:v>110478.7846473956</c:v>
                </c:pt>
                <c:pt idx="101">
                  <c:v>109345.95751839789</c:v>
                </c:pt>
                <c:pt idx="102">
                  <c:v>108207.61629606799</c:v>
                </c:pt>
                <c:pt idx="103">
                  <c:v>107063.7341402778</c:v>
                </c:pt>
                <c:pt idx="104">
                  <c:v>105914.28408025349</c:v>
                </c:pt>
                <c:pt idx="105">
                  <c:v>104759.23901393969</c:v>
                </c:pt>
                <c:pt idx="106">
                  <c:v>103598.57170736034</c:v>
                </c:pt>
                <c:pt idx="107">
                  <c:v>102432.2547939767</c:v>
                </c:pt>
                <c:pt idx="108">
                  <c:v>101260.26077404193</c:v>
                </c:pt>
                <c:pt idx="109">
                  <c:v>100082.56201395286</c:v>
                </c:pt>
                <c:pt idx="110">
                  <c:v>98899.130745598304</c:v>
                </c:pt>
                <c:pt idx="111">
                  <c:v>97709.939065704428</c:v>
                </c:pt>
                <c:pt idx="112">
                  <c:v>96514.958935176779</c:v>
                </c:pt>
                <c:pt idx="113">
                  <c:v>95314.162178439205</c:v>
                </c:pt>
                <c:pt idx="114">
                  <c:v>94107.520482769512</c:v>
                </c:pt>
                <c:pt idx="115">
                  <c:v>92895.005397631903</c:v>
                </c:pt>
                <c:pt idx="116">
                  <c:v>91676.588334006141</c:v>
                </c:pt>
                <c:pt idx="117">
                  <c:v>90452.240563713509</c:v>
                </c:pt>
                <c:pt idx="118">
                  <c:v>89221.933218739403</c:v>
                </c:pt>
                <c:pt idx="119">
                  <c:v>87985.637290552724</c:v>
                </c:pt>
                <c:pt idx="120">
                  <c:v>86743.32362942188</c:v>
                </c:pt>
                <c:pt idx="121">
                  <c:v>85494.962943727456</c:v>
                </c:pt>
                <c:pt idx="122">
                  <c:v>84240.525799271636</c:v>
                </c:pt>
                <c:pt idx="123">
                  <c:v>82979.982618584123</c:v>
                </c:pt>
                <c:pt idx="124">
                  <c:v>81713.303680224824</c:v>
                </c:pt>
                <c:pt idx="125">
                  <c:v>80440.459118083003</c:v>
                </c:pt>
                <c:pt idx="126">
                  <c:v>79161.418920673139</c:v>
                </c:pt>
                <c:pt idx="127">
                  <c:v>77876.15293042727</c:v>
                </c:pt>
                <c:pt idx="128">
                  <c:v>76584.63084298397</c:v>
                </c:pt>
                <c:pt idx="129">
                  <c:v>75286.822206473778</c:v>
                </c:pt>
                <c:pt idx="130">
                  <c:v>73982.696420801236</c:v>
                </c:pt>
                <c:pt idx="131">
                  <c:v>72672.222736923359</c:v>
                </c:pt>
                <c:pt idx="132">
                  <c:v>71355.370256124661</c:v>
                </c:pt>
                <c:pt idx="133">
                  <c:v>70032.10792928857</c:v>
                </c:pt>
                <c:pt idx="134">
                  <c:v>68702.404556165391</c:v>
                </c:pt>
                <c:pt idx="135">
                  <c:v>67366.228784636638</c:v>
                </c:pt>
                <c:pt idx="136">
                  <c:v>66023.549109975778</c:v>
                </c:pt>
                <c:pt idx="137">
                  <c:v>64674.333874105447</c:v>
                </c:pt>
                <c:pt idx="138">
                  <c:v>63318.551264850983</c:v>
                </c:pt>
                <c:pt idx="139">
                  <c:v>61956.16931519036</c:v>
                </c:pt>
                <c:pt idx="140">
                  <c:v>60587.155902500454</c:v>
                </c:pt>
                <c:pt idx="141">
                  <c:v>59211.478747799651</c:v>
                </c:pt>
                <c:pt idx="142">
                  <c:v>57829.105414986749</c:v>
                </c:pt>
                <c:pt idx="143">
                  <c:v>56440.003310076201</c:v>
                </c:pt>
                <c:pt idx="144">
                  <c:v>55044.13968042958</c:v>
                </c:pt>
                <c:pt idx="145">
                  <c:v>53641.481613983327</c:v>
                </c:pt>
                <c:pt idx="146">
                  <c:v>52231.99603847276</c:v>
                </c:pt>
                <c:pt idx="147">
                  <c:v>50815.649720652276</c:v>
                </c:pt>
                <c:pt idx="148">
                  <c:v>49392.409265511764</c:v>
                </c:pt>
                <c:pt idx="149">
                  <c:v>47962.241115489211</c:v>
                </c:pt>
                <c:pt idx="150">
                  <c:v>46525.111549679481</c:v>
                </c:pt>
                <c:pt idx="151">
                  <c:v>45080.98668303922</c:v>
                </c:pt>
                <c:pt idx="152">
                  <c:v>43629.832465587919</c:v>
                </c:pt>
                <c:pt idx="153">
                  <c:v>42171.614681605068</c:v>
                </c:pt>
                <c:pt idx="154">
                  <c:v>40706.298948823394</c:v>
                </c:pt>
                <c:pt idx="155">
                  <c:v>39233.850717618217</c:v>
                </c:pt>
                <c:pt idx="156">
                  <c:v>37754.235270192796</c:v>
                </c:pt>
                <c:pt idx="157">
                  <c:v>36267.417719759767</c:v>
                </c:pt>
                <c:pt idx="158">
                  <c:v>34773.363009718567</c:v>
                </c:pt>
                <c:pt idx="159">
                  <c:v>33272.035912828855</c:v>
                </c:pt>
                <c:pt idx="160">
                  <c:v>31763.401030379911</c:v>
                </c:pt>
                <c:pt idx="161">
                  <c:v>30247.422791356006</c:v>
                </c:pt>
                <c:pt idx="162">
                  <c:v>28724.065451597693</c:v>
                </c:pt>
                <c:pt idx="163">
                  <c:v>27193.293092959018</c:v>
                </c:pt>
                <c:pt idx="164">
                  <c:v>25655.06962246064</c:v>
                </c:pt>
                <c:pt idx="165">
                  <c:v>24109.358771438816</c:v>
                </c:pt>
                <c:pt idx="166">
                  <c:v>22556.124094690244</c:v>
                </c:pt>
                <c:pt idx="167">
                  <c:v>20995.32896961275</c:v>
                </c:pt>
                <c:pt idx="168">
                  <c:v>19426.936595341802</c:v>
                </c:pt>
                <c:pt idx="169">
                  <c:v>17850.909991882792</c:v>
                </c:pt>
                <c:pt idx="170">
                  <c:v>16267.21199923912</c:v>
                </c:pt>
                <c:pt idx="171">
                  <c:v>14675.805276536023</c:v>
                </c:pt>
                <c:pt idx="172">
                  <c:v>13076.65230114014</c:v>
                </c:pt>
                <c:pt idx="173">
                  <c:v>11469.715367774801</c:v>
                </c:pt>
                <c:pt idx="174">
                  <c:v>9854.956587630988</c:v>
                </c:pt>
                <c:pt idx="175">
                  <c:v>8232.3378874739938</c:v>
                </c:pt>
                <c:pt idx="176">
                  <c:v>6601.8210087457137</c:v>
                </c:pt>
                <c:pt idx="177">
                  <c:v>4963.3675066625783</c:v>
                </c:pt>
                <c:pt idx="178">
                  <c:v>3316.9387493090899</c:v>
                </c:pt>
                <c:pt idx="179">
                  <c:v>1662.4959167269487</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numCache>
            </c:numRef>
          </c:val>
          <c:smooth val="0"/>
          <c:extLst>
            <c:ext xmlns:c16="http://schemas.microsoft.com/office/drawing/2014/chart" uri="{C3380CC4-5D6E-409C-BE32-E72D297353CC}">
              <c16:uniqueId val="{00000002-78A7-4D64-8D0A-6D513E1C3D4C}"/>
            </c:ext>
          </c:extLst>
        </c:ser>
        <c:dLbls>
          <c:showLegendKey val="0"/>
          <c:showVal val="0"/>
          <c:showCatName val="0"/>
          <c:showSerName val="0"/>
          <c:showPercent val="0"/>
          <c:showBubbleSize val="0"/>
        </c:dLbls>
        <c:marker val="1"/>
        <c:smooth val="0"/>
        <c:axId val="324613119"/>
        <c:axId val="1529100543"/>
      </c:lineChart>
      <c:dateAx>
        <c:axId val="2113388623"/>
        <c:scaling>
          <c:orientation val="minMax"/>
        </c:scaling>
        <c:delete val="0"/>
        <c:axPos val="b"/>
        <c:numFmt formatCode="dd/mm/yy"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030815"/>
        <c:crosses val="autoZero"/>
        <c:auto val="1"/>
        <c:lblOffset val="100"/>
        <c:baseTimeUnit val="days"/>
      </c:dateAx>
      <c:valAx>
        <c:axId val="2113030815"/>
        <c:scaling>
          <c:orientation val="minMax"/>
        </c:scaling>
        <c:delete val="0"/>
        <c:axPos val="l"/>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388623"/>
        <c:crosses val="autoZero"/>
        <c:crossBetween val="between"/>
      </c:valAx>
      <c:valAx>
        <c:axId val="1529100543"/>
        <c:scaling>
          <c:orientation val="minMax"/>
        </c:scaling>
        <c:delete val="0"/>
        <c:axPos val="r"/>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24613119"/>
        <c:crosses val="max"/>
        <c:crossBetween val="between"/>
      </c:valAx>
      <c:dateAx>
        <c:axId val="324613119"/>
        <c:scaling>
          <c:orientation val="minMax"/>
        </c:scaling>
        <c:delete val="1"/>
        <c:axPos val="b"/>
        <c:numFmt formatCode="dd/mm/yy" sourceLinked="1"/>
        <c:majorTickMark val="out"/>
        <c:minorTickMark val="none"/>
        <c:tickLblPos val="nextTo"/>
        <c:crossAx val="1529100543"/>
        <c:crosses val="autoZero"/>
        <c:auto val="1"/>
        <c:lblOffset val="100"/>
        <c:baseTimeUnit val="days"/>
        <c:majorUnit val="1"/>
        <c:minorUnit val="1"/>
      </c:date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Principal Paid</c:v>
          </c:tx>
          <c:spPr>
            <a:solidFill>
              <a:schemeClr val="accent3"/>
            </a:solidFill>
            <a:ln>
              <a:noFill/>
            </a:ln>
            <a:effectLst/>
          </c:spPr>
          <c:invertIfNegative val="0"/>
          <c:cat>
            <c:strRef>
              <c:f>'Loan 2'!$C$24:$C$1650</c:f>
              <c:strCache>
                <c:ptCount val="240"/>
                <c:pt idx="0">
                  <c:v>16/07/19</c:v>
                </c:pt>
                <c:pt idx="1">
                  <c:v>31/07/19</c:v>
                </c:pt>
                <c:pt idx="2">
                  <c:v>15/08/19</c:v>
                </c:pt>
                <c:pt idx="3">
                  <c:v>30/08/19</c:v>
                </c:pt>
                <c:pt idx="4">
                  <c:v>14/09/19</c:v>
                </c:pt>
                <c:pt idx="5">
                  <c:v>29/09/19</c:v>
                </c:pt>
                <c:pt idx="6">
                  <c:v>14/10/19</c:v>
                </c:pt>
                <c:pt idx="7">
                  <c:v>29/10/19</c:v>
                </c:pt>
                <c:pt idx="8">
                  <c:v>13/11/19</c:v>
                </c:pt>
                <c:pt idx="9">
                  <c:v>28/11/19</c:v>
                </c:pt>
                <c:pt idx="10">
                  <c:v>13/12/19</c:v>
                </c:pt>
                <c:pt idx="11">
                  <c:v>28/12/19</c:v>
                </c:pt>
                <c:pt idx="12">
                  <c:v>12/01/20</c:v>
                </c:pt>
                <c:pt idx="13">
                  <c:v>27/01/20</c:v>
                </c:pt>
                <c:pt idx="14">
                  <c:v>11/02/20</c:v>
                </c:pt>
                <c:pt idx="15">
                  <c:v>26/02/20</c:v>
                </c:pt>
                <c:pt idx="16">
                  <c:v>12/03/20</c:v>
                </c:pt>
                <c:pt idx="17">
                  <c:v>27/03/20</c:v>
                </c:pt>
                <c:pt idx="18">
                  <c:v>11/04/20</c:v>
                </c:pt>
                <c:pt idx="19">
                  <c:v>26/04/20</c:v>
                </c:pt>
                <c:pt idx="20">
                  <c:v>11/05/20</c:v>
                </c:pt>
                <c:pt idx="21">
                  <c:v>26/05/20</c:v>
                </c:pt>
                <c:pt idx="22">
                  <c:v>10/06/20</c:v>
                </c:pt>
                <c:pt idx="23">
                  <c:v>25/06/20</c:v>
                </c:pt>
                <c:pt idx="24">
                  <c:v>10/07/20</c:v>
                </c:pt>
                <c:pt idx="25">
                  <c:v>25/07/20</c:v>
                </c:pt>
                <c:pt idx="26">
                  <c:v>09/08/20</c:v>
                </c:pt>
                <c:pt idx="27">
                  <c:v>24/08/20</c:v>
                </c:pt>
                <c:pt idx="28">
                  <c:v>08/09/20</c:v>
                </c:pt>
                <c:pt idx="29">
                  <c:v>23/09/20</c:v>
                </c:pt>
                <c:pt idx="30">
                  <c:v>08/10/20</c:v>
                </c:pt>
                <c:pt idx="31">
                  <c:v>23/10/20</c:v>
                </c:pt>
                <c:pt idx="32">
                  <c:v>07/11/20</c:v>
                </c:pt>
                <c:pt idx="33">
                  <c:v>22/11/20</c:v>
                </c:pt>
                <c:pt idx="34">
                  <c:v>07/12/20</c:v>
                </c:pt>
                <c:pt idx="35">
                  <c:v>22/12/20</c:v>
                </c:pt>
                <c:pt idx="36">
                  <c:v>06/01/21</c:v>
                </c:pt>
                <c:pt idx="37">
                  <c:v>21/01/21</c:v>
                </c:pt>
                <c:pt idx="38">
                  <c:v>05/02/21</c:v>
                </c:pt>
                <c:pt idx="39">
                  <c:v>20/02/21</c:v>
                </c:pt>
                <c:pt idx="40">
                  <c:v>07/03/21</c:v>
                </c:pt>
                <c:pt idx="41">
                  <c:v>22/03/21</c:v>
                </c:pt>
                <c:pt idx="42">
                  <c:v>06/04/21</c:v>
                </c:pt>
                <c:pt idx="43">
                  <c:v>21/04/21</c:v>
                </c:pt>
                <c:pt idx="44">
                  <c:v>06/05/21</c:v>
                </c:pt>
                <c:pt idx="45">
                  <c:v>21/05/21</c:v>
                </c:pt>
                <c:pt idx="46">
                  <c:v>05/06/21</c:v>
                </c:pt>
                <c:pt idx="47">
                  <c:v>20/06/21</c:v>
                </c:pt>
                <c:pt idx="48">
                  <c:v>05/07/21</c:v>
                </c:pt>
                <c:pt idx="49">
                  <c:v>20/07/21</c:v>
                </c:pt>
                <c:pt idx="50">
                  <c:v>04/08/21</c:v>
                </c:pt>
                <c:pt idx="51">
                  <c:v>19/08/21</c:v>
                </c:pt>
                <c:pt idx="52">
                  <c:v>03/09/21</c:v>
                </c:pt>
                <c:pt idx="53">
                  <c:v>18/09/21</c:v>
                </c:pt>
                <c:pt idx="54">
                  <c:v>03/10/21</c:v>
                </c:pt>
                <c:pt idx="55">
                  <c:v>18/10/21</c:v>
                </c:pt>
                <c:pt idx="56">
                  <c:v>02/11/21</c:v>
                </c:pt>
                <c:pt idx="57">
                  <c:v>17/11/21</c:v>
                </c:pt>
                <c:pt idx="58">
                  <c:v>02/12/21</c:v>
                </c:pt>
                <c:pt idx="59">
                  <c:v>17/12/21</c:v>
                </c:pt>
                <c:pt idx="60">
                  <c:v>01/01/22</c:v>
                </c:pt>
                <c:pt idx="61">
                  <c:v>16/01/22</c:v>
                </c:pt>
                <c:pt idx="62">
                  <c:v>31/01/22</c:v>
                </c:pt>
                <c:pt idx="63">
                  <c:v>15/02/22</c:v>
                </c:pt>
                <c:pt idx="64">
                  <c:v>02/03/22</c:v>
                </c:pt>
                <c:pt idx="65">
                  <c:v>17/03/22</c:v>
                </c:pt>
                <c:pt idx="66">
                  <c:v>01/04/22</c:v>
                </c:pt>
                <c:pt idx="67">
                  <c:v>16/04/22</c:v>
                </c:pt>
                <c:pt idx="68">
                  <c:v>01/05/22</c:v>
                </c:pt>
                <c:pt idx="69">
                  <c:v>16/05/22</c:v>
                </c:pt>
                <c:pt idx="70">
                  <c:v>31/05/22</c:v>
                </c:pt>
                <c:pt idx="71">
                  <c:v>15/06/22</c:v>
                </c:pt>
                <c:pt idx="72">
                  <c:v>30/06/22</c:v>
                </c:pt>
                <c:pt idx="73">
                  <c:v>15/07/22</c:v>
                </c:pt>
                <c:pt idx="74">
                  <c:v>30/07/22</c:v>
                </c:pt>
                <c:pt idx="75">
                  <c:v>14/08/22</c:v>
                </c:pt>
                <c:pt idx="76">
                  <c:v>29/08/22</c:v>
                </c:pt>
                <c:pt idx="77">
                  <c:v>13/09/22</c:v>
                </c:pt>
                <c:pt idx="78">
                  <c:v>28/09/22</c:v>
                </c:pt>
                <c:pt idx="79">
                  <c:v>13/10/22</c:v>
                </c:pt>
                <c:pt idx="80">
                  <c:v>28/10/22</c:v>
                </c:pt>
                <c:pt idx="81">
                  <c:v>12/11/22</c:v>
                </c:pt>
                <c:pt idx="82">
                  <c:v>27/11/22</c:v>
                </c:pt>
                <c:pt idx="83">
                  <c:v>12/12/22</c:v>
                </c:pt>
                <c:pt idx="84">
                  <c:v>27/12/22</c:v>
                </c:pt>
                <c:pt idx="85">
                  <c:v>11/01/23</c:v>
                </c:pt>
                <c:pt idx="86">
                  <c:v>26/01/23</c:v>
                </c:pt>
                <c:pt idx="87">
                  <c:v>10/02/23</c:v>
                </c:pt>
                <c:pt idx="88">
                  <c:v>25/02/23</c:v>
                </c:pt>
                <c:pt idx="89">
                  <c:v>12/03/23</c:v>
                </c:pt>
                <c:pt idx="90">
                  <c:v>27/03/23</c:v>
                </c:pt>
                <c:pt idx="91">
                  <c:v>11/04/23</c:v>
                </c:pt>
                <c:pt idx="92">
                  <c:v>26/04/23</c:v>
                </c:pt>
                <c:pt idx="93">
                  <c:v>11/05/23</c:v>
                </c:pt>
                <c:pt idx="94">
                  <c:v>26/05/23</c:v>
                </c:pt>
                <c:pt idx="95">
                  <c:v>10/06/23</c:v>
                </c:pt>
                <c:pt idx="96">
                  <c:v>25/06/23</c:v>
                </c:pt>
                <c:pt idx="97">
                  <c:v>10/07/23</c:v>
                </c:pt>
                <c:pt idx="98">
                  <c:v>25/07/23</c:v>
                </c:pt>
                <c:pt idx="99">
                  <c:v>09/08/23</c:v>
                </c:pt>
                <c:pt idx="100">
                  <c:v>24/08/23</c:v>
                </c:pt>
                <c:pt idx="101">
                  <c:v>08/09/23</c:v>
                </c:pt>
                <c:pt idx="102">
                  <c:v>23/09/23</c:v>
                </c:pt>
                <c:pt idx="103">
                  <c:v>08/10/23</c:v>
                </c:pt>
                <c:pt idx="104">
                  <c:v>23/10/23</c:v>
                </c:pt>
                <c:pt idx="105">
                  <c:v>07/11/23</c:v>
                </c:pt>
                <c:pt idx="106">
                  <c:v>22/11/23</c:v>
                </c:pt>
                <c:pt idx="107">
                  <c:v>07/12/23</c:v>
                </c:pt>
                <c:pt idx="108">
                  <c:v>22/12/23</c:v>
                </c:pt>
                <c:pt idx="109">
                  <c:v>06/01/24</c:v>
                </c:pt>
                <c:pt idx="110">
                  <c:v>21/01/24</c:v>
                </c:pt>
                <c:pt idx="111">
                  <c:v>05/02/24</c:v>
                </c:pt>
                <c:pt idx="112">
                  <c:v>20/02/24</c:v>
                </c:pt>
                <c:pt idx="113">
                  <c:v>06/03/24</c:v>
                </c:pt>
                <c:pt idx="114">
                  <c:v>21/03/24</c:v>
                </c:pt>
                <c:pt idx="115">
                  <c:v>05/04/24</c:v>
                </c:pt>
                <c:pt idx="116">
                  <c:v>20/04/24</c:v>
                </c:pt>
                <c:pt idx="117">
                  <c:v>05/05/24</c:v>
                </c:pt>
                <c:pt idx="118">
                  <c:v>20/05/24</c:v>
                </c:pt>
                <c:pt idx="119">
                  <c:v>04/06/24</c:v>
                </c:pt>
                <c:pt idx="120">
                  <c:v>19/06/24</c:v>
                </c:pt>
                <c:pt idx="121">
                  <c:v>04/07/24</c:v>
                </c:pt>
                <c:pt idx="122">
                  <c:v>19/07/24</c:v>
                </c:pt>
                <c:pt idx="123">
                  <c:v>03/08/24</c:v>
                </c:pt>
                <c:pt idx="124">
                  <c:v>18/08/24</c:v>
                </c:pt>
                <c:pt idx="125">
                  <c:v>02/09/24</c:v>
                </c:pt>
                <c:pt idx="126">
                  <c:v>17/09/24</c:v>
                </c:pt>
                <c:pt idx="127">
                  <c:v>02/10/24</c:v>
                </c:pt>
                <c:pt idx="128">
                  <c:v>17/10/24</c:v>
                </c:pt>
                <c:pt idx="129">
                  <c:v>01/11/24</c:v>
                </c:pt>
                <c:pt idx="130">
                  <c:v>16/11/24</c:v>
                </c:pt>
                <c:pt idx="131">
                  <c:v>01/12/24</c:v>
                </c:pt>
                <c:pt idx="132">
                  <c:v>16/12/24</c:v>
                </c:pt>
                <c:pt idx="133">
                  <c:v>31/12/24</c:v>
                </c:pt>
                <c:pt idx="134">
                  <c:v>15/01/25</c:v>
                </c:pt>
                <c:pt idx="135">
                  <c:v>30/01/25</c:v>
                </c:pt>
                <c:pt idx="136">
                  <c:v>14/02/25</c:v>
                </c:pt>
                <c:pt idx="137">
                  <c:v>01/03/25</c:v>
                </c:pt>
                <c:pt idx="138">
                  <c:v>16/03/25</c:v>
                </c:pt>
                <c:pt idx="139">
                  <c:v>31/03/25</c:v>
                </c:pt>
                <c:pt idx="140">
                  <c:v>15/04/25</c:v>
                </c:pt>
                <c:pt idx="141">
                  <c:v>30/04/25</c:v>
                </c:pt>
                <c:pt idx="142">
                  <c:v>15/05/25</c:v>
                </c:pt>
                <c:pt idx="143">
                  <c:v>30/05/25</c:v>
                </c:pt>
                <c:pt idx="144">
                  <c:v>14/06/25</c:v>
                </c:pt>
                <c:pt idx="145">
                  <c:v>29/06/25</c:v>
                </c:pt>
                <c:pt idx="146">
                  <c:v>14/07/25</c:v>
                </c:pt>
                <c:pt idx="147">
                  <c:v>29/07/25</c:v>
                </c:pt>
                <c:pt idx="148">
                  <c:v>13/08/25</c:v>
                </c:pt>
                <c:pt idx="149">
                  <c:v>28/08/25</c:v>
                </c:pt>
                <c:pt idx="150">
                  <c:v>12/09/25</c:v>
                </c:pt>
                <c:pt idx="151">
                  <c:v>27/09/25</c:v>
                </c:pt>
                <c:pt idx="152">
                  <c:v>12/10/25</c:v>
                </c:pt>
                <c:pt idx="153">
                  <c:v>27/10/25</c:v>
                </c:pt>
                <c:pt idx="154">
                  <c:v>11/11/25</c:v>
                </c:pt>
                <c:pt idx="155">
                  <c:v>26/11/25</c:v>
                </c:pt>
                <c:pt idx="156">
                  <c:v>11/12/25</c:v>
                </c:pt>
                <c:pt idx="157">
                  <c:v>26/12/25</c:v>
                </c:pt>
                <c:pt idx="158">
                  <c:v>10/01/26</c:v>
                </c:pt>
                <c:pt idx="159">
                  <c:v>25/01/26</c:v>
                </c:pt>
                <c:pt idx="160">
                  <c:v>09/02/26</c:v>
                </c:pt>
                <c:pt idx="161">
                  <c:v>24/02/26</c:v>
                </c:pt>
                <c:pt idx="162">
                  <c:v>11/03/26</c:v>
                </c:pt>
                <c:pt idx="163">
                  <c:v>26/03/26</c:v>
                </c:pt>
                <c:pt idx="164">
                  <c:v>10/04/26</c:v>
                </c:pt>
                <c:pt idx="165">
                  <c:v>25/04/26</c:v>
                </c:pt>
                <c:pt idx="166">
                  <c:v>10/05/26</c:v>
                </c:pt>
                <c:pt idx="167">
                  <c:v>25/05/26</c:v>
                </c:pt>
                <c:pt idx="168">
                  <c:v>09/06/26</c:v>
                </c:pt>
                <c:pt idx="169">
                  <c:v>24/06/26</c:v>
                </c:pt>
                <c:pt idx="170">
                  <c:v>09/07/26</c:v>
                </c:pt>
                <c:pt idx="171">
                  <c:v>24/07/26</c:v>
                </c:pt>
                <c:pt idx="172">
                  <c:v>08/08/26</c:v>
                </c:pt>
                <c:pt idx="173">
                  <c:v>23/08/26</c:v>
                </c:pt>
                <c:pt idx="174">
                  <c:v>07/09/26</c:v>
                </c:pt>
                <c:pt idx="175">
                  <c:v>22/09/26</c:v>
                </c:pt>
                <c:pt idx="176">
                  <c:v>07/10/26</c:v>
                </c:pt>
                <c:pt idx="177">
                  <c:v>22/10/26</c:v>
                </c:pt>
                <c:pt idx="178">
                  <c:v>06/11/26</c:v>
                </c:pt>
                <c:pt idx="179">
                  <c:v>21/11/26</c:v>
                </c:pt>
                <c:pt idx="180">
                  <c:v>06/12/26</c:v>
                </c:pt>
                <c:pt idx="181">
                  <c:v>21/12/26</c:v>
                </c:pt>
                <c:pt idx="182">
                  <c:v>05/01/27</c:v>
                </c:pt>
                <c:pt idx="183">
                  <c:v>20/01/27</c:v>
                </c:pt>
                <c:pt idx="184">
                  <c:v>04/02/27</c:v>
                </c:pt>
                <c:pt idx="185">
                  <c:v>19/02/27</c:v>
                </c:pt>
                <c:pt idx="186">
                  <c:v>06/03/27</c:v>
                </c:pt>
                <c:pt idx="187">
                  <c:v>21/03/27</c:v>
                </c:pt>
                <c:pt idx="188">
                  <c:v>05/04/27</c:v>
                </c:pt>
                <c:pt idx="189">
                  <c:v>20/04/27</c:v>
                </c:pt>
                <c:pt idx="190">
                  <c:v>05/05/27</c:v>
                </c:pt>
                <c:pt idx="191">
                  <c:v>20/05/27</c:v>
                </c:pt>
                <c:pt idx="192">
                  <c:v>04/06/27</c:v>
                </c:pt>
                <c:pt idx="193">
                  <c:v>19/06/27</c:v>
                </c:pt>
                <c:pt idx="194">
                  <c:v>04/07/27</c:v>
                </c:pt>
                <c:pt idx="195">
                  <c:v>19/07/27</c:v>
                </c:pt>
                <c:pt idx="196">
                  <c:v>03/08/27</c:v>
                </c:pt>
                <c:pt idx="197">
                  <c:v>18/08/27</c:v>
                </c:pt>
                <c:pt idx="198">
                  <c:v>02/09/27</c:v>
                </c:pt>
                <c:pt idx="199">
                  <c:v>17/09/27</c:v>
                </c:pt>
                <c:pt idx="200">
                  <c:v>02/10/27</c:v>
                </c:pt>
                <c:pt idx="201">
                  <c:v>17/10/27</c:v>
                </c:pt>
                <c:pt idx="202">
                  <c:v>01/11/27</c:v>
                </c:pt>
                <c:pt idx="203">
                  <c:v>16/11/27</c:v>
                </c:pt>
                <c:pt idx="204">
                  <c:v>01/12/27</c:v>
                </c:pt>
                <c:pt idx="205">
                  <c:v>16/12/27</c:v>
                </c:pt>
                <c:pt idx="206">
                  <c:v>31/12/27</c:v>
                </c:pt>
                <c:pt idx="207">
                  <c:v>15/01/28</c:v>
                </c:pt>
                <c:pt idx="208">
                  <c:v>30/01/28</c:v>
                </c:pt>
                <c:pt idx="209">
                  <c:v>14/02/28</c:v>
                </c:pt>
                <c:pt idx="210">
                  <c:v>29/02/28</c:v>
                </c:pt>
                <c:pt idx="211">
                  <c:v>15/03/28</c:v>
                </c:pt>
                <c:pt idx="212">
                  <c:v>30/03/28</c:v>
                </c:pt>
                <c:pt idx="213">
                  <c:v>14/04/28</c:v>
                </c:pt>
                <c:pt idx="214">
                  <c:v>29/04/28</c:v>
                </c:pt>
                <c:pt idx="215">
                  <c:v>14/05/28</c:v>
                </c:pt>
                <c:pt idx="216">
                  <c:v>29/05/28</c:v>
                </c:pt>
                <c:pt idx="217">
                  <c:v>13/06/28</c:v>
                </c:pt>
                <c:pt idx="218">
                  <c:v>28/06/28</c:v>
                </c:pt>
                <c:pt idx="219">
                  <c:v>13/07/28</c:v>
                </c:pt>
                <c:pt idx="220">
                  <c:v>28/07/28</c:v>
                </c:pt>
                <c:pt idx="221">
                  <c:v>12/08/28</c:v>
                </c:pt>
                <c:pt idx="222">
                  <c:v>27/08/28</c:v>
                </c:pt>
                <c:pt idx="223">
                  <c:v>11/09/28</c:v>
                </c:pt>
                <c:pt idx="224">
                  <c:v>26/09/28</c:v>
                </c:pt>
                <c:pt idx="225">
                  <c:v>11/10/28</c:v>
                </c:pt>
                <c:pt idx="226">
                  <c:v>26/10/28</c:v>
                </c:pt>
                <c:pt idx="227">
                  <c:v>10/11/28</c:v>
                </c:pt>
                <c:pt idx="228">
                  <c:v>25/11/28</c:v>
                </c:pt>
                <c:pt idx="229">
                  <c:v>10/12/28</c:v>
                </c:pt>
                <c:pt idx="230">
                  <c:v>25/12/28</c:v>
                </c:pt>
                <c:pt idx="231">
                  <c:v>09/01/29</c:v>
                </c:pt>
                <c:pt idx="232">
                  <c:v>24/01/29</c:v>
                </c:pt>
                <c:pt idx="233">
                  <c:v>08/02/29</c:v>
                </c:pt>
                <c:pt idx="234">
                  <c:v>23/02/29</c:v>
                </c:pt>
                <c:pt idx="235">
                  <c:v>10/03/29</c:v>
                </c:pt>
                <c:pt idx="236">
                  <c:v>25/03/29</c:v>
                </c:pt>
                <c:pt idx="237">
                  <c:v>09/04/29</c:v>
                </c:pt>
                <c:pt idx="238">
                  <c:v>24/04/29</c:v>
                </c:pt>
                <c:pt idx="239">
                  <c:v>09/05/29</c:v>
                </c:pt>
              </c:strCache>
            </c:strRef>
          </c:cat>
          <c:val>
            <c:numRef>
              <c:f>'Loan 2'!$H$24:$H$1650</c:f>
              <c:numCache>
                <c:formatCode>#,##0.00</c:formatCode>
                <c:ptCount val="1627"/>
                <c:pt idx="0">
                  <c:v>614.73804585262212</c:v>
                </c:pt>
                <c:pt idx="1">
                  <c:v>616.23236390420709</c:v>
                </c:pt>
                <c:pt idx="2">
                  <c:v>617.73031437525003</c:v>
                </c:pt>
                <c:pt idx="3">
                  <c:v>619.2319060955117</c:v>
                </c:pt>
                <c:pt idx="4">
                  <c:v>620.73714791621683</c:v>
                </c:pt>
                <c:pt idx="5">
                  <c:v>622.24604871010547</c:v>
                </c:pt>
                <c:pt idx="6">
                  <c:v>623.75861737148603</c:v>
                </c:pt>
                <c:pt idx="7">
                  <c:v>625.27486281628694</c:v>
                </c:pt>
                <c:pt idx="8">
                  <c:v>626.79479398211026</c:v>
                </c:pt>
                <c:pt idx="9">
                  <c:v>628.31841982828325</c:v>
                </c:pt>
                <c:pt idx="10">
                  <c:v>629.84574933591205</c:v>
                </c:pt>
                <c:pt idx="11">
                  <c:v>631.37679150793394</c:v>
                </c:pt>
                <c:pt idx="12">
                  <c:v>632.91155536917108</c:v>
                </c:pt>
                <c:pt idx="13">
                  <c:v>634.45004996638295</c:v>
                </c:pt>
                <c:pt idx="14">
                  <c:v>635.9922843683205</c:v>
                </c:pt>
                <c:pt idx="15">
                  <c:v>637.53826766577879</c:v>
                </c:pt>
                <c:pt idx="16">
                  <c:v>639.08800897165133</c:v>
                </c:pt>
                <c:pt idx="17">
                  <c:v>640.64151742098329</c:v>
                </c:pt>
                <c:pt idx="18">
                  <c:v>642.19880217102536</c:v>
                </c:pt>
                <c:pt idx="19">
                  <c:v>643.75987240128802</c:v>
                </c:pt>
                <c:pt idx="20">
                  <c:v>645.32473731359551</c:v>
                </c:pt>
                <c:pt idx="21">
                  <c:v>646.89340613214006</c:v>
                </c:pt>
                <c:pt idx="22">
                  <c:v>648.46588810353614</c:v>
                </c:pt>
                <c:pt idx="23">
                  <c:v>650.04219249687526</c:v>
                </c:pt>
                <c:pt idx="24">
                  <c:v>651.62232860378026</c:v>
                </c:pt>
                <c:pt idx="25">
                  <c:v>653.2063057384604</c:v>
                </c:pt>
                <c:pt idx="26">
                  <c:v>654.79413323776589</c:v>
                </c:pt>
                <c:pt idx="27">
                  <c:v>656.38582046124338</c:v>
                </c:pt>
                <c:pt idx="28">
                  <c:v>657.98137679119077</c:v>
                </c:pt>
                <c:pt idx="29">
                  <c:v>659.58081163271265</c:v>
                </c:pt>
                <c:pt idx="30">
                  <c:v>661.18413441377584</c:v>
                </c:pt>
                <c:pt idx="31">
                  <c:v>662.79135458526503</c:v>
                </c:pt>
                <c:pt idx="32">
                  <c:v>664.40248162103762</c:v>
                </c:pt>
                <c:pt idx="33">
                  <c:v>666.01752501798103</c:v>
                </c:pt>
                <c:pt idx="34">
                  <c:v>667.63649429606744</c:v>
                </c:pt>
                <c:pt idx="35">
                  <c:v>669.2593989984108</c:v>
                </c:pt>
                <c:pt idx="36">
                  <c:v>670.88624869132207</c:v>
                </c:pt>
                <c:pt idx="37">
                  <c:v>672.51705296436671</c:v>
                </c:pt>
                <c:pt idx="38">
                  <c:v>674.15182143042045</c:v>
                </c:pt>
                <c:pt idx="39">
                  <c:v>675.79056372572632</c:v>
                </c:pt>
                <c:pt idx="40">
                  <c:v>677.43328950995124</c:v>
                </c:pt>
                <c:pt idx="41">
                  <c:v>679.08000846624304</c:v>
                </c:pt>
                <c:pt idx="42">
                  <c:v>680.73073030128762</c:v>
                </c:pt>
                <c:pt idx="43">
                  <c:v>682.38546474536611</c:v>
                </c:pt>
                <c:pt idx="44">
                  <c:v>684.04422155241218</c:v>
                </c:pt>
                <c:pt idx="45">
                  <c:v>685.70701050006937</c:v>
                </c:pt>
                <c:pt idx="46">
                  <c:v>687.37384138974926</c:v>
                </c:pt>
                <c:pt idx="47">
                  <c:v>689.04472404668877</c:v>
                </c:pt>
                <c:pt idx="48">
                  <c:v>690.71966832000817</c:v>
                </c:pt>
                <c:pt idx="49">
                  <c:v>692.39868408276902</c:v>
                </c:pt>
                <c:pt idx="50">
                  <c:v>694.08178123203265</c:v>
                </c:pt>
                <c:pt idx="51">
                  <c:v>695.76896968891879</c:v>
                </c:pt>
                <c:pt idx="52">
                  <c:v>697.46025939866308</c:v>
                </c:pt>
                <c:pt idx="53">
                  <c:v>699.15566033067626</c:v>
                </c:pt>
                <c:pt idx="54">
                  <c:v>700.85518247860341</c:v>
                </c:pt>
                <c:pt idx="55">
                  <c:v>702.55883586038181</c:v>
                </c:pt>
                <c:pt idx="56">
                  <c:v>704.26663051830076</c:v>
                </c:pt>
                <c:pt idx="57">
                  <c:v>705.97857651906077</c:v>
                </c:pt>
                <c:pt idx="58">
                  <c:v>707.69468395383251</c:v>
                </c:pt>
                <c:pt idx="59">
                  <c:v>709.41496293831619</c:v>
                </c:pt>
                <c:pt idx="60">
                  <c:v>711.13942361280226</c:v>
                </c:pt>
                <c:pt idx="61">
                  <c:v>712.86807614222948</c:v>
                </c:pt>
                <c:pt idx="62">
                  <c:v>714.60093071624658</c:v>
                </c:pt>
                <c:pt idx="63">
                  <c:v>716.33799754927077</c:v>
                </c:pt>
                <c:pt idx="64">
                  <c:v>718.07928688054926</c:v>
                </c:pt>
                <c:pt idx="65">
                  <c:v>719.82480897421851</c:v>
                </c:pt>
                <c:pt idx="66">
                  <c:v>721.57457411936593</c:v>
                </c:pt>
                <c:pt idx="67">
                  <c:v>723.32859263008902</c:v>
                </c:pt>
                <c:pt idx="68">
                  <c:v>725.08687484555776</c:v>
                </c:pt>
                <c:pt idx="69">
                  <c:v>726.84943113007444</c:v>
                </c:pt>
                <c:pt idx="70">
                  <c:v>728.61627187313525</c:v>
                </c:pt>
                <c:pt idx="71">
                  <c:v>730.38740748949101</c:v>
                </c:pt>
                <c:pt idx="72">
                  <c:v>732.16284841920947</c:v>
                </c:pt>
                <c:pt idx="73">
                  <c:v>733.94260512773599</c:v>
                </c:pt>
                <c:pt idx="74">
                  <c:v>735.72668810595565</c:v>
                </c:pt>
                <c:pt idx="75">
                  <c:v>737.51510787025495</c:v>
                </c:pt>
                <c:pt idx="76">
                  <c:v>739.30787496258381</c:v>
                </c:pt>
                <c:pt idx="77">
                  <c:v>741.10499995051782</c:v>
                </c:pt>
                <c:pt idx="78">
                  <c:v>742.90649342732058</c:v>
                </c:pt>
                <c:pt idx="79">
                  <c:v>744.71236601200565</c:v>
                </c:pt>
                <c:pt idx="80">
                  <c:v>746.52262834939984</c:v>
                </c:pt>
                <c:pt idx="81">
                  <c:v>748.33729111020534</c:v>
                </c:pt>
                <c:pt idx="82">
                  <c:v>750.15636499106336</c:v>
                </c:pt>
                <c:pt idx="83">
                  <c:v>751.97986071461628</c:v>
                </c:pt>
                <c:pt idx="84">
                  <c:v>753.80778902957138</c:v>
                </c:pt>
                <c:pt idx="85">
                  <c:v>755.64016071076435</c:v>
                </c:pt>
                <c:pt idx="86">
                  <c:v>757.47698655922238</c:v>
                </c:pt>
                <c:pt idx="87">
                  <c:v>759.31827740222798</c:v>
                </c:pt>
                <c:pt idx="88">
                  <c:v>761.16404409338315</c:v>
                </c:pt>
                <c:pt idx="89">
                  <c:v>763.01429751267256</c:v>
                </c:pt>
                <c:pt idx="90">
                  <c:v>764.86904856652882</c:v>
                </c:pt>
                <c:pt idx="91">
                  <c:v>766.72830818789532</c:v>
                </c:pt>
                <c:pt idx="92">
                  <c:v>768.59208733629225</c:v>
                </c:pt>
                <c:pt idx="93">
                  <c:v>770.46039699787991</c:v>
                </c:pt>
                <c:pt idx="94">
                  <c:v>772.33324818552433</c:v>
                </c:pt>
                <c:pt idx="95">
                  <c:v>774.21065193886147</c:v>
                </c:pt>
                <c:pt idx="96">
                  <c:v>776.092619324363</c:v>
                </c:pt>
                <c:pt idx="97">
                  <c:v>777.97916143540112</c:v>
                </c:pt>
                <c:pt idx="98">
                  <c:v>779.87028939231391</c:v>
                </c:pt>
                <c:pt idx="99">
                  <c:v>781.76601434247118</c:v>
                </c:pt>
                <c:pt idx="100">
                  <c:v>783.66634746033981</c:v>
                </c:pt>
                <c:pt idx="101">
                  <c:v>785.57129994754996</c:v>
                </c:pt>
                <c:pt idx="102">
                  <c:v>787.48088303296072</c:v>
                </c:pt>
                <c:pt idx="103">
                  <c:v>789.39510797272692</c:v>
                </c:pt>
                <c:pt idx="104">
                  <c:v>791.31398605036475</c:v>
                </c:pt>
                <c:pt idx="105">
                  <c:v>793.2375285768187</c:v>
                </c:pt>
                <c:pt idx="106">
                  <c:v>795.16574689052823</c:v>
                </c:pt>
                <c:pt idx="107">
                  <c:v>797.09865235749419</c:v>
                </c:pt>
                <c:pt idx="108">
                  <c:v>799.03625637134667</c:v>
                </c:pt>
                <c:pt idx="109">
                  <c:v>800.97857035341121</c:v>
                </c:pt>
                <c:pt idx="110">
                  <c:v>802.92560575277662</c:v>
                </c:pt>
                <c:pt idx="111">
                  <c:v>804.87737404636277</c:v>
                </c:pt>
                <c:pt idx="112">
                  <c:v>806.83388673898708</c:v>
                </c:pt>
                <c:pt idx="113">
                  <c:v>808.79515536343399</c:v>
                </c:pt>
                <c:pt idx="114">
                  <c:v>810.76119148052146</c:v>
                </c:pt>
                <c:pt idx="115">
                  <c:v>812.73200667917013</c:v>
                </c:pt>
                <c:pt idx="116">
                  <c:v>814.70761257647075</c:v>
                </c:pt>
                <c:pt idx="117">
                  <c:v>816.6880208177538</c:v>
                </c:pt>
                <c:pt idx="118">
                  <c:v>818.67324307665672</c:v>
                </c:pt>
                <c:pt idx="119">
                  <c:v>820.66329105519412</c:v>
                </c:pt>
                <c:pt idx="120">
                  <c:v>822.65817648382586</c:v>
                </c:pt>
                <c:pt idx="121">
                  <c:v>824.65791112152624</c:v>
                </c:pt>
                <c:pt idx="122">
                  <c:v>826.66250675585388</c:v>
                </c:pt>
                <c:pt idx="123">
                  <c:v>828.67197520302057</c:v>
                </c:pt>
                <c:pt idx="124">
                  <c:v>830.68632830796128</c:v>
                </c:pt>
                <c:pt idx="125">
                  <c:v>832.70557794440401</c:v>
                </c:pt>
                <c:pt idx="126">
                  <c:v>834.72973601493948</c:v>
                </c:pt>
                <c:pt idx="127">
                  <c:v>836.75881445109167</c:v>
                </c:pt>
                <c:pt idx="128">
                  <c:v>838.79282521338769</c:v>
                </c:pt>
                <c:pt idx="129">
                  <c:v>840.83178029142891</c:v>
                </c:pt>
                <c:pt idx="130">
                  <c:v>842.87569170396091</c:v>
                </c:pt>
                <c:pt idx="131">
                  <c:v>844.92457149894494</c:v>
                </c:pt>
                <c:pt idx="132">
                  <c:v>846.97843175362857</c:v>
                </c:pt>
                <c:pt idx="133">
                  <c:v>849.03728457461693</c:v>
                </c:pt>
                <c:pt idx="134">
                  <c:v>851.10114209794438</c:v>
                </c:pt>
                <c:pt idx="135">
                  <c:v>853.17001648914561</c:v>
                </c:pt>
                <c:pt idx="136">
                  <c:v>855.24391994332746</c:v>
                </c:pt>
                <c:pt idx="137">
                  <c:v>857.32286468524114</c:v>
                </c:pt>
                <c:pt idx="138">
                  <c:v>859.40686296935382</c:v>
                </c:pt>
                <c:pt idx="139">
                  <c:v>861.49592707992133</c:v>
                </c:pt>
                <c:pt idx="140">
                  <c:v>863.59006933106014</c:v>
                </c:pt>
                <c:pt idx="141">
                  <c:v>865.68930206682001</c:v>
                </c:pt>
                <c:pt idx="142">
                  <c:v>867.79363766125721</c:v>
                </c:pt>
                <c:pt idx="143">
                  <c:v>869.90308851850693</c:v>
                </c:pt>
                <c:pt idx="144">
                  <c:v>872.01766707285651</c:v>
                </c:pt>
                <c:pt idx="145">
                  <c:v>874.13738578881885</c:v>
                </c:pt>
                <c:pt idx="146">
                  <c:v>876.26225716120621</c:v>
                </c:pt>
                <c:pt idx="147">
                  <c:v>878.39229371520287</c:v>
                </c:pt>
                <c:pt idx="148">
                  <c:v>880.52750800644003</c:v>
                </c:pt>
                <c:pt idx="149">
                  <c:v>882.66791262106938</c:v>
                </c:pt>
                <c:pt idx="150">
                  <c:v>884.81352017583708</c:v>
                </c:pt>
                <c:pt idx="151">
                  <c:v>886.96434331815829</c:v>
                </c:pt>
                <c:pt idx="152">
                  <c:v>889.12039472619222</c:v>
                </c:pt>
                <c:pt idx="153">
                  <c:v>891.28168710891589</c:v>
                </c:pt>
                <c:pt idx="154">
                  <c:v>893.4482332061998</c:v>
                </c:pt>
                <c:pt idx="155">
                  <c:v>895.62004578888286</c:v>
                </c:pt>
                <c:pt idx="156">
                  <c:v>897.79713765884753</c:v>
                </c:pt>
                <c:pt idx="157">
                  <c:v>899.9795216490952</c:v>
                </c:pt>
                <c:pt idx="158">
                  <c:v>902.16721062382226</c:v>
                </c:pt>
                <c:pt idx="159">
                  <c:v>904.36021747849554</c:v>
                </c:pt>
                <c:pt idx="160">
                  <c:v>906.55855513992833</c:v>
                </c:pt>
                <c:pt idx="161">
                  <c:v>908.76223656635682</c:v>
                </c:pt>
                <c:pt idx="162">
                  <c:v>910.9712747475163</c:v>
                </c:pt>
                <c:pt idx="163">
                  <c:v>913.18568270471781</c:v>
                </c:pt>
                <c:pt idx="164">
                  <c:v>915.40547349092492</c:v>
                </c:pt>
                <c:pt idx="165">
                  <c:v>917.63066019083044</c:v>
                </c:pt>
                <c:pt idx="166">
                  <c:v>919.8612559209339</c:v>
                </c:pt>
                <c:pt idx="167">
                  <c:v>922.09727382961853</c:v>
                </c:pt>
                <c:pt idx="168">
                  <c:v>924.33872709722903</c:v>
                </c:pt>
                <c:pt idx="169">
                  <c:v>926.58562893614931</c:v>
                </c:pt>
                <c:pt idx="170">
                  <c:v>928.83799259087982</c:v>
                </c:pt>
                <c:pt idx="171">
                  <c:v>931.09583133811623</c:v>
                </c:pt>
                <c:pt idx="172">
                  <c:v>933.35915848682771</c:v>
                </c:pt>
                <c:pt idx="173">
                  <c:v>935.62798737833475</c:v>
                </c:pt>
                <c:pt idx="174">
                  <c:v>937.90233138638848</c:v>
                </c:pt>
                <c:pt idx="175">
                  <c:v>940.18220391724901</c:v>
                </c:pt>
                <c:pt idx="176">
                  <c:v>942.4676184097649</c:v>
                </c:pt>
                <c:pt idx="177">
                  <c:v>944.75858833545203</c:v>
                </c:pt>
                <c:pt idx="178">
                  <c:v>947.05512719857302</c:v>
                </c:pt>
                <c:pt idx="179">
                  <c:v>949.35724853621696</c:v>
                </c:pt>
                <c:pt idx="180">
                  <c:v>951.66496591837949</c:v>
                </c:pt>
                <c:pt idx="181">
                  <c:v>953.97829294804205</c:v>
                </c:pt>
                <c:pt idx="182">
                  <c:v>956.29724326125279</c:v>
                </c:pt>
                <c:pt idx="183">
                  <c:v>958.62183052720638</c:v>
                </c:pt>
                <c:pt idx="184">
                  <c:v>960.95206844832524</c:v>
                </c:pt>
                <c:pt idx="185">
                  <c:v>963.28797076033948</c:v>
                </c:pt>
                <c:pt idx="186">
                  <c:v>965.6295512323685</c:v>
                </c:pt>
                <c:pt idx="187">
                  <c:v>967.97682366700224</c:v>
                </c:pt>
                <c:pt idx="188">
                  <c:v>970.32980190038165</c:v>
                </c:pt>
                <c:pt idx="189">
                  <c:v>972.68849980228151</c:v>
                </c:pt>
                <c:pt idx="190">
                  <c:v>975.0529312761912</c:v>
                </c:pt>
                <c:pt idx="191">
                  <c:v>977.42311025939694</c:v>
                </c:pt>
                <c:pt idx="192">
                  <c:v>979.79905072306406</c:v>
                </c:pt>
                <c:pt idx="193">
                  <c:v>982.18076667231946</c:v>
                </c:pt>
                <c:pt idx="194">
                  <c:v>984.56827214633381</c:v>
                </c:pt>
                <c:pt idx="195">
                  <c:v>986.96158121840449</c:v>
                </c:pt>
                <c:pt idx="196">
                  <c:v>989.36070799603863</c:v>
                </c:pt>
                <c:pt idx="197">
                  <c:v>991.76566662103619</c:v>
                </c:pt>
                <c:pt idx="198">
                  <c:v>994.17647126957309</c:v>
                </c:pt>
                <c:pt idx="199">
                  <c:v>996.5931361522853</c:v>
                </c:pt>
                <c:pt idx="200">
                  <c:v>999.0156755143521</c:v>
                </c:pt>
                <c:pt idx="201">
                  <c:v>1001.4441036355804</c:v>
                </c:pt>
                <c:pt idx="202">
                  <c:v>1003.8784348304887</c:v>
                </c:pt>
                <c:pt idx="203">
                  <c:v>1006.3186834483914</c:v>
                </c:pt>
                <c:pt idx="204">
                  <c:v>1008.7648638734836</c:v>
                </c:pt>
                <c:pt idx="205">
                  <c:v>1011.216990524926</c:v>
                </c:pt>
                <c:pt idx="206">
                  <c:v>1013.6750778569293</c:v>
                </c:pt>
                <c:pt idx="207">
                  <c:v>1016.1391403588402</c:v>
                </c:pt>
                <c:pt idx="208">
                  <c:v>1018.6091925552261</c:v>
                </c:pt>
                <c:pt idx="209">
                  <c:v>1021.0852490059611</c:v>
                </c:pt>
                <c:pt idx="210">
                  <c:v>1023.567324306312</c:v>
                </c:pt>
                <c:pt idx="211">
                  <c:v>1026.0554330870236</c:v>
                </c:pt>
                <c:pt idx="212">
                  <c:v>1028.549590014406</c:v>
                </c:pt>
                <c:pt idx="213">
                  <c:v>1031.0498097904199</c:v>
                </c:pt>
                <c:pt idx="214">
                  <c:v>1033.5561071527641</c:v>
                </c:pt>
                <c:pt idx="215">
                  <c:v>1036.0684968749622</c:v>
                </c:pt>
                <c:pt idx="216">
                  <c:v>1038.5869937664493</c:v>
                </c:pt>
                <c:pt idx="217">
                  <c:v>1041.1116126726602</c:v>
                </c:pt>
                <c:pt idx="218">
                  <c:v>1043.6423684751153</c:v>
                </c:pt>
                <c:pt idx="219">
                  <c:v>1046.1792760915102</c:v>
                </c:pt>
                <c:pt idx="220">
                  <c:v>1048.7223504758024</c:v>
                </c:pt>
                <c:pt idx="221">
                  <c:v>1051.2716066182998</c:v>
                </c:pt>
                <c:pt idx="222">
                  <c:v>1053.8270595457489</c:v>
                </c:pt>
                <c:pt idx="223">
                  <c:v>1056.3887243214238</c:v>
                </c:pt>
                <c:pt idx="224">
                  <c:v>1058.9566160452146</c:v>
                </c:pt>
                <c:pt idx="225">
                  <c:v>1061.5307498537165</c:v>
                </c:pt>
                <c:pt idx="226">
                  <c:v>1064.1111409203195</c:v>
                </c:pt>
                <c:pt idx="227">
                  <c:v>1066.6978044552961</c:v>
                </c:pt>
                <c:pt idx="228">
                  <c:v>1069.2907557058941</c:v>
                </c:pt>
                <c:pt idx="229">
                  <c:v>1071.890009956423</c:v>
                </c:pt>
                <c:pt idx="230">
                  <c:v>1074.4955825283464</c:v>
                </c:pt>
                <c:pt idx="231">
                  <c:v>1077.107488780372</c:v>
                </c:pt>
                <c:pt idx="232">
                  <c:v>1079.725744108541</c:v>
                </c:pt>
                <c:pt idx="233">
                  <c:v>1082.3503639463202</c:v>
                </c:pt>
                <c:pt idx="234">
                  <c:v>1084.9813637646921</c:v>
                </c:pt>
                <c:pt idx="235">
                  <c:v>1087.6187590722466</c:v>
                </c:pt>
                <c:pt idx="236">
                  <c:v>1090.2625654152716</c:v>
                </c:pt>
                <c:pt idx="237">
                  <c:v>1092.9127983778465</c:v>
                </c:pt>
                <c:pt idx="238">
                  <c:v>1095.5694735819313</c:v>
                </c:pt>
                <c:pt idx="239">
                  <c:v>1098.2326066873732</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val>
          <c:extLst>
            <c:ext xmlns:c16="http://schemas.microsoft.com/office/drawing/2014/chart" uri="{C3380CC4-5D6E-409C-BE32-E72D297353CC}">
              <c16:uniqueId val="{00000000-7BE6-457A-8824-30786F53E1D1}"/>
            </c:ext>
          </c:extLst>
        </c:ser>
        <c:ser>
          <c:idx val="0"/>
          <c:order val="1"/>
          <c:tx>
            <c:v>Interest Paid</c:v>
          </c:tx>
          <c:spPr>
            <a:solidFill>
              <a:srgbClr val="002060"/>
            </a:solidFill>
            <a:ln>
              <a:solidFill>
                <a:srgbClr val="002060"/>
              </a:solidFill>
            </a:ln>
            <a:effectLst/>
          </c:spPr>
          <c:invertIfNegative val="0"/>
          <c:cat>
            <c:strRef>
              <c:f>'Loan 2'!$C$24:$C$1650</c:f>
              <c:strCache>
                <c:ptCount val="240"/>
                <c:pt idx="0">
                  <c:v>16/07/19</c:v>
                </c:pt>
                <c:pt idx="1">
                  <c:v>31/07/19</c:v>
                </c:pt>
                <c:pt idx="2">
                  <c:v>15/08/19</c:v>
                </c:pt>
                <c:pt idx="3">
                  <c:v>30/08/19</c:v>
                </c:pt>
                <c:pt idx="4">
                  <c:v>14/09/19</c:v>
                </c:pt>
                <c:pt idx="5">
                  <c:v>29/09/19</c:v>
                </c:pt>
                <c:pt idx="6">
                  <c:v>14/10/19</c:v>
                </c:pt>
                <c:pt idx="7">
                  <c:v>29/10/19</c:v>
                </c:pt>
                <c:pt idx="8">
                  <c:v>13/11/19</c:v>
                </c:pt>
                <c:pt idx="9">
                  <c:v>28/11/19</c:v>
                </c:pt>
                <c:pt idx="10">
                  <c:v>13/12/19</c:v>
                </c:pt>
                <c:pt idx="11">
                  <c:v>28/12/19</c:v>
                </c:pt>
                <c:pt idx="12">
                  <c:v>12/01/20</c:v>
                </c:pt>
                <c:pt idx="13">
                  <c:v>27/01/20</c:v>
                </c:pt>
                <c:pt idx="14">
                  <c:v>11/02/20</c:v>
                </c:pt>
                <c:pt idx="15">
                  <c:v>26/02/20</c:v>
                </c:pt>
                <c:pt idx="16">
                  <c:v>12/03/20</c:v>
                </c:pt>
                <c:pt idx="17">
                  <c:v>27/03/20</c:v>
                </c:pt>
                <c:pt idx="18">
                  <c:v>11/04/20</c:v>
                </c:pt>
                <c:pt idx="19">
                  <c:v>26/04/20</c:v>
                </c:pt>
                <c:pt idx="20">
                  <c:v>11/05/20</c:v>
                </c:pt>
                <c:pt idx="21">
                  <c:v>26/05/20</c:v>
                </c:pt>
                <c:pt idx="22">
                  <c:v>10/06/20</c:v>
                </c:pt>
                <c:pt idx="23">
                  <c:v>25/06/20</c:v>
                </c:pt>
                <c:pt idx="24">
                  <c:v>10/07/20</c:v>
                </c:pt>
                <c:pt idx="25">
                  <c:v>25/07/20</c:v>
                </c:pt>
                <c:pt idx="26">
                  <c:v>09/08/20</c:v>
                </c:pt>
                <c:pt idx="27">
                  <c:v>24/08/20</c:v>
                </c:pt>
                <c:pt idx="28">
                  <c:v>08/09/20</c:v>
                </c:pt>
                <c:pt idx="29">
                  <c:v>23/09/20</c:v>
                </c:pt>
                <c:pt idx="30">
                  <c:v>08/10/20</c:v>
                </c:pt>
                <c:pt idx="31">
                  <c:v>23/10/20</c:v>
                </c:pt>
                <c:pt idx="32">
                  <c:v>07/11/20</c:v>
                </c:pt>
                <c:pt idx="33">
                  <c:v>22/11/20</c:v>
                </c:pt>
                <c:pt idx="34">
                  <c:v>07/12/20</c:v>
                </c:pt>
                <c:pt idx="35">
                  <c:v>22/12/20</c:v>
                </c:pt>
                <c:pt idx="36">
                  <c:v>06/01/21</c:v>
                </c:pt>
                <c:pt idx="37">
                  <c:v>21/01/21</c:v>
                </c:pt>
                <c:pt idx="38">
                  <c:v>05/02/21</c:v>
                </c:pt>
                <c:pt idx="39">
                  <c:v>20/02/21</c:v>
                </c:pt>
                <c:pt idx="40">
                  <c:v>07/03/21</c:v>
                </c:pt>
                <c:pt idx="41">
                  <c:v>22/03/21</c:v>
                </c:pt>
                <c:pt idx="42">
                  <c:v>06/04/21</c:v>
                </c:pt>
                <c:pt idx="43">
                  <c:v>21/04/21</c:v>
                </c:pt>
                <c:pt idx="44">
                  <c:v>06/05/21</c:v>
                </c:pt>
                <c:pt idx="45">
                  <c:v>21/05/21</c:v>
                </c:pt>
                <c:pt idx="46">
                  <c:v>05/06/21</c:v>
                </c:pt>
                <c:pt idx="47">
                  <c:v>20/06/21</c:v>
                </c:pt>
                <c:pt idx="48">
                  <c:v>05/07/21</c:v>
                </c:pt>
                <c:pt idx="49">
                  <c:v>20/07/21</c:v>
                </c:pt>
                <c:pt idx="50">
                  <c:v>04/08/21</c:v>
                </c:pt>
                <c:pt idx="51">
                  <c:v>19/08/21</c:v>
                </c:pt>
                <c:pt idx="52">
                  <c:v>03/09/21</c:v>
                </c:pt>
                <c:pt idx="53">
                  <c:v>18/09/21</c:v>
                </c:pt>
                <c:pt idx="54">
                  <c:v>03/10/21</c:v>
                </c:pt>
                <c:pt idx="55">
                  <c:v>18/10/21</c:v>
                </c:pt>
                <c:pt idx="56">
                  <c:v>02/11/21</c:v>
                </c:pt>
                <c:pt idx="57">
                  <c:v>17/11/21</c:v>
                </c:pt>
                <c:pt idx="58">
                  <c:v>02/12/21</c:v>
                </c:pt>
                <c:pt idx="59">
                  <c:v>17/12/21</c:v>
                </c:pt>
                <c:pt idx="60">
                  <c:v>01/01/22</c:v>
                </c:pt>
                <c:pt idx="61">
                  <c:v>16/01/22</c:v>
                </c:pt>
                <c:pt idx="62">
                  <c:v>31/01/22</c:v>
                </c:pt>
                <c:pt idx="63">
                  <c:v>15/02/22</c:v>
                </c:pt>
                <c:pt idx="64">
                  <c:v>02/03/22</c:v>
                </c:pt>
                <c:pt idx="65">
                  <c:v>17/03/22</c:v>
                </c:pt>
                <c:pt idx="66">
                  <c:v>01/04/22</c:v>
                </c:pt>
                <c:pt idx="67">
                  <c:v>16/04/22</c:v>
                </c:pt>
                <c:pt idx="68">
                  <c:v>01/05/22</c:v>
                </c:pt>
                <c:pt idx="69">
                  <c:v>16/05/22</c:v>
                </c:pt>
                <c:pt idx="70">
                  <c:v>31/05/22</c:v>
                </c:pt>
                <c:pt idx="71">
                  <c:v>15/06/22</c:v>
                </c:pt>
                <c:pt idx="72">
                  <c:v>30/06/22</c:v>
                </c:pt>
                <c:pt idx="73">
                  <c:v>15/07/22</c:v>
                </c:pt>
                <c:pt idx="74">
                  <c:v>30/07/22</c:v>
                </c:pt>
                <c:pt idx="75">
                  <c:v>14/08/22</c:v>
                </c:pt>
                <c:pt idx="76">
                  <c:v>29/08/22</c:v>
                </c:pt>
                <c:pt idx="77">
                  <c:v>13/09/22</c:v>
                </c:pt>
                <c:pt idx="78">
                  <c:v>28/09/22</c:v>
                </c:pt>
                <c:pt idx="79">
                  <c:v>13/10/22</c:v>
                </c:pt>
                <c:pt idx="80">
                  <c:v>28/10/22</c:v>
                </c:pt>
                <c:pt idx="81">
                  <c:v>12/11/22</c:v>
                </c:pt>
                <c:pt idx="82">
                  <c:v>27/11/22</c:v>
                </c:pt>
                <c:pt idx="83">
                  <c:v>12/12/22</c:v>
                </c:pt>
                <c:pt idx="84">
                  <c:v>27/12/22</c:v>
                </c:pt>
                <c:pt idx="85">
                  <c:v>11/01/23</c:v>
                </c:pt>
                <c:pt idx="86">
                  <c:v>26/01/23</c:v>
                </c:pt>
                <c:pt idx="87">
                  <c:v>10/02/23</c:v>
                </c:pt>
                <c:pt idx="88">
                  <c:v>25/02/23</c:v>
                </c:pt>
                <c:pt idx="89">
                  <c:v>12/03/23</c:v>
                </c:pt>
                <c:pt idx="90">
                  <c:v>27/03/23</c:v>
                </c:pt>
                <c:pt idx="91">
                  <c:v>11/04/23</c:v>
                </c:pt>
                <c:pt idx="92">
                  <c:v>26/04/23</c:v>
                </c:pt>
                <c:pt idx="93">
                  <c:v>11/05/23</c:v>
                </c:pt>
                <c:pt idx="94">
                  <c:v>26/05/23</c:v>
                </c:pt>
                <c:pt idx="95">
                  <c:v>10/06/23</c:v>
                </c:pt>
                <c:pt idx="96">
                  <c:v>25/06/23</c:v>
                </c:pt>
                <c:pt idx="97">
                  <c:v>10/07/23</c:v>
                </c:pt>
                <c:pt idx="98">
                  <c:v>25/07/23</c:v>
                </c:pt>
                <c:pt idx="99">
                  <c:v>09/08/23</c:v>
                </c:pt>
                <c:pt idx="100">
                  <c:v>24/08/23</c:v>
                </c:pt>
                <c:pt idx="101">
                  <c:v>08/09/23</c:v>
                </c:pt>
                <c:pt idx="102">
                  <c:v>23/09/23</c:v>
                </c:pt>
                <c:pt idx="103">
                  <c:v>08/10/23</c:v>
                </c:pt>
                <c:pt idx="104">
                  <c:v>23/10/23</c:v>
                </c:pt>
                <c:pt idx="105">
                  <c:v>07/11/23</c:v>
                </c:pt>
                <c:pt idx="106">
                  <c:v>22/11/23</c:v>
                </c:pt>
                <c:pt idx="107">
                  <c:v>07/12/23</c:v>
                </c:pt>
                <c:pt idx="108">
                  <c:v>22/12/23</c:v>
                </c:pt>
                <c:pt idx="109">
                  <c:v>06/01/24</c:v>
                </c:pt>
                <c:pt idx="110">
                  <c:v>21/01/24</c:v>
                </c:pt>
                <c:pt idx="111">
                  <c:v>05/02/24</c:v>
                </c:pt>
                <c:pt idx="112">
                  <c:v>20/02/24</c:v>
                </c:pt>
                <c:pt idx="113">
                  <c:v>06/03/24</c:v>
                </c:pt>
                <c:pt idx="114">
                  <c:v>21/03/24</c:v>
                </c:pt>
                <c:pt idx="115">
                  <c:v>05/04/24</c:v>
                </c:pt>
                <c:pt idx="116">
                  <c:v>20/04/24</c:v>
                </c:pt>
                <c:pt idx="117">
                  <c:v>05/05/24</c:v>
                </c:pt>
                <c:pt idx="118">
                  <c:v>20/05/24</c:v>
                </c:pt>
                <c:pt idx="119">
                  <c:v>04/06/24</c:v>
                </c:pt>
                <c:pt idx="120">
                  <c:v>19/06/24</c:v>
                </c:pt>
                <c:pt idx="121">
                  <c:v>04/07/24</c:v>
                </c:pt>
                <c:pt idx="122">
                  <c:v>19/07/24</c:v>
                </c:pt>
                <c:pt idx="123">
                  <c:v>03/08/24</c:v>
                </c:pt>
                <c:pt idx="124">
                  <c:v>18/08/24</c:v>
                </c:pt>
                <c:pt idx="125">
                  <c:v>02/09/24</c:v>
                </c:pt>
                <c:pt idx="126">
                  <c:v>17/09/24</c:v>
                </c:pt>
                <c:pt idx="127">
                  <c:v>02/10/24</c:v>
                </c:pt>
                <c:pt idx="128">
                  <c:v>17/10/24</c:v>
                </c:pt>
                <c:pt idx="129">
                  <c:v>01/11/24</c:v>
                </c:pt>
                <c:pt idx="130">
                  <c:v>16/11/24</c:v>
                </c:pt>
                <c:pt idx="131">
                  <c:v>01/12/24</c:v>
                </c:pt>
                <c:pt idx="132">
                  <c:v>16/12/24</c:v>
                </c:pt>
                <c:pt idx="133">
                  <c:v>31/12/24</c:v>
                </c:pt>
                <c:pt idx="134">
                  <c:v>15/01/25</c:v>
                </c:pt>
                <c:pt idx="135">
                  <c:v>30/01/25</c:v>
                </c:pt>
                <c:pt idx="136">
                  <c:v>14/02/25</c:v>
                </c:pt>
                <c:pt idx="137">
                  <c:v>01/03/25</c:v>
                </c:pt>
                <c:pt idx="138">
                  <c:v>16/03/25</c:v>
                </c:pt>
                <c:pt idx="139">
                  <c:v>31/03/25</c:v>
                </c:pt>
                <c:pt idx="140">
                  <c:v>15/04/25</c:v>
                </c:pt>
                <c:pt idx="141">
                  <c:v>30/04/25</c:v>
                </c:pt>
                <c:pt idx="142">
                  <c:v>15/05/25</c:v>
                </c:pt>
                <c:pt idx="143">
                  <c:v>30/05/25</c:v>
                </c:pt>
                <c:pt idx="144">
                  <c:v>14/06/25</c:v>
                </c:pt>
                <c:pt idx="145">
                  <c:v>29/06/25</c:v>
                </c:pt>
                <c:pt idx="146">
                  <c:v>14/07/25</c:v>
                </c:pt>
                <c:pt idx="147">
                  <c:v>29/07/25</c:v>
                </c:pt>
                <c:pt idx="148">
                  <c:v>13/08/25</c:v>
                </c:pt>
                <c:pt idx="149">
                  <c:v>28/08/25</c:v>
                </c:pt>
                <c:pt idx="150">
                  <c:v>12/09/25</c:v>
                </c:pt>
                <c:pt idx="151">
                  <c:v>27/09/25</c:v>
                </c:pt>
                <c:pt idx="152">
                  <c:v>12/10/25</c:v>
                </c:pt>
                <c:pt idx="153">
                  <c:v>27/10/25</c:v>
                </c:pt>
                <c:pt idx="154">
                  <c:v>11/11/25</c:v>
                </c:pt>
                <c:pt idx="155">
                  <c:v>26/11/25</c:v>
                </c:pt>
                <c:pt idx="156">
                  <c:v>11/12/25</c:v>
                </c:pt>
                <c:pt idx="157">
                  <c:v>26/12/25</c:v>
                </c:pt>
                <c:pt idx="158">
                  <c:v>10/01/26</c:v>
                </c:pt>
                <c:pt idx="159">
                  <c:v>25/01/26</c:v>
                </c:pt>
                <c:pt idx="160">
                  <c:v>09/02/26</c:v>
                </c:pt>
                <c:pt idx="161">
                  <c:v>24/02/26</c:v>
                </c:pt>
                <c:pt idx="162">
                  <c:v>11/03/26</c:v>
                </c:pt>
                <c:pt idx="163">
                  <c:v>26/03/26</c:v>
                </c:pt>
                <c:pt idx="164">
                  <c:v>10/04/26</c:v>
                </c:pt>
                <c:pt idx="165">
                  <c:v>25/04/26</c:v>
                </c:pt>
                <c:pt idx="166">
                  <c:v>10/05/26</c:v>
                </c:pt>
                <c:pt idx="167">
                  <c:v>25/05/26</c:v>
                </c:pt>
                <c:pt idx="168">
                  <c:v>09/06/26</c:v>
                </c:pt>
                <c:pt idx="169">
                  <c:v>24/06/26</c:v>
                </c:pt>
                <c:pt idx="170">
                  <c:v>09/07/26</c:v>
                </c:pt>
                <c:pt idx="171">
                  <c:v>24/07/26</c:v>
                </c:pt>
                <c:pt idx="172">
                  <c:v>08/08/26</c:v>
                </c:pt>
                <c:pt idx="173">
                  <c:v>23/08/26</c:v>
                </c:pt>
                <c:pt idx="174">
                  <c:v>07/09/26</c:v>
                </c:pt>
                <c:pt idx="175">
                  <c:v>22/09/26</c:v>
                </c:pt>
                <c:pt idx="176">
                  <c:v>07/10/26</c:v>
                </c:pt>
                <c:pt idx="177">
                  <c:v>22/10/26</c:v>
                </c:pt>
                <c:pt idx="178">
                  <c:v>06/11/26</c:v>
                </c:pt>
                <c:pt idx="179">
                  <c:v>21/11/26</c:v>
                </c:pt>
                <c:pt idx="180">
                  <c:v>06/12/26</c:v>
                </c:pt>
                <c:pt idx="181">
                  <c:v>21/12/26</c:v>
                </c:pt>
                <c:pt idx="182">
                  <c:v>05/01/27</c:v>
                </c:pt>
                <c:pt idx="183">
                  <c:v>20/01/27</c:v>
                </c:pt>
                <c:pt idx="184">
                  <c:v>04/02/27</c:v>
                </c:pt>
                <c:pt idx="185">
                  <c:v>19/02/27</c:v>
                </c:pt>
                <c:pt idx="186">
                  <c:v>06/03/27</c:v>
                </c:pt>
                <c:pt idx="187">
                  <c:v>21/03/27</c:v>
                </c:pt>
                <c:pt idx="188">
                  <c:v>05/04/27</c:v>
                </c:pt>
                <c:pt idx="189">
                  <c:v>20/04/27</c:v>
                </c:pt>
                <c:pt idx="190">
                  <c:v>05/05/27</c:v>
                </c:pt>
                <c:pt idx="191">
                  <c:v>20/05/27</c:v>
                </c:pt>
                <c:pt idx="192">
                  <c:v>04/06/27</c:v>
                </c:pt>
                <c:pt idx="193">
                  <c:v>19/06/27</c:v>
                </c:pt>
                <c:pt idx="194">
                  <c:v>04/07/27</c:v>
                </c:pt>
                <c:pt idx="195">
                  <c:v>19/07/27</c:v>
                </c:pt>
                <c:pt idx="196">
                  <c:v>03/08/27</c:v>
                </c:pt>
                <c:pt idx="197">
                  <c:v>18/08/27</c:v>
                </c:pt>
                <c:pt idx="198">
                  <c:v>02/09/27</c:v>
                </c:pt>
                <c:pt idx="199">
                  <c:v>17/09/27</c:v>
                </c:pt>
                <c:pt idx="200">
                  <c:v>02/10/27</c:v>
                </c:pt>
                <c:pt idx="201">
                  <c:v>17/10/27</c:v>
                </c:pt>
                <c:pt idx="202">
                  <c:v>01/11/27</c:v>
                </c:pt>
                <c:pt idx="203">
                  <c:v>16/11/27</c:v>
                </c:pt>
                <c:pt idx="204">
                  <c:v>01/12/27</c:v>
                </c:pt>
                <c:pt idx="205">
                  <c:v>16/12/27</c:v>
                </c:pt>
                <c:pt idx="206">
                  <c:v>31/12/27</c:v>
                </c:pt>
                <c:pt idx="207">
                  <c:v>15/01/28</c:v>
                </c:pt>
                <c:pt idx="208">
                  <c:v>30/01/28</c:v>
                </c:pt>
                <c:pt idx="209">
                  <c:v>14/02/28</c:v>
                </c:pt>
                <c:pt idx="210">
                  <c:v>29/02/28</c:v>
                </c:pt>
                <c:pt idx="211">
                  <c:v>15/03/28</c:v>
                </c:pt>
                <c:pt idx="212">
                  <c:v>30/03/28</c:v>
                </c:pt>
                <c:pt idx="213">
                  <c:v>14/04/28</c:v>
                </c:pt>
                <c:pt idx="214">
                  <c:v>29/04/28</c:v>
                </c:pt>
                <c:pt idx="215">
                  <c:v>14/05/28</c:v>
                </c:pt>
                <c:pt idx="216">
                  <c:v>29/05/28</c:v>
                </c:pt>
                <c:pt idx="217">
                  <c:v>13/06/28</c:v>
                </c:pt>
                <c:pt idx="218">
                  <c:v>28/06/28</c:v>
                </c:pt>
                <c:pt idx="219">
                  <c:v>13/07/28</c:v>
                </c:pt>
                <c:pt idx="220">
                  <c:v>28/07/28</c:v>
                </c:pt>
                <c:pt idx="221">
                  <c:v>12/08/28</c:v>
                </c:pt>
                <c:pt idx="222">
                  <c:v>27/08/28</c:v>
                </c:pt>
                <c:pt idx="223">
                  <c:v>11/09/28</c:v>
                </c:pt>
                <c:pt idx="224">
                  <c:v>26/09/28</c:v>
                </c:pt>
                <c:pt idx="225">
                  <c:v>11/10/28</c:v>
                </c:pt>
                <c:pt idx="226">
                  <c:v>26/10/28</c:v>
                </c:pt>
                <c:pt idx="227">
                  <c:v>10/11/28</c:v>
                </c:pt>
                <c:pt idx="228">
                  <c:v>25/11/28</c:v>
                </c:pt>
                <c:pt idx="229">
                  <c:v>10/12/28</c:v>
                </c:pt>
                <c:pt idx="230">
                  <c:v>25/12/28</c:v>
                </c:pt>
                <c:pt idx="231">
                  <c:v>09/01/29</c:v>
                </c:pt>
                <c:pt idx="232">
                  <c:v>24/01/29</c:v>
                </c:pt>
                <c:pt idx="233">
                  <c:v>08/02/29</c:v>
                </c:pt>
                <c:pt idx="234">
                  <c:v>23/02/29</c:v>
                </c:pt>
                <c:pt idx="235">
                  <c:v>10/03/29</c:v>
                </c:pt>
                <c:pt idx="236">
                  <c:v>25/03/29</c:v>
                </c:pt>
                <c:pt idx="237">
                  <c:v>09/04/29</c:v>
                </c:pt>
                <c:pt idx="238">
                  <c:v>24/04/29</c:v>
                </c:pt>
                <c:pt idx="239">
                  <c:v>09/05/29</c:v>
                </c:pt>
              </c:strCache>
            </c:strRef>
          </c:cat>
          <c:val>
            <c:numRef>
              <c:f>'Loan 2'!$G$24:$G$1650</c:f>
              <c:numCache>
                <c:formatCode>#,##0.00</c:formatCode>
                <c:ptCount val="1627"/>
                <c:pt idx="0">
                  <c:v>486.16416753981537</c:v>
                </c:pt>
                <c:pt idx="1">
                  <c:v>484.6698494882304</c:v>
                </c:pt>
                <c:pt idx="2">
                  <c:v>483.17189901718746</c:v>
                </c:pt>
                <c:pt idx="3">
                  <c:v>481.67030729692573</c:v>
                </c:pt>
                <c:pt idx="4">
                  <c:v>480.1650654762206</c:v>
                </c:pt>
                <c:pt idx="5">
                  <c:v>478.65616468233196</c:v>
                </c:pt>
                <c:pt idx="6">
                  <c:v>477.14359602095152</c:v>
                </c:pt>
                <c:pt idx="7">
                  <c:v>475.62735057615055</c:v>
                </c:pt>
                <c:pt idx="8">
                  <c:v>474.10741941032722</c:v>
                </c:pt>
                <c:pt idx="9">
                  <c:v>472.58379356415423</c:v>
                </c:pt>
                <c:pt idx="10">
                  <c:v>471.05646405652544</c:v>
                </c:pt>
                <c:pt idx="11">
                  <c:v>469.52542188450354</c:v>
                </c:pt>
                <c:pt idx="12">
                  <c:v>467.99065802326646</c:v>
                </c:pt>
                <c:pt idx="13">
                  <c:v>466.45216342605454</c:v>
                </c:pt>
                <c:pt idx="14">
                  <c:v>464.90992902411705</c:v>
                </c:pt>
                <c:pt idx="15">
                  <c:v>463.3639457266587</c:v>
                </c:pt>
                <c:pt idx="16">
                  <c:v>461.81420442078615</c:v>
                </c:pt>
                <c:pt idx="17">
                  <c:v>460.26069597145425</c:v>
                </c:pt>
                <c:pt idx="18">
                  <c:v>458.70341122141218</c:v>
                </c:pt>
                <c:pt idx="19">
                  <c:v>457.14234099114952</c:v>
                </c:pt>
                <c:pt idx="20">
                  <c:v>455.57747607884198</c:v>
                </c:pt>
                <c:pt idx="21">
                  <c:v>454.00880726029743</c:v>
                </c:pt>
                <c:pt idx="22">
                  <c:v>452.43632528890129</c:v>
                </c:pt>
                <c:pt idx="23">
                  <c:v>450.86002089556223</c:v>
                </c:pt>
                <c:pt idx="24">
                  <c:v>449.27988478865717</c:v>
                </c:pt>
                <c:pt idx="25">
                  <c:v>447.69590765397709</c:v>
                </c:pt>
                <c:pt idx="26">
                  <c:v>446.10808015467165</c:v>
                </c:pt>
                <c:pt idx="27">
                  <c:v>444.51639293119416</c:v>
                </c:pt>
                <c:pt idx="28">
                  <c:v>442.92083660124678</c:v>
                </c:pt>
                <c:pt idx="29">
                  <c:v>441.32140175972484</c:v>
                </c:pt>
                <c:pt idx="30">
                  <c:v>439.71807897866159</c:v>
                </c:pt>
                <c:pt idx="31">
                  <c:v>438.11085880717252</c:v>
                </c:pt>
                <c:pt idx="32">
                  <c:v>436.49973177139987</c:v>
                </c:pt>
                <c:pt idx="33">
                  <c:v>434.88468837445646</c:v>
                </c:pt>
                <c:pt idx="34">
                  <c:v>433.26571909636999</c:v>
                </c:pt>
                <c:pt idx="35">
                  <c:v>431.64281439402669</c:v>
                </c:pt>
                <c:pt idx="36">
                  <c:v>430.01596470111542</c:v>
                </c:pt>
                <c:pt idx="37">
                  <c:v>428.38516042807078</c:v>
                </c:pt>
                <c:pt idx="38">
                  <c:v>426.75039196201703</c:v>
                </c:pt>
                <c:pt idx="39">
                  <c:v>425.11164966671117</c:v>
                </c:pt>
                <c:pt idx="40">
                  <c:v>423.46892388248625</c:v>
                </c:pt>
                <c:pt idx="41">
                  <c:v>421.82220492619444</c:v>
                </c:pt>
                <c:pt idx="42">
                  <c:v>420.17148309114981</c:v>
                </c:pt>
                <c:pt idx="43">
                  <c:v>418.51674864707132</c:v>
                </c:pt>
                <c:pt idx="44">
                  <c:v>416.85799184002531</c:v>
                </c:pt>
                <c:pt idx="45">
                  <c:v>415.19520289236806</c:v>
                </c:pt>
                <c:pt idx="46">
                  <c:v>413.52837200268817</c:v>
                </c:pt>
                <c:pt idx="47">
                  <c:v>411.85748934574872</c:v>
                </c:pt>
                <c:pt idx="48">
                  <c:v>410.18254507242938</c:v>
                </c:pt>
                <c:pt idx="49">
                  <c:v>408.50352930966852</c:v>
                </c:pt>
                <c:pt idx="50">
                  <c:v>406.82043216040478</c:v>
                </c:pt>
                <c:pt idx="51">
                  <c:v>405.13324370351864</c:v>
                </c:pt>
                <c:pt idx="52">
                  <c:v>403.4419539937744</c:v>
                </c:pt>
                <c:pt idx="53">
                  <c:v>401.74655306176118</c:v>
                </c:pt>
                <c:pt idx="54">
                  <c:v>400.04703091383413</c:v>
                </c:pt>
                <c:pt idx="55">
                  <c:v>398.34337753205574</c:v>
                </c:pt>
                <c:pt idx="56">
                  <c:v>396.63558287413673</c:v>
                </c:pt>
                <c:pt idx="57">
                  <c:v>394.92363687337672</c:v>
                </c:pt>
                <c:pt idx="58">
                  <c:v>393.20752943860504</c:v>
                </c:pt>
                <c:pt idx="59">
                  <c:v>391.48725045412124</c:v>
                </c:pt>
                <c:pt idx="60">
                  <c:v>389.76278977963523</c:v>
                </c:pt>
                <c:pt idx="61">
                  <c:v>388.03413725020795</c:v>
                </c:pt>
                <c:pt idx="62">
                  <c:v>386.30128267619091</c:v>
                </c:pt>
                <c:pt idx="63">
                  <c:v>384.56421584316666</c:v>
                </c:pt>
                <c:pt idx="64">
                  <c:v>382.82292651188828</c:v>
                </c:pt>
                <c:pt idx="65">
                  <c:v>381.07740441821892</c:v>
                </c:pt>
                <c:pt idx="66">
                  <c:v>379.32763927307161</c:v>
                </c:pt>
                <c:pt idx="67">
                  <c:v>377.57362076234847</c:v>
                </c:pt>
                <c:pt idx="68">
                  <c:v>375.81533854687967</c:v>
                </c:pt>
                <c:pt idx="69">
                  <c:v>374.052782262363</c:v>
                </c:pt>
                <c:pt idx="70">
                  <c:v>372.2859415193023</c:v>
                </c:pt>
                <c:pt idx="71">
                  <c:v>370.51480590294648</c:v>
                </c:pt>
                <c:pt idx="72">
                  <c:v>368.73936497322802</c:v>
                </c:pt>
                <c:pt idx="73">
                  <c:v>366.95960826470144</c:v>
                </c:pt>
                <c:pt idx="74">
                  <c:v>365.17552528648184</c:v>
                </c:pt>
                <c:pt idx="75">
                  <c:v>363.38710552218254</c:v>
                </c:pt>
                <c:pt idx="76">
                  <c:v>361.59433842985362</c:v>
                </c:pt>
                <c:pt idx="77">
                  <c:v>359.79721344191961</c:v>
                </c:pt>
                <c:pt idx="78">
                  <c:v>357.99571996511696</c:v>
                </c:pt>
                <c:pt idx="79">
                  <c:v>356.18984738043184</c:v>
                </c:pt>
                <c:pt idx="80">
                  <c:v>354.37958504303771</c:v>
                </c:pt>
                <c:pt idx="81">
                  <c:v>352.56492228223209</c:v>
                </c:pt>
                <c:pt idx="82">
                  <c:v>350.74584840137408</c:v>
                </c:pt>
                <c:pt idx="83">
                  <c:v>348.92235267782121</c:v>
                </c:pt>
                <c:pt idx="84">
                  <c:v>347.09442436286611</c:v>
                </c:pt>
                <c:pt idx="85">
                  <c:v>345.26205268167308</c:v>
                </c:pt>
                <c:pt idx="86">
                  <c:v>343.42522683321511</c:v>
                </c:pt>
                <c:pt idx="87">
                  <c:v>341.58393599020945</c:v>
                </c:pt>
                <c:pt idx="88">
                  <c:v>339.73816929905433</c:v>
                </c:pt>
                <c:pt idx="89">
                  <c:v>337.88791587976488</c:v>
                </c:pt>
                <c:pt idx="90">
                  <c:v>336.03316482590873</c:v>
                </c:pt>
                <c:pt idx="91">
                  <c:v>334.17390520454217</c:v>
                </c:pt>
                <c:pt idx="92">
                  <c:v>332.31012605614529</c:v>
                </c:pt>
                <c:pt idx="93">
                  <c:v>330.44181639455758</c:v>
                </c:pt>
                <c:pt idx="94">
                  <c:v>328.56896520691322</c:v>
                </c:pt>
                <c:pt idx="95">
                  <c:v>326.69156145357607</c:v>
                </c:pt>
                <c:pt idx="96">
                  <c:v>324.80959406807449</c:v>
                </c:pt>
                <c:pt idx="97">
                  <c:v>322.92305195703636</c:v>
                </c:pt>
                <c:pt idx="98">
                  <c:v>321.03192400012358</c:v>
                </c:pt>
                <c:pt idx="99">
                  <c:v>319.13619904996631</c:v>
                </c:pt>
                <c:pt idx="100">
                  <c:v>317.23586593209768</c:v>
                </c:pt>
                <c:pt idx="101">
                  <c:v>315.33091344488759</c:v>
                </c:pt>
                <c:pt idx="102">
                  <c:v>313.42133035947671</c:v>
                </c:pt>
                <c:pt idx="103">
                  <c:v>311.50710541971051</c:v>
                </c:pt>
                <c:pt idx="104">
                  <c:v>309.58822734207274</c:v>
                </c:pt>
                <c:pt idx="105">
                  <c:v>307.66468481561878</c:v>
                </c:pt>
                <c:pt idx="106">
                  <c:v>305.73646650190932</c:v>
                </c:pt>
                <c:pt idx="107">
                  <c:v>303.8035610349433</c:v>
                </c:pt>
                <c:pt idx="108">
                  <c:v>301.86595702109082</c:v>
                </c:pt>
                <c:pt idx="109">
                  <c:v>299.92364303902627</c:v>
                </c:pt>
                <c:pt idx="110">
                  <c:v>297.97660763966081</c:v>
                </c:pt>
                <c:pt idx="111">
                  <c:v>296.02483934607477</c:v>
                </c:pt>
                <c:pt idx="112">
                  <c:v>294.06832665345036</c:v>
                </c:pt>
                <c:pt idx="113">
                  <c:v>292.1070580290035</c:v>
                </c:pt>
                <c:pt idx="114">
                  <c:v>290.14102191191603</c:v>
                </c:pt>
                <c:pt idx="115">
                  <c:v>288.17020671326742</c:v>
                </c:pt>
                <c:pt idx="116">
                  <c:v>286.19460081596674</c:v>
                </c:pt>
                <c:pt idx="117">
                  <c:v>284.21419257468375</c:v>
                </c:pt>
                <c:pt idx="118">
                  <c:v>282.22897031578071</c:v>
                </c:pt>
                <c:pt idx="119">
                  <c:v>280.23892233724331</c:v>
                </c:pt>
                <c:pt idx="120">
                  <c:v>278.24403690861163</c:v>
                </c:pt>
                <c:pt idx="121">
                  <c:v>276.24430227091125</c:v>
                </c:pt>
                <c:pt idx="122">
                  <c:v>274.23970663658366</c:v>
                </c:pt>
                <c:pt idx="123">
                  <c:v>272.23023818941698</c:v>
                </c:pt>
                <c:pt idx="124">
                  <c:v>270.21588508447621</c:v>
                </c:pt>
                <c:pt idx="125">
                  <c:v>268.19663544803353</c:v>
                </c:pt>
                <c:pt idx="126">
                  <c:v>266.17247737749801</c:v>
                </c:pt>
                <c:pt idx="127">
                  <c:v>264.14339894134582</c:v>
                </c:pt>
                <c:pt idx="128">
                  <c:v>262.10938817904974</c:v>
                </c:pt>
                <c:pt idx="129">
                  <c:v>260.07043310100858</c:v>
                </c:pt>
                <c:pt idx="130">
                  <c:v>258.02652168847652</c:v>
                </c:pt>
                <c:pt idx="131">
                  <c:v>255.97764189349255</c:v>
                </c:pt>
                <c:pt idx="132">
                  <c:v>253.92378163880892</c:v>
                </c:pt>
                <c:pt idx="133">
                  <c:v>251.86492881782053</c:v>
                </c:pt>
                <c:pt idx="134">
                  <c:v>249.80107129449311</c:v>
                </c:pt>
                <c:pt idx="135">
                  <c:v>247.73219690329194</c:v>
                </c:pt>
                <c:pt idx="136">
                  <c:v>245.65829344911003</c:v>
                </c:pt>
                <c:pt idx="137">
                  <c:v>243.57934870719635</c:v>
                </c:pt>
                <c:pt idx="138">
                  <c:v>241.49535042308361</c:v>
                </c:pt>
                <c:pt idx="139">
                  <c:v>239.40628631251613</c:v>
                </c:pt>
                <c:pt idx="140">
                  <c:v>237.31214406137738</c:v>
                </c:pt>
                <c:pt idx="141">
                  <c:v>235.21291132561745</c:v>
                </c:pt>
                <c:pt idx="142">
                  <c:v>233.10857573118025</c:v>
                </c:pt>
                <c:pt idx="143">
                  <c:v>230.99912487393058</c:v>
                </c:pt>
                <c:pt idx="144">
                  <c:v>228.88454631958101</c:v>
                </c:pt>
                <c:pt idx="145">
                  <c:v>226.76482760361858</c:v>
                </c:pt>
                <c:pt idx="146">
                  <c:v>224.63995623123131</c:v>
                </c:pt>
                <c:pt idx="147">
                  <c:v>222.50991967723465</c:v>
                </c:pt>
                <c:pt idx="148">
                  <c:v>220.37470538599743</c:v>
                </c:pt>
                <c:pt idx="149">
                  <c:v>218.23430077136811</c:v>
                </c:pt>
                <c:pt idx="150">
                  <c:v>216.08869321660046</c:v>
                </c:pt>
                <c:pt idx="151">
                  <c:v>213.93787007427918</c:v>
                </c:pt>
                <c:pt idx="152">
                  <c:v>211.7818186662453</c:v>
                </c:pt>
                <c:pt idx="153">
                  <c:v>209.62052628352163</c:v>
                </c:pt>
                <c:pt idx="154">
                  <c:v>207.45398018623769</c:v>
                </c:pt>
                <c:pt idx="155">
                  <c:v>205.28216760355463</c:v>
                </c:pt>
                <c:pt idx="156">
                  <c:v>203.10507573359001</c:v>
                </c:pt>
                <c:pt idx="157">
                  <c:v>200.92269174334228</c:v>
                </c:pt>
                <c:pt idx="158">
                  <c:v>198.73500276861523</c:v>
                </c:pt>
                <c:pt idx="159">
                  <c:v>196.541995913942</c:v>
                </c:pt>
                <c:pt idx="160">
                  <c:v>194.34365825250921</c:v>
                </c:pt>
                <c:pt idx="161">
                  <c:v>192.1399768260807</c:v>
                </c:pt>
                <c:pt idx="162">
                  <c:v>189.93093864492118</c:v>
                </c:pt>
                <c:pt idx="163">
                  <c:v>187.71653068771965</c:v>
                </c:pt>
                <c:pt idx="164">
                  <c:v>185.49673990151257</c:v>
                </c:pt>
                <c:pt idx="165">
                  <c:v>183.27155320160702</c:v>
                </c:pt>
                <c:pt idx="166">
                  <c:v>181.04095747150359</c:v>
                </c:pt>
                <c:pt idx="167">
                  <c:v>178.80493956281896</c:v>
                </c:pt>
                <c:pt idx="168">
                  <c:v>176.56348629520843</c:v>
                </c:pt>
                <c:pt idx="169">
                  <c:v>174.31658445628824</c:v>
                </c:pt>
                <c:pt idx="170">
                  <c:v>172.06422080155772</c:v>
                </c:pt>
                <c:pt idx="171">
                  <c:v>169.80638205432123</c:v>
                </c:pt>
                <c:pt idx="172">
                  <c:v>167.54305490560981</c:v>
                </c:pt>
                <c:pt idx="173">
                  <c:v>165.27422601410277</c:v>
                </c:pt>
                <c:pt idx="174">
                  <c:v>162.99988200604903</c:v>
                </c:pt>
                <c:pt idx="175">
                  <c:v>160.72000947518848</c:v>
                </c:pt>
                <c:pt idx="176">
                  <c:v>158.43459498267259</c:v>
                </c:pt>
                <c:pt idx="177">
                  <c:v>156.14362505698551</c:v>
                </c:pt>
                <c:pt idx="178">
                  <c:v>153.84708619386453</c:v>
                </c:pt>
                <c:pt idx="179">
                  <c:v>151.54496485622047</c:v>
                </c:pt>
                <c:pt idx="180">
                  <c:v>149.23724747405797</c:v>
                </c:pt>
                <c:pt idx="181">
                  <c:v>146.92392044439541</c:v>
                </c:pt>
                <c:pt idx="182">
                  <c:v>144.6049701311847</c:v>
                </c:pt>
                <c:pt idx="183">
                  <c:v>142.28038286523108</c:v>
                </c:pt>
                <c:pt idx="184">
                  <c:v>139.95014494411231</c:v>
                </c:pt>
                <c:pt idx="185">
                  <c:v>137.61424263209807</c:v>
                </c:pt>
                <c:pt idx="186">
                  <c:v>135.27266216006896</c:v>
                </c:pt>
                <c:pt idx="187">
                  <c:v>132.92538972543531</c:v>
                </c:pt>
                <c:pt idx="188">
                  <c:v>130.57241149205581</c:v>
                </c:pt>
                <c:pt idx="189">
                  <c:v>128.21371359015595</c:v>
                </c:pt>
                <c:pt idx="190">
                  <c:v>125.8492821162463</c:v>
                </c:pt>
                <c:pt idx="191">
                  <c:v>123.47910313304057</c:v>
                </c:pt>
                <c:pt idx="192">
                  <c:v>121.10316266937338</c:v>
                </c:pt>
                <c:pt idx="193">
                  <c:v>118.72144672011798</c:v>
                </c:pt>
                <c:pt idx="194">
                  <c:v>116.33394124610365</c:v>
                </c:pt>
                <c:pt idx="195">
                  <c:v>113.94063217403297</c:v>
                </c:pt>
                <c:pt idx="196">
                  <c:v>111.54150539639885</c:v>
                </c:pt>
                <c:pt idx="197">
                  <c:v>109.13654677140136</c:v>
                </c:pt>
                <c:pt idx="198">
                  <c:v>106.72574212286442</c:v>
                </c:pt>
                <c:pt idx="199">
                  <c:v>104.30907724015221</c:v>
                </c:pt>
                <c:pt idx="200">
                  <c:v>101.88653787808535</c:v>
                </c:pt>
                <c:pt idx="201">
                  <c:v>99.458109756857027</c:v>
                </c:pt>
                <c:pt idx="202">
                  <c:v>97.023778561948802</c:v>
                </c:pt>
                <c:pt idx="203">
                  <c:v>94.583529944046106</c:v>
                </c:pt>
                <c:pt idx="204">
                  <c:v>92.137349518953854</c:v>
                </c:pt>
                <c:pt idx="205">
                  <c:v>89.685222867511513</c:v>
                </c:pt>
                <c:pt idx="206">
                  <c:v>87.227135535508182</c:v>
                </c:pt>
                <c:pt idx="207">
                  <c:v>84.763073033597323</c:v>
                </c:pt>
                <c:pt idx="208">
                  <c:v>82.293020837211429</c:v>
                </c:pt>
                <c:pt idx="209">
                  <c:v>79.816964386476357</c:v>
                </c:pt>
                <c:pt idx="210">
                  <c:v>77.334889086125514</c:v>
                </c:pt>
                <c:pt idx="211">
                  <c:v>74.84678030541383</c:v>
                </c:pt>
                <c:pt idx="212">
                  <c:v>72.352623378031552</c:v>
                </c:pt>
                <c:pt idx="213">
                  <c:v>69.852403602017688</c:v>
                </c:pt>
                <c:pt idx="214">
                  <c:v>67.346106239673475</c:v>
                </c:pt>
                <c:pt idx="215">
                  <c:v>64.833716517475395</c:v>
                </c:pt>
                <c:pt idx="216">
                  <c:v>62.315219625988171</c:v>
                </c:pt>
                <c:pt idx="217">
                  <c:v>59.790600719777444</c:v>
                </c:pt>
                <c:pt idx="218">
                  <c:v>57.259844917322255</c:v>
                </c:pt>
                <c:pt idx="219">
                  <c:v>54.72293730092732</c:v>
                </c:pt>
                <c:pt idx="220">
                  <c:v>52.179862916635145</c:v>
                </c:pt>
                <c:pt idx="221">
                  <c:v>49.63060677413781</c:v>
                </c:pt>
                <c:pt idx="222">
                  <c:v>47.075153846688664</c:v>
                </c:pt>
                <c:pt idx="223">
                  <c:v>44.513489071013701</c:v>
                </c:pt>
                <c:pt idx="224">
                  <c:v>41.945597347222844</c:v>
                </c:pt>
                <c:pt idx="225">
                  <c:v>39.371463538720839</c:v>
                </c:pt>
                <c:pt idx="226">
                  <c:v>36.791072472118096</c:v>
                </c:pt>
                <c:pt idx="227">
                  <c:v>34.204408937141245</c:v>
                </c:pt>
                <c:pt idx="228">
                  <c:v>31.611457686543456</c:v>
                </c:pt>
                <c:pt idx="229">
                  <c:v>29.012203436014577</c:v>
                </c:pt>
                <c:pt idx="230">
                  <c:v>26.406630864091031</c:v>
                </c:pt>
                <c:pt idx="231">
                  <c:v>23.794724612065519</c:v>
                </c:pt>
                <c:pt idx="232">
                  <c:v>21.176469283896466</c:v>
                </c:pt>
                <c:pt idx="233">
                  <c:v>18.551849446117284</c:v>
                </c:pt>
                <c:pt idx="234">
                  <c:v>15.920849627745387</c:v>
                </c:pt>
                <c:pt idx="235">
                  <c:v>13.283454320191012</c:v>
                </c:pt>
                <c:pt idx="236">
                  <c:v>10.639647977165783</c:v>
                </c:pt>
                <c:pt idx="237">
                  <c:v>7.9894150145910867</c:v>
                </c:pt>
                <c:pt idx="238">
                  <c:v>5.332739810506208</c:v>
                </c:pt>
                <c:pt idx="239">
                  <c:v>2.6696067049762413</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val>
          <c:extLst>
            <c:ext xmlns:c16="http://schemas.microsoft.com/office/drawing/2014/chart" uri="{C3380CC4-5D6E-409C-BE32-E72D297353CC}">
              <c16:uniqueId val="{00000001-7BE6-457A-8824-30786F53E1D1}"/>
            </c:ext>
          </c:extLst>
        </c:ser>
        <c:dLbls>
          <c:showLegendKey val="0"/>
          <c:showVal val="0"/>
          <c:showCatName val="0"/>
          <c:showSerName val="0"/>
          <c:showPercent val="0"/>
          <c:showBubbleSize val="0"/>
        </c:dLbls>
        <c:gapWidth val="0"/>
        <c:overlap val="100"/>
        <c:axId val="2113388623"/>
        <c:axId val="2113030815"/>
      </c:barChart>
      <c:lineChart>
        <c:grouping val="standard"/>
        <c:varyColors val="0"/>
        <c:ser>
          <c:idx val="2"/>
          <c:order val="2"/>
          <c:tx>
            <c:v>Balance</c:v>
          </c:tx>
          <c:spPr>
            <a:ln w="19050" cap="rnd">
              <a:solidFill>
                <a:srgbClr val="0070C0"/>
              </a:solidFill>
              <a:round/>
            </a:ln>
            <a:effectLst/>
          </c:spPr>
          <c:marker>
            <c:symbol val="none"/>
          </c:marker>
          <c:cat>
            <c:numRef>
              <c:f>'Loan 2'!$C$24</c:f>
              <c:numCache>
                <c:formatCode>dd/mm/yy</c:formatCode>
                <c:ptCount val="1"/>
                <c:pt idx="0">
                  <c:v>43662</c:v>
                </c:pt>
              </c:numCache>
            </c:numRef>
          </c:cat>
          <c:val>
            <c:numRef>
              <c:f>'Loan 2'!$I$23:$I$1650</c:f>
              <c:numCache>
                <c:formatCode>#,##0.00</c:formatCode>
                <c:ptCount val="1628"/>
                <c:pt idx="0">
                  <c:v>200000</c:v>
                </c:pt>
                <c:pt idx="1">
                  <c:v>199385.26195414737</c:v>
                </c:pt>
                <c:pt idx="2">
                  <c:v>198769.02959024315</c:v>
                </c:pt>
                <c:pt idx="3">
                  <c:v>198151.2992758679</c:v>
                </c:pt>
                <c:pt idx="4">
                  <c:v>197532.06736977238</c:v>
                </c:pt>
                <c:pt idx="5">
                  <c:v>196911.33022185616</c:v>
                </c:pt>
                <c:pt idx="6">
                  <c:v>196289.08417314605</c:v>
                </c:pt>
                <c:pt idx="7">
                  <c:v>195665.32555577456</c:v>
                </c:pt>
                <c:pt idx="8">
                  <c:v>195040.05069295826</c:v>
                </c:pt>
                <c:pt idx="9">
                  <c:v>194413.25589897615</c:v>
                </c:pt>
                <c:pt idx="10">
                  <c:v>193784.93747914786</c:v>
                </c:pt>
                <c:pt idx="11">
                  <c:v>193155.09172981195</c:v>
                </c:pt>
                <c:pt idx="12">
                  <c:v>192523.71493830401</c:v>
                </c:pt>
                <c:pt idx="13">
                  <c:v>191890.80338293483</c:v>
                </c:pt>
                <c:pt idx="14">
                  <c:v>191256.35333296846</c:v>
                </c:pt>
                <c:pt idx="15">
                  <c:v>190620.36104860014</c:v>
                </c:pt>
                <c:pt idx="16">
                  <c:v>189982.82278093437</c:v>
                </c:pt>
                <c:pt idx="17">
                  <c:v>189343.73477196271</c:v>
                </c:pt>
                <c:pt idx="18">
                  <c:v>188703.09325454175</c:v>
                </c:pt>
                <c:pt idx="19">
                  <c:v>188060.89445237073</c:v>
                </c:pt>
                <c:pt idx="20">
                  <c:v>187417.13457996945</c:v>
                </c:pt>
                <c:pt idx="21">
                  <c:v>186771.80984265587</c:v>
                </c:pt>
                <c:pt idx="22">
                  <c:v>186124.91643652372</c:v>
                </c:pt>
                <c:pt idx="23">
                  <c:v>185476.45054842019</c:v>
                </c:pt>
                <c:pt idx="24">
                  <c:v>184826.40835592331</c:v>
                </c:pt>
                <c:pt idx="25">
                  <c:v>184174.78602731953</c:v>
                </c:pt>
                <c:pt idx="26">
                  <c:v>183521.57972158107</c:v>
                </c:pt>
                <c:pt idx="27">
                  <c:v>182866.78558834331</c:v>
                </c:pt>
                <c:pt idx="28">
                  <c:v>182210.39976788207</c:v>
                </c:pt>
                <c:pt idx="29">
                  <c:v>181552.41839109088</c:v>
                </c:pt>
                <c:pt idx="30">
                  <c:v>180892.83757945817</c:v>
                </c:pt>
                <c:pt idx="31">
                  <c:v>180231.65344504439</c:v>
                </c:pt>
                <c:pt idx="32">
                  <c:v>179568.86209045912</c:v>
                </c:pt>
                <c:pt idx="33">
                  <c:v>178904.45960883808</c:v>
                </c:pt>
                <c:pt idx="34">
                  <c:v>178238.44208382009</c:v>
                </c:pt>
                <c:pt idx="35">
                  <c:v>177570.80558952401</c:v>
                </c:pt>
                <c:pt idx="36">
                  <c:v>176901.54619052561</c:v>
                </c:pt>
                <c:pt idx="37">
                  <c:v>176230.65994183428</c:v>
                </c:pt>
                <c:pt idx="38">
                  <c:v>175558.14288886992</c:v>
                </c:pt>
                <c:pt idx="39">
                  <c:v>174883.99106743949</c:v>
                </c:pt>
                <c:pt idx="40">
                  <c:v>174208.20050371377</c:v>
                </c:pt>
                <c:pt idx="41">
                  <c:v>173530.76721420381</c:v>
                </c:pt>
                <c:pt idx="42">
                  <c:v>172851.68720573757</c:v>
                </c:pt>
                <c:pt idx="43">
                  <c:v>172170.95647543628</c:v>
                </c:pt>
                <c:pt idx="44">
                  <c:v>171488.57101069091</c:v>
                </c:pt>
                <c:pt idx="45">
                  <c:v>170804.5267891385</c:v>
                </c:pt>
                <c:pt idx="46">
                  <c:v>170118.81977863843</c:v>
                </c:pt>
                <c:pt idx="47">
                  <c:v>169431.44593724867</c:v>
                </c:pt>
                <c:pt idx="48">
                  <c:v>168742.40121320199</c:v>
                </c:pt>
                <c:pt idx="49">
                  <c:v>168051.68154488198</c:v>
                </c:pt>
                <c:pt idx="50">
                  <c:v>167359.28286079923</c:v>
                </c:pt>
                <c:pt idx="51">
                  <c:v>166665.2010795672</c:v>
                </c:pt>
                <c:pt idx="52">
                  <c:v>165969.43210987828</c:v>
                </c:pt>
                <c:pt idx="53">
                  <c:v>165271.97185047963</c:v>
                </c:pt>
                <c:pt idx="54">
                  <c:v>164572.81619014897</c:v>
                </c:pt>
                <c:pt idx="55">
                  <c:v>163871.96100767035</c:v>
                </c:pt>
                <c:pt idx="56">
                  <c:v>163169.40217180998</c:v>
                </c:pt>
                <c:pt idx="57">
                  <c:v>162465.13554129167</c:v>
                </c:pt>
                <c:pt idx="58">
                  <c:v>161759.15696477261</c:v>
                </c:pt>
                <c:pt idx="59">
                  <c:v>161051.46228081879</c:v>
                </c:pt>
                <c:pt idx="60">
                  <c:v>160342.04731788047</c:v>
                </c:pt>
                <c:pt idx="61">
                  <c:v>159630.90789426767</c:v>
                </c:pt>
                <c:pt idx="62">
                  <c:v>158918.03981812543</c:v>
                </c:pt>
                <c:pt idx="63">
                  <c:v>158203.43888740917</c:v>
                </c:pt>
                <c:pt idx="64">
                  <c:v>157487.1008898599</c:v>
                </c:pt>
                <c:pt idx="65">
                  <c:v>156769.02160297934</c:v>
                </c:pt>
                <c:pt idx="66">
                  <c:v>156049.19679400511</c:v>
                </c:pt>
                <c:pt idx="67">
                  <c:v>155327.62221988576</c:v>
                </c:pt>
                <c:pt idx="68">
                  <c:v>154604.29362725565</c:v>
                </c:pt>
                <c:pt idx="69">
                  <c:v>153879.2067524101</c:v>
                </c:pt>
                <c:pt idx="70">
                  <c:v>153152.35732128003</c:v>
                </c:pt>
                <c:pt idx="71">
                  <c:v>152423.7410494069</c:v>
                </c:pt>
                <c:pt idx="72">
                  <c:v>151693.35364191741</c:v>
                </c:pt>
                <c:pt idx="73">
                  <c:v>150961.19079349819</c:v>
                </c:pt>
                <c:pt idx="74">
                  <c:v>150227.24818837046</c:v>
                </c:pt>
                <c:pt idx="75">
                  <c:v>149491.5215002645</c:v>
                </c:pt>
                <c:pt idx="76">
                  <c:v>148754.00639239425</c:v>
                </c:pt>
                <c:pt idx="77">
                  <c:v>148014.69851743168</c:v>
                </c:pt>
                <c:pt idx="78">
                  <c:v>147273.59351748117</c:v>
                </c:pt>
                <c:pt idx="79">
                  <c:v>146530.68702405386</c:v>
                </c:pt>
                <c:pt idx="80">
                  <c:v>145785.97465804184</c:v>
                </c:pt>
                <c:pt idx="81">
                  <c:v>145039.45202969245</c:v>
                </c:pt>
                <c:pt idx="82">
                  <c:v>144291.11473858223</c:v>
                </c:pt>
                <c:pt idx="83">
                  <c:v>143540.95837359116</c:v>
                </c:pt>
                <c:pt idx="84">
                  <c:v>142788.97851287655</c:v>
                </c:pt>
                <c:pt idx="85">
                  <c:v>142035.17072384697</c:v>
                </c:pt>
                <c:pt idx="86">
                  <c:v>141279.53056313621</c:v>
                </c:pt>
                <c:pt idx="87">
                  <c:v>140522.05357657699</c:v>
                </c:pt>
                <c:pt idx="88">
                  <c:v>139762.73529917476</c:v>
                </c:pt>
                <c:pt idx="89">
                  <c:v>139001.57125508139</c:v>
                </c:pt>
                <c:pt idx="90">
                  <c:v>138238.55695756871</c:v>
                </c:pt>
                <c:pt idx="91">
                  <c:v>137473.68790900218</c:v>
                </c:pt>
                <c:pt idx="92">
                  <c:v>136706.9596008143</c:v>
                </c:pt>
                <c:pt idx="93">
                  <c:v>135938.36751347801</c:v>
                </c:pt>
                <c:pt idx="94">
                  <c:v>135167.90711648011</c:v>
                </c:pt>
                <c:pt idx="95">
                  <c:v>134395.5738682946</c:v>
                </c:pt>
                <c:pt idx="96">
                  <c:v>133621.36321635573</c:v>
                </c:pt>
                <c:pt idx="97">
                  <c:v>132845.27059703137</c:v>
                </c:pt>
                <c:pt idx="98">
                  <c:v>132067.29143559598</c:v>
                </c:pt>
                <c:pt idx="99">
                  <c:v>131287.42114620368</c:v>
                </c:pt>
                <c:pt idx="100">
                  <c:v>130505.6551318612</c:v>
                </c:pt>
                <c:pt idx="101">
                  <c:v>129721.98878440086</c:v>
                </c:pt>
                <c:pt idx="102">
                  <c:v>128936.41748445331</c:v>
                </c:pt>
                <c:pt idx="103">
                  <c:v>128148.93660142036</c:v>
                </c:pt>
                <c:pt idx="104">
                  <c:v>127359.54149344763</c:v>
                </c:pt>
                <c:pt idx="105">
                  <c:v>126568.22750739727</c:v>
                </c:pt>
                <c:pt idx="106">
                  <c:v>125774.98997882045</c:v>
                </c:pt>
                <c:pt idx="107">
                  <c:v>124979.82423192992</c:v>
                </c:pt>
                <c:pt idx="108">
                  <c:v>124182.72557957242</c:v>
                </c:pt>
                <c:pt idx="109">
                  <c:v>123383.68932320108</c:v>
                </c:pt>
                <c:pt idx="110">
                  <c:v>122582.71075284766</c:v>
                </c:pt>
                <c:pt idx="111">
                  <c:v>121779.78514709488</c:v>
                </c:pt>
                <c:pt idx="112">
                  <c:v>120974.90777304852</c:v>
                </c:pt>
                <c:pt idx="113">
                  <c:v>120168.07388630953</c:v>
                </c:pt>
                <c:pt idx="114">
                  <c:v>119359.2787309461</c:v>
                </c:pt>
                <c:pt idx="115">
                  <c:v>118548.51753946558</c:v>
                </c:pt>
                <c:pt idx="116">
                  <c:v>117735.78553278641</c:v>
                </c:pt>
                <c:pt idx="117">
                  <c:v>116921.07792020994</c:v>
                </c:pt>
                <c:pt idx="118">
                  <c:v>116104.38989939218</c:v>
                </c:pt>
                <c:pt idx="119">
                  <c:v>115285.71665631552</c:v>
                </c:pt>
                <c:pt idx="120">
                  <c:v>114465.05336526032</c:v>
                </c:pt>
                <c:pt idx="121">
                  <c:v>113642.3951887765</c:v>
                </c:pt>
                <c:pt idx="122">
                  <c:v>112817.73727765497</c:v>
                </c:pt>
                <c:pt idx="123">
                  <c:v>111991.07477089913</c:v>
                </c:pt>
                <c:pt idx="124">
                  <c:v>111162.40279569611</c:v>
                </c:pt>
                <c:pt idx="125">
                  <c:v>110331.71646738815</c:v>
                </c:pt>
                <c:pt idx="126">
                  <c:v>109499.01088944374</c:v>
                </c:pt>
                <c:pt idx="127">
                  <c:v>108664.2811534288</c:v>
                </c:pt>
                <c:pt idx="128">
                  <c:v>107827.52233897771</c:v>
                </c:pt>
                <c:pt idx="129">
                  <c:v>106988.72951376432</c:v>
                </c:pt>
                <c:pt idx="130">
                  <c:v>106147.8977334729</c:v>
                </c:pt>
                <c:pt idx="131">
                  <c:v>105305.02204176894</c:v>
                </c:pt>
                <c:pt idx="132">
                  <c:v>104460.09747026999</c:v>
                </c:pt>
                <c:pt idx="133">
                  <c:v>103613.11903851636</c:v>
                </c:pt>
                <c:pt idx="134">
                  <c:v>102764.08175394175</c:v>
                </c:pt>
                <c:pt idx="135">
                  <c:v>101912.9806118438</c:v>
                </c:pt>
                <c:pt idx="136">
                  <c:v>101059.81059535465</c:v>
                </c:pt>
                <c:pt idx="137">
                  <c:v>100204.56667541132</c:v>
                </c:pt>
                <c:pt idx="138">
                  <c:v>99347.243810726082</c:v>
                </c:pt>
                <c:pt idx="139">
                  <c:v>98487.836947756732</c:v>
                </c:pt>
                <c:pt idx="140">
                  <c:v>97626.341020676817</c:v>
                </c:pt>
                <c:pt idx="141">
                  <c:v>96762.750951345763</c:v>
                </c:pt>
                <c:pt idx="142">
                  <c:v>95897.061649278941</c:v>
                </c:pt>
                <c:pt idx="143">
                  <c:v>95029.268011617678</c:v>
                </c:pt>
                <c:pt idx="144">
                  <c:v>94159.364923099172</c:v>
                </c:pt>
                <c:pt idx="145">
                  <c:v>93287.347256026318</c:v>
                </c:pt>
                <c:pt idx="146">
                  <c:v>92413.209870237493</c:v>
                </c:pt>
                <c:pt idx="147">
                  <c:v>91536.947613076292</c:v>
                </c:pt>
                <c:pt idx="148">
                  <c:v>90658.555319361083</c:v>
                </c:pt>
                <c:pt idx="149">
                  <c:v>89778.027811354637</c:v>
                </c:pt>
                <c:pt idx="150">
                  <c:v>88895.359898733572</c:v>
                </c:pt>
                <c:pt idx="151">
                  <c:v>88010.54637855773</c:v>
                </c:pt>
                <c:pt idx="152">
                  <c:v>87123.582035239568</c:v>
                </c:pt>
                <c:pt idx="153">
                  <c:v>86234.461640513371</c:v>
                </c:pt>
                <c:pt idx="154">
                  <c:v>85343.179953404455</c:v>
                </c:pt>
                <c:pt idx="155">
                  <c:v>84449.731720198251</c:v>
                </c:pt>
                <c:pt idx="156">
                  <c:v>83554.111674409374</c:v>
                </c:pt>
                <c:pt idx="157">
                  <c:v>82656.31453675052</c:v>
                </c:pt>
                <c:pt idx="158">
                  <c:v>81756.335015101431</c:v>
                </c:pt>
                <c:pt idx="159">
                  <c:v>80854.167804477605</c:v>
                </c:pt>
                <c:pt idx="160">
                  <c:v>79949.807586999115</c:v>
                </c:pt>
                <c:pt idx="161">
                  <c:v>79043.249031859188</c:v>
                </c:pt>
                <c:pt idx="162">
                  <c:v>78134.486795292833</c:v>
                </c:pt>
                <c:pt idx="163">
                  <c:v>77223.515520545319</c:v>
                </c:pt>
                <c:pt idx="164">
                  <c:v>76310.329837840603</c:v>
                </c:pt>
                <c:pt idx="165">
                  <c:v>75394.924364349674</c:v>
                </c:pt>
                <c:pt idx="166">
                  <c:v>74477.293704158845</c:v>
                </c:pt>
                <c:pt idx="167">
                  <c:v>73557.432448237916</c:v>
                </c:pt>
                <c:pt idx="168">
                  <c:v>72635.335174408305</c:v>
                </c:pt>
                <c:pt idx="169">
                  <c:v>71710.996447311074</c:v>
                </c:pt>
                <c:pt idx="170">
                  <c:v>70784.410818374919</c:v>
                </c:pt>
                <c:pt idx="171">
                  <c:v>69855.572825784038</c:v>
                </c:pt>
                <c:pt idx="172">
                  <c:v>68924.476994445926</c:v>
                </c:pt>
                <c:pt idx="173">
                  <c:v>67991.117835959099</c:v>
                </c:pt>
                <c:pt idx="174">
                  <c:v>67055.489848580764</c:v>
                </c:pt>
                <c:pt idx="175">
                  <c:v>66117.587517194377</c:v>
                </c:pt>
                <c:pt idx="176">
                  <c:v>65177.40531327713</c:v>
                </c:pt>
                <c:pt idx="177">
                  <c:v>64234.937694867367</c:v>
                </c:pt>
                <c:pt idx="178">
                  <c:v>63290.179106531912</c:v>
                </c:pt>
                <c:pt idx="179">
                  <c:v>62343.123979333337</c:v>
                </c:pt>
                <c:pt idx="180">
                  <c:v>61393.766730797121</c:v>
                </c:pt>
                <c:pt idx="181">
                  <c:v>60442.101764878738</c:v>
                </c:pt>
                <c:pt idx="182">
                  <c:v>59488.123471930696</c:v>
                </c:pt>
                <c:pt idx="183">
                  <c:v>58531.826228669444</c:v>
                </c:pt>
                <c:pt idx="184">
                  <c:v>57573.204398142239</c:v>
                </c:pt>
                <c:pt idx="185">
                  <c:v>56612.252329693911</c:v>
                </c:pt>
                <c:pt idx="186">
                  <c:v>55648.964358933568</c:v>
                </c:pt>
                <c:pt idx="187">
                  <c:v>54683.334807701198</c:v>
                </c:pt>
                <c:pt idx="188">
                  <c:v>53715.357984034199</c:v>
                </c:pt>
                <c:pt idx="189">
                  <c:v>52745.028182133814</c:v>
                </c:pt>
                <c:pt idx="190">
                  <c:v>51772.339682331534</c:v>
                </c:pt>
                <c:pt idx="191">
                  <c:v>50797.286751055341</c:v>
                </c:pt>
                <c:pt idx="192">
                  <c:v>49819.863640795942</c:v>
                </c:pt>
                <c:pt idx="193">
                  <c:v>48840.064590072878</c:v>
                </c:pt>
                <c:pt idx="194">
                  <c:v>47857.88382340056</c:v>
                </c:pt>
                <c:pt idx="195">
                  <c:v>46873.315551254229</c:v>
                </c:pt>
                <c:pt idx="196">
                  <c:v>45886.353970035823</c:v>
                </c:pt>
                <c:pt idx="197">
                  <c:v>44896.993262039781</c:v>
                </c:pt>
                <c:pt idx="198">
                  <c:v>43905.227595418743</c:v>
                </c:pt>
                <c:pt idx="199">
                  <c:v>42911.051124149169</c:v>
                </c:pt>
                <c:pt idx="200">
                  <c:v>41914.457987996881</c:v>
                </c:pt>
                <c:pt idx="201">
                  <c:v>40915.442312482526</c:v>
                </c:pt>
                <c:pt idx="202">
                  <c:v>39913.998208846948</c:v>
                </c:pt>
                <c:pt idx="203">
                  <c:v>38910.119774016457</c:v>
                </c:pt>
                <c:pt idx="204">
                  <c:v>37903.801090568064</c:v>
                </c:pt>
                <c:pt idx="205">
                  <c:v>36895.036226694581</c:v>
                </c:pt>
                <c:pt idx="206">
                  <c:v>35883.819236169657</c:v>
                </c:pt>
                <c:pt idx="207">
                  <c:v>34870.144158312731</c:v>
                </c:pt>
                <c:pt idx="208">
                  <c:v>33854.005017953888</c:v>
                </c:pt>
                <c:pt idx="209">
                  <c:v>32835.395825398664</c:v>
                </c:pt>
                <c:pt idx="210">
                  <c:v>31814.310576392701</c:v>
                </c:pt>
                <c:pt idx="211">
                  <c:v>30790.743252086388</c:v>
                </c:pt>
                <c:pt idx="212">
                  <c:v>29764.687818999366</c:v>
                </c:pt>
                <c:pt idx="213">
                  <c:v>28736.138228984961</c:v>
                </c:pt>
                <c:pt idx="214">
                  <c:v>27705.088419194541</c:v>
                </c:pt>
                <c:pt idx="215">
                  <c:v>26671.532312041778</c:v>
                </c:pt>
                <c:pt idx="216">
                  <c:v>25635.463815166815</c:v>
                </c:pt>
                <c:pt idx="217">
                  <c:v>24596.876821400365</c:v>
                </c:pt>
                <c:pt idx="218">
                  <c:v>23555.765208727706</c:v>
                </c:pt>
                <c:pt idx="219">
                  <c:v>22512.122840252589</c:v>
                </c:pt>
                <c:pt idx="220">
                  <c:v>21465.94356416108</c:v>
                </c:pt>
                <c:pt idx="221">
                  <c:v>20417.221213685276</c:v>
                </c:pt>
                <c:pt idx="222">
                  <c:v>19365.949607066977</c:v>
                </c:pt>
                <c:pt idx="223">
                  <c:v>18312.122547521227</c:v>
                </c:pt>
                <c:pt idx="224">
                  <c:v>17255.733823199804</c:v>
                </c:pt>
                <c:pt idx="225">
                  <c:v>16196.77720715459</c:v>
                </c:pt>
                <c:pt idx="226">
                  <c:v>15135.246457300873</c:v>
                </c:pt>
                <c:pt idx="227">
                  <c:v>14071.135316380554</c:v>
                </c:pt>
                <c:pt idx="228">
                  <c:v>13004.437511925258</c:v>
                </c:pt>
                <c:pt idx="229">
                  <c:v>11935.146756219365</c:v>
                </c:pt>
                <c:pt idx="230">
                  <c:v>10863.256746262941</c:v>
                </c:pt>
                <c:pt idx="231">
                  <c:v>9788.7611637345944</c:v>
                </c:pt>
                <c:pt idx="232">
                  <c:v>8711.6536749542229</c:v>
                </c:pt>
                <c:pt idx="233">
                  <c:v>7631.9279308456817</c:v>
                </c:pt>
                <c:pt idx="234">
                  <c:v>6549.577566899361</c:v>
                </c:pt>
                <c:pt idx="235">
                  <c:v>5464.5962031346689</c:v>
                </c:pt>
                <c:pt idx="236">
                  <c:v>4376.9774440624224</c:v>
                </c:pt>
                <c:pt idx="237">
                  <c:v>3286.7148786471507</c:v>
                </c:pt>
                <c:pt idx="238">
                  <c:v>2193.8020802693045</c:v>
                </c:pt>
                <c:pt idx="239">
                  <c:v>1098.2326066873732</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numCache>
            </c:numRef>
          </c:val>
          <c:smooth val="0"/>
          <c:extLst>
            <c:ext xmlns:c16="http://schemas.microsoft.com/office/drawing/2014/chart" uri="{C3380CC4-5D6E-409C-BE32-E72D297353CC}">
              <c16:uniqueId val="{00000002-7BE6-457A-8824-30786F53E1D1}"/>
            </c:ext>
          </c:extLst>
        </c:ser>
        <c:dLbls>
          <c:showLegendKey val="0"/>
          <c:showVal val="0"/>
          <c:showCatName val="0"/>
          <c:showSerName val="0"/>
          <c:showPercent val="0"/>
          <c:showBubbleSize val="0"/>
        </c:dLbls>
        <c:marker val="1"/>
        <c:smooth val="0"/>
        <c:axId val="324613119"/>
        <c:axId val="1529100543"/>
      </c:lineChart>
      <c:dateAx>
        <c:axId val="2113388623"/>
        <c:scaling>
          <c:orientation val="minMax"/>
        </c:scaling>
        <c:delete val="0"/>
        <c:axPos val="b"/>
        <c:numFmt formatCode="dd/mm/yy"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030815"/>
        <c:crosses val="autoZero"/>
        <c:auto val="1"/>
        <c:lblOffset val="100"/>
        <c:baseTimeUnit val="days"/>
      </c:dateAx>
      <c:valAx>
        <c:axId val="2113030815"/>
        <c:scaling>
          <c:orientation val="minMax"/>
        </c:scaling>
        <c:delete val="0"/>
        <c:axPos val="l"/>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388623"/>
        <c:crosses val="autoZero"/>
        <c:crossBetween val="between"/>
      </c:valAx>
      <c:valAx>
        <c:axId val="1529100543"/>
        <c:scaling>
          <c:orientation val="minMax"/>
        </c:scaling>
        <c:delete val="0"/>
        <c:axPos val="r"/>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24613119"/>
        <c:crosses val="max"/>
        <c:crossBetween val="between"/>
      </c:valAx>
      <c:dateAx>
        <c:axId val="324613119"/>
        <c:scaling>
          <c:orientation val="minMax"/>
        </c:scaling>
        <c:delete val="1"/>
        <c:axPos val="b"/>
        <c:numFmt formatCode="dd/mm/yy" sourceLinked="1"/>
        <c:majorTickMark val="out"/>
        <c:minorTickMark val="none"/>
        <c:tickLblPos val="nextTo"/>
        <c:crossAx val="1529100543"/>
        <c:crosses val="autoZero"/>
        <c:auto val="1"/>
        <c:lblOffset val="100"/>
        <c:baseTimeUnit val="days"/>
        <c:majorUnit val="1"/>
        <c:minorUnit val="1"/>
      </c:date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Principal Paid</c:v>
          </c:tx>
          <c:spPr>
            <a:solidFill>
              <a:schemeClr val="accent3"/>
            </a:solidFill>
            <a:ln>
              <a:noFill/>
            </a:ln>
            <a:effectLst/>
          </c:spPr>
          <c:invertIfNegative val="0"/>
          <c:cat>
            <c:strRef>
              <c:f>'Loan 3'!$C$24:$C$1650</c:f>
              <c:strCache>
                <c:ptCount val="260"/>
                <c:pt idx="0">
                  <c:v>08/01/19</c:v>
                </c:pt>
                <c:pt idx="1">
                  <c:v>15/01/19</c:v>
                </c:pt>
                <c:pt idx="2">
                  <c:v>22/01/19</c:v>
                </c:pt>
                <c:pt idx="3">
                  <c:v>29/01/19</c:v>
                </c:pt>
                <c:pt idx="4">
                  <c:v>05/02/19</c:v>
                </c:pt>
                <c:pt idx="5">
                  <c:v>12/02/19</c:v>
                </c:pt>
                <c:pt idx="6">
                  <c:v>19/02/19</c:v>
                </c:pt>
                <c:pt idx="7">
                  <c:v>26/02/19</c:v>
                </c:pt>
                <c:pt idx="8">
                  <c:v>05/03/19</c:v>
                </c:pt>
                <c:pt idx="9">
                  <c:v>12/03/19</c:v>
                </c:pt>
                <c:pt idx="10">
                  <c:v>19/03/19</c:v>
                </c:pt>
                <c:pt idx="11">
                  <c:v>26/03/19</c:v>
                </c:pt>
                <c:pt idx="12">
                  <c:v>02/04/19</c:v>
                </c:pt>
                <c:pt idx="13">
                  <c:v>09/04/19</c:v>
                </c:pt>
                <c:pt idx="14">
                  <c:v>16/04/19</c:v>
                </c:pt>
                <c:pt idx="15">
                  <c:v>23/04/19</c:v>
                </c:pt>
                <c:pt idx="16">
                  <c:v>30/04/19</c:v>
                </c:pt>
                <c:pt idx="17">
                  <c:v>07/05/19</c:v>
                </c:pt>
                <c:pt idx="18">
                  <c:v>14/05/19</c:v>
                </c:pt>
                <c:pt idx="19">
                  <c:v>21/05/19</c:v>
                </c:pt>
                <c:pt idx="20">
                  <c:v>28/05/19</c:v>
                </c:pt>
                <c:pt idx="21">
                  <c:v>04/06/19</c:v>
                </c:pt>
                <c:pt idx="22">
                  <c:v>11/06/19</c:v>
                </c:pt>
                <c:pt idx="23">
                  <c:v>18/06/19</c:v>
                </c:pt>
                <c:pt idx="24">
                  <c:v>25/06/19</c:v>
                </c:pt>
                <c:pt idx="25">
                  <c:v>02/07/19</c:v>
                </c:pt>
                <c:pt idx="26">
                  <c:v>09/07/19</c:v>
                </c:pt>
                <c:pt idx="27">
                  <c:v>16/07/19</c:v>
                </c:pt>
                <c:pt idx="28">
                  <c:v>23/07/19</c:v>
                </c:pt>
                <c:pt idx="29">
                  <c:v>30/07/19</c:v>
                </c:pt>
                <c:pt idx="30">
                  <c:v>06/08/19</c:v>
                </c:pt>
                <c:pt idx="31">
                  <c:v>13/08/19</c:v>
                </c:pt>
                <c:pt idx="32">
                  <c:v>20/08/19</c:v>
                </c:pt>
                <c:pt idx="33">
                  <c:v>27/08/19</c:v>
                </c:pt>
                <c:pt idx="34">
                  <c:v>03/09/19</c:v>
                </c:pt>
                <c:pt idx="35">
                  <c:v>10/09/19</c:v>
                </c:pt>
                <c:pt idx="36">
                  <c:v>17/09/19</c:v>
                </c:pt>
                <c:pt idx="37">
                  <c:v>24/09/19</c:v>
                </c:pt>
                <c:pt idx="38">
                  <c:v>01/10/19</c:v>
                </c:pt>
                <c:pt idx="39">
                  <c:v>08/10/19</c:v>
                </c:pt>
                <c:pt idx="40">
                  <c:v>15/10/19</c:v>
                </c:pt>
                <c:pt idx="41">
                  <c:v>22/10/19</c:v>
                </c:pt>
                <c:pt idx="42">
                  <c:v>29/10/19</c:v>
                </c:pt>
                <c:pt idx="43">
                  <c:v>05/11/19</c:v>
                </c:pt>
                <c:pt idx="44">
                  <c:v>12/11/19</c:v>
                </c:pt>
                <c:pt idx="45">
                  <c:v>19/11/19</c:v>
                </c:pt>
                <c:pt idx="46">
                  <c:v>26/11/19</c:v>
                </c:pt>
                <c:pt idx="47">
                  <c:v>03/12/19</c:v>
                </c:pt>
                <c:pt idx="48">
                  <c:v>10/12/19</c:v>
                </c:pt>
                <c:pt idx="49">
                  <c:v>17/12/19</c:v>
                </c:pt>
                <c:pt idx="50">
                  <c:v>24/12/19</c:v>
                </c:pt>
                <c:pt idx="51">
                  <c:v>31/12/19</c:v>
                </c:pt>
                <c:pt idx="52">
                  <c:v>07/01/20</c:v>
                </c:pt>
                <c:pt idx="53">
                  <c:v>14/01/20</c:v>
                </c:pt>
                <c:pt idx="54">
                  <c:v>21/01/20</c:v>
                </c:pt>
                <c:pt idx="55">
                  <c:v>28/01/20</c:v>
                </c:pt>
                <c:pt idx="56">
                  <c:v>04/02/20</c:v>
                </c:pt>
                <c:pt idx="57">
                  <c:v>11/02/20</c:v>
                </c:pt>
                <c:pt idx="58">
                  <c:v>18/02/20</c:v>
                </c:pt>
                <c:pt idx="59">
                  <c:v>25/02/20</c:v>
                </c:pt>
                <c:pt idx="60">
                  <c:v>03/03/20</c:v>
                </c:pt>
                <c:pt idx="61">
                  <c:v>10/03/20</c:v>
                </c:pt>
                <c:pt idx="62">
                  <c:v>17/03/20</c:v>
                </c:pt>
                <c:pt idx="63">
                  <c:v>24/03/20</c:v>
                </c:pt>
                <c:pt idx="64">
                  <c:v>31/03/20</c:v>
                </c:pt>
                <c:pt idx="65">
                  <c:v>07/04/20</c:v>
                </c:pt>
                <c:pt idx="66">
                  <c:v>14/04/20</c:v>
                </c:pt>
                <c:pt idx="67">
                  <c:v>21/04/20</c:v>
                </c:pt>
                <c:pt idx="68">
                  <c:v>28/04/20</c:v>
                </c:pt>
                <c:pt idx="69">
                  <c:v>05/05/20</c:v>
                </c:pt>
                <c:pt idx="70">
                  <c:v>12/05/20</c:v>
                </c:pt>
                <c:pt idx="71">
                  <c:v>19/05/20</c:v>
                </c:pt>
                <c:pt idx="72">
                  <c:v>26/05/20</c:v>
                </c:pt>
                <c:pt idx="73">
                  <c:v>02/06/20</c:v>
                </c:pt>
                <c:pt idx="74">
                  <c:v>09/06/20</c:v>
                </c:pt>
                <c:pt idx="75">
                  <c:v>16/06/20</c:v>
                </c:pt>
                <c:pt idx="76">
                  <c:v>23/06/20</c:v>
                </c:pt>
                <c:pt idx="77">
                  <c:v>30/06/20</c:v>
                </c:pt>
                <c:pt idx="78">
                  <c:v>07/07/20</c:v>
                </c:pt>
                <c:pt idx="79">
                  <c:v>14/07/20</c:v>
                </c:pt>
                <c:pt idx="80">
                  <c:v>21/07/20</c:v>
                </c:pt>
                <c:pt idx="81">
                  <c:v>28/07/20</c:v>
                </c:pt>
                <c:pt idx="82">
                  <c:v>04/08/20</c:v>
                </c:pt>
                <c:pt idx="83">
                  <c:v>11/08/20</c:v>
                </c:pt>
                <c:pt idx="84">
                  <c:v>18/08/20</c:v>
                </c:pt>
                <c:pt idx="85">
                  <c:v>25/08/20</c:v>
                </c:pt>
                <c:pt idx="86">
                  <c:v>01/09/20</c:v>
                </c:pt>
                <c:pt idx="87">
                  <c:v>08/09/20</c:v>
                </c:pt>
                <c:pt idx="88">
                  <c:v>15/09/20</c:v>
                </c:pt>
                <c:pt idx="89">
                  <c:v>22/09/20</c:v>
                </c:pt>
                <c:pt idx="90">
                  <c:v>29/09/20</c:v>
                </c:pt>
                <c:pt idx="91">
                  <c:v>06/10/20</c:v>
                </c:pt>
                <c:pt idx="92">
                  <c:v>13/10/20</c:v>
                </c:pt>
                <c:pt idx="93">
                  <c:v>20/10/20</c:v>
                </c:pt>
                <c:pt idx="94">
                  <c:v>27/10/20</c:v>
                </c:pt>
                <c:pt idx="95">
                  <c:v>03/11/20</c:v>
                </c:pt>
                <c:pt idx="96">
                  <c:v>10/11/20</c:v>
                </c:pt>
                <c:pt idx="97">
                  <c:v>17/11/20</c:v>
                </c:pt>
                <c:pt idx="98">
                  <c:v>24/11/20</c:v>
                </c:pt>
                <c:pt idx="99">
                  <c:v>01/12/20</c:v>
                </c:pt>
                <c:pt idx="100">
                  <c:v>08/12/20</c:v>
                </c:pt>
                <c:pt idx="101">
                  <c:v>15/12/20</c:v>
                </c:pt>
                <c:pt idx="102">
                  <c:v>22/12/20</c:v>
                </c:pt>
                <c:pt idx="103">
                  <c:v>29/12/20</c:v>
                </c:pt>
                <c:pt idx="104">
                  <c:v>05/01/21</c:v>
                </c:pt>
                <c:pt idx="105">
                  <c:v>12/01/21</c:v>
                </c:pt>
                <c:pt idx="106">
                  <c:v>19/01/21</c:v>
                </c:pt>
                <c:pt idx="107">
                  <c:v>26/01/21</c:v>
                </c:pt>
                <c:pt idx="108">
                  <c:v>02/02/21</c:v>
                </c:pt>
                <c:pt idx="109">
                  <c:v>09/02/21</c:v>
                </c:pt>
                <c:pt idx="110">
                  <c:v>16/02/21</c:v>
                </c:pt>
                <c:pt idx="111">
                  <c:v>23/02/21</c:v>
                </c:pt>
                <c:pt idx="112">
                  <c:v>02/03/21</c:v>
                </c:pt>
                <c:pt idx="113">
                  <c:v>09/03/21</c:v>
                </c:pt>
                <c:pt idx="114">
                  <c:v>16/03/21</c:v>
                </c:pt>
                <c:pt idx="115">
                  <c:v>23/03/21</c:v>
                </c:pt>
                <c:pt idx="116">
                  <c:v>30/03/21</c:v>
                </c:pt>
                <c:pt idx="117">
                  <c:v>06/04/21</c:v>
                </c:pt>
                <c:pt idx="118">
                  <c:v>13/04/21</c:v>
                </c:pt>
                <c:pt idx="119">
                  <c:v>20/04/21</c:v>
                </c:pt>
                <c:pt idx="120">
                  <c:v>27/04/21</c:v>
                </c:pt>
                <c:pt idx="121">
                  <c:v>04/05/21</c:v>
                </c:pt>
                <c:pt idx="122">
                  <c:v>11/05/21</c:v>
                </c:pt>
                <c:pt idx="123">
                  <c:v>18/05/21</c:v>
                </c:pt>
                <c:pt idx="124">
                  <c:v>25/05/21</c:v>
                </c:pt>
                <c:pt idx="125">
                  <c:v>01/06/21</c:v>
                </c:pt>
                <c:pt idx="126">
                  <c:v>08/06/21</c:v>
                </c:pt>
                <c:pt idx="127">
                  <c:v>15/06/21</c:v>
                </c:pt>
                <c:pt idx="128">
                  <c:v>22/06/21</c:v>
                </c:pt>
                <c:pt idx="129">
                  <c:v>29/06/21</c:v>
                </c:pt>
                <c:pt idx="130">
                  <c:v>06/07/21</c:v>
                </c:pt>
                <c:pt idx="131">
                  <c:v>13/07/21</c:v>
                </c:pt>
                <c:pt idx="132">
                  <c:v>20/07/21</c:v>
                </c:pt>
                <c:pt idx="133">
                  <c:v>27/07/21</c:v>
                </c:pt>
                <c:pt idx="134">
                  <c:v>03/08/21</c:v>
                </c:pt>
                <c:pt idx="135">
                  <c:v>10/08/21</c:v>
                </c:pt>
                <c:pt idx="136">
                  <c:v>17/08/21</c:v>
                </c:pt>
                <c:pt idx="137">
                  <c:v>24/08/21</c:v>
                </c:pt>
                <c:pt idx="138">
                  <c:v>31/08/21</c:v>
                </c:pt>
                <c:pt idx="139">
                  <c:v>07/09/21</c:v>
                </c:pt>
                <c:pt idx="140">
                  <c:v>14/09/21</c:v>
                </c:pt>
                <c:pt idx="141">
                  <c:v>21/09/21</c:v>
                </c:pt>
                <c:pt idx="142">
                  <c:v>28/09/21</c:v>
                </c:pt>
                <c:pt idx="143">
                  <c:v>05/10/21</c:v>
                </c:pt>
                <c:pt idx="144">
                  <c:v>12/10/21</c:v>
                </c:pt>
                <c:pt idx="145">
                  <c:v>19/10/21</c:v>
                </c:pt>
                <c:pt idx="146">
                  <c:v>26/10/21</c:v>
                </c:pt>
                <c:pt idx="147">
                  <c:v>02/11/21</c:v>
                </c:pt>
                <c:pt idx="148">
                  <c:v>09/11/21</c:v>
                </c:pt>
                <c:pt idx="149">
                  <c:v>16/11/21</c:v>
                </c:pt>
                <c:pt idx="150">
                  <c:v>23/11/21</c:v>
                </c:pt>
                <c:pt idx="151">
                  <c:v>30/11/21</c:v>
                </c:pt>
                <c:pt idx="152">
                  <c:v>07/12/21</c:v>
                </c:pt>
                <c:pt idx="153">
                  <c:v>14/12/21</c:v>
                </c:pt>
                <c:pt idx="154">
                  <c:v>21/12/21</c:v>
                </c:pt>
                <c:pt idx="155">
                  <c:v>28/12/21</c:v>
                </c:pt>
                <c:pt idx="156">
                  <c:v>04/01/22</c:v>
                </c:pt>
                <c:pt idx="157">
                  <c:v>11/01/22</c:v>
                </c:pt>
                <c:pt idx="158">
                  <c:v>18/01/22</c:v>
                </c:pt>
                <c:pt idx="159">
                  <c:v>25/01/22</c:v>
                </c:pt>
                <c:pt idx="160">
                  <c:v>01/02/22</c:v>
                </c:pt>
                <c:pt idx="161">
                  <c:v>08/02/22</c:v>
                </c:pt>
                <c:pt idx="162">
                  <c:v>15/02/22</c:v>
                </c:pt>
                <c:pt idx="163">
                  <c:v>22/02/22</c:v>
                </c:pt>
                <c:pt idx="164">
                  <c:v>01/03/22</c:v>
                </c:pt>
                <c:pt idx="165">
                  <c:v>08/03/22</c:v>
                </c:pt>
                <c:pt idx="166">
                  <c:v>15/03/22</c:v>
                </c:pt>
                <c:pt idx="167">
                  <c:v>22/03/22</c:v>
                </c:pt>
                <c:pt idx="168">
                  <c:v>29/03/22</c:v>
                </c:pt>
                <c:pt idx="169">
                  <c:v>05/04/22</c:v>
                </c:pt>
                <c:pt idx="170">
                  <c:v>12/04/22</c:v>
                </c:pt>
                <c:pt idx="171">
                  <c:v>19/04/22</c:v>
                </c:pt>
                <c:pt idx="172">
                  <c:v>26/04/22</c:v>
                </c:pt>
                <c:pt idx="173">
                  <c:v>03/05/22</c:v>
                </c:pt>
                <c:pt idx="174">
                  <c:v>10/05/22</c:v>
                </c:pt>
                <c:pt idx="175">
                  <c:v>17/05/22</c:v>
                </c:pt>
                <c:pt idx="176">
                  <c:v>24/05/22</c:v>
                </c:pt>
                <c:pt idx="177">
                  <c:v>31/05/22</c:v>
                </c:pt>
                <c:pt idx="178">
                  <c:v>07/06/22</c:v>
                </c:pt>
                <c:pt idx="179">
                  <c:v>14/06/22</c:v>
                </c:pt>
                <c:pt idx="180">
                  <c:v>21/06/22</c:v>
                </c:pt>
                <c:pt idx="181">
                  <c:v>28/06/22</c:v>
                </c:pt>
                <c:pt idx="182">
                  <c:v>05/07/22</c:v>
                </c:pt>
                <c:pt idx="183">
                  <c:v>12/07/22</c:v>
                </c:pt>
                <c:pt idx="184">
                  <c:v>19/07/22</c:v>
                </c:pt>
                <c:pt idx="185">
                  <c:v>26/07/22</c:v>
                </c:pt>
                <c:pt idx="186">
                  <c:v>02/08/22</c:v>
                </c:pt>
                <c:pt idx="187">
                  <c:v>09/08/22</c:v>
                </c:pt>
                <c:pt idx="188">
                  <c:v>16/08/22</c:v>
                </c:pt>
                <c:pt idx="189">
                  <c:v>23/08/22</c:v>
                </c:pt>
                <c:pt idx="190">
                  <c:v>30/08/22</c:v>
                </c:pt>
                <c:pt idx="191">
                  <c:v>06/09/22</c:v>
                </c:pt>
                <c:pt idx="192">
                  <c:v>13/09/22</c:v>
                </c:pt>
                <c:pt idx="193">
                  <c:v>20/09/22</c:v>
                </c:pt>
                <c:pt idx="194">
                  <c:v>27/09/22</c:v>
                </c:pt>
                <c:pt idx="195">
                  <c:v>04/10/22</c:v>
                </c:pt>
                <c:pt idx="196">
                  <c:v>11/10/22</c:v>
                </c:pt>
                <c:pt idx="197">
                  <c:v>18/10/22</c:v>
                </c:pt>
                <c:pt idx="198">
                  <c:v>25/10/22</c:v>
                </c:pt>
                <c:pt idx="199">
                  <c:v>01/11/22</c:v>
                </c:pt>
                <c:pt idx="200">
                  <c:v>08/11/22</c:v>
                </c:pt>
                <c:pt idx="201">
                  <c:v>15/11/22</c:v>
                </c:pt>
                <c:pt idx="202">
                  <c:v>22/11/22</c:v>
                </c:pt>
                <c:pt idx="203">
                  <c:v>29/11/22</c:v>
                </c:pt>
                <c:pt idx="204">
                  <c:v>06/12/22</c:v>
                </c:pt>
                <c:pt idx="205">
                  <c:v>13/12/22</c:v>
                </c:pt>
                <c:pt idx="206">
                  <c:v>20/12/22</c:v>
                </c:pt>
                <c:pt idx="207">
                  <c:v>27/12/22</c:v>
                </c:pt>
                <c:pt idx="208">
                  <c:v>03/01/23</c:v>
                </c:pt>
                <c:pt idx="209">
                  <c:v>10/01/23</c:v>
                </c:pt>
                <c:pt idx="210">
                  <c:v>17/01/23</c:v>
                </c:pt>
                <c:pt idx="211">
                  <c:v>24/01/23</c:v>
                </c:pt>
                <c:pt idx="212">
                  <c:v>31/01/23</c:v>
                </c:pt>
                <c:pt idx="213">
                  <c:v>07/02/23</c:v>
                </c:pt>
                <c:pt idx="214">
                  <c:v>14/02/23</c:v>
                </c:pt>
                <c:pt idx="215">
                  <c:v>21/02/23</c:v>
                </c:pt>
                <c:pt idx="216">
                  <c:v>28/02/23</c:v>
                </c:pt>
                <c:pt idx="217">
                  <c:v>07/03/23</c:v>
                </c:pt>
                <c:pt idx="218">
                  <c:v>14/03/23</c:v>
                </c:pt>
                <c:pt idx="219">
                  <c:v>21/03/23</c:v>
                </c:pt>
                <c:pt idx="220">
                  <c:v>28/03/23</c:v>
                </c:pt>
                <c:pt idx="221">
                  <c:v>04/04/23</c:v>
                </c:pt>
                <c:pt idx="222">
                  <c:v>11/04/23</c:v>
                </c:pt>
                <c:pt idx="223">
                  <c:v>18/04/23</c:v>
                </c:pt>
                <c:pt idx="224">
                  <c:v>25/04/23</c:v>
                </c:pt>
                <c:pt idx="225">
                  <c:v>02/05/23</c:v>
                </c:pt>
                <c:pt idx="226">
                  <c:v>09/05/23</c:v>
                </c:pt>
                <c:pt idx="227">
                  <c:v>16/05/23</c:v>
                </c:pt>
                <c:pt idx="228">
                  <c:v>23/05/23</c:v>
                </c:pt>
                <c:pt idx="229">
                  <c:v>30/05/23</c:v>
                </c:pt>
                <c:pt idx="230">
                  <c:v>06/06/23</c:v>
                </c:pt>
                <c:pt idx="231">
                  <c:v>13/06/23</c:v>
                </c:pt>
                <c:pt idx="232">
                  <c:v>20/06/23</c:v>
                </c:pt>
                <c:pt idx="233">
                  <c:v>27/06/23</c:v>
                </c:pt>
                <c:pt idx="234">
                  <c:v>04/07/23</c:v>
                </c:pt>
                <c:pt idx="235">
                  <c:v>11/07/23</c:v>
                </c:pt>
                <c:pt idx="236">
                  <c:v>18/07/23</c:v>
                </c:pt>
                <c:pt idx="237">
                  <c:v>25/07/23</c:v>
                </c:pt>
                <c:pt idx="238">
                  <c:v>01/08/23</c:v>
                </c:pt>
                <c:pt idx="239">
                  <c:v>08/08/23</c:v>
                </c:pt>
                <c:pt idx="240">
                  <c:v>15/08/23</c:v>
                </c:pt>
                <c:pt idx="241">
                  <c:v>22/08/23</c:v>
                </c:pt>
                <c:pt idx="242">
                  <c:v>29/08/23</c:v>
                </c:pt>
                <c:pt idx="243">
                  <c:v>05/09/23</c:v>
                </c:pt>
                <c:pt idx="244">
                  <c:v>12/09/23</c:v>
                </c:pt>
                <c:pt idx="245">
                  <c:v>19/09/23</c:v>
                </c:pt>
                <c:pt idx="246">
                  <c:v>26/09/23</c:v>
                </c:pt>
                <c:pt idx="247">
                  <c:v>03/10/23</c:v>
                </c:pt>
                <c:pt idx="248">
                  <c:v>10/10/23</c:v>
                </c:pt>
                <c:pt idx="249">
                  <c:v>17/10/23</c:v>
                </c:pt>
                <c:pt idx="250">
                  <c:v>24/10/23</c:v>
                </c:pt>
                <c:pt idx="251">
                  <c:v>31/10/23</c:v>
                </c:pt>
                <c:pt idx="252">
                  <c:v>07/11/23</c:v>
                </c:pt>
                <c:pt idx="253">
                  <c:v>14/11/23</c:v>
                </c:pt>
                <c:pt idx="254">
                  <c:v>21/11/23</c:v>
                </c:pt>
                <c:pt idx="255">
                  <c:v>28/11/23</c:v>
                </c:pt>
                <c:pt idx="256">
                  <c:v>05/12/23</c:v>
                </c:pt>
                <c:pt idx="257">
                  <c:v>12/12/23</c:v>
                </c:pt>
                <c:pt idx="258">
                  <c:v>19/12/23</c:v>
                </c:pt>
                <c:pt idx="259">
                  <c:v>26/12/23</c:v>
                </c:pt>
              </c:strCache>
            </c:strRef>
          </c:cat>
          <c:val>
            <c:numRef>
              <c:f>'Loan 3'!$H$24:$H$1650</c:f>
              <c:numCache>
                <c:formatCode>#,##0.00</c:formatCode>
                <c:ptCount val="1627"/>
                <c:pt idx="0">
                  <c:v>258.74432328774725</c:v>
                </c:pt>
                <c:pt idx="1">
                  <c:v>259.08120184768177</c:v>
                </c:pt>
                <c:pt idx="2">
                  <c:v>259.41851901497472</c:v>
                </c:pt>
                <c:pt idx="3">
                  <c:v>259.7562753606818</c:v>
                </c:pt>
                <c:pt idx="4">
                  <c:v>260.09447145660209</c:v>
                </c:pt>
                <c:pt idx="5">
                  <c:v>260.43310787527935</c:v>
                </c:pt>
                <c:pt idx="6">
                  <c:v>260.77218519000263</c:v>
                </c:pt>
                <c:pt idx="7">
                  <c:v>261.11170397480737</c:v>
                </c:pt>
                <c:pt idx="8">
                  <c:v>261.45166480447654</c:v>
                </c:pt>
                <c:pt idx="9">
                  <c:v>261.79206825454128</c:v>
                </c:pt>
                <c:pt idx="10">
                  <c:v>262.13291490128222</c:v>
                </c:pt>
                <c:pt idx="11">
                  <c:v>262.4742053217301</c:v>
                </c:pt>
                <c:pt idx="12">
                  <c:v>262.81594009366717</c:v>
                </c:pt>
                <c:pt idx="13">
                  <c:v>263.15811979562773</c:v>
                </c:pt>
                <c:pt idx="14">
                  <c:v>263.50074500689948</c:v>
                </c:pt>
                <c:pt idx="15">
                  <c:v>263.84381630752426</c:v>
                </c:pt>
                <c:pt idx="16">
                  <c:v>264.18733427829909</c:v>
                </c:pt>
                <c:pt idx="17">
                  <c:v>264.53129950077715</c:v>
                </c:pt>
                <c:pt idx="18">
                  <c:v>264.87571255726897</c:v>
                </c:pt>
                <c:pt idx="19">
                  <c:v>265.22057403084301</c:v>
                </c:pt>
                <c:pt idx="20">
                  <c:v>265.56588450532695</c:v>
                </c:pt>
                <c:pt idx="21">
                  <c:v>265.91164456530862</c:v>
                </c:pt>
                <c:pt idx="22">
                  <c:v>266.257854796137</c:v>
                </c:pt>
                <c:pt idx="23">
                  <c:v>266.60451578392315</c:v>
                </c:pt>
                <c:pt idx="24">
                  <c:v>266.9516281155411</c:v>
                </c:pt>
                <c:pt idx="25">
                  <c:v>267.29919237862924</c:v>
                </c:pt>
                <c:pt idx="26">
                  <c:v>267.64720916159087</c:v>
                </c:pt>
                <c:pt idx="27">
                  <c:v>267.99567905359532</c:v>
                </c:pt>
                <c:pt idx="28">
                  <c:v>268.3446026445792</c:v>
                </c:pt>
                <c:pt idx="29">
                  <c:v>268.69398052524701</c:v>
                </c:pt>
                <c:pt idx="30">
                  <c:v>269.04381328707257</c:v>
                </c:pt>
                <c:pt idx="31">
                  <c:v>269.39410152229942</c:v>
                </c:pt>
                <c:pt idx="32">
                  <c:v>269.74484582394257</c:v>
                </c:pt>
                <c:pt idx="33">
                  <c:v>270.09604678578887</c:v>
                </c:pt>
                <c:pt idx="34">
                  <c:v>270.44770500239844</c:v>
                </c:pt>
                <c:pt idx="35">
                  <c:v>270.79982106910529</c:v>
                </c:pt>
                <c:pt idx="36">
                  <c:v>271.1523955820187</c:v>
                </c:pt>
                <c:pt idx="37">
                  <c:v>271.50542913802406</c:v>
                </c:pt>
                <c:pt idx="38">
                  <c:v>271.85892233478376</c:v>
                </c:pt>
                <c:pt idx="39">
                  <c:v>272.21287577073855</c:v>
                </c:pt>
                <c:pt idx="40">
                  <c:v>272.56729004510817</c:v>
                </c:pt>
                <c:pt idx="41">
                  <c:v>272.92216575789257</c:v>
                </c:pt>
                <c:pt idx="42">
                  <c:v>273.27750350987287</c:v>
                </c:pt>
                <c:pt idx="43">
                  <c:v>273.6333039026124</c:v>
                </c:pt>
                <c:pt idx="44">
                  <c:v>273.98956753845778</c:v>
                </c:pt>
                <c:pt idx="45">
                  <c:v>274.34629502053974</c:v>
                </c:pt>
                <c:pt idx="46">
                  <c:v>274.70348695277437</c:v>
                </c:pt>
                <c:pt idx="47">
                  <c:v>275.061143939864</c:v>
                </c:pt>
                <c:pt idx="48">
                  <c:v>275.41926658729835</c:v>
                </c:pt>
                <c:pt idx="49">
                  <c:v>275.7778555013553</c:v>
                </c:pt>
                <c:pt idx="50">
                  <c:v>276.13691128910222</c:v>
                </c:pt>
                <c:pt idx="51">
                  <c:v>276.49643455839686</c:v>
                </c:pt>
                <c:pt idx="52">
                  <c:v>276.85642591788837</c:v>
                </c:pt>
                <c:pt idx="53">
                  <c:v>277.21688597701831</c:v>
                </c:pt>
                <c:pt idx="54">
                  <c:v>277.57781534602179</c:v>
                </c:pt>
                <c:pt idx="55">
                  <c:v>277.93921463592829</c:v>
                </c:pt>
                <c:pt idx="56">
                  <c:v>278.30108445856308</c:v>
                </c:pt>
                <c:pt idx="57">
                  <c:v>278.66342542654775</c:v>
                </c:pt>
                <c:pt idx="58">
                  <c:v>279.02623815330162</c:v>
                </c:pt>
                <c:pt idx="59">
                  <c:v>279.38952325304274</c:v>
                </c:pt>
                <c:pt idx="60">
                  <c:v>279.7532813407887</c:v>
                </c:pt>
                <c:pt idx="61">
                  <c:v>280.11751303235803</c:v>
                </c:pt>
                <c:pt idx="62">
                  <c:v>280.48221894437074</c:v>
                </c:pt>
                <c:pt idx="63">
                  <c:v>280.84739969425004</c:v>
                </c:pt>
                <c:pt idx="64">
                  <c:v>281.21305590022268</c:v>
                </c:pt>
                <c:pt idx="65">
                  <c:v>281.57918818132049</c:v>
                </c:pt>
                <c:pt idx="66">
                  <c:v>281.94579715738126</c:v>
                </c:pt>
                <c:pt idx="67">
                  <c:v>282.31288344904976</c:v>
                </c:pt>
                <c:pt idx="68">
                  <c:v>282.68044767777883</c:v>
                </c:pt>
                <c:pt idx="69">
                  <c:v>283.04849046583035</c:v>
                </c:pt>
                <c:pt idx="70">
                  <c:v>283.41701243627659</c:v>
                </c:pt>
                <c:pt idx="71">
                  <c:v>283.78601421300078</c:v>
                </c:pt>
                <c:pt idx="72">
                  <c:v>284.15549642069863</c:v>
                </c:pt>
                <c:pt idx="73">
                  <c:v>284.52545968487902</c:v>
                </c:pt>
                <c:pt idx="74">
                  <c:v>284.89590463186539</c:v>
                </c:pt>
                <c:pt idx="75">
                  <c:v>285.26683188879656</c:v>
                </c:pt>
                <c:pt idx="76">
                  <c:v>285.6382420836278</c:v>
                </c:pt>
                <c:pt idx="77">
                  <c:v>286.01013584513208</c:v>
                </c:pt>
                <c:pt idx="78">
                  <c:v>286.38251380290103</c:v>
                </c:pt>
                <c:pt idx="79">
                  <c:v>286.75537658734578</c:v>
                </c:pt>
                <c:pt idx="80">
                  <c:v>287.12872482969851</c:v>
                </c:pt>
                <c:pt idx="81">
                  <c:v>287.50255916201314</c:v>
                </c:pt>
                <c:pt idx="82">
                  <c:v>287.87688021716644</c:v>
                </c:pt>
                <c:pt idx="83">
                  <c:v>288.2516886288592</c:v>
                </c:pt>
                <c:pt idx="84">
                  <c:v>288.62698503161738</c:v>
                </c:pt>
                <c:pt idx="85">
                  <c:v>289.00277006079295</c:v>
                </c:pt>
                <c:pt idx="86">
                  <c:v>289.37904435256513</c:v>
                </c:pt>
                <c:pt idx="87">
                  <c:v>289.75580854394144</c:v>
                </c:pt>
                <c:pt idx="88">
                  <c:v>290.13306327275882</c:v>
                </c:pt>
                <c:pt idx="89">
                  <c:v>290.51080917768451</c:v>
                </c:pt>
                <c:pt idx="90">
                  <c:v>290.88904689821743</c:v>
                </c:pt>
                <c:pt idx="91">
                  <c:v>291.26777707468909</c:v>
                </c:pt>
                <c:pt idx="92">
                  <c:v>291.64700034826456</c:v>
                </c:pt>
                <c:pt idx="93">
                  <c:v>292.02671736094385</c:v>
                </c:pt>
                <c:pt idx="94">
                  <c:v>292.40692875556283</c:v>
                </c:pt>
                <c:pt idx="95">
                  <c:v>292.78763517579409</c:v>
                </c:pt>
                <c:pt idx="96">
                  <c:v>293.16883726614867</c:v>
                </c:pt>
                <c:pt idx="97">
                  <c:v>293.55053567197638</c:v>
                </c:pt>
                <c:pt idx="98">
                  <c:v>293.9327310394674</c:v>
                </c:pt>
                <c:pt idx="99">
                  <c:v>294.31542401565332</c:v>
                </c:pt>
                <c:pt idx="100">
                  <c:v>294.69861524840803</c:v>
                </c:pt>
                <c:pt idx="101">
                  <c:v>295.08230538644898</c:v>
                </c:pt>
                <c:pt idx="102">
                  <c:v>295.46649507933819</c:v>
                </c:pt>
                <c:pt idx="103">
                  <c:v>295.85118497748346</c:v>
                </c:pt>
                <c:pt idx="104">
                  <c:v>296.23637573213938</c:v>
                </c:pt>
                <c:pt idx="105">
                  <c:v>296.62206799540843</c:v>
                </c:pt>
                <c:pt idx="106">
                  <c:v>297.00826242024209</c:v>
                </c:pt>
                <c:pt idx="107">
                  <c:v>297.39495966044211</c:v>
                </c:pt>
                <c:pt idx="108">
                  <c:v>297.7821603706613</c:v>
                </c:pt>
                <c:pt idx="109">
                  <c:v>298.16986520640489</c:v>
                </c:pt>
                <c:pt idx="110">
                  <c:v>298.55807482403156</c:v>
                </c:pt>
                <c:pt idx="111">
                  <c:v>298.94678988075452</c:v>
                </c:pt>
                <c:pt idx="112">
                  <c:v>299.33601103464275</c:v>
                </c:pt>
                <c:pt idx="113">
                  <c:v>299.72573894462187</c:v>
                </c:pt>
                <c:pt idx="114">
                  <c:v>300.11597427047553</c:v>
                </c:pt>
                <c:pt idx="115">
                  <c:v>300.50671767284632</c:v>
                </c:pt>
                <c:pt idx="116">
                  <c:v>300.89796981323707</c:v>
                </c:pt>
                <c:pt idx="117">
                  <c:v>301.28973135401174</c:v>
                </c:pt>
                <c:pt idx="118">
                  <c:v>301.68200295839677</c:v>
                </c:pt>
                <c:pt idx="119">
                  <c:v>302.07478529048205</c:v>
                </c:pt>
                <c:pt idx="120">
                  <c:v>302.46807901522214</c:v>
                </c:pt>
                <c:pt idx="121">
                  <c:v>302.8618847984373</c:v>
                </c:pt>
                <c:pt idx="122">
                  <c:v>303.25620330681477</c:v>
                </c:pt>
                <c:pt idx="123">
                  <c:v>303.65103520790967</c:v>
                </c:pt>
                <c:pt idx="124">
                  <c:v>304.04638117014633</c:v>
                </c:pt>
                <c:pt idx="125">
                  <c:v>304.4422418628194</c:v>
                </c:pt>
                <c:pt idx="126">
                  <c:v>304.83861795609477</c:v>
                </c:pt>
                <c:pt idx="127">
                  <c:v>305.23551012101109</c:v>
                </c:pt>
                <c:pt idx="128">
                  <c:v>305.63291902948055</c:v>
                </c:pt>
                <c:pt idx="129">
                  <c:v>306.03084535429014</c:v>
                </c:pt>
                <c:pt idx="130">
                  <c:v>306.42928976910287</c:v>
                </c:pt>
                <c:pt idx="131">
                  <c:v>306.82825294845878</c:v>
                </c:pt>
                <c:pt idx="132">
                  <c:v>307.22773556777622</c:v>
                </c:pt>
                <c:pt idx="133">
                  <c:v>307.62773830335283</c:v>
                </c:pt>
                <c:pt idx="134">
                  <c:v>308.02826183236687</c:v>
                </c:pt>
                <c:pt idx="135">
                  <c:v>308.42930683287813</c:v>
                </c:pt>
                <c:pt idx="136">
                  <c:v>308.83087398382935</c:v>
                </c:pt>
                <c:pt idx="137">
                  <c:v>309.23296396504725</c:v>
                </c:pt>
                <c:pt idx="138">
                  <c:v>309.63557745724347</c:v>
                </c:pt>
                <c:pt idx="139">
                  <c:v>310.03871514201614</c:v>
                </c:pt>
                <c:pt idx="140">
                  <c:v>310.44237770185072</c:v>
                </c:pt>
                <c:pt idx="141">
                  <c:v>310.84656582012121</c:v>
                </c:pt>
                <c:pt idx="142">
                  <c:v>311.25128018109143</c:v>
                </c:pt>
                <c:pt idx="143">
                  <c:v>311.65652146991607</c:v>
                </c:pt>
                <c:pt idx="144">
                  <c:v>312.06229037264188</c:v>
                </c:pt>
                <c:pt idx="145">
                  <c:v>312.46858757620868</c:v>
                </c:pt>
                <c:pt idx="146">
                  <c:v>312.87541376845093</c:v>
                </c:pt>
                <c:pt idx="147">
                  <c:v>313.28276963809844</c:v>
                </c:pt>
                <c:pt idx="148">
                  <c:v>313.6906558747778</c:v>
                </c:pt>
                <c:pt idx="149">
                  <c:v>314.09907316901342</c:v>
                </c:pt>
                <c:pt idx="150">
                  <c:v>314.50802221222887</c:v>
                </c:pt>
                <c:pt idx="151">
                  <c:v>314.91750369674781</c:v>
                </c:pt>
                <c:pt idx="152">
                  <c:v>315.32751831579537</c:v>
                </c:pt>
                <c:pt idx="153">
                  <c:v>315.73806676349915</c:v>
                </c:pt>
                <c:pt idx="154">
                  <c:v>316.14914973489061</c:v>
                </c:pt>
                <c:pt idx="155">
                  <c:v>316.56076792590608</c:v>
                </c:pt>
                <c:pt idx="156">
                  <c:v>316.97292203338787</c:v>
                </c:pt>
                <c:pt idx="157">
                  <c:v>317.38561275508573</c:v>
                </c:pt>
                <c:pt idx="158">
                  <c:v>317.79884078965779</c:v>
                </c:pt>
                <c:pt idx="159">
                  <c:v>318.2126068366718</c:v>
                </c:pt>
                <c:pt idx="160">
                  <c:v>318.62691159660631</c:v>
                </c:pt>
                <c:pt idx="161">
                  <c:v>319.04175577085198</c:v>
                </c:pt>
                <c:pt idx="162">
                  <c:v>319.45714006171249</c:v>
                </c:pt>
                <c:pt idx="163">
                  <c:v>319.87306517240609</c:v>
                </c:pt>
                <c:pt idx="164">
                  <c:v>320.28953180706645</c:v>
                </c:pt>
                <c:pt idx="165">
                  <c:v>320.70654067074412</c:v>
                </c:pt>
                <c:pt idx="166">
                  <c:v>321.12409246940751</c:v>
                </c:pt>
                <c:pt idx="167">
                  <c:v>321.54218790994429</c:v>
                </c:pt>
                <c:pt idx="168">
                  <c:v>321.96082770016238</c:v>
                </c:pt>
                <c:pt idx="169">
                  <c:v>322.38001254879129</c:v>
                </c:pt>
                <c:pt idx="170">
                  <c:v>322.79974316548328</c:v>
                </c:pt>
                <c:pt idx="171">
                  <c:v>323.22002026081452</c:v>
                </c:pt>
                <c:pt idx="172">
                  <c:v>323.64084454628642</c:v>
                </c:pt>
                <c:pt idx="173">
                  <c:v>324.06221673432663</c:v>
                </c:pt>
                <c:pt idx="174">
                  <c:v>324.4841375382905</c:v>
                </c:pt>
                <c:pt idx="175">
                  <c:v>324.90660767246203</c:v>
                </c:pt>
                <c:pt idx="176">
                  <c:v>325.3296278520553</c:v>
                </c:pt>
                <c:pt idx="177">
                  <c:v>325.7531987932154</c:v>
                </c:pt>
                <c:pt idx="178">
                  <c:v>326.17732121302009</c:v>
                </c:pt>
                <c:pt idx="179">
                  <c:v>326.60199582948059</c:v>
                </c:pt>
                <c:pt idx="180">
                  <c:v>327.02722336154289</c:v>
                </c:pt>
                <c:pt idx="181">
                  <c:v>327.45300452908913</c:v>
                </c:pt>
                <c:pt idx="182">
                  <c:v>327.87934005293874</c:v>
                </c:pt>
                <c:pt idx="183">
                  <c:v>328.30623065484963</c:v>
                </c:pt>
                <c:pt idx="184">
                  <c:v>328.73367705751923</c:v>
                </c:pt>
                <c:pt idx="185">
                  <c:v>329.16167998458621</c:v>
                </c:pt>
                <c:pt idx="186">
                  <c:v>329.5902401606312</c:v>
                </c:pt>
                <c:pt idx="187">
                  <c:v>330.01935831117828</c:v>
                </c:pt>
                <c:pt idx="188">
                  <c:v>330.44903516269613</c:v>
                </c:pt>
                <c:pt idx="189">
                  <c:v>330.87927144259919</c:v>
                </c:pt>
                <c:pt idx="190">
                  <c:v>331.31006787924917</c:v>
                </c:pt>
                <c:pt idx="191">
                  <c:v>331.74142520195596</c:v>
                </c:pt>
                <c:pt idx="192">
                  <c:v>332.17334414097894</c:v>
                </c:pt>
                <c:pt idx="193">
                  <c:v>332.60582542752837</c:v>
                </c:pt>
                <c:pt idx="194">
                  <c:v>333.03886979376654</c:v>
                </c:pt>
                <c:pt idx="195">
                  <c:v>333.47247797280886</c:v>
                </c:pt>
                <c:pt idx="196">
                  <c:v>333.90665069872546</c:v>
                </c:pt>
                <c:pt idx="197">
                  <c:v>334.34138870654198</c:v>
                </c:pt>
                <c:pt idx="198">
                  <c:v>334.7766927322412</c:v>
                </c:pt>
                <c:pt idx="199">
                  <c:v>335.21256351276401</c:v>
                </c:pt>
                <c:pt idx="200">
                  <c:v>335.6490017860109</c:v>
                </c:pt>
                <c:pt idx="201">
                  <c:v>336.08600829084304</c:v>
                </c:pt>
                <c:pt idx="202">
                  <c:v>336.52358376708355</c:v>
                </c:pt>
                <c:pt idx="203">
                  <c:v>336.96172895551882</c:v>
                </c:pt>
                <c:pt idx="204">
                  <c:v>337.40044459789965</c:v>
                </c:pt>
                <c:pt idx="205">
                  <c:v>337.83973143694277</c:v>
                </c:pt>
                <c:pt idx="206">
                  <c:v>338.2795902163316</c:v>
                </c:pt>
                <c:pt idx="207">
                  <c:v>338.72002168071811</c:v>
                </c:pt>
                <c:pt idx="208">
                  <c:v>339.16102657572367</c:v>
                </c:pt>
                <c:pt idx="209">
                  <c:v>339.60260564794038</c:v>
                </c:pt>
                <c:pt idx="210">
                  <c:v>340.04475964493247</c:v>
                </c:pt>
                <c:pt idx="211">
                  <c:v>340.4874893152375</c:v>
                </c:pt>
                <c:pt idx="212">
                  <c:v>340.93079540836743</c:v>
                </c:pt>
                <c:pt idx="213">
                  <c:v>341.37467867481024</c:v>
                </c:pt>
                <c:pt idx="214">
                  <c:v>341.81913986603104</c:v>
                </c:pt>
                <c:pt idx="215">
                  <c:v>342.26417973447315</c:v>
                </c:pt>
                <c:pt idx="216">
                  <c:v>342.70979903355976</c:v>
                </c:pt>
                <c:pt idx="217">
                  <c:v>343.15599851769485</c:v>
                </c:pt>
                <c:pt idx="218">
                  <c:v>343.60277894226471</c:v>
                </c:pt>
                <c:pt idx="219">
                  <c:v>344.05014106363905</c:v>
                </c:pt>
                <c:pt idx="220">
                  <c:v>344.49808563917236</c:v>
                </c:pt>
                <c:pt idx="221">
                  <c:v>344.94661342720531</c:v>
                </c:pt>
                <c:pt idx="222">
                  <c:v>345.39572518706569</c:v>
                </c:pt>
                <c:pt idx="223">
                  <c:v>345.84542167907017</c:v>
                </c:pt>
                <c:pt idx="224">
                  <c:v>346.29570366452509</c:v>
                </c:pt>
                <c:pt idx="225">
                  <c:v>346.7465719057281</c:v>
                </c:pt>
                <c:pt idx="226">
                  <c:v>347.19802716596945</c:v>
                </c:pt>
                <c:pt idx="227">
                  <c:v>347.650070209533</c:v>
                </c:pt>
                <c:pt idx="228">
                  <c:v>348.10270180169778</c:v>
                </c:pt>
                <c:pt idx="229">
                  <c:v>348.5559227087391</c:v>
                </c:pt>
                <c:pt idx="230">
                  <c:v>349.00973369793013</c:v>
                </c:pt>
                <c:pt idx="231">
                  <c:v>349.4641355375428</c:v>
                </c:pt>
                <c:pt idx="232">
                  <c:v>349.91912899684951</c:v>
                </c:pt>
                <c:pt idx="233">
                  <c:v>350.37471484612399</c:v>
                </c:pt>
                <c:pt idx="234">
                  <c:v>350.83089385664306</c:v>
                </c:pt>
                <c:pt idx="235">
                  <c:v>351.28766680068765</c:v>
                </c:pt>
                <c:pt idx="236">
                  <c:v>351.7450344515442</c:v>
                </c:pt>
                <c:pt idx="237">
                  <c:v>352.20299758350586</c:v>
                </c:pt>
                <c:pt idx="238">
                  <c:v>352.66155697187401</c:v>
                </c:pt>
                <c:pt idx="239">
                  <c:v>353.12071339295937</c:v>
                </c:pt>
                <c:pt idx="240">
                  <c:v>353.58046762408344</c:v>
                </c:pt>
                <c:pt idx="241">
                  <c:v>354.04082044357972</c:v>
                </c:pt>
                <c:pt idx="242">
                  <c:v>354.50177263079519</c:v>
                </c:pt>
                <c:pt idx="243">
                  <c:v>354.96332496609142</c:v>
                </c:pt>
                <c:pt idx="244">
                  <c:v>355.42547823084601</c:v>
                </c:pt>
                <c:pt idx="245">
                  <c:v>355.88823320745394</c:v>
                </c:pt>
                <c:pt idx="246">
                  <c:v>356.35159067932875</c:v>
                </c:pt>
                <c:pt idx="247">
                  <c:v>356.81555143090407</c:v>
                </c:pt>
                <c:pt idx="248">
                  <c:v>357.28011624763479</c:v>
                </c:pt>
                <c:pt idx="249">
                  <c:v>357.74528591599847</c:v>
                </c:pt>
                <c:pt idx="250">
                  <c:v>358.21106122349664</c:v>
                </c:pt>
                <c:pt idx="251">
                  <c:v>358.67744295865606</c:v>
                </c:pt>
                <c:pt idx="252">
                  <c:v>359.14443191103027</c:v>
                </c:pt>
                <c:pt idx="253">
                  <c:v>359.61202887120061</c:v>
                </c:pt>
                <c:pt idx="254">
                  <c:v>360.08023463077797</c:v>
                </c:pt>
                <c:pt idx="255">
                  <c:v>360.54904998240369</c:v>
                </c:pt>
                <c:pt idx="256">
                  <c:v>361.01847571975122</c:v>
                </c:pt>
                <c:pt idx="257">
                  <c:v>361.48851263752726</c:v>
                </c:pt>
                <c:pt idx="258">
                  <c:v>361.9591615314734</c:v>
                </c:pt>
                <c:pt idx="259">
                  <c:v>362.43042319844977</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val>
          <c:extLst>
            <c:ext xmlns:c16="http://schemas.microsoft.com/office/drawing/2014/chart" uri="{C3380CC4-5D6E-409C-BE32-E72D297353CC}">
              <c16:uniqueId val="{00000000-CA71-47C5-9D6F-DEDB1D0424A2}"/>
            </c:ext>
          </c:extLst>
        </c:ser>
        <c:ser>
          <c:idx val="0"/>
          <c:order val="1"/>
          <c:tx>
            <c:v>Interest Paid</c:v>
          </c:tx>
          <c:spPr>
            <a:solidFill>
              <a:srgbClr val="002060"/>
            </a:solidFill>
            <a:ln>
              <a:solidFill>
                <a:srgbClr val="002060"/>
              </a:solidFill>
            </a:ln>
            <a:effectLst/>
          </c:spPr>
          <c:invertIfNegative val="0"/>
          <c:cat>
            <c:strRef>
              <c:f>'Loan 3'!$C$24:$C$1650</c:f>
              <c:strCache>
                <c:ptCount val="260"/>
                <c:pt idx="0">
                  <c:v>08/01/19</c:v>
                </c:pt>
                <c:pt idx="1">
                  <c:v>15/01/19</c:v>
                </c:pt>
                <c:pt idx="2">
                  <c:v>22/01/19</c:v>
                </c:pt>
                <c:pt idx="3">
                  <c:v>29/01/19</c:v>
                </c:pt>
                <c:pt idx="4">
                  <c:v>05/02/19</c:v>
                </c:pt>
                <c:pt idx="5">
                  <c:v>12/02/19</c:v>
                </c:pt>
                <c:pt idx="6">
                  <c:v>19/02/19</c:v>
                </c:pt>
                <c:pt idx="7">
                  <c:v>26/02/19</c:v>
                </c:pt>
                <c:pt idx="8">
                  <c:v>05/03/19</c:v>
                </c:pt>
                <c:pt idx="9">
                  <c:v>12/03/19</c:v>
                </c:pt>
                <c:pt idx="10">
                  <c:v>19/03/19</c:v>
                </c:pt>
                <c:pt idx="11">
                  <c:v>26/03/19</c:v>
                </c:pt>
                <c:pt idx="12">
                  <c:v>02/04/19</c:v>
                </c:pt>
                <c:pt idx="13">
                  <c:v>09/04/19</c:v>
                </c:pt>
                <c:pt idx="14">
                  <c:v>16/04/19</c:v>
                </c:pt>
                <c:pt idx="15">
                  <c:v>23/04/19</c:v>
                </c:pt>
                <c:pt idx="16">
                  <c:v>30/04/19</c:v>
                </c:pt>
                <c:pt idx="17">
                  <c:v>07/05/19</c:v>
                </c:pt>
                <c:pt idx="18">
                  <c:v>14/05/19</c:v>
                </c:pt>
                <c:pt idx="19">
                  <c:v>21/05/19</c:v>
                </c:pt>
                <c:pt idx="20">
                  <c:v>28/05/19</c:v>
                </c:pt>
                <c:pt idx="21">
                  <c:v>04/06/19</c:v>
                </c:pt>
                <c:pt idx="22">
                  <c:v>11/06/19</c:v>
                </c:pt>
                <c:pt idx="23">
                  <c:v>18/06/19</c:v>
                </c:pt>
                <c:pt idx="24">
                  <c:v>25/06/19</c:v>
                </c:pt>
                <c:pt idx="25">
                  <c:v>02/07/19</c:v>
                </c:pt>
                <c:pt idx="26">
                  <c:v>09/07/19</c:v>
                </c:pt>
                <c:pt idx="27">
                  <c:v>16/07/19</c:v>
                </c:pt>
                <c:pt idx="28">
                  <c:v>23/07/19</c:v>
                </c:pt>
                <c:pt idx="29">
                  <c:v>30/07/19</c:v>
                </c:pt>
                <c:pt idx="30">
                  <c:v>06/08/19</c:v>
                </c:pt>
                <c:pt idx="31">
                  <c:v>13/08/19</c:v>
                </c:pt>
                <c:pt idx="32">
                  <c:v>20/08/19</c:v>
                </c:pt>
                <c:pt idx="33">
                  <c:v>27/08/19</c:v>
                </c:pt>
                <c:pt idx="34">
                  <c:v>03/09/19</c:v>
                </c:pt>
                <c:pt idx="35">
                  <c:v>10/09/19</c:v>
                </c:pt>
                <c:pt idx="36">
                  <c:v>17/09/19</c:v>
                </c:pt>
                <c:pt idx="37">
                  <c:v>24/09/19</c:v>
                </c:pt>
                <c:pt idx="38">
                  <c:v>01/10/19</c:v>
                </c:pt>
                <c:pt idx="39">
                  <c:v>08/10/19</c:v>
                </c:pt>
                <c:pt idx="40">
                  <c:v>15/10/19</c:v>
                </c:pt>
                <c:pt idx="41">
                  <c:v>22/10/19</c:v>
                </c:pt>
                <c:pt idx="42">
                  <c:v>29/10/19</c:v>
                </c:pt>
                <c:pt idx="43">
                  <c:v>05/11/19</c:v>
                </c:pt>
                <c:pt idx="44">
                  <c:v>12/11/19</c:v>
                </c:pt>
                <c:pt idx="45">
                  <c:v>19/11/19</c:v>
                </c:pt>
                <c:pt idx="46">
                  <c:v>26/11/19</c:v>
                </c:pt>
                <c:pt idx="47">
                  <c:v>03/12/19</c:v>
                </c:pt>
                <c:pt idx="48">
                  <c:v>10/12/19</c:v>
                </c:pt>
                <c:pt idx="49">
                  <c:v>17/12/19</c:v>
                </c:pt>
                <c:pt idx="50">
                  <c:v>24/12/19</c:v>
                </c:pt>
                <c:pt idx="51">
                  <c:v>31/12/19</c:v>
                </c:pt>
                <c:pt idx="52">
                  <c:v>07/01/20</c:v>
                </c:pt>
                <c:pt idx="53">
                  <c:v>14/01/20</c:v>
                </c:pt>
                <c:pt idx="54">
                  <c:v>21/01/20</c:v>
                </c:pt>
                <c:pt idx="55">
                  <c:v>28/01/20</c:v>
                </c:pt>
                <c:pt idx="56">
                  <c:v>04/02/20</c:v>
                </c:pt>
                <c:pt idx="57">
                  <c:v>11/02/20</c:v>
                </c:pt>
                <c:pt idx="58">
                  <c:v>18/02/20</c:v>
                </c:pt>
                <c:pt idx="59">
                  <c:v>25/02/20</c:v>
                </c:pt>
                <c:pt idx="60">
                  <c:v>03/03/20</c:v>
                </c:pt>
                <c:pt idx="61">
                  <c:v>10/03/20</c:v>
                </c:pt>
                <c:pt idx="62">
                  <c:v>17/03/20</c:v>
                </c:pt>
                <c:pt idx="63">
                  <c:v>24/03/20</c:v>
                </c:pt>
                <c:pt idx="64">
                  <c:v>31/03/20</c:v>
                </c:pt>
                <c:pt idx="65">
                  <c:v>07/04/20</c:v>
                </c:pt>
                <c:pt idx="66">
                  <c:v>14/04/20</c:v>
                </c:pt>
                <c:pt idx="67">
                  <c:v>21/04/20</c:v>
                </c:pt>
                <c:pt idx="68">
                  <c:v>28/04/20</c:v>
                </c:pt>
                <c:pt idx="69">
                  <c:v>05/05/20</c:v>
                </c:pt>
                <c:pt idx="70">
                  <c:v>12/05/20</c:v>
                </c:pt>
                <c:pt idx="71">
                  <c:v>19/05/20</c:v>
                </c:pt>
                <c:pt idx="72">
                  <c:v>26/05/20</c:v>
                </c:pt>
                <c:pt idx="73">
                  <c:v>02/06/20</c:v>
                </c:pt>
                <c:pt idx="74">
                  <c:v>09/06/20</c:v>
                </c:pt>
                <c:pt idx="75">
                  <c:v>16/06/20</c:v>
                </c:pt>
                <c:pt idx="76">
                  <c:v>23/06/20</c:v>
                </c:pt>
                <c:pt idx="77">
                  <c:v>30/06/20</c:v>
                </c:pt>
                <c:pt idx="78">
                  <c:v>07/07/20</c:v>
                </c:pt>
                <c:pt idx="79">
                  <c:v>14/07/20</c:v>
                </c:pt>
                <c:pt idx="80">
                  <c:v>21/07/20</c:v>
                </c:pt>
                <c:pt idx="81">
                  <c:v>28/07/20</c:v>
                </c:pt>
                <c:pt idx="82">
                  <c:v>04/08/20</c:v>
                </c:pt>
                <c:pt idx="83">
                  <c:v>11/08/20</c:v>
                </c:pt>
                <c:pt idx="84">
                  <c:v>18/08/20</c:v>
                </c:pt>
                <c:pt idx="85">
                  <c:v>25/08/20</c:v>
                </c:pt>
                <c:pt idx="86">
                  <c:v>01/09/20</c:v>
                </c:pt>
                <c:pt idx="87">
                  <c:v>08/09/20</c:v>
                </c:pt>
                <c:pt idx="88">
                  <c:v>15/09/20</c:v>
                </c:pt>
                <c:pt idx="89">
                  <c:v>22/09/20</c:v>
                </c:pt>
                <c:pt idx="90">
                  <c:v>29/09/20</c:v>
                </c:pt>
                <c:pt idx="91">
                  <c:v>06/10/20</c:v>
                </c:pt>
                <c:pt idx="92">
                  <c:v>13/10/20</c:v>
                </c:pt>
                <c:pt idx="93">
                  <c:v>20/10/20</c:v>
                </c:pt>
                <c:pt idx="94">
                  <c:v>27/10/20</c:v>
                </c:pt>
                <c:pt idx="95">
                  <c:v>03/11/20</c:v>
                </c:pt>
                <c:pt idx="96">
                  <c:v>10/11/20</c:v>
                </c:pt>
                <c:pt idx="97">
                  <c:v>17/11/20</c:v>
                </c:pt>
                <c:pt idx="98">
                  <c:v>24/11/20</c:v>
                </c:pt>
                <c:pt idx="99">
                  <c:v>01/12/20</c:v>
                </c:pt>
                <c:pt idx="100">
                  <c:v>08/12/20</c:v>
                </c:pt>
                <c:pt idx="101">
                  <c:v>15/12/20</c:v>
                </c:pt>
                <c:pt idx="102">
                  <c:v>22/12/20</c:v>
                </c:pt>
                <c:pt idx="103">
                  <c:v>29/12/20</c:v>
                </c:pt>
                <c:pt idx="104">
                  <c:v>05/01/21</c:v>
                </c:pt>
                <c:pt idx="105">
                  <c:v>12/01/21</c:v>
                </c:pt>
                <c:pt idx="106">
                  <c:v>19/01/21</c:v>
                </c:pt>
                <c:pt idx="107">
                  <c:v>26/01/21</c:v>
                </c:pt>
                <c:pt idx="108">
                  <c:v>02/02/21</c:v>
                </c:pt>
                <c:pt idx="109">
                  <c:v>09/02/21</c:v>
                </c:pt>
                <c:pt idx="110">
                  <c:v>16/02/21</c:v>
                </c:pt>
                <c:pt idx="111">
                  <c:v>23/02/21</c:v>
                </c:pt>
                <c:pt idx="112">
                  <c:v>02/03/21</c:v>
                </c:pt>
                <c:pt idx="113">
                  <c:v>09/03/21</c:v>
                </c:pt>
                <c:pt idx="114">
                  <c:v>16/03/21</c:v>
                </c:pt>
                <c:pt idx="115">
                  <c:v>23/03/21</c:v>
                </c:pt>
                <c:pt idx="116">
                  <c:v>30/03/21</c:v>
                </c:pt>
                <c:pt idx="117">
                  <c:v>06/04/21</c:v>
                </c:pt>
                <c:pt idx="118">
                  <c:v>13/04/21</c:v>
                </c:pt>
                <c:pt idx="119">
                  <c:v>20/04/21</c:v>
                </c:pt>
                <c:pt idx="120">
                  <c:v>27/04/21</c:v>
                </c:pt>
                <c:pt idx="121">
                  <c:v>04/05/21</c:v>
                </c:pt>
                <c:pt idx="122">
                  <c:v>11/05/21</c:v>
                </c:pt>
                <c:pt idx="123">
                  <c:v>18/05/21</c:v>
                </c:pt>
                <c:pt idx="124">
                  <c:v>25/05/21</c:v>
                </c:pt>
                <c:pt idx="125">
                  <c:v>01/06/21</c:v>
                </c:pt>
                <c:pt idx="126">
                  <c:v>08/06/21</c:v>
                </c:pt>
                <c:pt idx="127">
                  <c:v>15/06/21</c:v>
                </c:pt>
                <c:pt idx="128">
                  <c:v>22/06/21</c:v>
                </c:pt>
                <c:pt idx="129">
                  <c:v>29/06/21</c:v>
                </c:pt>
                <c:pt idx="130">
                  <c:v>06/07/21</c:v>
                </c:pt>
                <c:pt idx="131">
                  <c:v>13/07/21</c:v>
                </c:pt>
                <c:pt idx="132">
                  <c:v>20/07/21</c:v>
                </c:pt>
                <c:pt idx="133">
                  <c:v>27/07/21</c:v>
                </c:pt>
                <c:pt idx="134">
                  <c:v>03/08/21</c:v>
                </c:pt>
                <c:pt idx="135">
                  <c:v>10/08/21</c:v>
                </c:pt>
                <c:pt idx="136">
                  <c:v>17/08/21</c:v>
                </c:pt>
                <c:pt idx="137">
                  <c:v>24/08/21</c:v>
                </c:pt>
                <c:pt idx="138">
                  <c:v>31/08/21</c:v>
                </c:pt>
                <c:pt idx="139">
                  <c:v>07/09/21</c:v>
                </c:pt>
                <c:pt idx="140">
                  <c:v>14/09/21</c:v>
                </c:pt>
                <c:pt idx="141">
                  <c:v>21/09/21</c:v>
                </c:pt>
                <c:pt idx="142">
                  <c:v>28/09/21</c:v>
                </c:pt>
                <c:pt idx="143">
                  <c:v>05/10/21</c:v>
                </c:pt>
                <c:pt idx="144">
                  <c:v>12/10/21</c:v>
                </c:pt>
                <c:pt idx="145">
                  <c:v>19/10/21</c:v>
                </c:pt>
                <c:pt idx="146">
                  <c:v>26/10/21</c:v>
                </c:pt>
                <c:pt idx="147">
                  <c:v>02/11/21</c:v>
                </c:pt>
                <c:pt idx="148">
                  <c:v>09/11/21</c:v>
                </c:pt>
                <c:pt idx="149">
                  <c:v>16/11/21</c:v>
                </c:pt>
                <c:pt idx="150">
                  <c:v>23/11/21</c:v>
                </c:pt>
                <c:pt idx="151">
                  <c:v>30/11/21</c:v>
                </c:pt>
                <c:pt idx="152">
                  <c:v>07/12/21</c:v>
                </c:pt>
                <c:pt idx="153">
                  <c:v>14/12/21</c:v>
                </c:pt>
                <c:pt idx="154">
                  <c:v>21/12/21</c:v>
                </c:pt>
                <c:pt idx="155">
                  <c:v>28/12/21</c:v>
                </c:pt>
                <c:pt idx="156">
                  <c:v>04/01/22</c:v>
                </c:pt>
                <c:pt idx="157">
                  <c:v>11/01/22</c:v>
                </c:pt>
                <c:pt idx="158">
                  <c:v>18/01/22</c:v>
                </c:pt>
                <c:pt idx="159">
                  <c:v>25/01/22</c:v>
                </c:pt>
                <c:pt idx="160">
                  <c:v>01/02/22</c:v>
                </c:pt>
                <c:pt idx="161">
                  <c:v>08/02/22</c:v>
                </c:pt>
                <c:pt idx="162">
                  <c:v>15/02/22</c:v>
                </c:pt>
                <c:pt idx="163">
                  <c:v>22/02/22</c:v>
                </c:pt>
                <c:pt idx="164">
                  <c:v>01/03/22</c:v>
                </c:pt>
                <c:pt idx="165">
                  <c:v>08/03/22</c:v>
                </c:pt>
                <c:pt idx="166">
                  <c:v>15/03/22</c:v>
                </c:pt>
                <c:pt idx="167">
                  <c:v>22/03/22</c:v>
                </c:pt>
                <c:pt idx="168">
                  <c:v>29/03/22</c:v>
                </c:pt>
                <c:pt idx="169">
                  <c:v>05/04/22</c:v>
                </c:pt>
                <c:pt idx="170">
                  <c:v>12/04/22</c:v>
                </c:pt>
                <c:pt idx="171">
                  <c:v>19/04/22</c:v>
                </c:pt>
                <c:pt idx="172">
                  <c:v>26/04/22</c:v>
                </c:pt>
                <c:pt idx="173">
                  <c:v>03/05/22</c:v>
                </c:pt>
                <c:pt idx="174">
                  <c:v>10/05/22</c:v>
                </c:pt>
                <c:pt idx="175">
                  <c:v>17/05/22</c:v>
                </c:pt>
                <c:pt idx="176">
                  <c:v>24/05/22</c:v>
                </c:pt>
                <c:pt idx="177">
                  <c:v>31/05/22</c:v>
                </c:pt>
                <c:pt idx="178">
                  <c:v>07/06/22</c:v>
                </c:pt>
                <c:pt idx="179">
                  <c:v>14/06/22</c:v>
                </c:pt>
                <c:pt idx="180">
                  <c:v>21/06/22</c:v>
                </c:pt>
                <c:pt idx="181">
                  <c:v>28/06/22</c:v>
                </c:pt>
                <c:pt idx="182">
                  <c:v>05/07/22</c:v>
                </c:pt>
                <c:pt idx="183">
                  <c:v>12/07/22</c:v>
                </c:pt>
                <c:pt idx="184">
                  <c:v>19/07/22</c:v>
                </c:pt>
                <c:pt idx="185">
                  <c:v>26/07/22</c:v>
                </c:pt>
                <c:pt idx="186">
                  <c:v>02/08/22</c:v>
                </c:pt>
                <c:pt idx="187">
                  <c:v>09/08/22</c:v>
                </c:pt>
                <c:pt idx="188">
                  <c:v>16/08/22</c:v>
                </c:pt>
                <c:pt idx="189">
                  <c:v>23/08/22</c:v>
                </c:pt>
                <c:pt idx="190">
                  <c:v>30/08/22</c:v>
                </c:pt>
                <c:pt idx="191">
                  <c:v>06/09/22</c:v>
                </c:pt>
                <c:pt idx="192">
                  <c:v>13/09/22</c:v>
                </c:pt>
                <c:pt idx="193">
                  <c:v>20/09/22</c:v>
                </c:pt>
                <c:pt idx="194">
                  <c:v>27/09/22</c:v>
                </c:pt>
                <c:pt idx="195">
                  <c:v>04/10/22</c:v>
                </c:pt>
                <c:pt idx="196">
                  <c:v>11/10/22</c:v>
                </c:pt>
                <c:pt idx="197">
                  <c:v>18/10/22</c:v>
                </c:pt>
                <c:pt idx="198">
                  <c:v>25/10/22</c:v>
                </c:pt>
                <c:pt idx="199">
                  <c:v>01/11/22</c:v>
                </c:pt>
                <c:pt idx="200">
                  <c:v>08/11/22</c:v>
                </c:pt>
                <c:pt idx="201">
                  <c:v>15/11/22</c:v>
                </c:pt>
                <c:pt idx="202">
                  <c:v>22/11/22</c:v>
                </c:pt>
                <c:pt idx="203">
                  <c:v>29/11/22</c:v>
                </c:pt>
                <c:pt idx="204">
                  <c:v>06/12/22</c:v>
                </c:pt>
                <c:pt idx="205">
                  <c:v>13/12/22</c:v>
                </c:pt>
                <c:pt idx="206">
                  <c:v>20/12/22</c:v>
                </c:pt>
                <c:pt idx="207">
                  <c:v>27/12/22</c:v>
                </c:pt>
                <c:pt idx="208">
                  <c:v>03/01/23</c:v>
                </c:pt>
                <c:pt idx="209">
                  <c:v>10/01/23</c:v>
                </c:pt>
                <c:pt idx="210">
                  <c:v>17/01/23</c:v>
                </c:pt>
                <c:pt idx="211">
                  <c:v>24/01/23</c:v>
                </c:pt>
                <c:pt idx="212">
                  <c:v>31/01/23</c:v>
                </c:pt>
                <c:pt idx="213">
                  <c:v>07/02/23</c:v>
                </c:pt>
                <c:pt idx="214">
                  <c:v>14/02/23</c:v>
                </c:pt>
                <c:pt idx="215">
                  <c:v>21/02/23</c:v>
                </c:pt>
                <c:pt idx="216">
                  <c:v>28/02/23</c:v>
                </c:pt>
                <c:pt idx="217">
                  <c:v>07/03/23</c:v>
                </c:pt>
                <c:pt idx="218">
                  <c:v>14/03/23</c:v>
                </c:pt>
                <c:pt idx="219">
                  <c:v>21/03/23</c:v>
                </c:pt>
                <c:pt idx="220">
                  <c:v>28/03/23</c:v>
                </c:pt>
                <c:pt idx="221">
                  <c:v>04/04/23</c:v>
                </c:pt>
                <c:pt idx="222">
                  <c:v>11/04/23</c:v>
                </c:pt>
                <c:pt idx="223">
                  <c:v>18/04/23</c:v>
                </c:pt>
                <c:pt idx="224">
                  <c:v>25/04/23</c:v>
                </c:pt>
                <c:pt idx="225">
                  <c:v>02/05/23</c:v>
                </c:pt>
                <c:pt idx="226">
                  <c:v>09/05/23</c:v>
                </c:pt>
                <c:pt idx="227">
                  <c:v>16/05/23</c:v>
                </c:pt>
                <c:pt idx="228">
                  <c:v>23/05/23</c:v>
                </c:pt>
                <c:pt idx="229">
                  <c:v>30/05/23</c:v>
                </c:pt>
                <c:pt idx="230">
                  <c:v>06/06/23</c:v>
                </c:pt>
                <c:pt idx="231">
                  <c:v>13/06/23</c:v>
                </c:pt>
                <c:pt idx="232">
                  <c:v>20/06/23</c:v>
                </c:pt>
                <c:pt idx="233">
                  <c:v>27/06/23</c:v>
                </c:pt>
                <c:pt idx="234">
                  <c:v>04/07/23</c:v>
                </c:pt>
                <c:pt idx="235">
                  <c:v>11/07/23</c:v>
                </c:pt>
                <c:pt idx="236">
                  <c:v>18/07/23</c:v>
                </c:pt>
                <c:pt idx="237">
                  <c:v>25/07/23</c:v>
                </c:pt>
                <c:pt idx="238">
                  <c:v>01/08/23</c:v>
                </c:pt>
                <c:pt idx="239">
                  <c:v>08/08/23</c:v>
                </c:pt>
                <c:pt idx="240">
                  <c:v>15/08/23</c:v>
                </c:pt>
                <c:pt idx="241">
                  <c:v>22/08/23</c:v>
                </c:pt>
                <c:pt idx="242">
                  <c:v>29/08/23</c:v>
                </c:pt>
                <c:pt idx="243">
                  <c:v>05/09/23</c:v>
                </c:pt>
                <c:pt idx="244">
                  <c:v>12/09/23</c:v>
                </c:pt>
                <c:pt idx="245">
                  <c:v>19/09/23</c:v>
                </c:pt>
                <c:pt idx="246">
                  <c:v>26/09/23</c:v>
                </c:pt>
                <c:pt idx="247">
                  <c:v>03/10/23</c:v>
                </c:pt>
                <c:pt idx="248">
                  <c:v>10/10/23</c:v>
                </c:pt>
                <c:pt idx="249">
                  <c:v>17/10/23</c:v>
                </c:pt>
                <c:pt idx="250">
                  <c:v>24/10/23</c:v>
                </c:pt>
                <c:pt idx="251">
                  <c:v>31/10/23</c:v>
                </c:pt>
                <c:pt idx="252">
                  <c:v>07/11/23</c:v>
                </c:pt>
                <c:pt idx="253">
                  <c:v>14/11/23</c:v>
                </c:pt>
                <c:pt idx="254">
                  <c:v>21/11/23</c:v>
                </c:pt>
                <c:pt idx="255">
                  <c:v>28/11/23</c:v>
                </c:pt>
                <c:pt idx="256">
                  <c:v>05/12/23</c:v>
                </c:pt>
                <c:pt idx="257">
                  <c:v>12/12/23</c:v>
                </c:pt>
                <c:pt idx="258">
                  <c:v>19/12/23</c:v>
                </c:pt>
                <c:pt idx="259">
                  <c:v>26/12/23</c:v>
                </c:pt>
              </c:strCache>
            </c:strRef>
          </c:cat>
          <c:val>
            <c:numRef>
              <c:f>'Loan 3'!$G$24:$G$1650</c:f>
              <c:numCache>
                <c:formatCode>#,##0.00</c:formatCode>
                <c:ptCount val="1627"/>
                <c:pt idx="0">
                  <c:v>104.15797514827574</c:v>
                </c:pt>
                <c:pt idx="1">
                  <c:v>103.82109658834122</c:v>
                </c:pt>
                <c:pt idx="2">
                  <c:v>103.48377942104825</c:v>
                </c:pt>
                <c:pt idx="3">
                  <c:v>103.1460230753412</c:v>
                </c:pt>
                <c:pt idx="4">
                  <c:v>102.80782697942088</c:v>
                </c:pt>
                <c:pt idx="5">
                  <c:v>102.46919056074363</c:v>
                </c:pt>
                <c:pt idx="6">
                  <c:v>102.13011324602036</c:v>
                </c:pt>
                <c:pt idx="7">
                  <c:v>101.79059446121559</c:v>
                </c:pt>
                <c:pt idx="8">
                  <c:v>101.45063363154645</c:v>
                </c:pt>
                <c:pt idx="9">
                  <c:v>101.1102301814817</c:v>
                </c:pt>
                <c:pt idx="10">
                  <c:v>100.7693835347408</c:v>
                </c:pt>
                <c:pt idx="11">
                  <c:v>100.42809311429288</c:v>
                </c:pt>
                <c:pt idx="12">
                  <c:v>100.08635834235582</c:v>
                </c:pt>
                <c:pt idx="13">
                  <c:v>99.744178640395234</c:v>
                </c:pt>
                <c:pt idx="14">
                  <c:v>99.401553429123481</c:v>
                </c:pt>
                <c:pt idx="15">
                  <c:v>99.058482128498724</c:v>
                </c:pt>
                <c:pt idx="16">
                  <c:v>98.714964157723912</c:v>
                </c:pt>
                <c:pt idx="17">
                  <c:v>98.370998935245822</c:v>
                </c:pt>
                <c:pt idx="18">
                  <c:v>98.02658587875402</c:v>
                </c:pt>
                <c:pt idx="19">
                  <c:v>97.681724405179992</c:v>
                </c:pt>
                <c:pt idx="20">
                  <c:v>97.33641393069604</c:v>
                </c:pt>
                <c:pt idx="21">
                  <c:v>96.990653870714354</c:v>
                </c:pt>
                <c:pt idx="22">
                  <c:v>96.644443639885978</c:v>
                </c:pt>
                <c:pt idx="23">
                  <c:v>96.297782652099869</c:v>
                </c:pt>
                <c:pt idx="24">
                  <c:v>95.950670320481862</c:v>
                </c:pt>
                <c:pt idx="25">
                  <c:v>95.603106057393745</c:v>
                </c:pt>
                <c:pt idx="26">
                  <c:v>95.255089274432137</c:v>
                </c:pt>
                <c:pt idx="27">
                  <c:v>94.906619382427664</c:v>
                </c:pt>
                <c:pt idx="28">
                  <c:v>94.557695791443805</c:v>
                </c:pt>
                <c:pt idx="29">
                  <c:v>94.208317910775961</c:v>
                </c:pt>
                <c:pt idx="30">
                  <c:v>93.85848514895045</c:v>
                </c:pt>
                <c:pt idx="31">
                  <c:v>93.508196913723552</c:v>
                </c:pt>
                <c:pt idx="32">
                  <c:v>93.157452612080405</c:v>
                </c:pt>
                <c:pt idx="33">
                  <c:v>92.806251650234088</c:v>
                </c:pt>
                <c:pt idx="34">
                  <c:v>92.454593433624567</c:v>
                </c:pt>
                <c:pt idx="35">
                  <c:v>92.102477366917711</c:v>
                </c:pt>
                <c:pt idx="36">
                  <c:v>91.749902854004304</c:v>
                </c:pt>
                <c:pt idx="37">
                  <c:v>91.396869297998961</c:v>
                </c:pt>
                <c:pt idx="38">
                  <c:v>91.043376101239204</c:v>
                </c:pt>
                <c:pt idx="39">
                  <c:v>90.689422665284425</c:v>
                </c:pt>
                <c:pt idx="40">
                  <c:v>90.335008390914808</c:v>
                </c:pt>
                <c:pt idx="41">
                  <c:v>89.980132678130417</c:v>
                </c:pt>
                <c:pt idx="42">
                  <c:v>89.624794926150116</c:v>
                </c:pt>
                <c:pt idx="43">
                  <c:v>89.268994533410563</c:v>
                </c:pt>
                <c:pt idx="44">
                  <c:v>88.912730897565211</c:v>
                </c:pt>
                <c:pt idx="45">
                  <c:v>88.556003415483246</c:v>
                </c:pt>
                <c:pt idx="46">
                  <c:v>88.198811483248605</c:v>
                </c:pt>
                <c:pt idx="47">
                  <c:v>87.841154496158964</c:v>
                </c:pt>
                <c:pt idx="48">
                  <c:v>87.48303184872465</c:v>
                </c:pt>
                <c:pt idx="49">
                  <c:v>87.124442934667698</c:v>
                </c:pt>
                <c:pt idx="50">
                  <c:v>86.765387146920773</c:v>
                </c:pt>
                <c:pt idx="51">
                  <c:v>86.405863877626132</c:v>
                </c:pt>
                <c:pt idx="52">
                  <c:v>86.045872518134615</c:v>
                </c:pt>
                <c:pt idx="53">
                  <c:v>85.685412459004681</c:v>
                </c:pt>
                <c:pt idx="54">
                  <c:v>85.324483090001223</c:v>
                </c:pt>
                <c:pt idx="55">
                  <c:v>84.96308380009468</c:v>
                </c:pt>
                <c:pt idx="56">
                  <c:v>84.601213977459921</c:v>
                </c:pt>
                <c:pt idx="57">
                  <c:v>84.238873009475256</c:v>
                </c:pt>
                <c:pt idx="58">
                  <c:v>83.876060282721355</c:v>
                </c:pt>
                <c:pt idx="59">
                  <c:v>83.512775182980249</c:v>
                </c:pt>
                <c:pt idx="60">
                  <c:v>83.149017095234271</c:v>
                </c:pt>
                <c:pt idx="61">
                  <c:v>82.784785403664984</c:v>
                </c:pt>
                <c:pt idx="62">
                  <c:v>82.420079491652217</c:v>
                </c:pt>
                <c:pt idx="63">
                  <c:v>82.054898741772945</c:v>
                </c:pt>
                <c:pt idx="64">
                  <c:v>81.689242535800304</c:v>
                </c:pt>
                <c:pt idx="65">
                  <c:v>81.323110254702485</c:v>
                </c:pt>
                <c:pt idx="66">
                  <c:v>80.95650127864171</c:v>
                </c:pt>
                <c:pt idx="67">
                  <c:v>80.589414986973225</c:v>
                </c:pt>
                <c:pt idx="68">
                  <c:v>80.221850758244173</c:v>
                </c:pt>
                <c:pt idx="69">
                  <c:v>79.853807970192605</c:v>
                </c:pt>
                <c:pt idx="70">
                  <c:v>79.485285999746395</c:v>
                </c:pt>
                <c:pt idx="71">
                  <c:v>79.116284223022191</c:v>
                </c:pt>
                <c:pt idx="72">
                  <c:v>78.746802015324363</c:v>
                </c:pt>
                <c:pt idx="73">
                  <c:v>78.37683875114395</c:v>
                </c:pt>
                <c:pt idx="74">
                  <c:v>78.006393804157582</c:v>
                </c:pt>
                <c:pt idx="75">
                  <c:v>77.635466547226443</c:v>
                </c:pt>
                <c:pt idx="76">
                  <c:v>77.264056352395187</c:v>
                </c:pt>
                <c:pt idx="77">
                  <c:v>76.892162590890891</c:v>
                </c:pt>
                <c:pt idx="78">
                  <c:v>76.519784633121986</c:v>
                </c:pt>
                <c:pt idx="79">
                  <c:v>76.146921848677195</c:v>
                </c:pt>
                <c:pt idx="80">
                  <c:v>75.773573606324462</c:v>
                </c:pt>
                <c:pt idx="81">
                  <c:v>75.39973927400986</c:v>
                </c:pt>
                <c:pt idx="82">
                  <c:v>75.025418218856572</c:v>
                </c:pt>
                <c:pt idx="83">
                  <c:v>74.650609807163789</c:v>
                </c:pt>
                <c:pt idx="84">
                  <c:v>74.275313404405622</c:v>
                </c:pt>
                <c:pt idx="85">
                  <c:v>73.899528375230062</c:v>
                </c:pt>
                <c:pt idx="86">
                  <c:v>73.523254083457871</c:v>
                </c:pt>
                <c:pt idx="87">
                  <c:v>73.146489892081547</c:v>
                </c:pt>
                <c:pt idx="88">
                  <c:v>72.769235163264185</c:v>
                </c:pt>
                <c:pt idx="89">
                  <c:v>72.391489258338467</c:v>
                </c:pt>
                <c:pt idx="90">
                  <c:v>72.01325153780553</c:v>
                </c:pt>
                <c:pt idx="91">
                  <c:v>71.63452136133391</c:v>
                </c:pt>
                <c:pt idx="92">
                  <c:v>71.255298087758419</c:v>
                </c:pt>
                <c:pt idx="93">
                  <c:v>70.875581075079111</c:v>
                </c:pt>
                <c:pt idx="94">
                  <c:v>70.495369680460186</c:v>
                </c:pt>
                <c:pt idx="95">
                  <c:v>70.11466326022888</c:v>
                </c:pt>
                <c:pt idx="96">
                  <c:v>69.733461169874332</c:v>
                </c:pt>
                <c:pt idx="97">
                  <c:v>69.351762764046626</c:v>
                </c:pt>
                <c:pt idx="98">
                  <c:v>68.969567396555576</c:v>
                </c:pt>
                <c:pt idx="99">
                  <c:v>68.586874420369654</c:v>
                </c:pt>
                <c:pt idx="100">
                  <c:v>68.203683187614956</c:v>
                </c:pt>
                <c:pt idx="101">
                  <c:v>67.819993049574009</c:v>
                </c:pt>
                <c:pt idx="102">
                  <c:v>67.435803356684787</c:v>
                </c:pt>
                <c:pt idx="103">
                  <c:v>67.051113458539518</c:v>
                </c:pt>
                <c:pt idx="104">
                  <c:v>66.665922703883609</c:v>
                </c:pt>
                <c:pt idx="105">
                  <c:v>66.280230440614574</c:v>
                </c:pt>
                <c:pt idx="106">
                  <c:v>65.89403601578087</c:v>
                </c:pt>
                <c:pt idx="107">
                  <c:v>65.507338775580877</c:v>
                </c:pt>
                <c:pt idx="108">
                  <c:v>65.120138065361687</c:v>
                </c:pt>
                <c:pt idx="109">
                  <c:v>64.732433229618096</c:v>
                </c:pt>
                <c:pt idx="110">
                  <c:v>64.344223611991424</c:v>
                </c:pt>
                <c:pt idx="111">
                  <c:v>63.955508555268445</c:v>
                </c:pt>
                <c:pt idx="112">
                  <c:v>63.566287401380237</c:v>
                </c:pt>
                <c:pt idx="113">
                  <c:v>63.176559491401115</c:v>
                </c:pt>
                <c:pt idx="114">
                  <c:v>62.786324165547455</c:v>
                </c:pt>
                <c:pt idx="115">
                  <c:v>62.395580763176639</c:v>
                </c:pt>
                <c:pt idx="116">
                  <c:v>62.004328622785913</c:v>
                </c:pt>
                <c:pt idx="117">
                  <c:v>61.612567082011239</c:v>
                </c:pt>
                <c:pt idx="118">
                  <c:v>61.220295477626216</c:v>
                </c:pt>
                <c:pt idx="119">
                  <c:v>60.827513145540934</c:v>
                </c:pt>
                <c:pt idx="120">
                  <c:v>60.434219420800851</c:v>
                </c:pt>
                <c:pt idx="121">
                  <c:v>60.040413637585672</c:v>
                </c:pt>
                <c:pt idx="122">
                  <c:v>59.646095129208227</c:v>
                </c:pt>
                <c:pt idx="123">
                  <c:v>59.251263228113324</c:v>
                </c:pt>
                <c:pt idx="124">
                  <c:v>58.855917265876649</c:v>
                </c:pt>
                <c:pt idx="125">
                  <c:v>58.460056573203609</c:v>
                </c:pt>
                <c:pt idx="126">
                  <c:v>58.063680479928202</c:v>
                </c:pt>
                <c:pt idx="127">
                  <c:v>57.666788315011885</c:v>
                </c:pt>
                <c:pt idx="128">
                  <c:v>57.269379406542441</c:v>
                </c:pt>
                <c:pt idx="129">
                  <c:v>56.871453081732845</c:v>
                </c:pt>
                <c:pt idx="130">
                  <c:v>56.473008666920123</c:v>
                </c:pt>
                <c:pt idx="131">
                  <c:v>56.074045487564199</c:v>
                </c:pt>
                <c:pt idx="132">
                  <c:v>55.674562868246767</c:v>
                </c:pt>
                <c:pt idx="133">
                  <c:v>55.274560132670146</c:v>
                </c:pt>
                <c:pt idx="134">
                  <c:v>54.874036603656137</c:v>
                </c:pt>
                <c:pt idx="135">
                  <c:v>54.472991603144855</c:v>
                </c:pt>
                <c:pt idx="136">
                  <c:v>54.071424452193618</c:v>
                </c:pt>
                <c:pt idx="137">
                  <c:v>53.66933447097577</c:v>
                </c:pt>
                <c:pt idx="138">
                  <c:v>53.266720978779524</c:v>
                </c:pt>
                <c:pt idx="139">
                  <c:v>52.863583294006858</c:v>
                </c:pt>
                <c:pt idx="140">
                  <c:v>52.459920734172293</c:v>
                </c:pt>
                <c:pt idx="141">
                  <c:v>52.055732615901775</c:v>
                </c:pt>
                <c:pt idx="142">
                  <c:v>51.651018254931536</c:v>
                </c:pt>
                <c:pt idx="143">
                  <c:v>51.245776966106895</c:v>
                </c:pt>
                <c:pt idx="144">
                  <c:v>50.840008063381127</c:v>
                </c:pt>
                <c:pt idx="145">
                  <c:v>50.43371085981429</c:v>
                </c:pt>
                <c:pt idx="146">
                  <c:v>50.026884667572041</c:v>
                </c:pt>
                <c:pt idx="147">
                  <c:v>49.619528797924531</c:v>
                </c:pt>
                <c:pt idx="148">
                  <c:v>49.211642561245178</c:v>
                </c:pt>
                <c:pt idx="149">
                  <c:v>48.803225267009537</c:v>
                </c:pt>
                <c:pt idx="150">
                  <c:v>48.394276223794108</c:v>
                </c:pt>
                <c:pt idx="151">
                  <c:v>47.984794739275173</c:v>
                </c:pt>
                <c:pt idx="152">
                  <c:v>47.574780120227636</c:v>
                </c:pt>
                <c:pt idx="153">
                  <c:v>47.164231672523833</c:v>
                </c:pt>
                <c:pt idx="154">
                  <c:v>46.753148701132368</c:v>
                </c:pt>
                <c:pt idx="155">
                  <c:v>46.341530510116925</c:v>
                </c:pt>
                <c:pt idx="156">
                  <c:v>45.929376402635107</c:v>
                </c:pt>
                <c:pt idx="157">
                  <c:v>45.516685680937229</c:v>
                </c:pt>
                <c:pt idx="158">
                  <c:v>45.103457646365179</c:v>
                </c:pt>
                <c:pt idx="159">
                  <c:v>44.689691599351185</c:v>
                </c:pt>
                <c:pt idx="160">
                  <c:v>44.275386839416655</c:v>
                </c:pt>
                <c:pt idx="161">
                  <c:v>43.860542665171018</c:v>
                </c:pt>
                <c:pt idx="162">
                  <c:v>43.445158374310488</c:v>
                </c:pt>
                <c:pt idx="163">
                  <c:v>43.029233263616895</c:v>
                </c:pt>
                <c:pt idx="164">
                  <c:v>42.612766628956521</c:v>
                </c:pt>
                <c:pt idx="165">
                  <c:v>42.195757765278856</c:v>
                </c:pt>
                <c:pt idx="166">
                  <c:v>41.778205966615445</c:v>
                </c:pt>
                <c:pt idx="167">
                  <c:v>41.360110526078678</c:v>
                </c:pt>
                <c:pt idx="168">
                  <c:v>40.941470735860598</c:v>
                </c:pt>
                <c:pt idx="169">
                  <c:v>40.522285887231703</c:v>
                </c:pt>
                <c:pt idx="170">
                  <c:v>40.102555270539732</c:v>
                </c:pt>
                <c:pt idx="171">
                  <c:v>39.682278175208481</c:v>
                </c:pt>
                <c:pt idx="172">
                  <c:v>39.261453889736593</c:v>
                </c:pt>
                <c:pt idx="173">
                  <c:v>38.840081701696349</c:v>
                </c:pt>
                <c:pt idx="174">
                  <c:v>38.418160897732484</c:v>
                </c:pt>
                <c:pt idx="175">
                  <c:v>37.995690763560951</c:v>
                </c:pt>
                <c:pt idx="176">
                  <c:v>37.572670583967714</c:v>
                </c:pt>
                <c:pt idx="177">
                  <c:v>37.149099642807563</c:v>
                </c:pt>
                <c:pt idx="178">
                  <c:v>36.724977223002874</c:v>
                </c:pt>
                <c:pt idx="179">
                  <c:v>36.300302606542409</c:v>
                </c:pt>
                <c:pt idx="180">
                  <c:v>35.875075074480108</c:v>
                </c:pt>
                <c:pt idx="181">
                  <c:v>35.449293906933839</c:v>
                </c:pt>
                <c:pt idx="182">
                  <c:v>35.02295838308423</c:v>
                </c:pt>
                <c:pt idx="183">
                  <c:v>34.596067781173389</c:v>
                </c:pt>
                <c:pt idx="184">
                  <c:v>34.168621378503744</c:v>
                </c:pt>
                <c:pt idx="185">
                  <c:v>33.74061845143676</c:v>
                </c:pt>
                <c:pt idx="186">
                  <c:v>33.31205827539177</c:v>
                </c:pt>
                <c:pt idx="187">
                  <c:v>32.882940124844701</c:v>
                </c:pt>
                <c:pt idx="188">
                  <c:v>32.453263273326876</c:v>
                </c:pt>
                <c:pt idx="189">
                  <c:v>32.023026993423784</c:v>
                </c:pt>
                <c:pt idx="190">
                  <c:v>31.59223055677381</c:v>
                </c:pt>
                <c:pt idx="191">
                  <c:v>31.160873234067054</c:v>
                </c:pt>
                <c:pt idx="192">
                  <c:v>30.728954295044069</c:v>
                </c:pt>
                <c:pt idx="193">
                  <c:v>30.296473008494623</c:v>
                </c:pt>
                <c:pt idx="194">
                  <c:v>29.863428642256473</c:v>
                </c:pt>
                <c:pt idx="195">
                  <c:v>29.42982046321411</c:v>
                </c:pt>
                <c:pt idx="196">
                  <c:v>28.995647737297535</c:v>
                </c:pt>
                <c:pt idx="197">
                  <c:v>28.560909729481015</c:v>
                </c:pt>
                <c:pt idx="198">
                  <c:v>28.125605703781812</c:v>
                </c:pt>
                <c:pt idx="199">
                  <c:v>27.689734923258978</c:v>
                </c:pt>
                <c:pt idx="200">
                  <c:v>27.253296650012075</c:v>
                </c:pt>
                <c:pt idx="201">
                  <c:v>26.816290145179938</c:v>
                </c:pt>
                <c:pt idx="202">
                  <c:v>26.378714668939427</c:v>
                </c:pt>
                <c:pt idx="203">
                  <c:v>25.94056948050417</c:v>
                </c:pt>
                <c:pt idx="204">
                  <c:v>25.50185383812331</c:v>
                </c:pt>
                <c:pt idx="205">
                  <c:v>25.062566999080243</c:v>
                </c:pt>
                <c:pt idx="206">
                  <c:v>24.622708219691376</c:v>
                </c:pt>
                <c:pt idx="207">
                  <c:v>24.182276755304859</c:v>
                </c:pt>
                <c:pt idx="208">
                  <c:v>23.74127186029931</c:v>
                </c:pt>
                <c:pt idx="209">
                  <c:v>23.299692788082588</c:v>
                </c:pt>
                <c:pt idx="210">
                  <c:v>22.857538791090494</c:v>
                </c:pt>
                <c:pt idx="211">
                  <c:v>22.414809120785513</c:v>
                </c:pt>
                <c:pt idx="212">
                  <c:v>21.971503027655572</c:v>
                </c:pt>
                <c:pt idx="213">
                  <c:v>21.52761976121274</c:v>
                </c:pt>
                <c:pt idx="214">
                  <c:v>21.083158569991969</c:v>
                </c:pt>
                <c:pt idx="215">
                  <c:v>20.638118701549832</c:v>
                </c:pt>
                <c:pt idx="216">
                  <c:v>20.19249940246323</c:v>
                </c:pt>
                <c:pt idx="217">
                  <c:v>19.746299918328127</c:v>
                </c:pt>
                <c:pt idx="218">
                  <c:v>19.299519493758279</c:v>
                </c:pt>
                <c:pt idx="219">
                  <c:v>18.852157372383942</c:v>
                </c:pt>
                <c:pt idx="220">
                  <c:v>18.404212796850604</c:v>
                </c:pt>
                <c:pt idx="221">
                  <c:v>17.955685008817685</c:v>
                </c:pt>
                <c:pt idx="222">
                  <c:v>17.506573248957274</c:v>
                </c:pt>
                <c:pt idx="223">
                  <c:v>17.056876756952835</c:v>
                </c:pt>
                <c:pt idx="224">
                  <c:v>16.606594771497917</c:v>
                </c:pt>
                <c:pt idx="225">
                  <c:v>16.155726530294864</c:v>
                </c:pt>
                <c:pt idx="226">
                  <c:v>15.704271270053532</c:v>
                </c:pt>
                <c:pt idx="227">
                  <c:v>15.25222822648999</c:v>
                </c:pt>
                <c:pt idx="228">
                  <c:v>14.79959663432523</c:v>
                </c:pt>
                <c:pt idx="229">
                  <c:v>14.346375727283869</c:v>
                </c:pt>
                <c:pt idx="230">
                  <c:v>13.892564738092853</c:v>
                </c:pt>
                <c:pt idx="231">
                  <c:v>13.438162898480162</c:v>
                </c:pt>
                <c:pt idx="232">
                  <c:v>12.983169439173498</c:v>
                </c:pt>
                <c:pt idx="233">
                  <c:v>12.527583589898997</c:v>
                </c:pt>
                <c:pt idx="234">
                  <c:v>12.071404579379911</c:v>
                </c:pt>
                <c:pt idx="235">
                  <c:v>11.614631635335318</c:v>
                </c:pt>
                <c:pt idx="236">
                  <c:v>11.157263984478794</c:v>
                </c:pt>
                <c:pt idx="237">
                  <c:v>10.699300852517128</c:v>
                </c:pt>
                <c:pt idx="238">
                  <c:v>10.240741464148991</c:v>
                </c:pt>
                <c:pt idx="239">
                  <c:v>9.7815850430636306</c:v>
                </c:pt>
                <c:pt idx="240">
                  <c:v>9.3218308119395665</c:v>
                </c:pt>
                <c:pt idx="241">
                  <c:v>8.8614779924432536</c:v>
                </c:pt>
                <c:pt idx="242">
                  <c:v>8.4005258052277849</c:v>
                </c:pt>
                <c:pt idx="243">
                  <c:v>7.9389734699315584</c:v>
                </c:pt>
                <c:pt idx="244">
                  <c:v>7.4768202051769661</c:v>
                </c:pt>
                <c:pt idx="245">
                  <c:v>7.0140652285690592</c:v>
                </c:pt>
                <c:pt idx="246">
                  <c:v>6.550707756694238</c:v>
                </c:pt>
                <c:pt idx="247">
                  <c:v>6.0867470051189123</c:v>
                </c:pt>
                <c:pt idx="248">
                  <c:v>5.622182188388182</c:v>
                </c:pt>
                <c:pt idx="249">
                  <c:v>5.1570125200245043</c:v>
                </c:pt>
                <c:pt idx="250">
                  <c:v>4.6912372125263628</c:v>
                </c:pt>
                <c:pt idx="251">
                  <c:v>4.2248554773669325</c:v>
                </c:pt>
                <c:pt idx="252">
                  <c:v>3.757866524992747</c:v>
                </c:pt>
                <c:pt idx="253">
                  <c:v>3.2902695648223639</c:v>
                </c:pt>
                <c:pt idx="254">
                  <c:v>2.8220638052450195</c:v>
                </c:pt>
                <c:pt idx="255">
                  <c:v>2.3532484536192961</c:v>
                </c:pt>
                <c:pt idx="256">
                  <c:v>1.883822716271776</c:v>
                </c:pt>
                <c:pt idx="257">
                  <c:v>1.4137857984956981</c:v>
                </c:pt>
                <c:pt idx="258">
                  <c:v>0.94313690454961396</c:v>
                </c:pt>
                <c:pt idx="259">
                  <c:v>0.47187523765603989</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val>
          <c:extLst>
            <c:ext xmlns:c16="http://schemas.microsoft.com/office/drawing/2014/chart" uri="{C3380CC4-5D6E-409C-BE32-E72D297353CC}">
              <c16:uniqueId val="{00000001-CA71-47C5-9D6F-DEDB1D0424A2}"/>
            </c:ext>
          </c:extLst>
        </c:ser>
        <c:dLbls>
          <c:showLegendKey val="0"/>
          <c:showVal val="0"/>
          <c:showCatName val="0"/>
          <c:showSerName val="0"/>
          <c:showPercent val="0"/>
          <c:showBubbleSize val="0"/>
        </c:dLbls>
        <c:gapWidth val="0"/>
        <c:overlap val="100"/>
        <c:axId val="2113388623"/>
        <c:axId val="2113030815"/>
      </c:barChart>
      <c:lineChart>
        <c:grouping val="standard"/>
        <c:varyColors val="0"/>
        <c:ser>
          <c:idx val="2"/>
          <c:order val="2"/>
          <c:tx>
            <c:v>Balance</c:v>
          </c:tx>
          <c:spPr>
            <a:ln w="19050" cap="rnd">
              <a:solidFill>
                <a:srgbClr val="0070C0"/>
              </a:solidFill>
              <a:round/>
            </a:ln>
            <a:effectLst/>
          </c:spPr>
          <c:marker>
            <c:symbol val="none"/>
          </c:marker>
          <c:cat>
            <c:numRef>
              <c:f>'Loan 3'!$C$24</c:f>
              <c:numCache>
                <c:formatCode>dd/mm/yy</c:formatCode>
                <c:ptCount val="1"/>
                <c:pt idx="0">
                  <c:v>43473</c:v>
                </c:pt>
              </c:numCache>
            </c:numRef>
          </c:cat>
          <c:val>
            <c:numRef>
              <c:f>'Loan 3'!$I$23:$I$1650</c:f>
              <c:numCache>
                <c:formatCode>#,##0.00</c:formatCode>
                <c:ptCount val="1628"/>
                <c:pt idx="0">
                  <c:v>80000</c:v>
                </c:pt>
                <c:pt idx="1">
                  <c:v>79741.255676712259</c:v>
                </c:pt>
                <c:pt idx="2">
                  <c:v>79482.174474864572</c:v>
                </c:pt>
                <c:pt idx="3">
                  <c:v>79222.7559558496</c:v>
                </c:pt>
                <c:pt idx="4">
                  <c:v>78962.999680488923</c:v>
                </c:pt>
                <c:pt idx="5">
                  <c:v>78702.905209032324</c:v>
                </c:pt>
                <c:pt idx="6">
                  <c:v>78442.472101157051</c:v>
                </c:pt>
                <c:pt idx="7">
                  <c:v>78181.699915967052</c:v>
                </c:pt>
                <c:pt idx="8">
                  <c:v>77920.588211992246</c:v>
                </c:pt>
                <c:pt idx="9">
                  <c:v>77659.136547187765</c:v>
                </c:pt>
                <c:pt idx="10">
                  <c:v>77397.344478933228</c:v>
                </c:pt>
                <c:pt idx="11">
                  <c:v>77135.211564031939</c:v>
                </c:pt>
                <c:pt idx="12">
                  <c:v>76872.737358710205</c:v>
                </c:pt>
                <c:pt idx="13">
                  <c:v>76609.921418616534</c:v>
                </c:pt>
                <c:pt idx="14">
                  <c:v>76346.763298820908</c:v>
                </c:pt>
                <c:pt idx="15">
                  <c:v>76083.262553814013</c:v>
                </c:pt>
                <c:pt idx="16">
                  <c:v>75819.418737506494</c:v>
                </c:pt>
                <c:pt idx="17">
                  <c:v>75555.231403228201</c:v>
                </c:pt>
                <c:pt idx="18">
                  <c:v>75290.700103727417</c:v>
                </c:pt>
                <c:pt idx="19">
                  <c:v>75025.824391170143</c:v>
                </c:pt>
                <c:pt idx="20">
                  <c:v>74760.603817139301</c:v>
                </c:pt>
                <c:pt idx="21">
                  <c:v>74495.037932633975</c:v>
                </c:pt>
                <c:pt idx="22">
                  <c:v>74229.12628806867</c:v>
                </c:pt>
                <c:pt idx="23">
                  <c:v>73962.868433272539</c:v>
                </c:pt>
                <c:pt idx="24">
                  <c:v>73696.263917488614</c:v>
                </c:pt>
                <c:pt idx="25">
                  <c:v>73429.312289373076</c:v>
                </c:pt>
                <c:pt idx="26">
                  <c:v>73162.013096994444</c:v>
                </c:pt>
                <c:pt idx="27">
                  <c:v>72894.365887832857</c:v>
                </c:pt>
                <c:pt idx="28">
                  <c:v>72626.370208779263</c:v>
                </c:pt>
                <c:pt idx="29">
                  <c:v>72358.025606134688</c:v>
                </c:pt>
                <c:pt idx="30">
                  <c:v>72089.33162560944</c:v>
                </c:pt>
                <c:pt idx="31">
                  <c:v>71820.287812322364</c:v>
                </c:pt>
                <c:pt idx="32">
                  <c:v>71550.893710800068</c:v>
                </c:pt>
                <c:pt idx="33">
                  <c:v>71281.14886497613</c:v>
                </c:pt>
                <c:pt idx="34">
                  <c:v>71011.052818190336</c:v>
                </c:pt>
                <c:pt idx="35">
                  <c:v>70740.605113187936</c:v>
                </c:pt>
                <c:pt idx="36">
                  <c:v>70469.805292118835</c:v>
                </c:pt>
                <c:pt idx="37">
                  <c:v>70198.65289653682</c:v>
                </c:pt>
                <c:pt idx="38">
                  <c:v>69927.147467398798</c:v>
                </c:pt>
                <c:pt idx="39">
                  <c:v>69655.288545064017</c:v>
                </c:pt>
                <c:pt idx="40">
                  <c:v>69383.075669293277</c:v>
                </c:pt>
                <c:pt idx="41">
                  <c:v>69110.508379248175</c:v>
                </c:pt>
                <c:pt idx="42">
                  <c:v>68837.586213490285</c:v>
                </c:pt>
                <c:pt idx="43">
                  <c:v>68564.308709980411</c:v>
                </c:pt>
                <c:pt idx="44">
                  <c:v>68290.675406077804</c:v>
                </c:pt>
                <c:pt idx="45">
                  <c:v>68016.685838539343</c:v>
                </c:pt>
                <c:pt idx="46">
                  <c:v>67742.339543518799</c:v>
                </c:pt>
                <c:pt idx="47">
                  <c:v>67467.636056566029</c:v>
                </c:pt>
                <c:pt idx="48">
                  <c:v>67192.574912626165</c:v>
                </c:pt>
                <c:pt idx="49">
                  <c:v>66917.155646038867</c:v>
                </c:pt>
                <c:pt idx="50">
                  <c:v>66641.377790537517</c:v>
                </c:pt>
                <c:pt idx="51">
                  <c:v>66365.24087924842</c:v>
                </c:pt>
                <c:pt idx="52">
                  <c:v>66088.744444690019</c:v>
                </c:pt>
                <c:pt idx="53">
                  <c:v>65811.888018772137</c:v>
                </c:pt>
                <c:pt idx="54">
                  <c:v>65534.67113279512</c:v>
                </c:pt>
                <c:pt idx="55">
                  <c:v>65257.0933174491</c:v>
                </c:pt>
                <c:pt idx="56">
                  <c:v>64979.154102813169</c:v>
                </c:pt>
                <c:pt idx="57">
                  <c:v>64700.853018354603</c:v>
                </c:pt>
                <c:pt idx="58">
                  <c:v>64422.189592928058</c:v>
                </c:pt>
                <c:pt idx="59">
                  <c:v>64143.163354774755</c:v>
                </c:pt>
                <c:pt idx="60">
                  <c:v>63863.773831521714</c:v>
                </c:pt>
                <c:pt idx="61">
                  <c:v>63584.020550180925</c:v>
                </c:pt>
                <c:pt idx="62">
                  <c:v>63303.903037148564</c:v>
                </c:pt>
                <c:pt idx="63">
                  <c:v>63023.420818204191</c:v>
                </c:pt>
                <c:pt idx="64">
                  <c:v>62742.573418509943</c:v>
                </c:pt>
                <c:pt idx="65">
                  <c:v>62461.360362609717</c:v>
                </c:pt>
                <c:pt idx="66">
                  <c:v>62179.781174428397</c:v>
                </c:pt>
                <c:pt idx="67">
                  <c:v>61897.835377271018</c:v>
                </c:pt>
                <c:pt idx="68">
                  <c:v>61615.522493821969</c:v>
                </c:pt>
                <c:pt idx="69">
                  <c:v>61332.842046144193</c:v>
                </c:pt>
                <c:pt idx="70">
                  <c:v>61049.793555678363</c:v>
                </c:pt>
                <c:pt idx="71">
                  <c:v>60766.376543242084</c:v>
                </c:pt>
                <c:pt idx="72">
                  <c:v>60482.590529029083</c:v>
                </c:pt>
                <c:pt idx="73">
                  <c:v>60198.435032608388</c:v>
                </c:pt>
                <c:pt idx="74">
                  <c:v>59913.909572923512</c:v>
                </c:pt>
                <c:pt idx="75">
                  <c:v>59629.013668291649</c:v>
                </c:pt>
                <c:pt idx="76">
                  <c:v>59343.746836402854</c:v>
                </c:pt>
                <c:pt idx="77">
                  <c:v>59058.108594319223</c:v>
                </c:pt>
                <c:pt idx="78">
                  <c:v>58772.098458474087</c:v>
                </c:pt>
                <c:pt idx="79">
                  <c:v>58485.715944671188</c:v>
                </c:pt>
                <c:pt idx="80">
                  <c:v>58198.960568083843</c:v>
                </c:pt>
                <c:pt idx="81">
                  <c:v>57911.831843254142</c:v>
                </c:pt>
                <c:pt idx="82">
                  <c:v>57624.329284092128</c:v>
                </c:pt>
                <c:pt idx="83">
                  <c:v>57336.452403874959</c:v>
                </c:pt>
                <c:pt idx="84">
                  <c:v>57048.200715246101</c:v>
                </c:pt>
                <c:pt idx="85">
                  <c:v>56759.573730214484</c:v>
                </c:pt>
                <c:pt idx="86">
                  <c:v>56470.570960153695</c:v>
                </c:pt>
                <c:pt idx="87">
                  <c:v>56181.19191580113</c:v>
                </c:pt>
                <c:pt idx="88">
                  <c:v>55891.436107257185</c:v>
                </c:pt>
                <c:pt idx="89">
                  <c:v>55601.303043984422</c:v>
                </c:pt>
                <c:pt idx="90">
                  <c:v>55310.792234806737</c:v>
                </c:pt>
                <c:pt idx="91">
                  <c:v>55019.903187908516</c:v>
                </c:pt>
                <c:pt idx="92">
                  <c:v>54728.635410833827</c:v>
                </c:pt>
                <c:pt idx="93">
                  <c:v>54436.988410485559</c:v>
                </c:pt>
                <c:pt idx="94">
                  <c:v>54144.961693124613</c:v>
                </c:pt>
                <c:pt idx="95">
                  <c:v>53852.554764369052</c:v>
                </c:pt>
                <c:pt idx="96">
                  <c:v>53559.767129193257</c:v>
                </c:pt>
                <c:pt idx="97">
                  <c:v>53266.598291927105</c:v>
                </c:pt>
                <c:pt idx="98">
                  <c:v>52973.047756255131</c:v>
                </c:pt>
                <c:pt idx="99">
                  <c:v>52679.115025215666</c:v>
                </c:pt>
                <c:pt idx="100">
                  <c:v>52384.799601200015</c:v>
                </c:pt>
                <c:pt idx="101">
                  <c:v>52090.100985951605</c:v>
                </c:pt>
                <c:pt idx="102">
                  <c:v>51795.018680565154</c:v>
                </c:pt>
                <c:pt idx="103">
                  <c:v>51499.552185485816</c:v>
                </c:pt>
                <c:pt idx="104">
                  <c:v>51203.701000508336</c:v>
                </c:pt>
                <c:pt idx="105">
                  <c:v>50907.464624776199</c:v>
                </c:pt>
                <c:pt idx="106">
                  <c:v>50610.842556780794</c:v>
                </c:pt>
                <c:pt idx="107">
                  <c:v>50313.834294360553</c:v>
                </c:pt>
                <c:pt idx="108">
                  <c:v>50016.43933470011</c:v>
                </c:pt>
                <c:pt idx="109">
                  <c:v>49718.657174329448</c:v>
                </c:pt>
                <c:pt idx="110">
                  <c:v>49420.48730912304</c:v>
                </c:pt>
                <c:pt idx="111">
                  <c:v>49121.929234299008</c:v>
                </c:pt>
                <c:pt idx="112">
                  <c:v>48822.982444418252</c:v>
                </c:pt>
                <c:pt idx="113">
                  <c:v>48523.646433383612</c:v>
                </c:pt>
                <c:pt idx="114">
                  <c:v>48223.920694438988</c:v>
                </c:pt>
                <c:pt idx="115">
                  <c:v>47923.804720168511</c:v>
                </c:pt>
                <c:pt idx="116">
                  <c:v>47623.298002495663</c:v>
                </c:pt>
                <c:pt idx="117">
                  <c:v>47322.400032682424</c:v>
                </c:pt>
                <c:pt idx="118">
                  <c:v>47021.110301328416</c:v>
                </c:pt>
                <c:pt idx="119">
                  <c:v>46719.428298370018</c:v>
                </c:pt>
                <c:pt idx="120">
                  <c:v>46417.353513079535</c:v>
                </c:pt>
                <c:pt idx="121">
                  <c:v>46114.885434064316</c:v>
                </c:pt>
                <c:pt idx="122">
                  <c:v>45812.023549265876</c:v>
                </c:pt>
                <c:pt idx="123">
                  <c:v>45508.767345959059</c:v>
                </c:pt>
                <c:pt idx="124">
                  <c:v>45205.116310751146</c:v>
                </c:pt>
                <c:pt idx="125">
                  <c:v>44901.069929580997</c:v>
                </c:pt>
                <c:pt idx="126">
                  <c:v>44596.627687718181</c:v>
                </c:pt>
                <c:pt idx="127">
                  <c:v>44291.78906976209</c:v>
                </c:pt>
                <c:pt idx="128">
                  <c:v>43986.553559641077</c:v>
                </c:pt>
                <c:pt idx="129">
                  <c:v>43680.920640611599</c:v>
                </c:pt>
                <c:pt idx="130">
                  <c:v>43374.88979525731</c:v>
                </c:pt>
                <c:pt idx="131">
                  <c:v>43068.460505488205</c:v>
                </c:pt>
                <c:pt idx="132">
                  <c:v>42761.632252539748</c:v>
                </c:pt>
                <c:pt idx="133">
                  <c:v>42454.404516971968</c:v>
                </c:pt>
                <c:pt idx="134">
                  <c:v>42146.776778668616</c:v>
                </c:pt>
                <c:pt idx="135">
                  <c:v>41838.748516836247</c:v>
                </c:pt>
                <c:pt idx="136">
                  <c:v>41530.31921000337</c:v>
                </c:pt>
                <c:pt idx="137">
                  <c:v>41221.488336019538</c:v>
                </c:pt>
                <c:pt idx="138">
                  <c:v>40912.255372054489</c:v>
                </c:pt>
                <c:pt idx="139">
                  <c:v>40602.619794597245</c:v>
                </c:pt>
                <c:pt idx="140">
                  <c:v>40292.581079455231</c:v>
                </c:pt>
                <c:pt idx="141">
                  <c:v>39982.138701753378</c:v>
                </c:pt>
                <c:pt idx="142">
                  <c:v>39671.292135933254</c:v>
                </c:pt>
                <c:pt idx="143">
                  <c:v>39360.040855752166</c:v>
                </c:pt>
                <c:pt idx="144">
                  <c:v>39048.384334282251</c:v>
                </c:pt>
                <c:pt idx="145">
                  <c:v>38736.322043909611</c:v>
                </c:pt>
                <c:pt idx="146">
                  <c:v>38423.853456333403</c:v>
                </c:pt>
                <c:pt idx="147">
                  <c:v>38110.978042564951</c:v>
                </c:pt>
                <c:pt idx="148">
                  <c:v>37797.695272926852</c:v>
                </c:pt>
                <c:pt idx="149">
                  <c:v>37484.004617052073</c:v>
                </c:pt>
                <c:pt idx="150">
                  <c:v>37169.905543883062</c:v>
                </c:pt>
                <c:pt idx="151">
                  <c:v>36855.397521670835</c:v>
                </c:pt>
                <c:pt idx="152">
                  <c:v>36540.480017974085</c:v>
                </c:pt>
                <c:pt idx="153">
                  <c:v>36225.152499658288</c:v>
                </c:pt>
                <c:pt idx="154">
                  <c:v>35909.414432894788</c:v>
                </c:pt>
                <c:pt idx="155">
                  <c:v>35593.265283159897</c:v>
                </c:pt>
                <c:pt idx="156">
                  <c:v>35276.704515233992</c:v>
                </c:pt>
                <c:pt idx="157">
                  <c:v>34959.731593200602</c:v>
                </c:pt>
                <c:pt idx="158">
                  <c:v>34642.34598044552</c:v>
                </c:pt>
                <c:pt idx="159">
                  <c:v>34324.547139655864</c:v>
                </c:pt>
                <c:pt idx="160">
                  <c:v>34006.334532819194</c:v>
                </c:pt>
                <c:pt idx="161">
                  <c:v>33687.707621222587</c:v>
                </c:pt>
                <c:pt idx="162">
                  <c:v>33368.665865451738</c:v>
                </c:pt>
                <c:pt idx="163">
                  <c:v>33049.208725390024</c:v>
                </c:pt>
                <c:pt idx="164">
                  <c:v>32729.335660217617</c:v>
                </c:pt>
                <c:pt idx="165">
                  <c:v>32409.046128410551</c:v>
                </c:pt>
                <c:pt idx="166">
                  <c:v>32088.339587739807</c:v>
                </c:pt>
                <c:pt idx="167">
                  <c:v>31767.2154952704</c:v>
                </c:pt>
                <c:pt idx="168">
                  <c:v>31445.673307360456</c:v>
                </c:pt>
                <c:pt idx="169">
                  <c:v>31123.712479660295</c:v>
                </c:pt>
                <c:pt idx="170">
                  <c:v>30801.332467111504</c:v>
                </c:pt>
                <c:pt idx="171">
                  <c:v>30478.53272394602</c:v>
                </c:pt>
                <c:pt idx="172">
                  <c:v>30155.312703685206</c:v>
                </c:pt>
                <c:pt idx="173">
                  <c:v>29831.671859138918</c:v>
                </c:pt>
                <c:pt idx="174">
                  <c:v>29507.60964240459</c:v>
                </c:pt>
                <c:pt idx="175">
                  <c:v>29183.125504866301</c:v>
                </c:pt>
                <c:pt idx="176">
                  <c:v>28858.218897193838</c:v>
                </c:pt>
                <c:pt idx="177">
                  <c:v>28532.889269341784</c:v>
                </c:pt>
                <c:pt idx="178">
                  <c:v>28207.136070548568</c:v>
                </c:pt>
                <c:pt idx="179">
                  <c:v>27880.958749335547</c:v>
                </c:pt>
                <c:pt idx="180">
                  <c:v>27554.356753506065</c:v>
                </c:pt>
                <c:pt idx="181">
                  <c:v>27227.329530144521</c:v>
                </c:pt>
                <c:pt idx="182">
                  <c:v>26899.876525615433</c:v>
                </c:pt>
                <c:pt idx="183">
                  <c:v>26571.997185562494</c:v>
                </c:pt>
                <c:pt idx="184">
                  <c:v>26243.690954907644</c:v>
                </c:pt>
                <c:pt idx="185">
                  <c:v>25914.957277850124</c:v>
                </c:pt>
                <c:pt idx="186">
                  <c:v>25585.795597865537</c:v>
                </c:pt>
                <c:pt idx="187">
                  <c:v>25256.205357704905</c:v>
                </c:pt>
                <c:pt idx="188">
                  <c:v>24926.185999393725</c:v>
                </c:pt>
                <c:pt idx="189">
                  <c:v>24595.73696423103</c:v>
                </c:pt>
                <c:pt idx="190">
                  <c:v>24264.857692788431</c:v>
                </c:pt>
                <c:pt idx="191">
                  <c:v>23933.547624909181</c:v>
                </c:pt>
                <c:pt idx="192">
                  <c:v>23601.806199707225</c:v>
                </c:pt>
                <c:pt idx="193">
                  <c:v>23269.632855566248</c:v>
                </c:pt>
                <c:pt idx="194">
                  <c:v>22937.027030138721</c:v>
                </c:pt>
                <c:pt idx="195">
                  <c:v>22603.988160344954</c:v>
                </c:pt>
                <c:pt idx="196">
                  <c:v>22270.515682372145</c:v>
                </c:pt>
                <c:pt idx="197">
                  <c:v>21936.609031673419</c:v>
                </c:pt>
                <c:pt idx="198">
                  <c:v>21602.267642966875</c:v>
                </c:pt>
                <c:pt idx="199">
                  <c:v>21267.490950234635</c:v>
                </c:pt>
                <c:pt idx="200">
                  <c:v>20932.278386721871</c:v>
                </c:pt>
                <c:pt idx="201">
                  <c:v>20596.629384935859</c:v>
                </c:pt>
                <c:pt idx="202">
                  <c:v>20260.543376645015</c:v>
                </c:pt>
                <c:pt idx="203">
                  <c:v>19924.019792877931</c:v>
                </c:pt>
                <c:pt idx="204">
                  <c:v>19587.058063922414</c:v>
                </c:pt>
                <c:pt idx="205">
                  <c:v>19249.657619324513</c:v>
                </c:pt>
                <c:pt idx="206">
                  <c:v>18911.81788788757</c:v>
                </c:pt>
                <c:pt idx="207">
                  <c:v>18573.538297671239</c:v>
                </c:pt>
                <c:pt idx="208">
                  <c:v>18234.818275990521</c:v>
                </c:pt>
                <c:pt idx="209">
                  <c:v>17895.657249414799</c:v>
                </c:pt>
                <c:pt idx="210">
                  <c:v>17556.05464376686</c:v>
                </c:pt>
                <c:pt idx="211">
                  <c:v>17216.009884121926</c:v>
                </c:pt>
                <c:pt idx="212">
                  <c:v>16875.522394806689</c:v>
                </c:pt>
                <c:pt idx="213">
                  <c:v>16534.591599398322</c:v>
                </c:pt>
                <c:pt idx="214">
                  <c:v>16193.216920723511</c:v>
                </c:pt>
                <c:pt idx="215">
                  <c:v>15851.39778085748</c:v>
                </c:pt>
                <c:pt idx="216">
                  <c:v>15509.133601123007</c:v>
                </c:pt>
                <c:pt idx="217">
                  <c:v>15166.423802089446</c:v>
                </c:pt>
                <c:pt idx="218">
                  <c:v>14823.267803571751</c:v>
                </c:pt>
                <c:pt idx="219">
                  <c:v>14479.665024629487</c:v>
                </c:pt>
                <c:pt idx="220">
                  <c:v>14135.614883565848</c:v>
                </c:pt>
                <c:pt idx="221">
                  <c:v>13791.116797926676</c:v>
                </c:pt>
                <c:pt idx="222">
                  <c:v>13446.17018449947</c:v>
                </c:pt>
                <c:pt idx="223">
                  <c:v>13100.774459312404</c:v>
                </c:pt>
                <c:pt idx="224">
                  <c:v>12754.929037633334</c:v>
                </c:pt>
                <c:pt idx="225">
                  <c:v>12408.633333968808</c:v>
                </c:pt>
                <c:pt idx="226">
                  <c:v>12061.886762063081</c:v>
                </c:pt>
                <c:pt idx="227">
                  <c:v>11714.688734897112</c:v>
                </c:pt>
                <c:pt idx="228">
                  <c:v>11367.03866468758</c:v>
                </c:pt>
                <c:pt idx="229">
                  <c:v>11018.935962885882</c:v>
                </c:pt>
                <c:pt idx="230">
                  <c:v>10670.380040177142</c:v>
                </c:pt>
                <c:pt idx="231">
                  <c:v>10321.370306479212</c:v>
                </c:pt>
                <c:pt idx="232">
                  <c:v>9971.9061709416692</c:v>
                </c:pt>
                <c:pt idx="233">
                  <c:v>9621.9870419448198</c:v>
                </c:pt>
                <c:pt idx="234">
                  <c:v>9271.6123270986955</c:v>
                </c:pt>
                <c:pt idx="235">
                  <c:v>8920.781433242053</c:v>
                </c:pt>
                <c:pt idx="236">
                  <c:v>8569.4937664413646</c:v>
                </c:pt>
                <c:pt idx="237">
                  <c:v>8217.748731989821</c:v>
                </c:pt>
                <c:pt idx="238">
                  <c:v>7865.5457344063152</c:v>
                </c:pt>
                <c:pt idx="239">
                  <c:v>7512.884177434441</c:v>
                </c:pt>
                <c:pt idx="240">
                  <c:v>7159.7634640414817</c:v>
                </c:pt>
                <c:pt idx="241">
                  <c:v>6806.1829964173985</c:v>
                </c:pt>
                <c:pt idx="242">
                  <c:v>6452.1421759738187</c:v>
                </c:pt>
                <c:pt idx="243">
                  <c:v>6097.6404033430235</c:v>
                </c:pt>
                <c:pt idx="244">
                  <c:v>5742.6770783769325</c:v>
                </c:pt>
                <c:pt idx="245">
                  <c:v>5387.2516001460863</c:v>
                </c:pt>
                <c:pt idx="246">
                  <c:v>5031.3633669386327</c:v>
                </c:pt>
                <c:pt idx="247">
                  <c:v>4675.0117762593036</c:v>
                </c:pt>
                <c:pt idx="248">
                  <c:v>4318.1962248283999</c:v>
                </c:pt>
                <c:pt idx="249">
                  <c:v>3960.916108580765</c:v>
                </c:pt>
                <c:pt idx="250">
                  <c:v>3603.1708226647665</c:v>
                </c:pt>
                <c:pt idx="251">
                  <c:v>3244.9597614412701</c:v>
                </c:pt>
                <c:pt idx="252">
                  <c:v>2886.2823184826138</c:v>
                </c:pt>
                <c:pt idx="253">
                  <c:v>2527.1378865715837</c:v>
                </c:pt>
                <c:pt idx="254">
                  <c:v>2167.5258577003833</c:v>
                </c:pt>
                <c:pt idx="255">
                  <c:v>1807.4456230696053</c:v>
                </c:pt>
                <c:pt idx="256">
                  <c:v>1446.8965730872017</c:v>
                </c:pt>
                <c:pt idx="257">
                  <c:v>1085.8780973674504</c:v>
                </c:pt>
                <c:pt idx="258">
                  <c:v>724.38958472992317</c:v>
                </c:pt>
                <c:pt idx="259">
                  <c:v>362.43042319844977</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numCache>
            </c:numRef>
          </c:val>
          <c:smooth val="0"/>
          <c:extLst>
            <c:ext xmlns:c16="http://schemas.microsoft.com/office/drawing/2014/chart" uri="{C3380CC4-5D6E-409C-BE32-E72D297353CC}">
              <c16:uniqueId val="{00000002-CA71-47C5-9D6F-DEDB1D0424A2}"/>
            </c:ext>
          </c:extLst>
        </c:ser>
        <c:dLbls>
          <c:showLegendKey val="0"/>
          <c:showVal val="0"/>
          <c:showCatName val="0"/>
          <c:showSerName val="0"/>
          <c:showPercent val="0"/>
          <c:showBubbleSize val="0"/>
        </c:dLbls>
        <c:marker val="1"/>
        <c:smooth val="0"/>
        <c:axId val="324613119"/>
        <c:axId val="1529100543"/>
      </c:lineChart>
      <c:dateAx>
        <c:axId val="2113388623"/>
        <c:scaling>
          <c:orientation val="minMax"/>
        </c:scaling>
        <c:delete val="0"/>
        <c:axPos val="b"/>
        <c:numFmt formatCode="dd/mm/yy"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030815"/>
        <c:crosses val="autoZero"/>
        <c:auto val="1"/>
        <c:lblOffset val="100"/>
        <c:baseTimeUnit val="days"/>
      </c:dateAx>
      <c:valAx>
        <c:axId val="2113030815"/>
        <c:scaling>
          <c:orientation val="minMax"/>
        </c:scaling>
        <c:delete val="0"/>
        <c:axPos val="l"/>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388623"/>
        <c:crosses val="autoZero"/>
        <c:crossBetween val="between"/>
      </c:valAx>
      <c:valAx>
        <c:axId val="1529100543"/>
        <c:scaling>
          <c:orientation val="minMax"/>
        </c:scaling>
        <c:delete val="0"/>
        <c:axPos val="r"/>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24613119"/>
        <c:crosses val="max"/>
        <c:crossBetween val="between"/>
      </c:valAx>
      <c:dateAx>
        <c:axId val="324613119"/>
        <c:scaling>
          <c:orientation val="minMax"/>
        </c:scaling>
        <c:delete val="1"/>
        <c:axPos val="b"/>
        <c:numFmt formatCode="dd/mm/yy" sourceLinked="1"/>
        <c:majorTickMark val="out"/>
        <c:minorTickMark val="none"/>
        <c:tickLblPos val="nextTo"/>
        <c:crossAx val="1529100543"/>
        <c:crosses val="autoZero"/>
        <c:auto val="1"/>
        <c:lblOffset val="100"/>
        <c:baseTimeUnit val="days"/>
        <c:majorUnit val="1"/>
        <c:minorUnit val="1"/>
      </c:date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Principal Paid</c:v>
          </c:tx>
          <c:spPr>
            <a:solidFill>
              <a:schemeClr val="accent3"/>
            </a:solidFill>
            <a:ln>
              <a:noFill/>
            </a:ln>
            <a:effectLst/>
          </c:spPr>
          <c:invertIfNegative val="0"/>
          <c:cat>
            <c:strRef>
              <c:f>'Loan 4'!$C$24:$C$1650</c:f>
              <c:strCache>
                <c:ptCount val="208"/>
                <c:pt idx="0">
                  <c:v>15/01/19</c:v>
                </c:pt>
                <c:pt idx="1">
                  <c:v>29/01/19</c:v>
                </c:pt>
                <c:pt idx="2">
                  <c:v>12/02/19</c:v>
                </c:pt>
                <c:pt idx="3">
                  <c:v>26/02/19</c:v>
                </c:pt>
                <c:pt idx="4">
                  <c:v>12/03/19</c:v>
                </c:pt>
                <c:pt idx="5">
                  <c:v>26/03/19</c:v>
                </c:pt>
                <c:pt idx="6">
                  <c:v>09/04/19</c:v>
                </c:pt>
                <c:pt idx="7">
                  <c:v>23/04/19</c:v>
                </c:pt>
                <c:pt idx="8">
                  <c:v>07/05/19</c:v>
                </c:pt>
                <c:pt idx="9">
                  <c:v>21/05/19</c:v>
                </c:pt>
                <c:pt idx="10">
                  <c:v>04/06/19</c:v>
                </c:pt>
                <c:pt idx="11">
                  <c:v>18/06/19</c:v>
                </c:pt>
                <c:pt idx="12">
                  <c:v>02/07/19</c:v>
                </c:pt>
                <c:pt idx="13">
                  <c:v>16/07/19</c:v>
                </c:pt>
                <c:pt idx="14">
                  <c:v>30/07/19</c:v>
                </c:pt>
                <c:pt idx="15">
                  <c:v>13/08/19</c:v>
                </c:pt>
                <c:pt idx="16">
                  <c:v>27/08/19</c:v>
                </c:pt>
                <c:pt idx="17">
                  <c:v>10/09/19</c:v>
                </c:pt>
                <c:pt idx="18">
                  <c:v>24/09/19</c:v>
                </c:pt>
                <c:pt idx="19">
                  <c:v>08/10/19</c:v>
                </c:pt>
                <c:pt idx="20">
                  <c:v>22/10/19</c:v>
                </c:pt>
                <c:pt idx="21">
                  <c:v>05/11/19</c:v>
                </c:pt>
                <c:pt idx="22">
                  <c:v>19/11/19</c:v>
                </c:pt>
                <c:pt idx="23">
                  <c:v>03/12/19</c:v>
                </c:pt>
                <c:pt idx="24">
                  <c:v>17/12/19</c:v>
                </c:pt>
                <c:pt idx="25">
                  <c:v>31/12/19</c:v>
                </c:pt>
                <c:pt idx="26">
                  <c:v>14/01/20</c:v>
                </c:pt>
                <c:pt idx="27">
                  <c:v>28/01/20</c:v>
                </c:pt>
                <c:pt idx="28">
                  <c:v>11/02/20</c:v>
                </c:pt>
                <c:pt idx="29">
                  <c:v>25/02/20</c:v>
                </c:pt>
                <c:pt idx="30">
                  <c:v>10/03/20</c:v>
                </c:pt>
                <c:pt idx="31">
                  <c:v>24/03/20</c:v>
                </c:pt>
                <c:pt idx="32">
                  <c:v>07/04/20</c:v>
                </c:pt>
                <c:pt idx="33">
                  <c:v>21/04/20</c:v>
                </c:pt>
                <c:pt idx="34">
                  <c:v>05/05/20</c:v>
                </c:pt>
                <c:pt idx="35">
                  <c:v>19/05/20</c:v>
                </c:pt>
                <c:pt idx="36">
                  <c:v>02/06/20</c:v>
                </c:pt>
                <c:pt idx="37">
                  <c:v>16/06/20</c:v>
                </c:pt>
                <c:pt idx="38">
                  <c:v>30/06/20</c:v>
                </c:pt>
                <c:pt idx="39">
                  <c:v>14/07/20</c:v>
                </c:pt>
                <c:pt idx="40">
                  <c:v>28/07/20</c:v>
                </c:pt>
                <c:pt idx="41">
                  <c:v>11/08/20</c:v>
                </c:pt>
                <c:pt idx="42">
                  <c:v>25/08/20</c:v>
                </c:pt>
                <c:pt idx="43">
                  <c:v>08/09/20</c:v>
                </c:pt>
                <c:pt idx="44">
                  <c:v>22/09/20</c:v>
                </c:pt>
                <c:pt idx="45">
                  <c:v>06/10/20</c:v>
                </c:pt>
                <c:pt idx="46">
                  <c:v>20/10/20</c:v>
                </c:pt>
                <c:pt idx="47">
                  <c:v>03/11/20</c:v>
                </c:pt>
                <c:pt idx="48">
                  <c:v>17/11/20</c:v>
                </c:pt>
                <c:pt idx="49">
                  <c:v>01/12/20</c:v>
                </c:pt>
                <c:pt idx="50">
                  <c:v>15/12/20</c:v>
                </c:pt>
                <c:pt idx="51">
                  <c:v>29/12/20</c:v>
                </c:pt>
                <c:pt idx="52">
                  <c:v>12/01/21</c:v>
                </c:pt>
                <c:pt idx="53">
                  <c:v>26/01/21</c:v>
                </c:pt>
                <c:pt idx="54">
                  <c:v>09/02/21</c:v>
                </c:pt>
                <c:pt idx="55">
                  <c:v>23/02/21</c:v>
                </c:pt>
                <c:pt idx="56">
                  <c:v>09/03/21</c:v>
                </c:pt>
                <c:pt idx="57">
                  <c:v>23/03/21</c:v>
                </c:pt>
                <c:pt idx="58">
                  <c:v>06/04/21</c:v>
                </c:pt>
                <c:pt idx="59">
                  <c:v>20/04/21</c:v>
                </c:pt>
                <c:pt idx="60">
                  <c:v>04/05/21</c:v>
                </c:pt>
                <c:pt idx="61">
                  <c:v>18/05/21</c:v>
                </c:pt>
                <c:pt idx="62">
                  <c:v>01/06/21</c:v>
                </c:pt>
                <c:pt idx="63">
                  <c:v>15/06/21</c:v>
                </c:pt>
                <c:pt idx="64">
                  <c:v>29/06/21</c:v>
                </c:pt>
                <c:pt idx="65">
                  <c:v>13/07/21</c:v>
                </c:pt>
                <c:pt idx="66">
                  <c:v>27/07/21</c:v>
                </c:pt>
                <c:pt idx="67">
                  <c:v>10/08/21</c:v>
                </c:pt>
                <c:pt idx="68">
                  <c:v>24/08/21</c:v>
                </c:pt>
                <c:pt idx="69">
                  <c:v>07/09/21</c:v>
                </c:pt>
                <c:pt idx="70">
                  <c:v>21/09/21</c:v>
                </c:pt>
                <c:pt idx="71">
                  <c:v>05/10/21</c:v>
                </c:pt>
                <c:pt idx="72">
                  <c:v>19/10/21</c:v>
                </c:pt>
                <c:pt idx="73">
                  <c:v>02/11/21</c:v>
                </c:pt>
                <c:pt idx="74">
                  <c:v>16/11/21</c:v>
                </c:pt>
                <c:pt idx="75">
                  <c:v>30/11/21</c:v>
                </c:pt>
                <c:pt idx="76">
                  <c:v>14/12/21</c:v>
                </c:pt>
                <c:pt idx="77">
                  <c:v>28/12/21</c:v>
                </c:pt>
                <c:pt idx="78">
                  <c:v>11/01/22</c:v>
                </c:pt>
                <c:pt idx="79">
                  <c:v>25/01/22</c:v>
                </c:pt>
                <c:pt idx="80">
                  <c:v>08/02/22</c:v>
                </c:pt>
                <c:pt idx="81">
                  <c:v>22/02/22</c:v>
                </c:pt>
                <c:pt idx="82">
                  <c:v>08/03/22</c:v>
                </c:pt>
                <c:pt idx="83">
                  <c:v>22/03/22</c:v>
                </c:pt>
                <c:pt idx="84">
                  <c:v>05/04/22</c:v>
                </c:pt>
                <c:pt idx="85">
                  <c:v>19/04/22</c:v>
                </c:pt>
                <c:pt idx="86">
                  <c:v>03/05/22</c:v>
                </c:pt>
                <c:pt idx="87">
                  <c:v>17/05/22</c:v>
                </c:pt>
                <c:pt idx="88">
                  <c:v>31/05/22</c:v>
                </c:pt>
                <c:pt idx="89">
                  <c:v>14/06/22</c:v>
                </c:pt>
                <c:pt idx="90">
                  <c:v>28/06/22</c:v>
                </c:pt>
                <c:pt idx="91">
                  <c:v>12/07/22</c:v>
                </c:pt>
                <c:pt idx="92">
                  <c:v>26/07/22</c:v>
                </c:pt>
                <c:pt idx="93">
                  <c:v>09/08/22</c:v>
                </c:pt>
                <c:pt idx="94">
                  <c:v>23/08/22</c:v>
                </c:pt>
                <c:pt idx="95">
                  <c:v>06/09/22</c:v>
                </c:pt>
                <c:pt idx="96">
                  <c:v>20/09/22</c:v>
                </c:pt>
                <c:pt idx="97">
                  <c:v>04/10/22</c:v>
                </c:pt>
                <c:pt idx="98">
                  <c:v>18/10/22</c:v>
                </c:pt>
                <c:pt idx="99">
                  <c:v>01/11/22</c:v>
                </c:pt>
                <c:pt idx="100">
                  <c:v>15/11/22</c:v>
                </c:pt>
                <c:pt idx="101">
                  <c:v>29/11/22</c:v>
                </c:pt>
                <c:pt idx="102">
                  <c:v>13/12/22</c:v>
                </c:pt>
                <c:pt idx="103">
                  <c:v>27/12/22</c:v>
                </c:pt>
                <c:pt idx="104">
                  <c:v>10/01/23</c:v>
                </c:pt>
                <c:pt idx="105">
                  <c:v>24/01/23</c:v>
                </c:pt>
                <c:pt idx="106">
                  <c:v>07/02/23</c:v>
                </c:pt>
                <c:pt idx="107">
                  <c:v>21/02/23</c:v>
                </c:pt>
                <c:pt idx="108">
                  <c:v>07/03/23</c:v>
                </c:pt>
                <c:pt idx="109">
                  <c:v>21/03/23</c:v>
                </c:pt>
                <c:pt idx="110">
                  <c:v>04/04/23</c:v>
                </c:pt>
                <c:pt idx="111">
                  <c:v>18/04/23</c:v>
                </c:pt>
                <c:pt idx="112">
                  <c:v>02/05/23</c:v>
                </c:pt>
                <c:pt idx="113">
                  <c:v>16/05/23</c:v>
                </c:pt>
                <c:pt idx="114">
                  <c:v>30/05/23</c:v>
                </c:pt>
                <c:pt idx="115">
                  <c:v>13/06/23</c:v>
                </c:pt>
                <c:pt idx="116">
                  <c:v>27/06/23</c:v>
                </c:pt>
                <c:pt idx="117">
                  <c:v>11/07/23</c:v>
                </c:pt>
                <c:pt idx="118">
                  <c:v>25/07/23</c:v>
                </c:pt>
                <c:pt idx="119">
                  <c:v>08/08/23</c:v>
                </c:pt>
                <c:pt idx="120">
                  <c:v>22/08/23</c:v>
                </c:pt>
                <c:pt idx="121">
                  <c:v>05/09/23</c:v>
                </c:pt>
                <c:pt idx="122">
                  <c:v>19/09/23</c:v>
                </c:pt>
                <c:pt idx="123">
                  <c:v>03/10/23</c:v>
                </c:pt>
                <c:pt idx="124">
                  <c:v>17/10/23</c:v>
                </c:pt>
                <c:pt idx="125">
                  <c:v>31/10/23</c:v>
                </c:pt>
                <c:pt idx="126">
                  <c:v>14/11/23</c:v>
                </c:pt>
                <c:pt idx="127">
                  <c:v>28/11/23</c:v>
                </c:pt>
                <c:pt idx="128">
                  <c:v>12/12/23</c:v>
                </c:pt>
                <c:pt idx="129">
                  <c:v>26/12/23</c:v>
                </c:pt>
                <c:pt idx="130">
                  <c:v>09/01/24</c:v>
                </c:pt>
                <c:pt idx="131">
                  <c:v>23/01/24</c:v>
                </c:pt>
                <c:pt idx="132">
                  <c:v>06/02/24</c:v>
                </c:pt>
                <c:pt idx="133">
                  <c:v>20/02/24</c:v>
                </c:pt>
                <c:pt idx="134">
                  <c:v>05/03/24</c:v>
                </c:pt>
                <c:pt idx="135">
                  <c:v>19/03/24</c:v>
                </c:pt>
                <c:pt idx="136">
                  <c:v>02/04/24</c:v>
                </c:pt>
                <c:pt idx="137">
                  <c:v>16/04/24</c:v>
                </c:pt>
                <c:pt idx="138">
                  <c:v>30/04/24</c:v>
                </c:pt>
                <c:pt idx="139">
                  <c:v>14/05/24</c:v>
                </c:pt>
                <c:pt idx="140">
                  <c:v>28/05/24</c:v>
                </c:pt>
                <c:pt idx="141">
                  <c:v>11/06/24</c:v>
                </c:pt>
                <c:pt idx="142">
                  <c:v>25/06/24</c:v>
                </c:pt>
                <c:pt idx="143">
                  <c:v>09/07/24</c:v>
                </c:pt>
                <c:pt idx="144">
                  <c:v>23/07/24</c:v>
                </c:pt>
                <c:pt idx="145">
                  <c:v>06/08/24</c:v>
                </c:pt>
                <c:pt idx="146">
                  <c:v>20/08/24</c:v>
                </c:pt>
                <c:pt idx="147">
                  <c:v>03/09/24</c:v>
                </c:pt>
                <c:pt idx="148">
                  <c:v>17/09/24</c:v>
                </c:pt>
                <c:pt idx="149">
                  <c:v>01/10/24</c:v>
                </c:pt>
                <c:pt idx="150">
                  <c:v>15/10/24</c:v>
                </c:pt>
                <c:pt idx="151">
                  <c:v>29/10/24</c:v>
                </c:pt>
                <c:pt idx="152">
                  <c:v>12/11/24</c:v>
                </c:pt>
                <c:pt idx="153">
                  <c:v>26/11/24</c:v>
                </c:pt>
                <c:pt idx="154">
                  <c:v>10/12/24</c:v>
                </c:pt>
                <c:pt idx="155">
                  <c:v>24/12/24</c:v>
                </c:pt>
                <c:pt idx="156">
                  <c:v>07/01/25</c:v>
                </c:pt>
                <c:pt idx="157">
                  <c:v>21/01/25</c:v>
                </c:pt>
                <c:pt idx="158">
                  <c:v>04/02/25</c:v>
                </c:pt>
                <c:pt idx="159">
                  <c:v>18/02/25</c:v>
                </c:pt>
                <c:pt idx="160">
                  <c:v>04/03/25</c:v>
                </c:pt>
                <c:pt idx="161">
                  <c:v>18/03/25</c:v>
                </c:pt>
                <c:pt idx="162">
                  <c:v>01/04/25</c:v>
                </c:pt>
                <c:pt idx="163">
                  <c:v>15/04/25</c:v>
                </c:pt>
                <c:pt idx="164">
                  <c:v>29/04/25</c:v>
                </c:pt>
                <c:pt idx="165">
                  <c:v>13/05/25</c:v>
                </c:pt>
                <c:pt idx="166">
                  <c:v>27/05/25</c:v>
                </c:pt>
                <c:pt idx="167">
                  <c:v>10/06/25</c:v>
                </c:pt>
                <c:pt idx="168">
                  <c:v>24/06/25</c:v>
                </c:pt>
                <c:pt idx="169">
                  <c:v>08/07/25</c:v>
                </c:pt>
                <c:pt idx="170">
                  <c:v>22/07/25</c:v>
                </c:pt>
                <c:pt idx="171">
                  <c:v>05/08/25</c:v>
                </c:pt>
                <c:pt idx="172">
                  <c:v>19/08/25</c:v>
                </c:pt>
                <c:pt idx="173">
                  <c:v>02/09/25</c:v>
                </c:pt>
                <c:pt idx="174">
                  <c:v>16/09/25</c:v>
                </c:pt>
                <c:pt idx="175">
                  <c:v>30/09/25</c:v>
                </c:pt>
                <c:pt idx="176">
                  <c:v>14/10/25</c:v>
                </c:pt>
                <c:pt idx="177">
                  <c:v>28/10/25</c:v>
                </c:pt>
                <c:pt idx="178">
                  <c:v>11/11/25</c:v>
                </c:pt>
                <c:pt idx="179">
                  <c:v>25/11/25</c:v>
                </c:pt>
                <c:pt idx="180">
                  <c:v>09/12/25</c:v>
                </c:pt>
                <c:pt idx="181">
                  <c:v>23/12/25</c:v>
                </c:pt>
                <c:pt idx="182">
                  <c:v>06/01/26</c:v>
                </c:pt>
                <c:pt idx="183">
                  <c:v>20/01/26</c:v>
                </c:pt>
                <c:pt idx="184">
                  <c:v>03/02/26</c:v>
                </c:pt>
                <c:pt idx="185">
                  <c:v>17/02/26</c:v>
                </c:pt>
                <c:pt idx="186">
                  <c:v>03/03/26</c:v>
                </c:pt>
                <c:pt idx="187">
                  <c:v>17/03/26</c:v>
                </c:pt>
                <c:pt idx="188">
                  <c:v>31/03/26</c:v>
                </c:pt>
                <c:pt idx="189">
                  <c:v>14/04/26</c:v>
                </c:pt>
                <c:pt idx="190">
                  <c:v>28/04/26</c:v>
                </c:pt>
                <c:pt idx="191">
                  <c:v>12/05/26</c:v>
                </c:pt>
                <c:pt idx="192">
                  <c:v>26/05/26</c:v>
                </c:pt>
                <c:pt idx="193">
                  <c:v>09/06/26</c:v>
                </c:pt>
                <c:pt idx="194">
                  <c:v>23/06/26</c:v>
                </c:pt>
                <c:pt idx="195">
                  <c:v>07/07/26</c:v>
                </c:pt>
                <c:pt idx="196">
                  <c:v>21/07/26</c:v>
                </c:pt>
                <c:pt idx="197">
                  <c:v>04/08/26</c:v>
                </c:pt>
                <c:pt idx="198">
                  <c:v>18/08/26</c:v>
                </c:pt>
                <c:pt idx="199">
                  <c:v>01/09/26</c:v>
                </c:pt>
                <c:pt idx="200">
                  <c:v>15/09/26</c:v>
                </c:pt>
                <c:pt idx="201">
                  <c:v>29/09/26</c:v>
                </c:pt>
                <c:pt idx="202">
                  <c:v>13/10/26</c:v>
                </c:pt>
                <c:pt idx="203">
                  <c:v>27/10/26</c:v>
                </c:pt>
                <c:pt idx="204">
                  <c:v>10/11/26</c:v>
                </c:pt>
                <c:pt idx="205">
                  <c:v>24/11/26</c:v>
                </c:pt>
                <c:pt idx="206">
                  <c:v>08/12/26</c:v>
                </c:pt>
                <c:pt idx="207">
                  <c:v>22/12/26</c:v>
                </c:pt>
              </c:strCache>
            </c:strRef>
          </c:cat>
          <c:val>
            <c:numRef>
              <c:f>'Loan 4'!$H$24:$H$1650</c:f>
              <c:numCache>
                <c:formatCode>#,##0.00</c:formatCode>
                <c:ptCount val="1627"/>
                <c:pt idx="0">
                  <c:v>370.23807008179892</c:v>
                </c:pt>
                <c:pt idx="1">
                  <c:v>371.13591344509035</c:v>
                </c:pt>
                <c:pt idx="2">
                  <c:v>372.0359341174435</c:v>
                </c:pt>
                <c:pt idx="3">
                  <c:v>372.93813737892731</c:v>
                </c:pt>
                <c:pt idx="4">
                  <c:v>373.84252852241491</c:v>
                </c:pt>
                <c:pt idx="5">
                  <c:v>374.74911285361509</c:v>
                </c:pt>
                <c:pt idx="6">
                  <c:v>375.65789569110291</c:v>
                </c:pt>
                <c:pt idx="7">
                  <c:v>376.56888236635143</c:v>
                </c:pt>
                <c:pt idx="8">
                  <c:v>377.48207822376287</c:v>
                </c:pt>
                <c:pt idx="9">
                  <c:v>378.39748862069956</c:v>
                </c:pt>
                <c:pt idx="10">
                  <c:v>379.31511892751587</c:v>
                </c:pt>
                <c:pt idx="11">
                  <c:v>380.23497452758932</c:v>
                </c:pt>
                <c:pt idx="12">
                  <c:v>381.15706081735266</c:v>
                </c:pt>
                <c:pt idx="13">
                  <c:v>382.08138320632503</c:v>
                </c:pt>
                <c:pt idx="14">
                  <c:v>383.00794711714383</c:v>
                </c:pt>
                <c:pt idx="15">
                  <c:v>383.93675798559673</c:v>
                </c:pt>
                <c:pt idx="16">
                  <c:v>384.86782126065327</c:v>
                </c:pt>
                <c:pt idx="17">
                  <c:v>385.80114240449711</c:v>
                </c:pt>
                <c:pt idx="18">
                  <c:v>386.73672689255795</c:v>
                </c:pt>
                <c:pt idx="19">
                  <c:v>387.67458021354361</c:v>
                </c:pt>
                <c:pt idx="20">
                  <c:v>388.61470786947211</c:v>
                </c:pt>
                <c:pt idx="21">
                  <c:v>389.55711537570443</c:v>
                </c:pt>
                <c:pt idx="22">
                  <c:v>390.50180826097619</c:v>
                </c:pt>
                <c:pt idx="23">
                  <c:v>391.44879206743065</c:v>
                </c:pt>
                <c:pt idx="24">
                  <c:v>392.39807235065086</c:v>
                </c:pt>
                <c:pt idx="25">
                  <c:v>393.34965467969266</c:v>
                </c:pt>
                <c:pt idx="26">
                  <c:v>394.30354463711683</c:v>
                </c:pt>
                <c:pt idx="27">
                  <c:v>395.25974781902221</c:v>
                </c:pt>
                <c:pt idx="28">
                  <c:v>396.21826983507833</c:v>
                </c:pt>
                <c:pt idx="29">
                  <c:v>397.1791163085586</c:v>
                </c:pt>
                <c:pt idx="30">
                  <c:v>398.14229287637289</c:v>
                </c:pt>
                <c:pt idx="31">
                  <c:v>399.10780518910099</c:v>
                </c:pt>
                <c:pt idx="32">
                  <c:v>400.07565891102558</c:v>
                </c:pt>
                <c:pt idx="33">
                  <c:v>401.04585972016525</c:v>
                </c:pt>
                <c:pt idx="34">
                  <c:v>402.01841330830842</c:v>
                </c:pt>
                <c:pt idx="35">
                  <c:v>402.99332538104602</c:v>
                </c:pt>
                <c:pt idx="36">
                  <c:v>403.97060165780533</c:v>
                </c:pt>
                <c:pt idx="37">
                  <c:v>404.95024787188362</c:v>
                </c:pt>
                <c:pt idx="38">
                  <c:v>405.93226977048158</c:v>
                </c:pt>
                <c:pt idx="39">
                  <c:v>406.91667311473714</c:v>
                </c:pt>
                <c:pt idx="40">
                  <c:v>407.90346367975917</c:v>
                </c:pt>
                <c:pt idx="41">
                  <c:v>408.89264725466148</c:v>
                </c:pt>
                <c:pt idx="42">
                  <c:v>409.88422964259672</c:v>
                </c:pt>
                <c:pt idx="43">
                  <c:v>410.87821666079049</c:v>
                </c:pt>
                <c:pt idx="44">
                  <c:v>411.87461414057526</c:v>
                </c:pt>
                <c:pt idx="45">
                  <c:v>412.87342792742493</c:v>
                </c:pt>
                <c:pt idx="46">
                  <c:v>413.87466388098881</c:v>
                </c:pt>
                <c:pt idx="47">
                  <c:v>414.87832787512616</c:v>
                </c:pt>
                <c:pt idx="48">
                  <c:v>415.88442579794059</c:v>
                </c:pt>
                <c:pt idx="49">
                  <c:v>416.89296355181455</c:v>
                </c:pt>
                <c:pt idx="50">
                  <c:v>417.90394705344414</c:v>
                </c:pt>
                <c:pt idx="51">
                  <c:v>418.9173822338737</c:v>
                </c:pt>
                <c:pt idx="52">
                  <c:v>419.93327503853038</c:v>
                </c:pt>
                <c:pt idx="53">
                  <c:v>420.9516314272596</c:v>
                </c:pt>
                <c:pt idx="54">
                  <c:v>421.97245737435941</c:v>
                </c:pt>
                <c:pt idx="55">
                  <c:v>422.99575886861589</c:v>
                </c:pt>
                <c:pt idx="56">
                  <c:v>424.02154191333813</c:v>
                </c:pt>
                <c:pt idx="57">
                  <c:v>425.04981252639357</c:v>
                </c:pt>
                <c:pt idx="58">
                  <c:v>426.0805767402432</c:v>
                </c:pt>
                <c:pt idx="59">
                  <c:v>427.11384060197702</c:v>
                </c:pt>
                <c:pt idx="60">
                  <c:v>428.14961017334952</c:v>
                </c:pt>
                <c:pt idx="61">
                  <c:v>429.18789153081502</c:v>
                </c:pt>
                <c:pt idx="62">
                  <c:v>430.22869076556367</c:v>
                </c:pt>
                <c:pt idx="63">
                  <c:v>431.27201398355714</c:v>
                </c:pt>
                <c:pt idx="64">
                  <c:v>432.31786730556394</c:v>
                </c:pt>
                <c:pt idx="65">
                  <c:v>433.36625686719611</c:v>
                </c:pt>
                <c:pt idx="66">
                  <c:v>434.41718881894462</c:v>
                </c:pt>
                <c:pt idx="67">
                  <c:v>435.47066932621556</c:v>
                </c:pt>
                <c:pt idx="68">
                  <c:v>436.52670456936659</c:v>
                </c:pt>
                <c:pt idx="69">
                  <c:v>437.58530074374289</c:v>
                </c:pt>
                <c:pt idx="70">
                  <c:v>438.64646405971371</c:v>
                </c:pt>
                <c:pt idx="71">
                  <c:v>439.71020074270865</c:v>
                </c:pt>
                <c:pt idx="72">
                  <c:v>440.77651703325421</c:v>
                </c:pt>
                <c:pt idx="73">
                  <c:v>441.84541918701052</c:v>
                </c:pt>
                <c:pt idx="74">
                  <c:v>442.91691347480787</c:v>
                </c:pt>
                <c:pt idx="75">
                  <c:v>443.99100618268363</c:v>
                </c:pt>
                <c:pt idx="76">
                  <c:v>445.06770361191917</c:v>
                </c:pt>
                <c:pt idx="77">
                  <c:v>446.1470120790766</c:v>
                </c:pt>
                <c:pt idx="78">
                  <c:v>447.22893791603599</c:v>
                </c:pt>
                <c:pt idx="79">
                  <c:v>448.31348747003256</c:v>
                </c:pt>
                <c:pt idx="80">
                  <c:v>449.40066710369388</c:v>
                </c:pt>
                <c:pt idx="81">
                  <c:v>450.49048319507699</c:v>
                </c:pt>
                <c:pt idx="82">
                  <c:v>451.58294213770614</c:v>
                </c:pt>
                <c:pt idx="83">
                  <c:v>452.67805034061018</c:v>
                </c:pt>
                <c:pt idx="84">
                  <c:v>453.7758142283601</c:v>
                </c:pt>
                <c:pt idx="85">
                  <c:v>454.87624024110664</c:v>
                </c:pt>
                <c:pt idx="86">
                  <c:v>455.97933483461827</c:v>
                </c:pt>
                <c:pt idx="87">
                  <c:v>457.08510448031905</c:v>
                </c:pt>
                <c:pt idx="88">
                  <c:v>458.19355566532641</c:v>
                </c:pt>
                <c:pt idx="89">
                  <c:v>459.30469489248941</c:v>
                </c:pt>
                <c:pt idx="90">
                  <c:v>460.41852868042668</c:v>
                </c:pt>
                <c:pt idx="91">
                  <c:v>461.5350635635649</c:v>
                </c:pt>
                <c:pt idx="92">
                  <c:v>462.65430609217708</c:v>
                </c:pt>
                <c:pt idx="93">
                  <c:v>463.77626283242063</c:v>
                </c:pt>
                <c:pt idx="94">
                  <c:v>464.90094036637652</c:v>
                </c:pt>
                <c:pt idx="95">
                  <c:v>466.02834529208729</c:v>
                </c:pt>
                <c:pt idx="96">
                  <c:v>467.15848422359625</c:v>
                </c:pt>
                <c:pt idx="97">
                  <c:v>468.29136379098577</c:v>
                </c:pt>
                <c:pt idx="98">
                  <c:v>469.42699064041682</c:v>
                </c:pt>
                <c:pt idx="99">
                  <c:v>470.56537143416728</c:v>
                </c:pt>
                <c:pt idx="100">
                  <c:v>471.70651285067146</c:v>
                </c:pt>
                <c:pt idx="101">
                  <c:v>472.85042158455917</c:v>
                </c:pt>
                <c:pt idx="102">
                  <c:v>473.99710434669498</c:v>
                </c:pt>
                <c:pt idx="103">
                  <c:v>475.14656786421767</c:v>
                </c:pt>
                <c:pt idx="104">
                  <c:v>476.29881888057946</c:v>
                </c:pt>
                <c:pt idx="105">
                  <c:v>477.45386415558585</c:v>
                </c:pt>
                <c:pt idx="106">
                  <c:v>478.61171046543507</c:v>
                </c:pt>
                <c:pt idx="107">
                  <c:v>479.7723646027581</c:v>
                </c:pt>
                <c:pt idx="108">
                  <c:v>480.93583337665825</c:v>
                </c:pt>
                <c:pt idx="109">
                  <c:v>482.10212361275103</c:v>
                </c:pt>
                <c:pt idx="110">
                  <c:v>483.27124215320464</c:v>
                </c:pt>
                <c:pt idx="111">
                  <c:v>484.44319585677971</c:v>
                </c:pt>
                <c:pt idx="112">
                  <c:v>485.61799159886965</c:v>
                </c:pt>
                <c:pt idx="113">
                  <c:v>486.79563627154096</c:v>
                </c:pt>
                <c:pt idx="114">
                  <c:v>487.97613678357379</c:v>
                </c:pt>
                <c:pt idx="115">
                  <c:v>489.15950006050241</c:v>
                </c:pt>
                <c:pt idx="116">
                  <c:v>490.34573304465562</c:v>
                </c:pt>
                <c:pt idx="117">
                  <c:v>491.53484269519782</c:v>
                </c:pt>
                <c:pt idx="118">
                  <c:v>492.72683598816974</c:v>
                </c:pt>
                <c:pt idx="119">
                  <c:v>493.92171991652913</c:v>
                </c:pt>
                <c:pt idx="120">
                  <c:v>495.11950149019214</c:v>
                </c:pt>
                <c:pt idx="121">
                  <c:v>496.32018773607416</c:v>
                </c:pt>
                <c:pt idx="122">
                  <c:v>497.52378569813118</c:v>
                </c:pt>
                <c:pt idx="123">
                  <c:v>498.73030243740112</c:v>
                </c:pt>
                <c:pt idx="124">
                  <c:v>499.93974503204515</c:v>
                </c:pt>
                <c:pt idx="125">
                  <c:v>501.15212057738938</c:v>
                </c:pt>
                <c:pt idx="126">
                  <c:v>502.36743618596631</c:v>
                </c:pt>
                <c:pt idx="127">
                  <c:v>503.58569898755673</c:v>
                </c:pt>
                <c:pt idx="128">
                  <c:v>504.80691612923141</c:v>
                </c:pt>
                <c:pt idx="129">
                  <c:v>506.03109477539306</c:v>
                </c:pt>
                <c:pt idx="130">
                  <c:v>507.25824210781832</c:v>
                </c:pt>
                <c:pt idx="131">
                  <c:v>508.4883653257001</c:v>
                </c:pt>
                <c:pt idx="132">
                  <c:v>509.72147164568958</c:v>
                </c:pt>
                <c:pt idx="133">
                  <c:v>510.95756830193864</c:v>
                </c:pt>
                <c:pt idx="134">
                  <c:v>512.19666254614219</c:v>
                </c:pt>
                <c:pt idx="135">
                  <c:v>513.43876164758103</c:v>
                </c:pt>
                <c:pt idx="136">
                  <c:v>514.68387289316422</c:v>
                </c:pt>
                <c:pt idx="137">
                  <c:v>515.93200358747163</c:v>
                </c:pt>
                <c:pt idx="138">
                  <c:v>517.18316105279735</c:v>
                </c:pt>
                <c:pt idx="139">
                  <c:v>518.43735262919233</c:v>
                </c:pt>
                <c:pt idx="140">
                  <c:v>519.69458567450727</c:v>
                </c:pt>
                <c:pt idx="141">
                  <c:v>520.9548675644362</c:v>
                </c:pt>
                <c:pt idx="142">
                  <c:v>522.21820569255942</c:v>
                </c:pt>
                <c:pt idx="143">
                  <c:v>523.48460747038689</c:v>
                </c:pt>
                <c:pt idx="144">
                  <c:v>524.75408032740199</c:v>
                </c:pt>
                <c:pt idx="145">
                  <c:v>526.02663171110476</c:v>
                </c:pt>
                <c:pt idx="146">
                  <c:v>527.30226908705583</c:v>
                </c:pt>
                <c:pt idx="147">
                  <c:v>528.58099993892017</c:v>
                </c:pt>
                <c:pt idx="148">
                  <c:v>529.86283176851089</c:v>
                </c:pt>
                <c:pt idx="149">
                  <c:v>531.14777209583337</c:v>
                </c:pt>
                <c:pt idx="150">
                  <c:v>532.43582845912931</c:v>
                </c:pt>
                <c:pt idx="151">
                  <c:v>533.72700841492087</c:v>
                </c:pt>
                <c:pt idx="152">
                  <c:v>535.02131953805542</c:v>
                </c:pt>
                <c:pt idx="153">
                  <c:v>536.31876942174915</c:v>
                </c:pt>
                <c:pt idx="154">
                  <c:v>537.61936567763269</c:v>
                </c:pt>
                <c:pt idx="155">
                  <c:v>538.92311593579484</c:v>
                </c:pt>
                <c:pt idx="156">
                  <c:v>540.23002784482776</c:v>
                </c:pt>
                <c:pt idx="157">
                  <c:v>541.54010907187194</c:v>
                </c:pt>
                <c:pt idx="158">
                  <c:v>542.85336730266067</c:v>
                </c:pt>
                <c:pt idx="159">
                  <c:v>544.16981024156598</c:v>
                </c:pt>
                <c:pt idx="160">
                  <c:v>545.48944561164274</c:v>
                </c:pt>
                <c:pt idx="161">
                  <c:v>546.81228115467513</c:v>
                </c:pt>
                <c:pt idx="162">
                  <c:v>548.13832463122117</c:v>
                </c:pt>
                <c:pt idx="163">
                  <c:v>549.46758382065855</c:v>
                </c:pt>
                <c:pt idx="164">
                  <c:v>550.80006652123052</c:v>
                </c:pt>
                <c:pt idx="165">
                  <c:v>552.13578055009111</c:v>
                </c:pt>
                <c:pt idx="166">
                  <c:v>553.47473374335163</c:v>
                </c:pt>
                <c:pt idx="167">
                  <c:v>554.81693395612592</c:v>
                </c:pt>
                <c:pt idx="168">
                  <c:v>556.16238906257718</c:v>
                </c:pt>
                <c:pt idx="169">
                  <c:v>557.51110695596344</c:v>
                </c:pt>
                <c:pt idx="170">
                  <c:v>558.86309554868444</c:v>
                </c:pt>
                <c:pt idx="171">
                  <c:v>560.21836277232796</c:v>
                </c:pt>
                <c:pt idx="172">
                  <c:v>561.57691657771591</c:v>
                </c:pt>
                <c:pt idx="173">
                  <c:v>562.93876493495145</c:v>
                </c:pt>
                <c:pt idx="174">
                  <c:v>564.30391583346557</c:v>
                </c:pt>
                <c:pt idx="175">
                  <c:v>565.67237728206396</c:v>
                </c:pt>
                <c:pt idx="176">
                  <c:v>567.04415730897415</c:v>
                </c:pt>
                <c:pt idx="177">
                  <c:v>568.41926396189217</c:v>
                </c:pt>
                <c:pt idx="178">
                  <c:v>569.79770530803034</c:v>
                </c:pt>
                <c:pt idx="179">
                  <c:v>571.17948943416434</c:v>
                </c:pt>
                <c:pt idx="180">
                  <c:v>572.56462444668023</c:v>
                </c:pt>
                <c:pt idx="181">
                  <c:v>573.95311847162293</c:v>
                </c:pt>
                <c:pt idx="182">
                  <c:v>575.34497965474304</c:v>
                </c:pt>
                <c:pt idx="183">
                  <c:v>576.74021616154494</c:v>
                </c:pt>
                <c:pt idx="184">
                  <c:v>578.13883617733507</c:v>
                </c:pt>
                <c:pt idx="185">
                  <c:v>579.54084790726915</c:v>
                </c:pt>
                <c:pt idx="186">
                  <c:v>580.94625957640096</c:v>
                </c:pt>
                <c:pt idx="187">
                  <c:v>582.35507942973049</c:v>
                </c:pt>
                <c:pt idx="188">
                  <c:v>583.76731573225197</c:v>
                </c:pt>
                <c:pt idx="189">
                  <c:v>585.18297676900283</c:v>
                </c:pt>
                <c:pt idx="190">
                  <c:v>586.60207084511194</c:v>
                </c:pt>
                <c:pt idx="191">
                  <c:v>588.02460628584856</c:v>
                </c:pt>
                <c:pt idx="192">
                  <c:v>589.45059143667095</c:v>
                </c:pt>
                <c:pt idx="193">
                  <c:v>590.88003466327564</c:v>
                </c:pt>
                <c:pt idx="194">
                  <c:v>592.31294435164614</c:v>
                </c:pt>
                <c:pt idx="195">
                  <c:v>593.74932890810248</c:v>
                </c:pt>
                <c:pt idx="196">
                  <c:v>595.18919675935047</c:v>
                </c:pt>
                <c:pt idx="197">
                  <c:v>596.63255635253074</c:v>
                </c:pt>
                <c:pt idx="198">
                  <c:v>598.07941615526886</c:v>
                </c:pt>
                <c:pt idx="199">
                  <c:v>599.52978465572471</c:v>
                </c:pt>
                <c:pt idx="200">
                  <c:v>600.98367036264221</c:v>
                </c:pt>
                <c:pt idx="201">
                  <c:v>602.44108180539956</c:v>
                </c:pt>
                <c:pt idx="202">
                  <c:v>603.9020275340589</c:v>
                </c:pt>
                <c:pt idx="203">
                  <c:v>605.36651611941659</c:v>
                </c:pt>
                <c:pt idx="204">
                  <c:v>606.83455615305388</c:v>
                </c:pt>
                <c:pt idx="205">
                  <c:v>608.30615624738641</c:v>
                </c:pt>
                <c:pt idx="206">
                  <c:v>609.78132503571589</c:v>
                </c:pt>
                <c:pt idx="207">
                  <c:v>611.26007117230381</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val>
          <c:extLst>
            <c:ext xmlns:c16="http://schemas.microsoft.com/office/drawing/2014/chart" uri="{C3380CC4-5D6E-409C-BE32-E72D297353CC}">
              <c16:uniqueId val="{00000000-2F3C-4BEC-8731-656B70CD472F}"/>
            </c:ext>
          </c:extLst>
        </c:ser>
        <c:ser>
          <c:idx val="0"/>
          <c:order val="1"/>
          <c:tx>
            <c:v>Interest Paid</c:v>
          </c:tx>
          <c:spPr>
            <a:solidFill>
              <a:srgbClr val="002060"/>
            </a:solidFill>
            <a:ln>
              <a:solidFill>
                <a:srgbClr val="002060"/>
              </a:solidFill>
            </a:ln>
            <a:effectLst/>
          </c:spPr>
          <c:invertIfNegative val="0"/>
          <c:cat>
            <c:strRef>
              <c:f>'Loan 4'!$C$24:$C$1650</c:f>
              <c:strCache>
                <c:ptCount val="208"/>
                <c:pt idx="0">
                  <c:v>15/01/19</c:v>
                </c:pt>
                <c:pt idx="1">
                  <c:v>29/01/19</c:v>
                </c:pt>
                <c:pt idx="2">
                  <c:v>12/02/19</c:v>
                </c:pt>
                <c:pt idx="3">
                  <c:v>26/02/19</c:v>
                </c:pt>
                <c:pt idx="4">
                  <c:v>12/03/19</c:v>
                </c:pt>
                <c:pt idx="5">
                  <c:v>26/03/19</c:v>
                </c:pt>
                <c:pt idx="6">
                  <c:v>09/04/19</c:v>
                </c:pt>
                <c:pt idx="7">
                  <c:v>23/04/19</c:v>
                </c:pt>
                <c:pt idx="8">
                  <c:v>07/05/19</c:v>
                </c:pt>
                <c:pt idx="9">
                  <c:v>21/05/19</c:v>
                </c:pt>
                <c:pt idx="10">
                  <c:v>04/06/19</c:v>
                </c:pt>
                <c:pt idx="11">
                  <c:v>18/06/19</c:v>
                </c:pt>
                <c:pt idx="12">
                  <c:v>02/07/19</c:v>
                </c:pt>
                <c:pt idx="13">
                  <c:v>16/07/19</c:v>
                </c:pt>
                <c:pt idx="14">
                  <c:v>30/07/19</c:v>
                </c:pt>
                <c:pt idx="15">
                  <c:v>13/08/19</c:v>
                </c:pt>
                <c:pt idx="16">
                  <c:v>27/08/19</c:v>
                </c:pt>
                <c:pt idx="17">
                  <c:v>10/09/19</c:v>
                </c:pt>
                <c:pt idx="18">
                  <c:v>24/09/19</c:v>
                </c:pt>
                <c:pt idx="19">
                  <c:v>08/10/19</c:v>
                </c:pt>
                <c:pt idx="20">
                  <c:v>22/10/19</c:v>
                </c:pt>
                <c:pt idx="21">
                  <c:v>05/11/19</c:v>
                </c:pt>
                <c:pt idx="22">
                  <c:v>19/11/19</c:v>
                </c:pt>
                <c:pt idx="23">
                  <c:v>03/12/19</c:v>
                </c:pt>
                <c:pt idx="24">
                  <c:v>17/12/19</c:v>
                </c:pt>
                <c:pt idx="25">
                  <c:v>31/12/19</c:v>
                </c:pt>
                <c:pt idx="26">
                  <c:v>14/01/20</c:v>
                </c:pt>
                <c:pt idx="27">
                  <c:v>28/01/20</c:v>
                </c:pt>
                <c:pt idx="28">
                  <c:v>11/02/20</c:v>
                </c:pt>
                <c:pt idx="29">
                  <c:v>25/02/20</c:v>
                </c:pt>
                <c:pt idx="30">
                  <c:v>10/03/20</c:v>
                </c:pt>
                <c:pt idx="31">
                  <c:v>24/03/20</c:v>
                </c:pt>
                <c:pt idx="32">
                  <c:v>07/04/20</c:v>
                </c:pt>
                <c:pt idx="33">
                  <c:v>21/04/20</c:v>
                </c:pt>
                <c:pt idx="34">
                  <c:v>05/05/20</c:v>
                </c:pt>
                <c:pt idx="35">
                  <c:v>19/05/20</c:v>
                </c:pt>
                <c:pt idx="36">
                  <c:v>02/06/20</c:v>
                </c:pt>
                <c:pt idx="37">
                  <c:v>16/06/20</c:v>
                </c:pt>
                <c:pt idx="38">
                  <c:v>30/06/20</c:v>
                </c:pt>
                <c:pt idx="39">
                  <c:v>14/07/20</c:v>
                </c:pt>
                <c:pt idx="40">
                  <c:v>28/07/20</c:v>
                </c:pt>
                <c:pt idx="41">
                  <c:v>11/08/20</c:v>
                </c:pt>
                <c:pt idx="42">
                  <c:v>25/08/20</c:v>
                </c:pt>
                <c:pt idx="43">
                  <c:v>08/09/20</c:v>
                </c:pt>
                <c:pt idx="44">
                  <c:v>22/09/20</c:v>
                </c:pt>
                <c:pt idx="45">
                  <c:v>06/10/20</c:v>
                </c:pt>
                <c:pt idx="46">
                  <c:v>20/10/20</c:v>
                </c:pt>
                <c:pt idx="47">
                  <c:v>03/11/20</c:v>
                </c:pt>
                <c:pt idx="48">
                  <c:v>17/11/20</c:v>
                </c:pt>
                <c:pt idx="49">
                  <c:v>01/12/20</c:v>
                </c:pt>
                <c:pt idx="50">
                  <c:v>15/12/20</c:v>
                </c:pt>
                <c:pt idx="51">
                  <c:v>29/12/20</c:v>
                </c:pt>
                <c:pt idx="52">
                  <c:v>12/01/21</c:v>
                </c:pt>
                <c:pt idx="53">
                  <c:v>26/01/21</c:v>
                </c:pt>
                <c:pt idx="54">
                  <c:v>09/02/21</c:v>
                </c:pt>
                <c:pt idx="55">
                  <c:v>23/02/21</c:v>
                </c:pt>
                <c:pt idx="56">
                  <c:v>09/03/21</c:v>
                </c:pt>
                <c:pt idx="57">
                  <c:v>23/03/21</c:v>
                </c:pt>
                <c:pt idx="58">
                  <c:v>06/04/21</c:v>
                </c:pt>
                <c:pt idx="59">
                  <c:v>20/04/21</c:v>
                </c:pt>
                <c:pt idx="60">
                  <c:v>04/05/21</c:v>
                </c:pt>
                <c:pt idx="61">
                  <c:v>18/05/21</c:v>
                </c:pt>
                <c:pt idx="62">
                  <c:v>01/06/21</c:v>
                </c:pt>
                <c:pt idx="63">
                  <c:v>15/06/21</c:v>
                </c:pt>
                <c:pt idx="64">
                  <c:v>29/06/21</c:v>
                </c:pt>
                <c:pt idx="65">
                  <c:v>13/07/21</c:v>
                </c:pt>
                <c:pt idx="66">
                  <c:v>27/07/21</c:v>
                </c:pt>
                <c:pt idx="67">
                  <c:v>10/08/21</c:v>
                </c:pt>
                <c:pt idx="68">
                  <c:v>24/08/21</c:v>
                </c:pt>
                <c:pt idx="69">
                  <c:v>07/09/21</c:v>
                </c:pt>
                <c:pt idx="70">
                  <c:v>21/09/21</c:v>
                </c:pt>
                <c:pt idx="71">
                  <c:v>05/10/21</c:v>
                </c:pt>
                <c:pt idx="72">
                  <c:v>19/10/21</c:v>
                </c:pt>
                <c:pt idx="73">
                  <c:v>02/11/21</c:v>
                </c:pt>
                <c:pt idx="74">
                  <c:v>16/11/21</c:v>
                </c:pt>
                <c:pt idx="75">
                  <c:v>30/11/21</c:v>
                </c:pt>
                <c:pt idx="76">
                  <c:v>14/12/21</c:v>
                </c:pt>
                <c:pt idx="77">
                  <c:v>28/12/21</c:v>
                </c:pt>
                <c:pt idx="78">
                  <c:v>11/01/22</c:v>
                </c:pt>
                <c:pt idx="79">
                  <c:v>25/01/22</c:v>
                </c:pt>
                <c:pt idx="80">
                  <c:v>08/02/22</c:v>
                </c:pt>
                <c:pt idx="81">
                  <c:v>22/02/22</c:v>
                </c:pt>
                <c:pt idx="82">
                  <c:v>08/03/22</c:v>
                </c:pt>
                <c:pt idx="83">
                  <c:v>22/03/22</c:v>
                </c:pt>
                <c:pt idx="84">
                  <c:v>05/04/22</c:v>
                </c:pt>
                <c:pt idx="85">
                  <c:v>19/04/22</c:v>
                </c:pt>
                <c:pt idx="86">
                  <c:v>03/05/22</c:v>
                </c:pt>
                <c:pt idx="87">
                  <c:v>17/05/22</c:v>
                </c:pt>
                <c:pt idx="88">
                  <c:v>31/05/22</c:v>
                </c:pt>
                <c:pt idx="89">
                  <c:v>14/06/22</c:v>
                </c:pt>
                <c:pt idx="90">
                  <c:v>28/06/22</c:v>
                </c:pt>
                <c:pt idx="91">
                  <c:v>12/07/22</c:v>
                </c:pt>
                <c:pt idx="92">
                  <c:v>26/07/22</c:v>
                </c:pt>
                <c:pt idx="93">
                  <c:v>09/08/22</c:v>
                </c:pt>
                <c:pt idx="94">
                  <c:v>23/08/22</c:v>
                </c:pt>
                <c:pt idx="95">
                  <c:v>06/09/22</c:v>
                </c:pt>
                <c:pt idx="96">
                  <c:v>20/09/22</c:v>
                </c:pt>
                <c:pt idx="97">
                  <c:v>04/10/22</c:v>
                </c:pt>
                <c:pt idx="98">
                  <c:v>18/10/22</c:v>
                </c:pt>
                <c:pt idx="99">
                  <c:v>01/11/22</c:v>
                </c:pt>
                <c:pt idx="100">
                  <c:v>15/11/22</c:v>
                </c:pt>
                <c:pt idx="101">
                  <c:v>29/11/22</c:v>
                </c:pt>
                <c:pt idx="102">
                  <c:v>13/12/22</c:v>
                </c:pt>
                <c:pt idx="103">
                  <c:v>27/12/22</c:v>
                </c:pt>
                <c:pt idx="104">
                  <c:v>10/01/23</c:v>
                </c:pt>
                <c:pt idx="105">
                  <c:v>24/01/23</c:v>
                </c:pt>
                <c:pt idx="106">
                  <c:v>07/02/23</c:v>
                </c:pt>
                <c:pt idx="107">
                  <c:v>21/02/23</c:v>
                </c:pt>
                <c:pt idx="108">
                  <c:v>07/03/23</c:v>
                </c:pt>
                <c:pt idx="109">
                  <c:v>21/03/23</c:v>
                </c:pt>
                <c:pt idx="110">
                  <c:v>04/04/23</c:v>
                </c:pt>
                <c:pt idx="111">
                  <c:v>18/04/23</c:v>
                </c:pt>
                <c:pt idx="112">
                  <c:v>02/05/23</c:v>
                </c:pt>
                <c:pt idx="113">
                  <c:v>16/05/23</c:v>
                </c:pt>
                <c:pt idx="114">
                  <c:v>30/05/23</c:v>
                </c:pt>
                <c:pt idx="115">
                  <c:v>13/06/23</c:v>
                </c:pt>
                <c:pt idx="116">
                  <c:v>27/06/23</c:v>
                </c:pt>
                <c:pt idx="117">
                  <c:v>11/07/23</c:v>
                </c:pt>
                <c:pt idx="118">
                  <c:v>25/07/23</c:v>
                </c:pt>
                <c:pt idx="119">
                  <c:v>08/08/23</c:v>
                </c:pt>
                <c:pt idx="120">
                  <c:v>22/08/23</c:v>
                </c:pt>
                <c:pt idx="121">
                  <c:v>05/09/23</c:v>
                </c:pt>
                <c:pt idx="122">
                  <c:v>19/09/23</c:v>
                </c:pt>
                <c:pt idx="123">
                  <c:v>03/10/23</c:v>
                </c:pt>
                <c:pt idx="124">
                  <c:v>17/10/23</c:v>
                </c:pt>
                <c:pt idx="125">
                  <c:v>31/10/23</c:v>
                </c:pt>
                <c:pt idx="126">
                  <c:v>14/11/23</c:v>
                </c:pt>
                <c:pt idx="127">
                  <c:v>28/11/23</c:v>
                </c:pt>
                <c:pt idx="128">
                  <c:v>12/12/23</c:v>
                </c:pt>
                <c:pt idx="129">
                  <c:v>26/12/23</c:v>
                </c:pt>
                <c:pt idx="130">
                  <c:v>09/01/24</c:v>
                </c:pt>
                <c:pt idx="131">
                  <c:v>23/01/24</c:v>
                </c:pt>
                <c:pt idx="132">
                  <c:v>06/02/24</c:v>
                </c:pt>
                <c:pt idx="133">
                  <c:v>20/02/24</c:v>
                </c:pt>
                <c:pt idx="134">
                  <c:v>05/03/24</c:v>
                </c:pt>
                <c:pt idx="135">
                  <c:v>19/03/24</c:v>
                </c:pt>
                <c:pt idx="136">
                  <c:v>02/04/24</c:v>
                </c:pt>
                <c:pt idx="137">
                  <c:v>16/04/24</c:v>
                </c:pt>
                <c:pt idx="138">
                  <c:v>30/04/24</c:v>
                </c:pt>
                <c:pt idx="139">
                  <c:v>14/05/24</c:v>
                </c:pt>
                <c:pt idx="140">
                  <c:v>28/05/24</c:v>
                </c:pt>
                <c:pt idx="141">
                  <c:v>11/06/24</c:v>
                </c:pt>
                <c:pt idx="142">
                  <c:v>25/06/24</c:v>
                </c:pt>
                <c:pt idx="143">
                  <c:v>09/07/24</c:v>
                </c:pt>
                <c:pt idx="144">
                  <c:v>23/07/24</c:v>
                </c:pt>
                <c:pt idx="145">
                  <c:v>06/08/24</c:v>
                </c:pt>
                <c:pt idx="146">
                  <c:v>20/08/24</c:v>
                </c:pt>
                <c:pt idx="147">
                  <c:v>03/09/24</c:v>
                </c:pt>
                <c:pt idx="148">
                  <c:v>17/09/24</c:v>
                </c:pt>
                <c:pt idx="149">
                  <c:v>01/10/24</c:v>
                </c:pt>
                <c:pt idx="150">
                  <c:v>15/10/24</c:v>
                </c:pt>
                <c:pt idx="151">
                  <c:v>29/10/24</c:v>
                </c:pt>
                <c:pt idx="152">
                  <c:v>12/11/24</c:v>
                </c:pt>
                <c:pt idx="153">
                  <c:v>26/11/24</c:v>
                </c:pt>
                <c:pt idx="154">
                  <c:v>10/12/24</c:v>
                </c:pt>
                <c:pt idx="155">
                  <c:v>24/12/24</c:v>
                </c:pt>
                <c:pt idx="156">
                  <c:v>07/01/25</c:v>
                </c:pt>
                <c:pt idx="157">
                  <c:v>21/01/25</c:v>
                </c:pt>
                <c:pt idx="158">
                  <c:v>04/02/25</c:v>
                </c:pt>
                <c:pt idx="159">
                  <c:v>18/02/25</c:v>
                </c:pt>
                <c:pt idx="160">
                  <c:v>04/03/25</c:v>
                </c:pt>
                <c:pt idx="161">
                  <c:v>18/03/25</c:v>
                </c:pt>
                <c:pt idx="162">
                  <c:v>01/04/25</c:v>
                </c:pt>
                <c:pt idx="163">
                  <c:v>15/04/25</c:v>
                </c:pt>
                <c:pt idx="164">
                  <c:v>29/04/25</c:v>
                </c:pt>
                <c:pt idx="165">
                  <c:v>13/05/25</c:v>
                </c:pt>
                <c:pt idx="166">
                  <c:v>27/05/25</c:v>
                </c:pt>
                <c:pt idx="167">
                  <c:v>10/06/25</c:v>
                </c:pt>
                <c:pt idx="168">
                  <c:v>24/06/25</c:v>
                </c:pt>
                <c:pt idx="169">
                  <c:v>08/07/25</c:v>
                </c:pt>
                <c:pt idx="170">
                  <c:v>22/07/25</c:v>
                </c:pt>
                <c:pt idx="171">
                  <c:v>05/08/25</c:v>
                </c:pt>
                <c:pt idx="172">
                  <c:v>19/08/25</c:v>
                </c:pt>
                <c:pt idx="173">
                  <c:v>02/09/25</c:v>
                </c:pt>
                <c:pt idx="174">
                  <c:v>16/09/25</c:v>
                </c:pt>
                <c:pt idx="175">
                  <c:v>30/09/25</c:v>
                </c:pt>
                <c:pt idx="176">
                  <c:v>14/10/25</c:v>
                </c:pt>
                <c:pt idx="177">
                  <c:v>28/10/25</c:v>
                </c:pt>
                <c:pt idx="178">
                  <c:v>11/11/25</c:v>
                </c:pt>
                <c:pt idx="179">
                  <c:v>25/11/25</c:v>
                </c:pt>
                <c:pt idx="180">
                  <c:v>09/12/25</c:v>
                </c:pt>
                <c:pt idx="181">
                  <c:v>23/12/25</c:v>
                </c:pt>
                <c:pt idx="182">
                  <c:v>06/01/26</c:v>
                </c:pt>
                <c:pt idx="183">
                  <c:v>20/01/26</c:v>
                </c:pt>
                <c:pt idx="184">
                  <c:v>03/02/26</c:v>
                </c:pt>
                <c:pt idx="185">
                  <c:v>17/02/26</c:v>
                </c:pt>
                <c:pt idx="186">
                  <c:v>03/03/26</c:v>
                </c:pt>
                <c:pt idx="187">
                  <c:v>17/03/26</c:v>
                </c:pt>
                <c:pt idx="188">
                  <c:v>31/03/26</c:v>
                </c:pt>
                <c:pt idx="189">
                  <c:v>14/04/26</c:v>
                </c:pt>
                <c:pt idx="190">
                  <c:v>28/04/26</c:v>
                </c:pt>
                <c:pt idx="191">
                  <c:v>12/05/26</c:v>
                </c:pt>
                <c:pt idx="192">
                  <c:v>26/05/26</c:v>
                </c:pt>
                <c:pt idx="193">
                  <c:v>09/06/26</c:v>
                </c:pt>
                <c:pt idx="194">
                  <c:v>23/06/26</c:v>
                </c:pt>
                <c:pt idx="195">
                  <c:v>07/07/26</c:v>
                </c:pt>
                <c:pt idx="196">
                  <c:v>21/07/26</c:v>
                </c:pt>
                <c:pt idx="197">
                  <c:v>04/08/26</c:v>
                </c:pt>
                <c:pt idx="198">
                  <c:v>18/08/26</c:v>
                </c:pt>
                <c:pt idx="199">
                  <c:v>01/09/26</c:v>
                </c:pt>
                <c:pt idx="200">
                  <c:v>15/09/26</c:v>
                </c:pt>
                <c:pt idx="201">
                  <c:v>29/09/26</c:v>
                </c:pt>
                <c:pt idx="202">
                  <c:v>13/10/26</c:v>
                </c:pt>
                <c:pt idx="203">
                  <c:v>27/10/26</c:v>
                </c:pt>
                <c:pt idx="204">
                  <c:v>10/11/26</c:v>
                </c:pt>
                <c:pt idx="205">
                  <c:v>24/11/26</c:v>
                </c:pt>
                <c:pt idx="206">
                  <c:v>08/12/26</c:v>
                </c:pt>
                <c:pt idx="207">
                  <c:v>22/12/26</c:v>
                </c:pt>
              </c:strCache>
            </c:strRef>
          </c:cat>
          <c:val>
            <c:numRef>
              <c:f>'Loan 4'!$G$24:$G$1650</c:f>
              <c:numCache>
                <c:formatCode>#,##0.00</c:formatCode>
                <c:ptCount val="1627"/>
                <c:pt idx="0">
                  <c:v>242.50433325050392</c:v>
                </c:pt>
                <c:pt idx="1">
                  <c:v>241.60648988721249</c:v>
                </c:pt>
                <c:pt idx="2">
                  <c:v>240.70646921485931</c:v>
                </c:pt>
                <c:pt idx="3">
                  <c:v>239.80426595337551</c:v>
                </c:pt>
                <c:pt idx="4">
                  <c:v>238.8998748098879</c:v>
                </c:pt>
                <c:pt idx="5">
                  <c:v>237.99329047868778</c:v>
                </c:pt>
                <c:pt idx="6">
                  <c:v>237.08450764119993</c:v>
                </c:pt>
                <c:pt idx="7">
                  <c:v>236.17352096595138</c:v>
                </c:pt>
                <c:pt idx="8">
                  <c:v>235.26032510853997</c:v>
                </c:pt>
                <c:pt idx="9">
                  <c:v>234.34491471160328</c:v>
                </c:pt>
                <c:pt idx="10">
                  <c:v>233.427284404787</c:v>
                </c:pt>
                <c:pt idx="11">
                  <c:v>232.5074288047135</c:v>
                </c:pt>
                <c:pt idx="12">
                  <c:v>231.58534251495016</c:v>
                </c:pt>
                <c:pt idx="13">
                  <c:v>230.66102012597781</c:v>
                </c:pt>
                <c:pt idx="14">
                  <c:v>229.73445621515901</c:v>
                </c:pt>
                <c:pt idx="15">
                  <c:v>228.80564534670611</c:v>
                </c:pt>
                <c:pt idx="16">
                  <c:v>227.87458207164957</c:v>
                </c:pt>
                <c:pt idx="17">
                  <c:v>226.9412609278057</c:v>
                </c:pt>
                <c:pt idx="18">
                  <c:v>226.00567643974486</c:v>
                </c:pt>
                <c:pt idx="19">
                  <c:v>225.06782311875924</c:v>
                </c:pt>
                <c:pt idx="20">
                  <c:v>224.1276954628307</c:v>
                </c:pt>
                <c:pt idx="21">
                  <c:v>223.18528795659842</c:v>
                </c:pt>
                <c:pt idx="22">
                  <c:v>222.24059507132668</c:v>
                </c:pt>
                <c:pt idx="23">
                  <c:v>221.29361126487223</c:v>
                </c:pt>
                <c:pt idx="24">
                  <c:v>220.34433098165195</c:v>
                </c:pt>
                <c:pt idx="25">
                  <c:v>219.39274865261018</c:v>
                </c:pt>
                <c:pt idx="26">
                  <c:v>218.43885869518601</c:v>
                </c:pt>
                <c:pt idx="27">
                  <c:v>217.48265551328066</c:v>
                </c:pt>
                <c:pt idx="28">
                  <c:v>216.52413349722451</c:v>
                </c:pt>
                <c:pt idx="29">
                  <c:v>215.56328702374427</c:v>
                </c:pt>
                <c:pt idx="30">
                  <c:v>214.60011045592995</c:v>
                </c:pt>
                <c:pt idx="31">
                  <c:v>213.63459814320183</c:v>
                </c:pt>
                <c:pt idx="32">
                  <c:v>212.66674442127729</c:v>
                </c:pt>
                <c:pt idx="33">
                  <c:v>211.69654361213756</c:v>
                </c:pt>
                <c:pt idx="34">
                  <c:v>210.72399002399442</c:v>
                </c:pt>
                <c:pt idx="35">
                  <c:v>209.74907795125685</c:v>
                </c:pt>
                <c:pt idx="36">
                  <c:v>208.77180167449751</c:v>
                </c:pt>
                <c:pt idx="37">
                  <c:v>207.79215546041922</c:v>
                </c:pt>
                <c:pt idx="38">
                  <c:v>206.81013356182126</c:v>
                </c:pt>
                <c:pt idx="39">
                  <c:v>205.82573021756571</c:v>
                </c:pt>
                <c:pt idx="40">
                  <c:v>204.83893965254367</c:v>
                </c:pt>
                <c:pt idx="41">
                  <c:v>203.84975607764136</c:v>
                </c:pt>
                <c:pt idx="42">
                  <c:v>202.85817368970612</c:v>
                </c:pt>
                <c:pt idx="43">
                  <c:v>201.86418667151236</c:v>
                </c:pt>
                <c:pt idx="44">
                  <c:v>200.86778919172758</c:v>
                </c:pt>
                <c:pt idx="45">
                  <c:v>199.86897540487789</c:v>
                </c:pt>
                <c:pt idx="46">
                  <c:v>198.86773945131401</c:v>
                </c:pt>
                <c:pt idx="47">
                  <c:v>197.86407545717665</c:v>
                </c:pt>
                <c:pt idx="48">
                  <c:v>196.85797753436225</c:v>
                </c:pt>
                <c:pt idx="49">
                  <c:v>195.84943978048827</c:v>
                </c:pt>
                <c:pt idx="50">
                  <c:v>194.8384562788587</c:v>
                </c:pt>
                <c:pt idx="51">
                  <c:v>193.82502109842918</c:v>
                </c:pt>
                <c:pt idx="52">
                  <c:v>192.80912829377246</c:v>
                </c:pt>
                <c:pt idx="53">
                  <c:v>191.79077190504324</c:v>
                </c:pt>
                <c:pt idx="54">
                  <c:v>190.76994595794343</c:v>
                </c:pt>
                <c:pt idx="55">
                  <c:v>189.74664446368698</c:v>
                </c:pt>
                <c:pt idx="56">
                  <c:v>188.72086141896472</c:v>
                </c:pt>
                <c:pt idx="57">
                  <c:v>187.6925908059093</c:v>
                </c:pt>
                <c:pt idx="58">
                  <c:v>186.66182659205964</c:v>
                </c:pt>
                <c:pt idx="59">
                  <c:v>185.6285627303258</c:v>
                </c:pt>
                <c:pt idx="60">
                  <c:v>184.59279315895336</c:v>
                </c:pt>
                <c:pt idx="61">
                  <c:v>183.55451180148785</c:v>
                </c:pt>
                <c:pt idx="62">
                  <c:v>182.51371256673914</c:v>
                </c:pt>
                <c:pt idx="63">
                  <c:v>181.47038934874573</c:v>
                </c:pt>
                <c:pt idx="64">
                  <c:v>180.42453602673888</c:v>
                </c:pt>
                <c:pt idx="65">
                  <c:v>179.37614646510673</c:v>
                </c:pt>
                <c:pt idx="66">
                  <c:v>178.32521451335825</c:v>
                </c:pt>
                <c:pt idx="67">
                  <c:v>177.27173400608729</c:v>
                </c:pt>
                <c:pt idx="68">
                  <c:v>176.21569876293626</c:v>
                </c:pt>
                <c:pt idx="69">
                  <c:v>175.15710258855992</c:v>
                </c:pt>
                <c:pt idx="70">
                  <c:v>174.09593927258911</c:v>
                </c:pt>
                <c:pt idx="71">
                  <c:v>173.03220258959419</c:v>
                </c:pt>
                <c:pt idx="72">
                  <c:v>171.96588629904863</c:v>
                </c:pt>
                <c:pt idx="73">
                  <c:v>170.89698414529235</c:v>
                </c:pt>
                <c:pt idx="74">
                  <c:v>169.825489857495</c:v>
                </c:pt>
                <c:pt idx="75">
                  <c:v>168.75139714961921</c:v>
                </c:pt>
                <c:pt idx="76">
                  <c:v>167.67469972038367</c:v>
                </c:pt>
                <c:pt idx="77">
                  <c:v>166.59539125322627</c:v>
                </c:pt>
                <c:pt idx="78">
                  <c:v>165.51346541626685</c:v>
                </c:pt>
                <c:pt idx="79">
                  <c:v>164.42891586227029</c:v>
                </c:pt>
                <c:pt idx="80">
                  <c:v>163.34173622860899</c:v>
                </c:pt>
                <c:pt idx="81">
                  <c:v>162.25192013722585</c:v>
                </c:pt>
                <c:pt idx="82">
                  <c:v>161.15946119459667</c:v>
                </c:pt>
                <c:pt idx="83">
                  <c:v>160.06435299169263</c:v>
                </c:pt>
                <c:pt idx="84">
                  <c:v>158.96658910394277</c:v>
                </c:pt>
                <c:pt idx="85">
                  <c:v>157.86616309119623</c:v>
                </c:pt>
                <c:pt idx="86">
                  <c:v>156.76306849768457</c:v>
                </c:pt>
                <c:pt idx="87">
                  <c:v>155.6572988519838</c:v>
                </c:pt>
                <c:pt idx="88">
                  <c:v>154.54884766697643</c:v>
                </c:pt>
                <c:pt idx="89">
                  <c:v>153.43770843981343</c:v>
                </c:pt>
                <c:pt idx="90">
                  <c:v>152.32387465187617</c:v>
                </c:pt>
                <c:pt idx="91">
                  <c:v>151.20733976873791</c:v>
                </c:pt>
                <c:pt idx="92">
                  <c:v>150.08809724012579</c:v>
                </c:pt>
                <c:pt idx="93">
                  <c:v>148.96614049988221</c:v>
                </c:pt>
                <c:pt idx="94">
                  <c:v>147.84146296592635</c:v>
                </c:pt>
                <c:pt idx="95">
                  <c:v>146.71405804021555</c:v>
                </c:pt>
                <c:pt idx="96">
                  <c:v>145.58391910870662</c:v>
                </c:pt>
                <c:pt idx="97">
                  <c:v>144.45103954131704</c:v>
                </c:pt>
                <c:pt idx="98">
                  <c:v>143.31541269188602</c:v>
                </c:pt>
                <c:pt idx="99">
                  <c:v>142.17703189813557</c:v>
                </c:pt>
                <c:pt idx="100">
                  <c:v>141.03589048163138</c:v>
                </c:pt>
                <c:pt idx="101">
                  <c:v>139.89198174774364</c:v>
                </c:pt>
                <c:pt idx="102">
                  <c:v>138.74529898560783</c:v>
                </c:pt>
                <c:pt idx="103">
                  <c:v>137.59583546808517</c:v>
                </c:pt>
                <c:pt idx="104">
                  <c:v>136.44358445172338</c:v>
                </c:pt>
                <c:pt idx="105">
                  <c:v>135.28853917671702</c:v>
                </c:pt>
                <c:pt idx="106">
                  <c:v>134.13069286686775</c:v>
                </c:pt>
                <c:pt idx="107">
                  <c:v>132.97003872954471</c:v>
                </c:pt>
                <c:pt idx="108">
                  <c:v>131.80656995564462</c:v>
                </c:pt>
                <c:pt idx="109">
                  <c:v>130.64027971955178</c:v>
                </c:pt>
                <c:pt idx="110">
                  <c:v>129.47116117909817</c:v>
                </c:pt>
                <c:pt idx="111">
                  <c:v>128.29920747552313</c:v>
                </c:pt>
                <c:pt idx="112">
                  <c:v>127.12441173343321</c:v>
                </c:pt>
                <c:pt idx="113">
                  <c:v>125.94676706076189</c:v>
                </c:pt>
                <c:pt idx="114">
                  <c:v>124.76626654872904</c:v>
                </c:pt>
                <c:pt idx="115">
                  <c:v>123.58290327180046</c:v>
                </c:pt>
                <c:pt idx="116">
                  <c:v>122.39667028764724</c:v>
                </c:pt>
                <c:pt idx="117">
                  <c:v>121.207560637105</c:v>
                </c:pt>
                <c:pt idx="118">
                  <c:v>120.0155673441331</c:v>
                </c:pt>
                <c:pt idx="119">
                  <c:v>118.82068341577369</c:v>
                </c:pt>
                <c:pt idx="120">
                  <c:v>117.62290184211069</c:v>
                </c:pt>
                <c:pt idx="121">
                  <c:v>116.42221559622868</c:v>
                </c:pt>
                <c:pt idx="122">
                  <c:v>115.21861763417166</c:v>
                </c:pt>
                <c:pt idx="123">
                  <c:v>114.01210089490174</c:v>
                </c:pt>
                <c:pt idx="124">
                  <c:v>112.8026583002577</c:v>
                </c:pt>
                <c:pt idx="125">
                  <c:v>111.59028275491347</c:v>
                </c:pt>
                <c:pt idx="126">
                  <c:v>110.37496714633652</c:v>
                </c:pt>
                <c:pt idx="127">
                  <c:v>109.15670434474609</c:v>
                </c:pt>
                <c:pt idx="128">
                  <c:v>107.93548720307143</c:v>
                </c:pt>
                <c:pt idx="129">
                  <c:v>106.71130855690981</c:v>
                </c:pt>
                <c:pt idx="130">
                  <c:v>105.48416122448452</c:v>
                </c:pt>
                <c:pt idx="131">
                  <c:v>104.25403800660273</c:v>
                </c:pt>
                <c:pt idx="132">
                  <c:v>103.02093168661325</c:v>
                </c:pt>
                <c:pt idx="133">
                  <c:v>101.78483503036422</c:v>
                </c:pt>
                <c:pt idx="134">
                  <c:v>100.54574078616064</c:v>
                </c:pt>
                <c:pt idx="135">
                  <c:v>99.303641684721768</c:v>
                </c:pt>
                <c:pt idx="136">
                  <c:v>98.058530439138664</c:v>
                </c:pt>
                <c:pt idx="137">
                  <c:v>96.81039974483123</c:v>
                </c:pt>
                <c:pt idx="138">
                  <c:v>95.559242279505469</c:v>
                </c:pt>
                <c:pt idx="139">
                  <c:v>94.30505070311051</c:v>
                </c:pt>
                <c:pt idx="140">
                  <c:v>93.047817657795534</c:v>
                </c:pt>
                <c:pt idx="141">
                  <c:v>91.787535767866601</c:v>
                </c:pt>
                <c:pt idx="142">
                  <c:v>90.52419763974342</c:v>
                </c:pt>
                <c:pt idx="143">
                  <c:v>89.257795861915938</c:v>
                </c:pt>
                <c:pt idx="144">
                  <c:v>87.988323004900849</c:v>
                </c:pt>
                <c:pt idx="145">
                  <c:v>86.715771621198073</c:v>
                </c:pt>
                <c:pt idx="146">
                  <c:v>85.440134245246981</c:v>
                </c:pt>
                <c:pt idx="147">
                  <c:v>84.161403393382642</c:v>
                </c:pt>
                <c:pt idx="148">
                  <c:v>82.879571563791927</c:v>
                </c:pt>
                <c:pt idx="149">
                  <c:v>81.594631236469453</c:v>
                </c:pt>
                <c:pt idx="150">
                  <c:v>80.306574873173531</c:v>
                </c:pt>
                <c:pt idx="151">
                  <c:v>79.015394917381926</c:v>
                </c:pt>
                <c:pt idx="152">
                  <c:v>77.721083794247463</c:v>
                </c:pt>
                <c:pt idx="153">
                  <c:v>76.423633910553647</c:v>
                </c:pt>
                <c:pt idx="154">
                  <c:v>75.123037654670128</c:v>
                </c:pt>
                <c:pt idx="155">
                  <c:v>73.819287396508003</c:v>
                </c:pt>
                <c:pt idx="156">
                  <c:v>72.512375487475055</c:v>
                </c:pt>
                <c:pt idx="157">
                  <c:v>71.202294260430946</c:v>
                </c:pt>
                <c:pt idx="158">
                  <c:v>69.889036029642156</c:v>
                </c:pt>
                <c:pt idx="159">
                  <c:v>68.572593090736916</c:v>
                </c:pt>
                <c:pt idx="160">
                  <c:v>67.252957720660078</c:v>
                </c:pt>
                <c:pt idx="161">
                  <c:v>65.930122177627695</c:v>
                </c:pt>
                <c:pt idx="162">
                  <c:v>64.60407870108169</c:v>
                </c:pt>
                <c:pt idx="163">
                  <c:v>63.27481951164426</c:v>
                </c:pt>
                <c:pt idx="164">
                  <c:v>61.942336811072316</c:v>
                </c:pt>
                <c:pt idx="165">
                  <c:v>60.606622782211673</c:v>
                </c:pt>
                <c:pt idx="166">
                  <c:v>59.267669588951208</c:v>
                </c:pt>
                <c:pt idx="167">
                  <c:v>57.925469376176892</c:v>
                </c:pt>
                <c:pt idx="168">
                  <c:v>56.580014269725702</c:v>
                </c:pt>
                <c:pt idx="169">
                  <c:v>55.231296376339422</c:v>
                </c:pt>
                <c:pt idx="170">
                  <c:v>53.879307783618358</c:v>
                </c:pt>
                <c:pt idx="171">
                  <c:v>52.524040559974893</c:v>
                </c:pt>
                <c:pt idx="172">
                  <c:v>51.165486754586972</c:v>
                </c:pt>
                <c:pt idx="173">
                  <c:v>49.803638397351442</c:v>
                </c:pt>
                <c:pt idx="174">
                  <c:v>48.438487498837311</c:v>
                </c:pt>
                <c:pt idx="175">
                  <c:v>47.070026050238887</c:v>
                </c:pt>
                <c:pt idx="176">
                  <c:v>45.698246023328743</c:v>
                </c:pt>
                <c:pt idx="177">
                  <c:v>44.323139370410679</c:v>
                </c:pt>
                <c:pt idx="178">
                  <c:v>42.944698024272469</c:v>
                </c:pt>
                <c:pt idx="179">
                  <c:v>41.562913898138554</c:v>
                </c:pt>
                <c:pt idx="180">
                  <c:v>40.177778885622601</c:v>
                </c:pt>
                <c:pt idx="181">
                  <c:v>38.789284860679928</c:v>
                </c:pt>
                <c:pt idx="182">
                  <c:v>37.397423677559843</c:v>
                </c:pt>
                <c:pt idx="183">
                  <c:v>36.002187170757857</c:v>
                </c:pt>
                <c:pt idx="184">
                  <c:v>34.603567154967791</c:v>
                </c:pt>
                <c:pt idx="185">
                  <c:v>33.201555425033717</c:v>
                </c:pt>
                <c:pt idx="186">
                  <c:v>31.796143755901884</c:v>
                </c:pt>
                <c:pt idx="187">
                  <c:v>30.387323902572387</c:v>
                </c:pt>
                <c:pt idx="188">
                  <c:v>28.97508760005088</c:v>
                </c:pt>
                <c:pt idx="189">
                  <c:v>27.559426563300018</c:v>
                </c:pt>
                <c:pt idx="190">
                  <c:v>26.140332487190896</c:v>
                </c:pt>
                <c:pt idx="191">
                  <c:v>24.717797046454308</c:v>
                </c:pt>
                <c:pt idx="192">
                  <c:v>23.291811895631913</c:v>
                </c:pt>
                <c:pt idx="193">
                  <c:v>21.862368669027262</c:v>
                </c:pt>
                <c:pt idx="194">
                  <c:v>20.429458980656737</c:v>
                </c:pt>
                <c:pt idx="195">
                  <c:v>18.993074424200348</c:v>
                </c:pt>
                <c:pt idx="196">
                  <c:v>17.553206572952416</c:v>
                </c:pt>
                <c:pt idx="197">
                  <c:v>16.109846979772122</c:v>
                </c:pt>
                <c:pt idx="198">
                  <c:v>14.662987177033981</c:v>
                </c:pt>
                <c:pt idx="199">
                  <c:v>13.21261867657814</c:v>
                </c:pt>
                <c:pt idx="200">
                  <c:v>11.758732969660592</c:v>
                </c:pt>
                <c:pt idx="201">
                  <c:v>10.30132152690326</c:v>
                </c:pt>
                <c:pt idx="202">
                  <c:v>8.8403757982439526</c:v>
                </c:pt>
                <c:pt idx="203">
                  <c:v>7.3758872128862087</c:v>
                </c:pt>
                <c:pt idx="204">
                  <c:v>5.9078471792490133</c:v>
                </c:pt>
                <c:pt idx="205">
                  <c:v>4.4362470849163955</c:v>
                </c:pt>
                <c:pt idx="206">
                  <c:v>2.9610782965869018</c:v>
                </c:pt>
                <c:pt idx="207">
                  <c:v>1.4823321600229511</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val>
          <c:extLst>
            <c:ext xmlns:c16="http://schemas.microsoft.com/office/drawing/2014/chart" uri="{C3380CC4-5D6E-409C-BE32-E72D297353CC}">
              <c16:uniqueId val="{00000001-2F3C-4BEC-8731-656B70CD472F}"/>
            </c:ext>
          </c:extLst>
        </c:ser>
        <c:dLbls>
          <c:showLegendKey val="0"/>
          <c:showVal val="0"/>
          <c:showCatName val="0"/>
          <c:showSerName val="0"/>
          <c:showPercent val="0"/>
          <c:showBubbleSize val="0"/>
        </c:dLbls>
        <c:gapWidth val="0"/>
        <c:overlap val="100"/>
        <c:axId val="2113388623"/>
        <c:axId val="2113030815"/>
      </c:barChart>
      <c:lineChart>
        <c:grouping val="standard"/>
        <c:varyColors val="0"/>
        <c:ser>
          <c:idx val="2"/>
          <c:order val="2"/>
          <c:tx>
            <c:v>Balance</c:v>
          </c:tx>
          <c:spPr>
            <a:ln w="19050" cap="rnd">
              <a:solidFill>
                <a:srgbClr val="0070C0"/>
              </a:solidFill>
              <a:round/>
            </a:ln>
            <a:effectLst/>
          </c:spPr>
          <c:marker>
            <c:symbol val="none"/>
          </c:marker>
          <c:cat>
            <c:numRef>
              <c:f>'Loan 4'!$C$24</c:f>
              <c:numCache>
                <c:formatCode>dd/mm/yy</c:formatCode>
                <c:ptCount val="1"/>
                <c:pt idx="0">
                  <c:v>43480</c:v>
                </c:pt>
              </c:numCache>
            </c:numRef>
          </c:cat>
          <c:val>
            <c:numRef>
              <c:f>'Loan 4'!$I$23:$I$1650</c:f>
              <c:numCache>
                <c:formatCode>#,##0.00</c:formatCode>
                <c:ptCount val="1628"/>
                <c:pt idx="0">
                  <c:v>100000</c:v>
                </c:pt>
                <c:pt idx="1">
                  <c:v>99629.761929918197</c:v>
                </c:pt>
                <c:pt idx="2">
                  <c:v>99258.626016473107</c:v>
                </c:pt>
                <c:pt idx="3">
                  <c:v>98886.590082355659</c:v>
                </c:pt>
                <c:pt idx="4">
                  <c:v>98513.651944976737</c:v>
                </c:pt>
                <c:pt idx="5">
                  <c:v>98139.809416454314</c:v>
                </c:pt>
                <c:pt idx="6">
                  <c:v>97765.060303600694</c:v>
                </c:pt>
                <c:pt idx="7">
                  <c:v>97389.402407909598</c:v>
                </c:pt>
                <c:pt idx="8">
                  <c:v>97012.833525543247</c:v>
                </c:pt>
                <c:pt idx="9">
                  <c:v>96635.351447319481</c:v>
                </c:pt>
                <c:pt idx="10">
                  <c:v>96256.953958698781</c:v>
                </c:pt>
                <c:pt idx="11">
                  <c:v>95877.638839771273</c:v>
                </c:pt>
                <c:pt idx="12">
                  <c:v>95497.403865243687</c:v>
                </c:pt>
                <c:pt idx="13">
                  <c:v>95116.246804426337</c:v>
                </c:pt>
                <c:pt idx="14">
                  <c:v>94734.165421220008</c:v>
                </c:pt>
                <c:pt idx="15">
                  <c:v>94351.15747410286</c:v>
                </c:pt>
                <c:pt idx="16">
                  <c:v>93967.22071611727</c:v>
                </c:pt>
                <c:pt idx="17">
                  <c:v>93582.352894856624</c:v>
                </c:pt>
                <c:pt idx="18">
                  <c:v>93196.551752452127</c:v>
                </c:pt>
                <c:pt idx="19">
                  <c:v>92809.815025559568</c:v>
                </c:pt>
                <c:pt idx="20">
                  <c:v>92422.140445346027</c:v>
                </c:pt>
                <c:pt idx="21">
                  <c:v>92033.52573747655</c:v>
                </c:pt>
                <c:pt idx="22">
                  <c:v>91643.968622100845</c:v>
                </c:pt>
                <c:pt idx="23">
                  <c:v>91253.46681383987</c:v>
                </c:pt>
                <c:pt idx="24">
                  <c:v>90862.018021772441</c:v>
                </c:pt>
                <c:pt idx="25">
                  <c:v>90469.619949421787</c:v>
                </c:pt>
                <c:pt idx="26">
                  <c:v>90076.270294742091</c:v>
                </c:pt>
                <c:pt idx="27">
                  <c:v>89681.96675010497</c:v>
                </c:pt>
                <c:pt idx="28">
                  <c:v>89286.707002285941</c:v>
                </c:pt>
                <c:pt idx="29">
                  <c:v>88890.48873245086</c:v>
                </c:pt>
                <c:pt idx="30">
                  <c:v>88493.309616142302</c:v>
                </c:pt>
                <c:pt idx="31">
                  <c:v>88095.167323265923</c:v>
                </c:pt>
                <c:pt idx="32">
                  <c:v>87696.059518076829</c:v>
                </c:pt>
                <c:pt idx="33">
                  <c:v>87295.983859165804</c:v>
                </c:pt>
                <c:pt idx="34">
                  <c:v>86894.937999445639</c:v>
                </c:pt>
                <c:pt idx="35">
                  <c:v>86492.91958613733</c:v>
                </c:pt>
                <c:pt idx="36">
                  <c:v>86089.926260756285</c:v>
                </c:pt>
                <c:pt idx="37">
                  <c:v>85685.955659098487</c:v>
                </c:pt>
                <c:pt idx="38">
                  <c:v>85281.005411226608</c:v>
                </c:pt>
                <c:pt idx="39">
                  <c:v>84875.073141456131</c:v>
                </c:pt>
                <c:pt idx="40">
                  <c:v>84468.156468341389</c:v>
                </c:pt>
                <c:pt idx="41">
                  <c:v>84060.25300466163</c:v>
                </c:pt>
                <c:pt idx="42">
                  <c:v>83651.360357406971</c:v>
                </c:pt>
                <c:pt idx="43">
                  <c:v>83241.47612776437</c:v>
                </c:pt>
                <c:pt idx="44">
                  <c:v>82830.597911103585</c:v>
                </c:pt>
                <c:pt idx="45">
                  <c:v>82418.723296963013</c:v>
                </c:pt>
                <c:pt idx="46">
                  <c:v>82005.849869035592</c:v>
                </c:pt>
                <c:pt idx="47">
                  <c:v>81591.975205154609</c:v>
                </c:pt>
                <c:pt idx="48">
                  <c:v>81177.096877279488</c:v>
                </c:pt>
                <c:pt idx="49">
                  <c:v>80761.212451481551</c:v>
                </c:pt>
                <c:pt idx="50">
                  <c:v>80344.319487929737</c:v>
                </c:pt>
                <c:pt idx="51">
                  <c:v>79926.415540876289</c:v>
                </c:pt>
                <c:pt idx="52">
                  <c:v>79507.498158642411</c:v>
                </c:pt>
                <c:pt idx="53">
                  <c:v>79087.564883603874</c:v>
                </c:pt>
                <c:pt idx="54">
                  <c:v>78666.613252176612</c:v>
                </c:pt>
                <c:pt idx="55">
                  <c:v>78244.640794802253</c:v>
                </c:pt>
                <c:pt idx="56">
                  <c:v>77821.64503593363</c:v>
                </c:pt>
                <c:pt idx="57">
                  <c:v>77397.623494020299</c:v>
                </c:pt>
                <c:pt idx="58">
                  <c:v>76972.573681493901</c:v>
                </c:pt>
                <c:pt idx="59">
                  <c:v>76546.493104753652</c:v>
                </c:pt>
                <c:pt idx="60">
                  <c:v>76119.379264151677</c:v>
                </c:pt>
                <c:pt idx="61">
                  <c:v>75691.229653978327</c:v>
                </c:pt>
                <c:pt idx="62">
                  <c:v>75262.041762447509</c:v>
                </c:pt>
                <c:pt idx="63">
                  <c:v>74831.813071681943</c:v>
                </c:pt>
                <c:pt idx="64">
                  <c:v>74400.541057698385</c:v>
                </c:pt>
                <c:pt idx="65">
                  <c:v>73968.223190392819</c:v>
                </c:pt>
                <c:pt idx="66">
                  <c:v>73534.856933525618</c:v>
                </c:pt>
                <c:pt idx="67">
                  <c:v>73100.439744706673</c:v>
                </c:pt>
                <c:pt idx="68">
                  <c:v>72664.969075380461</c:v>
                </c:pt>
                <c:pt idx="69">
                  <c:v>72228.442370811099</c:v>
                </c:pt>
                <c:pt idx="70">
                  <c:v>71790.857070067359</c:v>
                </c:pt>
                <c:pt idx="71">
                  <c:v>71352.210606007648</c:v>
                </c:pt>
                <c:pt idx="72">
                  <c:v>70912.500405264946</c:v>
                </c:pt>
                <c:pt idx="73">
                  <c:v>70471.723888231689</c:v>
                </c:pt>
                <c:pt idx="74">
                  <c:v>70029.878469044677</c:v>
                </c:pt>
                <c:pt idx="75">
                  <c:v>69586.961555569869</c:v>
                </c:pt>
                <c:pt idx="76">
                  <c:v>69142.970549387188</c:v>
                </c:pt>
                <c:pt idx="77">
                  <c:v>68697.902845775272</c:v>
                </c:pt>
                <c:pt idx="78">
                  <c:v>68251.755833696196</c:v>
                </c:pt>
                <c:pt idx="79">
                  <c:v>67804.52689578016</c:v>
                </c:pt>
                <c:pt idx="80">
                  <c:v>67356.213408310126</c:v>
                </c:pt>
                <c:pt idx="81">
                  <c:v>66906.812741206435</c:v>
                </c:pt>
                <c:pt idx="82">
                  <c:v>66456.322258011365</c:v>
                </c:pt>
                <c:pt idx="83">
                  <c:v>66004.739315873652</c:v>
                </c:pt>
                <c:pt idx="84">
                  <c:v>65552.061265533048</c:v>
                </c:pt>
                <c:pt idx="85">
                  <c:v>65098.285451304691</c:v>
                </c:pt>
                <c:pt idx="86">
                  <c:v>64643.409211063583</c:v>
                </c:pt>
                <c:pt idx="87">
                  <c:v>64187.429876228962</c:v>
                </c:pt>
                <c:pt idx="88">
                  <c:v>63730.344771748642</c:v>
                </c:pt>
                <c:pt idx="89">
                  <c:v>63272.151216083315</c:v>
                </c:pt>
                <c:pt idx="90">
                  <c:v>62812.846521190826</c:v>
                </c:pt>
                <c:pt idx="91">
                  <c:v>62352.427992510398</c:v>
                </c:pt>
                <c:pt idx="92">
                  <c:v>61890.892928946836</c:v>
                </c:pt>
                <c:pt idx="93">
                  <c:v>61428.23862285466</c:v>
                </c:pt>
                <c:pt idx="94">
                  <c:v>60964.46236002224</c:v>
                </c:pt>
                <c:pt idx="95">
                  <c:v>60499.561419655867</c:v>
                </c:pt>
                <c:pt idx="96">
                  <c:v>60033.533074363782</c:v>
                </c:pt>
                <c:pt idx="97">
                  <c:v>59566.374590140185</c:v>
                </c:pt>
                <c:pt idx="98">
                  <c:v>59098.083226349198</c:v>
                </c:pt>
                <c:pt idx="99">
                  <c:v>58628.656235708782</c:v>
                </c:pt>
                <c:pt idx="100">
                  <c:v>58158.090864274614</c:v>
                </c:pt>
                <c:pt idx="101">
                  <c:v>57686.384351423942</c:v>
                </c:pt>
                <c:pt idx="102">
                  <c:v>57213.533929839381</c:v>
                </c:pt>
                <c:pt idx="103">
                  <c:v>56739.536825492687</c:v>
                </c:pt>
                <c:pt idx="104">
                  <c:v>56264.390257628467</c:v>
                </c:pt>
                <c:pt idx="105">
                  <c:v>55788.091438747884</c:v>
                </c:pt>
                <c:pt idx="106">
                  <c:v>55310.6375745923</c:v>
                </c:pt>
                <c:pt idx="107">
                  <c:v>54832.025864126867</c:v>
                </c:pt>
                <c:pt idx="108">
                  <c:v>54352.253499524108</c:v>
                </c:pt>
                <c:pt idx="109">
                  <c:v>53871.31766614745</c:v>
                </c:pt>
                <c:pt idx="110">
                  <c:v>53389.215542534701</c:v>
                </c:pt>
                <c:pt idx="111">
                  <c:v>52905.944300381496</c:v>
                </c:pt>
                <c:pt idx="112">
                  <c:v>52421.501104524716</c:v>
                </c:pt>
                <c:pt idx="113">
                  <c:v>51935.883112925847</c:v>
                </c:pt>
                <c:pt idx="114">
                  <c:v>51449.087476654306</c:v>
                </c:pt>
                <c:pt idx="115">
                  <c:v>50961.111339870731</c:v>
                </c:pt>
                <c:pt idx="116">
                  <c:v>50471.95183981023</c:v>
                </c:pt>
                <c:pt idx="117">
                  <c:v>49981.606106765576</c:v>
                </c:pt>
                <c:pt idx="118">
                  <c:v>49490.071264070379</c:v>
                </c:pt>
                <c:pt idx="119">
                  <c:v>48997.344428082208</c:v>
                </c:pt>
                <c:pt idx="120">
                  <c:v>48503.422708165679</c:v>
                </c:pt>
                <c:pt idx="121">
                  <c:v>48008.303206675489</c:v>
                </c:pt>
                <c:pt idx="122">
                  <c:v>47511.983018939412</c:v>
                </c:pt>
                <c:pt idx="123">
                  <c:v>47014.459233241279</c:v>
                </c:pt>
                <c:pt idx="124">
                  <c:v>46515.728930803882</c:v>
                </c:pt>
                <c:pt idx="125">
                  <c:v>46015.789185771835</c:v>
                </c:pt>
                <c:pt idx="126">
                  <c:v>45514.637065194445</c:v>
                </c:pt>
                <c:pt idx="127">
                  <c:v>45012.269629008479</c:v>
                </c:pt>
                <c:pt idx="128">
                  <c:v>44508.683930020925</c:v>
                </c:pt>
                <c:pt idx="129">
                  <c:v>44003.877013891695</c:v>
                </c:pt>
                <c:pt idx="130">
                  <c:v>43497.845919116306</c:v>
                </c:pt>
                <c:pt idx="131">
                  <c:v>42990.587677008487</c:v>
                </c:pt>
                <c:pt idx="132">
                  <c:v>42482.099311682789</c:v>
                </c:pt>
                <c:pt idx="133">
                  <c:v>41972.377840037101</c:v>
                </c:pt>
                <c:pt idx="134">
                  <c:v>41461.420271735165</c:v>
                </c:pt>
                <c:pt idx="135">
                  <c:v>40949.223609189023</c:v>
                </c:pt>
                <c:pt idx="136">
                  <c:v>40435.784847541443</c:v>
                </c:pt>
                <c:pt idx="137">
                  <c:v>39921.100974648281</c:v>
                </c:pt>
                <c:pt idx="138">
                  <c:v>39405.168971060812</c:v>
                </c:pt>
                <c:pt idx="139">
                  <c:v>38887.985810008016</c:v>
                </c:pt>
                <c:pt idx="140">
                  <c:v>38369.548457378827</c:v>
                </c:pt>
                <c:pt idx="141">
                  <c:v>37849.853871704319</c:v>
                </c:pt>
                <c:pt idx="142">
                  <c:v>37328.899004139887</c:v>
                </c:pt>
                <c:pt idx="143">
                  <c:v>36806.680798447327</c:v>
                </c:pt>
                <c:pt idx="144">
                  <c:v>36283.196190976938</c:v>
                </c:pt>
                <c:pt idx="145">
                  <c:v>35758.442110649536</c:v>
                </c:pt>
                <c:pt idx="146">
                  <c:v>35232.415478938434</c:v>
                </c:pt>
                <c:pt idx="147">
                  <c:v>34705.113209851377</c:v>
                </c:pt>
                <c:pt idx="148">
                  <c:v>34176.532209912461</c:v>
                </c:pt>
                <c:pt idx="149">
                  <c:v>33646.669378143946</c:v>
                </c:pt>
                <c:pt idx="150">
                  <c:v>33115.521606048111</c:v>
                </c:pt>
                <c:pt idx="151">
                  <c:v>32583.085777588982</c:v>
                </c:pt>
                <c:pt idx="152">
                  <c:v>32049.358769174061</c:v>
                </c:pt>
                <c:pt idx="153">
                  <c:v>31514.337449636005</c:v>
                </c:pt>
                <c:pt idx="154">
                  <c:v>30978.018680214256</c:v>
                </c:pt>
                <c:pt idx="155">
                  <c:v>30440.399314536622</c:v>
                </c:pt>
                <c:pt idx="156">
                  <c:v>29901.476198600827</c:v>
                </c:pt>
                <c:pt idx="157">
                  <c:v>29361.246170756</c:v>
                </c:pt>
                <c:pt idx="158">
                  <c:v>28819.706061684126</c:v>
                </c:pt>
                <c:pt idx="159">
                  <c:v>28276.852694381465</c:v>
                </c:pt>
                <c:pt idx="160">
                  <c:v>27732.6828841399</c:v>
                </c:pt>
                <c:pt idx="161">
                  <c:v>27187.193438528258</c:v>
                </c:pt>
                <c:pt idx="162">
                  <c:v>26640.381157373584</c:v>
                </c:pt>
                <c:pt idx="163">
                  <c:v>26092.242832742362</c:v>
                </c:pt>
                <c:pt idx="164">
                  <c:v>25542.775248921702</c:v>
                </c:pt>
                <c:pt idx="165">
                  <c:v>24991.975182400471</c:v>
                </c:pt>
                <c:pt idx="166">
                  <c:v>24439.839401850379</c:v>
                </c:pt>
                <c:pt idx="167">
                  <c:v>23886.364668107028</c:v>
                </c:pt>
                <c:pt idx="168">
                  <c:v>23331.547734150903</c:v>
                </c:pt>
                <c:pt idx="169">
                  <c:v>22775.385345088325</c:v>
                </c:pt>
                <c:pt idx="170">
                  <c:v>22217.874238132361</c:v>
                </c:pt>
                <c:pt idx="171">
                  <c:v>21659.011142583677</c:v>
                </c:pt>
                <c:pt idx="172">
                  <c:v>21098.792779811349</c:v>
                </c:pt>
                <c:pt idx="173">
                  <c:v>20537.215863233632</c:v>
                </c:pt>
                <c:pt idx="174">
                  <c:v>19974.27709829868</c:v>
                </c:pt>
                <c:pt idx="175">
                  <c:v>19409.973182465215</c:v>
                </c:pt>
                <c:pt idx="176">
                  <c:v>18844.300805183153</c:v>
                </c:pt>
                <c:pt idx="177">
                  <c:v>18277.256647874179</c:v>
                </c:pt>
                <c:pt idx="178">
                  <c:v>17708.837383912287</c:v>
                </c:pt>
                <c:pt idx="179">
                  <c:v>17139.039678604255</c:v>
                </c:pt>
                <c:pt idx="180">
                  <c:v>16567.860189170089</c:v>
                </c:pt>
                <c:pt idx="181">
                  <c:v>15995.295564723408</c:v>
                </c:pt>
                <c:pt idx="182">
                  <c:v>15421.342446251785</c:v>
                </c:pt>
                <c:pt idx="183">
                  <c:v>14845.997466597042</c:v>
                </c:pt>
                <c:pt idx="184">
                  <c:v>14269.257250435498</c:v>
                </c:pt>
                <c:pt idx="185">
                  <c:v>13691.118414258162</c:v>
                </c:pt>
                <c:pt idx="186">
                  <c:v>13111.577566350894</c:v>
                </c:pt>
                <c:pt idx="187">
                  <c:v>12530.631306774492</c:v>
                </c:pt>
                <c:pt idx="188">
                  <c:v>11948.276227344762</c:v>
                </c:pt>
                <c:pt idx="189">
                  <c:v>11364.508911612511</c:v>
                </c:pt>
                <c:pt idx="190">
                  <c:v>10779.325934843508</c:v>
                </c:pt>
                <c:pt idx="191">
                  <c:v>10192.723863998395</c:v>
                </c:pt>
                <c:pt idx="192">
                  <c:v>9604.6992577125475</c:v>
                </c:pt>
                <c:pt idx="193">
                  <c:v>9015.2486662758765</c:v>
                </c:pt>
                <c:pt idx="194">
                  <c:v>8424.3686316126004</c:v>
                </c:pt>
                <c:pt idx="195">
                  <c:v>7832.0556872609541</c:v>
                </c:pt>
                <c:pt idx="196">
                  <c:v>7238.3063583528519</c:v>
                </c:pt>
                <c:pt idx="197">
                  <c:v>6643.1171615935018</c:v>
                </c:pt>
                <c:pt idx="198">
                  <c:v>6046.4846052409712</c:v>
                </c:pt>
                <c:pt idx="199">
                  <c:v>5448.4051890857027</c:v>
                </c:pt>
                <c:pt idx="200">
                  <c:v>4848.8754044299776</c:v>
                </c:pt>
                <c:pt idx="201">
                  <c:v>4247.8917340673352</c:v>
                </c:pt>
                <c:pt idx="202">
                  <c:v>3645.4506522619358</c:v>
                </c:pt>
                <c:pt idx="203">
                  <c:v>3041.5486247278768</c:v>
                </c:pt>
                <c:pt idx="204">
                  <c:v>2436.1821086084601</c:v>
                </c:pt>
                <c:pt idx="205">
                  <c:v>1829.3475524554062</c:v>
                </c:pt>
                <c:pt idx="206">
                  <c:v>1221.0413962080197</c:v>
                </c:pt>
                <c:pt idx="207">
                  <c:v>611.26007117230381</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numCache>
            </c:numRef>
          </c:val>
          <c:smooth val="0"/>
          <c:extLst>
            <c:ext xmlns:c16="http://schemas.microsoft.com/office/drawing/2014/chart" uri="{C3380CC4-5D6E-409C-BE32-E72D297353CC}">
              <c16:uniqueId val="{00000002-2F3C-4BEC-8731-656B70CD472F}"/>
            </c:ext>
          </c:extLst>
        </c:ser>
        <c:dLbls>
          <c:showLegendKey val="0"/>
          <c:showVal val="0"/>
          <c:showCatName val="0"/>
          <c:showSerName val="0"/>
          <c:showPercent val="0"/>
          <c:showBubbleSize val="0"/>
        </c:dLbls>
        <c:marker val="1"/>
        <c:smooth val="0"/>
        <c:axId val="324613119"/>
        <c:axId val="1529100543"/>
      </c:lineChart>
      <c:dateAx>
        <c:axId val="2113388623"/>
        <c:scaling>
          <c:orientation val="minMax"/>
        </c:scaling>
        <c:delete val="0"/>
        <c:axPos val="b"/>
        <c:numFmt formatCode="dd/mm/yy"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030815"/>
        <c:crosses val="autoZero"/>
        <c:auto val="1"/>
        <c:lblOffset val="100"/>
        <c:baseTimeUnit val="days"/>
      </c:dateAx>
      <c:valAx>
        <c:axId val="2113030815"/>
        <c:scaling>
          <c:orientation val="minMax"/>
        </c:scaling>
        <c:delete val="0"/>
        <c:axPos val="l"/>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388623"/>
        <c:crosses val="autoZero"/>
        <c:crossBetween val="between"/>
      </c:valAx>
      <c:valAx>
        <c:axId val="1529100543"/>
        <c:scaling>
          <c:orientation val="minMax"/>
        </c:scaling>
        <c:delete val="0"/>
        <c:axPos val="r"/>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24613119"/>
        <c:crosses val="max"/>
        <c:crossBetween val="between"/>
      </c:valAx>
      <c:dateAx>
        <c:axId val="324613119"/>
        <c:scaling>
          <c:orientation val="minMax"/>
        </c:scaling>
        <c:delete val="1"/>
        <c:axPos val="b"/>
        <c:numFmt formatCode="dd/mm/yy" sourceLinked="1"/>
        <c:majorTickMark val="out"/>
        <c:minorTickMark val="none"/>
        <c:tickLblPos val="nextTo"/>
        <c:crossAx val="1529100543"/>
        <c:crosses val="autoZero"/>
        <c:auto val="1"/>
        <c:lblOffset val="100"/>
        <c:baseTimeUnit val="days"/>
        <c:majorUnit val="1"/>
        <c:minorUnit val="1"/>
      </c:date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Principal Paid</c:v>
          </c:tx>
          <c:spPr>
            <a:solidFill>
              <a:schemeClr val="accent3"/>
            </a:solidFill>
            <a:ln>
              <a:noFill/>
            </a:ln>
            <a:effectLst/>
          </c:spPr>
          <c:invertIfNegative val="0"/>
          <c:cat>
            <c:strRef>
              <c:f>'Loan 5'!$C$24:$C$1650</c:f>
              <c:strCache>
                <c:ptCount val="240"/>
                <c:pt idx="0">
                  <c:v>01/02/19</c:v>
                </c:pt>
                <c:pt idx="1">
                  <c:v>01/03/19</c:v>
                </c:pt>
                <c:pt idx="2">
                  <c:v>01/04/19</c:v>
                </c:pt>
                <c:pt idx="3">
                  <c:v>01/05/19</c:v>
                </c:pt>
                <c:pt idx="4">
                  <c:v>01/06/19</c:v>
                </c:pt>
                <c:pt idx="5">
                  <c:v>01/07/19</c:v>
                </c:pt>
                <c:pt idx="6">
                  <c:v>01/08/19</c:v>
                </c:pt>
                <c:pt idx="7">
                  <c:v>01/09/19</c:v>
                </c:pt>
                <c:pt idx="8">
                  <c:v>01/10/19</c:v>
                </c:pt>
                <c:pt idx="9">
                  <c:v>01/11/19</c:v>
                </c:pt>
                <c:pt idx="10">
                  <c:v>01/12/19</c:v>
                </c:pt>
                <c:pt idx="11">
                  <c:v>01/01/20</c:v>
                </c:pt>
                <c:pt idx="12">
                  <c:v>01/02/20</c:v>
                </c:pt>
                <c:pt idx="13">
                  <c:v>01/03/20</c:v>
                </c:pt>
                <c:pt idx="14">
                  <c:v>01/04/20</c:v>
                </c:pt>
                <c:pt idx="15">
                  <c:v>01/05/20</c:v>
                </c:pt>
                <c:pt idx="16">
                  <c:v>01/06/20</c:v>
                </c:pt>
                <c:pt idx="17">
                  <c:v>01/07/20</c:v>
                </c:pt>
                <c:pt idx="18">
                  <c:v>01/08/20</c:v>
                </c:pt>
                <c:pt idx="19">
                  <c:v>01/09/20</c:v>
                </c:pt>
                <c:pt idx="20">
                  <c:v>01/10/20</c:v>
                </c:pt>
                <c:pt idx="21">
                  <c:v>01/11/20</c:v>
                </c:pt>
                <c:pt idx="22">
                  <c:v>01/12/20</c:v>
                </c:pt>
                <c:pt idx="23">
                  <c:v>01/01/21</c:v>
                </c:pt>
                <c:pt idx="24">
                  <c:v>01/02/21</c:v>
                </c:pt>
                <c:pt idx="25">
                  <c:v>01/03/21</c:v>
                </c:pt>
                <c:pt idx="26">
                  <c:v>01/04/21</c:v>
                </c:pt>
                <c:pt idx="27">
                  <c:v>01/05/21</c:v>
                </c:pt>
                <c:pt idx="28">
                  <c:v>01/06/21</c:v>
                </c:pt>
                <c:pt idx="29">
                  <c:v>01/07/21</c:v>
                </c:pt>
                <c:pt idx="30">
                  <c:v>01/08/21</c:v>
                </c:pt>
                <c:pt idx="31">
                  <c:v>01/09/21</c:v>
                </c:pt>
                <c:pt idx="32">
                  <c:v>01/10/21</c:v>
                </c:pt>
                <c:pt idx="33">
                  <c:v>01/11/21</c:v>
                </c:pt>
                <c:pt idx="34">
                  <c:v>01/12/21</c:v>
                </c:pt>
                <c:pt idx="35">
                  <c:v>01/01/22</c:v>
                </c:pt>
                <c:pt idx="36">
                  <c:v>01/02/22</c:v>
                </c:pt>
                <c:pt idx="37">
                  <c:v>01/03/22</c:v>
                </c:pt>
                <c:pt idx="38">
                  <c:v>01/04/22</c:v>
                </c:pt>
                <c:pt idx="39">
                  <c:v>01/05/22</c:v>
                </c:pt>
                <c:pt idx="40">
                  <c:v>01/06/22</c:v>
                </c:pt>
                <c:pt idx="41">
                  <c:v>01/07/22</c:v>
                </c:pt>
                <c:pt idx="42">
                  <c:v>01/08/22</c:v>
                </c:pt>
                <c:pt idx="43">
                  <c:v>01/09/22</c:v>
                </c:pt>
                <c:pt idx="44">
                  <c:v>01/10/22</c:v>
                </c:pt>
                <c:pt idx="45">
                  <c:v>01/11/22</c:v>
                </c:pt>
                <c:pt idx="46">
                  <c:v>01/12/22</c:v>
                </c:pt>
                <c:pt idx="47">
                  <c:v>01/01/23</c:v>
                </c:pt>
                <c:pt idx="48">
                  <c:v>01/02/23</c:v>
                </c:pt>
                <c:pt idx="49">
                  <c:v>01/03/23</c:v>
                </c:pt>
                <c:pt idx="50">
                  <c:v>01/04/23</c:v>
                </c:pt>
                <c:pt idx="51">
                  <c:v>01/05/23</c:v>
                </c:pt>
                <c:pt idx="52">
                  <c:v>01/06/23</c:v>
                </c:pt>
                <c:pt idx="53">
                  <c:v>01/07/23</c:v>
                </c:pt>
                <c:pt idx="54">
                  <c:v>01/08/23</c:v>
                </c:pt>
                <c:pt idx="55">
                  <c:v>01/09/23</c:v>
                </c:pt>
                <c:pt idx="56">
                  <c:v>01/10/23</c:v>
                </c:pt>
                <c:pt idx="57">
                  <c:v>01/11/23</c:v>
                </c:pt>
                <c:pt idx="58">
                  <c:v>01/12/23</c:v>
                </c:pt>
                <c:pt idx="59">
                  <c:v>01/01/24</c:v>
                </c:pt>
                <c:pt idx="60">
                  <c:v>01/02/24</c:v>
                </c:pt>
                <c:pt idx="61">
                  <c:v>01/03/24</c:v>
                </c:pt>
                <c:pt idx="62">
                  <c:v>01/04/24</c:v>
                </c:pt>
                <c:pt idx="63">
                  <c:v>01/05/24</c:v>
                </c:pt>
                <c:pt idx="64">
                  <c:v>01/06/24</c:v>
                </c:pt>
                <c:pt idx="65">
                  <c:v>01/07/24</c:v>
                </c:pt>
                <c:pt idx="66">
                  <c:v>01/08/24</c:v>
                </c:pt>
                <c:pt idx="67">
                  <c:v>01/09/24</c:v>
                </c:pt>
                <c:pt idx="68">
                  <c:v>01/10/24</c:v>
                </c:pt>
                <c:pt idx="69">
                  <c:v>01/11/24</c:v>
                </c:pt>
                <c:pt idx="70">
                  <c:v>01/12/24</c:v>
                </c:pt>
                <c:pt idx="71">
                  <c:v>01/01/25</c:v>
                </c:pt>
                <c:pt idx="72">
                  <c:v>01/02/25</c:v>
                </c:pt>
                <c:pt idx="73">
                  <c:v>01/03/25</c:v>
                </c:pt>
                <c:pt idx="74">
                  <c:v>01/04/25</c:v>
                </c:pt>
                <c:pt idx="75">
                  <c:v>01/05/25</c:v>
                </c:pt>
                <c:pt idx="76">
                  <c:v>01/06/25</c:v>
                </c:pt>
                <c:pt idx="77">
                  <c:v>01/07/25</c:v>
                </c:pt>
                <c:pt idx="78">
                  <c:v>01/08/25</c:v>
                </c:pt>
                <c:pt idx="79">
                  <c:v>01/09/25</c:v>
                </c:pt>
                <c:pt idx="80">
                  <c:v>01/10/25</c:v>
                </c:pt>
                <c:pt idx="81">
                  <c:v>01/11/25</c:v>
                </c:pt>
                <c:pt idx="82">
                  <c:v>01/12/25</c:v>
                </c:pt>
                <c:pt idx="83">
                  <c:v>01/01/26</c:v>
                </c:pt>
                <c:pt idx="84">
                  <c:v>01/02/26</c:v>
                </c:pt>
                <c:pt idx="85">
                  <c:v>01/03/26</c:v>
                </c:pt>
                <c:pt idx="86">
                  <c:v>01/04/26</c:v>
                </c:pt>
                <c:pt idx="87">
                  <c:v>01/05/26</c:v>
                </c:pt>
                <c:pt idx="88">
                  <c:v>01/06/26</c:v>
                </c:pt>
                <c:pt idx="89">
                  <c:v>01/07/26</c:v>
                </c:pt>
                <c:pt idx="90">
                  <c:v>01/08/26</c:v>
                </c:pt>
                <c:pt idx="91">
                  <c:v>01/09/26</c:v>
                </c:pt>
                <c:pt idx="92">
                  <c:v>01/10/26</c:v>
                </c:pt>
                <c:pt idx="93">
                  <c:v>01/11/26</c:v>
                </c:pt>
                <c:pt idx="94">
                  <c:v>01/12/26</c:v>
                </c:pt>
                <c:pt idx="95">
                  <c:v>01/01/27</c:v>
                </c:pt>
                <c:pt idx="96">
                  <c:v>01/02/27</c:v>
                </c:pt>
                <c:pt idx="97">
                  <c:v>01/03/27</c:v>
                </c:pt>
                <c:pt idx="98">
                  <c:v>01/04/27</c:v>
                </c:pt>
                <c:pt idx="99">
                  <c:v>01/05/27</c:v>
                </c:pt>
                <c:pt idx="100">
                  <c:v>01/06/27</c:v>
                </c:pt>
                <c:pt idx="101">
                  <c:v>01/07/27</c:v>
                </c:pt>
                <c:pt idx="102">
                  <c:v>01/08/27</c:v>
                </c:pt>
                <c:pt idx="103">
                  <c:v>01/09/27</c:v>
                </c:pt>
                <c:pt idx="104">
                  <c:v>01/10/27</c:v>
                </c:pt>
                <c:pt idx="105">
                  <c:v>01/11/27</c:v>
                </c:pt>
                <c:pt idx="106">
                  <c:v>01/12/27</c:v>
                </c:pt>
                <c:pt idx="107">
                  <c:v>01/01/28</c:v>
                </c:pt>
                <c:pt idx="108">
                  <c:v>01/02/28</c:v>
                </c:pt>
                <c:pt idx="109">
                  <c:v>01/03/28</c:v>
                </c:pt>
                <c:pt idx="110">
                  <c:v>01/04/28</c:v>
                </c:pt>
                <c:pt idx="111">
                  <c:v>01/05/28</c:v>
                </c:pt>
                <c:pt idx="112">
                  <c:v>01/06/28</c:v>
                </c:pt>
                <c:pt idx="113">
                  <c:v>01/07/28</c:v>
                </c:pt>
                <c:pt idx="114">
                  <c:v>01/08/28</c:v>
                </c:pt>
                <c:pt idx="115">
                  <c:v>01/09/28</c:v>
                </c:pt>
                <c:pt idx="116">
                  <c:v>01/10/28</c:v>
                </c:pt>
                <c:pt idx="117">
                  <c:v>01/11/28</c:v>
                </c:pt>
                <c:pt idx="118">
                  <c:v>01/12/28</c:v>
                </c:pt>
                <c:pt idx="119">
                  <c:v>01/01/29</c:v>
                </c:pt>
                <c:pt idx="120">
                  <c:v>01/02/29</c:v>
                </c:pt>
                <c:pt idx="121">
                  <c:v>01/03/29</c:v>
                </c:pt>
                <c:pt idx="122">
                  <c:v>01/04/29</c:v>
                </c:pt>
                <c:pt idx="123">
                  <c:v>01/05/29</c:v>
                </c:pt>
                <c:pt idx="124">
                  <c:v>01/06/29</c:v>
                </c:pt>
                <c:pt idx="125">
                  <c:v>01/07/29</c:v>
                </c:pt>
                <c:pt idx="126">
                  <c:v>01/08/29</c:v>
                </c:pt>
                <c:pt idx="127">
                  <c:v>01/09/29</c:v>
                </c:pt>
                <c:pt idx="128">
                  <c:v>01/10/29</c:v>
                </c:pt>
                <c:pt idx="129">
                  <c:v>01/11/29</c:v>
                </c:pt>
                <c:pt idx="130">
                  <c:v>01/12/29</c:v>
                </c:pt>
                <c:pt idx="131">
                  <c:v>01/01/30</c:v>
                </c:pt>
                <c:pt idx="132">
                  <c:v>01/02/30</c:v>
                </c:pt>
                <c:pt idx="133">
                  <c:v>01/03/30</c:v>
                </c:pt>
                <c:pt idx="134">
                  <c:v>01/04/30</c:v>
                </c:pt>
                <c:pt idx="135">
                  <c:v>01/05/30</c:v>
                </c:pt>
                <c:pt idx="136">
                  <c:v>01/06/30</c:v>
                </c:pt>
                <c:pt idx="137">
                  <c:v>01/07/30</c:v>
                </c:pt>
                <c:pt idx="138">
                  <c:v>01/08/30</c:v>
                </c:pt>
                <c:pt idx="139">
                  <c:v>01/09/30</c:v>
                </c:pt>
                <c:pt idx="140">
                  <c:v>01/10/30</c:v>
                </c:pt>
                <c:pt idx="141">
                  <c:v>01/11/30</c:v>
                </c:pt>
                <c:pt idx="142">
                  <c:v>01/12/30</c:v>
                </c:pt>
                <c:pt idx="143">
                  <c:v>01/01/31</c:v>
                </c:pt>
                <c:pt idx="144">
                  <c:v>01/02/31</c:v>
                </c:pt>
                <c:pt idx="145">
                  <c:v>01/03/31</c:v>
                </c:pt>
                <c:pt idx="146">
                  <c:v>01/04/31</c:v>
                </c:pt>
                <c:pt idx="147">
                  <c:v>01/05/31</c:v>
                </c:pt>
                <c:pt idx="148">
                  <c:v>01/06/31</c:v>
                </c:pt>
                <c:pt idx="149">
                  <c:v>01/07/31</c:v>
                </c:pt>
                <c:pt idx="150">
                  <c:v>01/08/31</c:v>
                </c:pt>
                <c:pt idx="151">
                  <c:v>01/09/31</c:v>
                </c:pt>
                <c:pt idx="152">
                  <c:v>01/10/31</c:v>
                </c:pt>
                <c:pt idx="153">
                  <c:v>01/11/31</c:v>
                </c:pt>
                <c:pt idx="154">
                  <c:v>01/12/31</c:v>
                </c:pt>
                <c:pt idx="155">
                  <c:v>01/01/32</c:v>
                </c:pt>
                <c:pt idx="156">
                  <c:v>01/02/32</c:v>
                </c:pt>
                <c:pt idx="157">
                  <c:v>01/03/32</c:v>
                </c:pt>
                <c:pt idx="158">
                  <c:v>01/04/32</c:v>
                </c:pt>
                <c:pt idx="159">
                  <c:v>01/05/32</c:v>
                </c:pt>
                <c:pt idx="160">
                  <c:v>01/06/32</c:v>
                </c:pt>
                <c:pt idx="161">
                  <c:v>01/07/32</c:v>
                </c:pt>
                <c:pt idx="162">
                  <c:v>01/08/32</c:v>
                </c:pt>
                <c:pt idx="163">
                  <c:v>01/09/32</c:v>
                </c:pt>
                <c:pt idx="164">
                  <c:v>01/10/32</c:v>
                </c:pt>
                <c:pt idx="165">
                  <c:v>01/11/32</c:v>
                </c:pt>
                <c:pt idx="166">
                  <c:v>01/12/32</c:v>
                </c:pt>
                <c:pt idx="167">
                  <c:v>01/01/33</c:v>
                </c:pt>
                <c:pt idx="168">
                  <c:v>01/02/33</c:v>
                </c:pt>
                <c:pt idx="169">
                  <c:v>01/03/33</c:v>
                </c:pt>
                <c:pt idx="170">
                  <c:v>01/04/33</c:v>
                </c:pt>
                <c:pt idx="171">
                  <c:v>01/05/33</c:v>
                </c:pt>
                <c:pt idx="172">
                  <c:v>01/06/33</c:v>
                </c:pt>
                <c:pt idx="173">
                  <c:v>01/07/33</c:v>
                </c:pt>
                <c:pt idx="174">
                  <c:v>01/08/33</c:v>
                </c:pt>
                <c:pt idx="175">
                  <c:v>01/09/33</c:v>
                </c:pt>
                <c:pt idx="176">
                  <c:v>01/10/33</c:v>
                </c:pt>
                <c:pt idx="177">
                  <c:v>01/11/33</c:v>
                </c:pt>
                <c:pt idx="178">
                  <c:v>01/12/33</c:v>
                </c:pt>
                <c:pt idx="179">
                  <c:v>01/01/34</c:v>
                </c:pt>
                <c:pt idx="180">
                  <c:v>01/02/34</c:v>
                </c:pt>
                <c:pt idx="181">
                  <c:v>01/03/34</c:v>
                </c:pt>
                <c:pt idx="182">
                  <c:v>01/04/34</c:v>
                </c:pt>
                <c:pt idx="183">
                  <c:v>01/05/34</c:v>
                </c:pt>
                <c:pt idx="184">
                  <c:v>01/06/34</c:v>
                </c:pt>
                <c:pt idx="185">
                  <c:v>01/07/34</c:v>
                </c:pt>
                <c:pt idx="186">
                  <c:v>01/08/34</c:v>
                </c:pt>
                <c:pt idx="187">
                  <c:v>01/09/34</c:v>
                </c:pt>
                <c:pt idx="188">
                  <c:v>01/10/34</c:v>
                </c:pt>
                <c:pt idx="189">
                  <c:v>01/11/34</c:v>
                </c:pt>
                <c:pt idx="190">
                  <c:v>01/12/34</c:v>
                </c:pt>
                <c:pt idx="191">
                  <c:v>01/01/35</c:v>
                </c:pt>
                <c:pt idx="192">
                  <c:v>01/02/35</c:v>
                </c:pt>
                <c:pt idx="193">
                  <c:v>01/03/35</c:v>
                </c:pt>
                <c:pt idx="194">
                  <c:v>01/04/35</c:v>
                </c:pt>
                <c:pt idx="195">
                  <c:v>01/05/35</c:v>
                </c:pt>
                <c:pt idx="196">
                  <c:v>01/06/35</c:v>
                </c:pt>
                <c:pt idx="197">
                  <c:v>01/07/35</c:v>
                </c:pt>
                <c:pt idx="198">
                  <c:v>01/08/35</c:v>
                </c:pt>
                <c:pt idx="199">
                  <c:v>01/09/35</c:v>
                </c:pt>
                <c:pt idx="200">
                  <c:v>01/10/35</c:v>
                </c:pt>
                <c:pt idx="201">
                  <c:v>01/11/35</c:v>
                </c:pt>
                <c:pt idx="202">
                  <c:v>01/12/35</c:v>
                </c:pt>
                <c:pt idx="203">
                  <c:v>01/01/36</c:v>
                </c:pt>
                <c:pt idx="204">
                  <c:v>01/02/36</c:v>
                </c:pt>
                <c:pt idx="205">
                  <c:v>01/03/36</c:v>
                </c:pt>
                <c:pt idx="206">
                  <c:v>01/04/36</c:v>
                </c:pt>
                <c:pt idx="207">
                  <c:v>01/05/36</c:v>
                </c:pt>
                <c:pt idx="208">
                  <c:v>01/06/36</c:v>
                </c:pt>
                <c:pt idx="209">
                  <c:v>01/07/36</c:v>
                </c:pt>
                <c:pt idx="210">
                  <c:v>01/08/36</c:v>
                </c:pt>
                <c:pt idx="211">
                  <c:v>01/09/36</c:v>
                </c:pt>
                <c:pt idx="212">
                  <c:v>01/10/36</c:v>
                </c:pt>
                <c:pt idx="213">
                  <c:v>01/11/36</c:v>
                </c:pt>
                <c:pt idx="214">
                  <c:v>01/12/36</c:v>
                </c:pt>
                <c:pt idx="215">
                  <c:v>01/01/37</c:v>
                </c:pt>
                <c:pt idx="216">
                  <c:v>01/02/37</c:v>
                </c:pt>
                <c:pt idx="217">
                  <c:v>01/03/37</c:v>
                </c:pt>
                <c:pt idx="218">
                  <c:v>01/04/37</c:v>
                </c:pt>
                <c:pt idx="219">
                  <c:v>01/05/37</c:v>
                </c:pt>
                <c:pt idx="220">
                  <c:v>01/06/37</c:v>
                </c:pt>
                <c:pt idx="221">
                  <c:v>01/07/37</c:v>
                </c:pt>
                <c:pt idx="222">
                  <c:v>01/08/37</c:v>
                </c:pt>
                <c:pt idx="223">
                  <c:v>01/09/37</c:v>
                </c:pt>
                <c:pt idx="224">
                  <c:v>01/10/37</c:v>
                </c:pt>
                <c:pt idx="225">
                  <c:v>01/11/37</c:v>
                </c:pt>
                <c:pt idx="226">
                  <c:v>01/12/37</c:v>
                </c:pt>
                <c:pt idx="227">
                  <c:v>01/01/38</c:v>
                </c:pt>
                <c:pt idx="228">
                  <c:v>01/02/38</c:v>
                </c:pt>
                <c:pt idx="229">
                  <c:v>01/03/38</c:v>
                </c:pt>
                <c:pt idx="230">
                  <c:v>01/04/38</c:v>
                </c:pt>
                <c:pt idx="231">
                  <c:v>01/05/38</c:v>
                </c:pt>
                <c:pt idx="232">
                  <c:v>01/06/38</c:v>
                </c:pt>
                <c:pt idx="233">
                  <c:v>01/07/38</c:v>
                </c:pt>
                <c:pt idx="234">
                  <c:v>01/08/38</c:v>
                </c:pt>
                <c:pt idx="235">
                  <c:v>01/09/38</c:v>
                </c:pt>
                <c:pt idx="236">
                  <c:v>01/10/38</c:v>
                </c:pt>
                <c:pt idx="237">
                  <c:v>01/11/38</c:v>
                </c:pt>
                <c:pt idx="238">
                  <c:v>01/12/38</c:v>
                </c:pt>
                <c:pt idx="239">
                  <c:v>01/01/39</c:v>
                </c:pt>
              </c:strCache>
            </c:strRef>
          </c:cat>
          <c:val>
            <c:numRef>
              <c:f>'Loan 5'!$H$24:$H$1650</c:f>
              <c:numCache>
                <c:formatCode>#,##0.00</c:formatCode>
                <c:ptCount val="1627"/>
                <c:pt idx="0">
                  <c:v>739.27226251591264</c:v>
                </c:pt>
                <c:pt idx="1">
                  <c:v>742.28414922322031</c:v>
                </c:pt>
                <c:pt idx="2">
                  <c:v>745.30830672979596</c:v>
                </c:pt>
                <c:pt idx="3">
                  <c:v>748.34478502839443</c:v>
                </c:pt>
                <c:pt idx="4">
                  <c:v>751.39363431544757</c:v>
                </c:pt>
                <c:pt idx="5">
                  <c:v>754.45490499189418</c:v>
                </c:pt>
                <c:pt idx="6">
                  <c:v>757.52864766401194</c:v>
                </c:pt>
                <c:pt idx="7">
                  <c:v>760.61491314425484</c:v>
                </c:pt>
                <c:pt idx="8">
                  <c:v>763.71375245209356</c:v>
                </c:pt>
                <c:pt idx="9">
                  <c:v>766.82521681485787</c:v>
                </c:pt>
                <c:pt idx="10">
                  <c:v>769.94935766858475</c:v>
                </c:pt>
                <c:pt idx="11">
                  <c:v>773.08622665886696</c:v>
                </c:pt>
                <c:pt idx="12">
                  <c:v>776.23587564170907</c:v>
                </c:pt>
                <c:pt idx="13">
                  <c:v>779.39835668438195</c:v>
                </c:pt>
                <c:pt idx="14">
                  <c:v>782.57372206628611</c:v>
                </c:pt>
                <c:pt idx="15">
                  <c:v>785.7620242798148</c:v>
                </c:pt>
                <c:pt idx="16">
                  <c:v>788.96331603122076</c:v>
                </c:pt>
                <c:pt idx="17">
                  <c:v>792.17765024148957</c:v>
                </c:pt>
                <c:pt idx="18">
                  <c:v>795.405080047213</c:v>
                </c:pt>
                <c:pt idx="19">
                  <c:v>798.64565880146802</c:v>
                </c:pt>
                <c:pt idx="20">
                  <c:v>801.89944007469876</c:v>
                </c:pt>
                <c:pt idx="21">
                  <c:v>805.16647765560128</c:v>
                </c:pt>
                <c:pt idx="22">
                  <c:v>808.44682555201416</c:v>
                </c:pt>
                <c:pt idx="23">
                  <c:v>811.7405379918107</c:v>
                </c:pt>
                <c:pt idx="24">
                  <c:v>815.04766942379479</c:v>
                </c:pt>
                <c:pt idx="25">
                  <c:v>818.36827451860131</c:v>
                </c:pt>
                <c:pt idx="26">
                  <c:v>821.70240816960086</c:v>
                </c:pt>
                <c:pt idx="27">
                  <c:v>825.05012549380581</c:v>
                </c:pt>
                <c:pt idx="28">
                  <c:v>828.4114818327821</c:v>
                </c:pt>
                <c:pt idx="29">
                  <c:v>831.78653275356442</c:v>
                </c:pt>
                <c:pt idx="30">
                  <c:v>835.17533404957408</c:v>
                </c:pt>
                <c:pt idx="31">
                  <c:v>838.57794174154196</c:v>
                </c:pt>
                <c:pt idx="32">
                  <c:v>841.99441207843415</c:v>
                </c:pt>
                <c:pt idx="33">
                  <c:v>845.42480153838164</c:v>
                </c:pt>
                <c:pt idx="34">
                  <c:v>848.86916682961555</c:v>
                </c:pt>
                <c:pt idx="35">
                  <c:v>852.32756489140183</c:v>
                </c:pt>
                <c:pt idx="36">
                  <c:v>855.80005289498513</c:v>
                </c:pt>
                <c:pt idx="37">
                  <c:v>859.28668824453212</c:v>
                </c:pt>
                <c:pt idx="38">
                  <c:v>862.78752857808172</c:v>
                </c:pt>
                <c:pt idx="39">
                  <c:v>866.30263176849667</c:v>
                </c:pt>
                <c:pt idx="40">
                  <c:v>869.83205592442209</c:v>
                </c:pt>
                <c:pt idx="41">
                  <c:v>873.37585939124347</c:v>
                </c:pt>
                <c:pt idx="42">
                  <c:v>876.93410075205361</c:v>
                </c:pt>
                <c:pt idx="43">
                  <c:v>880.50683882861972</c:v>
                </c:pt>
                <c:pt idx="44">
                  <c:v>884.09413268235653</c:v>
                </c:pt>
                <c:pt idx="45">
                  <c:v>887.69604161530174</c:v>
                </c:pt>
                <c:pt idx="46">
                  <c:v>891.31262517109712</c:v>
                </c:pt>
                <c:pt idx="47">
                  <c:v>894.94394313597263</c:v>
                </c:pt>
                <c:pt idx="48">
                  <c:v>898.59005553973498</c:v>
                </c:pt>
                <c:pt idx="49">
                  <c:v>902.25102265675946</c:v>
                </c:pt>
                <c:pt idx="50">
                  <c:v>905.92690500698632</c:v>
                </c:pt>
                <c:pt idx="51">
                  <c:v>909.6177633569223</c:v>
                </c:pt>
                <c:pt idx="52">
                  <c:v>913.32365872064361</c:v>
                </c:pt>
                <c:pt idx="53">
                  <c:v>917.04465236080614</c:v>
                </c:pt>
                <c:pt idx="54">
                  <c:v>920.78080578965682</c:v>
                </c:pt>
                <c:pt idx="55">
                  <c:v>924.53218077005158</c:v>
                </c:pt>
                <c:pt idx="56">
                  <c:v>928.29883931647487</c:v>
                </c:pt>
                <c:pt idx="57">
                  <c:v>932.0808436960674</c:v>
                </c:pt>
                <c:pt idx="58">
                  <c:v>935.87825642965254</c:v>
                </c:pt>
                <c:pt idx="59">
                  <c:v>939.69114029277205</c:v>
                </c:pt>
                <c:pt idx="60">
                  <c:v>943.5195583167224</c:v>
                </c:pt>
                <c:pt idx="61">
                  <c:v>947.36357378959792</c:v>
                </c:pt>
                <c:pt idx="62">
                  <c:v>951.22325025733619</c:v>
                </c:pt>
                <c:pt idx="63">
                  <c:v>955.09865152476891</c:v>
                </c:pt>
                <c:pt idx="64">
                  <c:v>958.9898416566765</c:v>
                </c:pt>
                <c:pt idx="65">
                  <c:v>962.89688497884708</c:v>
                </c:pt>
                <c:pt idx="66">
                  <c:v>966.81984607914035</c:v>
                </c:pt>
                <c:pt idx="67">
                  <c:v>970.75878980855452</c:v>
                </c:pt>
                <c:pt idx="68">
                  <c:v>974.71378128229924</c:v>
                </c:pt>
                <c:pt idx="69">
                  <c:v>978.68488588087132</c:v>
                </c:pt>
                <c:pt idx="70">
                  <c:v>982.67216925113576</c:v>
                </c:pt>
                <c:pt idx="71">
                  <c:v>986.67569730741116</c:v>
                </c:pt>
                <c:pt idx="72">
                  <c:v>990.69553623255911</c:v>
                </c:pt>
                <c:pt idx="73">
                  <c:v>994.73175247907841</c:v>
                </c:pt>
                <c:pt idx="74">
                  <c:v>998.78441277020363</c:v>
                </c:pt>
                <c:pt idx="75">
                  <c:v>1002.853584101008</c:v>
                </c:pt>
                <c:pt idx="76">
                  <c:v>1006.939333739511</c:v>
                </c:pt>
                <c:pt idx="77">
                  <c:v>1011.0417292277901</c:v>
                </c:pt>
                <c:pt idx="78">
                  <c:v>1015.1608383830981</c:v>
                </c:pt>
                <c:pt idx="79">
                  <c:v>1019.296729298983</c:v>
                </c:pt>
                <c:pt idx="80">
                  <c:v>1023.449470346415</c:v>
                </c:pt>
                <c:pt idx="81">
                  <c:v>1027.6191301749157</c:v>
                </c:pt>
                <c:pt idx="82">
                  <c:v>1031.8057777136933</c:v>
                </c:pt>
                <c:pt idx="83">
                  <c:v>1036.0094821727826</c:v>
                </c:pt>
                <c:pt idx="84">
                  <c:v>1040.2303130441878</c:v>
                </c:pt>
                <c:pt idx="85">
                  <c:v>1044.4683401030329</c:v>
                </c:pt>
                <c:pt idx="86">
                  <c:v>1048.7236334087145</c:v>
                </c:pt>
                <c:pt idx="87">
                  <c:v>1052.9962633060591</c:v>
                </c:pt>
                <c:pt idx="88">
                  <c:v>1057.2863004264873</c:v>
                </c:pt>
                <c:pt idx="89">
                  <c:v>1061.5938156891802</c:v>
                </c:pt>
                <c:pt idx="90">
                  <c:v>1065.9188803022535</c:v>
                </c:pt>
                <c:pt idx="91">
                  <c:v>1070.2615657639328</c:v>
                </c:pt>
                <c:pt idx="92">
                  <c:v>1074.6219438637363</c:v>
                </c:pt>
                <c:pt idx="93">
                  <c:v>1079.0000866836622</c:v>
                </c:pt>
                <c:pt idx="94">
                  <c:v>1083.3960665993786</c:v>
                </c:pt>
                <c:pt idx="95">
                  <c:v>1087.8099562814223</c:v>
                </c:pt>
                <c:pt idx="96">
                  <c:v>1092.241828696398</c:v>
                </c:pt>
                <c:pt idx="97">
                  <c:v>1096.6917571081854</c:v>
                </c:pt>
                <c:pt idx="98">
                  <c:v>1101.159815079151</c:v>
                </c:pt>
                <c:pt idx="99">
                  <c:v>1105.6460764713629</c:v>
                </c:pt>
                <c:pt idx="100">
                  <c:v>1110.1506154478122</c:v>
                </c:pt>
                <c:pt idx="101">
                  <c:v>1114.6735064736399</c:v>
                </c:pt>
                <c:pt idx="102">
                  <c:v>1119.2148243173669</c:v>
                </c:pt>
                <c:pt idx="103">
                  <c:v>1123.77464405213</c:v>
                </c:pt>
                <c:pt idx="104">
                  <c:v>1128.353041056924</c:v>
                </c:pt>
                <c:pt idx="105">
                  <c:v>1132.9500910178458</c:v>
                </c:pt>
                <c:pt idx="106">
                  <c:v>1137.5658699293483</c:v>
                </c:pt>
                <c:pt idx="107">
                  <c:v>1142.200454095494</c:v>
                </c:pt>
                <c:pt idx="108">
                  <c:v>1146.8539201312185</c:v>
                </c:pt>
                <c:pt idx="109">
                  <c:v>1151.5263449635954</c:v>
                </c:pt>
                <c:pt idx="110">
                  <c:v>1156.2178058331092</c:v>
                </c:pt>
                <c:pt idx="111">
                  <c:v>1160.9283802949317</c:v>
                </c:pt>
                <c:pt idx="112">
                  <c:v>1165.6581462202037</c:v>
                </c:pt>
                <c:pt idx="113">
                  <c:v>1170.4071817973229</c:v>
                </c:pt>
                <c:pt idx="114">
                  <c:v>1175.1755655332363</c:v>
                </c:pt>
                <c:pt idx="115">
                  <c:v>1179.9633762547373</c:v>
                </c:pt>
                <c:pt idx="116">
                  <c:v>1184.7706931097709</c:v>
                </c:pt>
                <c:pt idx="117">
                  <c:v>1189.5975955687391</c:v>
                </c:pt>
                <c:pt idx="118">
                  <c:v>1194.4441634258164</c:v>
                </c:pt>
                <c:pt idx="119">
                  <c:v>1199.3104768002695</c:v>
                </c:pt>
                <c:pt idx="120">
                  <c:v>1204.1966161377804</c:v>
                </c:pt>
                <c:pt idx="121">
                  <c:v>1209.1026622117761</c:v>
                </c:pt>
                <c:pt idx="122">
                  <c:v>1214.0286961247657</c:v>
                </c:pt>
                <c:pt idx="123">
                  <c:v>1218.9747993096792</c:v>
                </c:pt>
                <c:pt idx="124">
                  <c:v>1223.9410535312147</c:v>
                </c:pt>
                <c:pt idx="125">
                  <c:v>1228.9275408871899</c:v>
                </c:pt>
                <c:pt idx="126">
                  <c:v>1233.9343438098988</c:v>
                </c:pt>
                <c:pt idx="127">
                  <c:v>1238.9615450674753</c:v>
                </c:pt>
                <c:pt idx="128">
                  <c:v>1244.0092277652602</c:v>
                </c:pt>
                <c:pt idx="129">
                  <c:v>1249.0774753471769</c:v>
                </c:pt>
                <c:pt idx="130">
                  <c:v>1254.1663715971081</c:v>
                </c:pt>
                <c:pt idx="131">
                  <c:v>1259.2760006402841</c:v>
                </c:pt>
                <c:pt idx="132">
                  <c:v>1264.4064469446703</c:v>
                </c:pt>
                <c:pt idx="133">
                  <c:v>1269.5577953223656</c:v>
                </c:pt>
                <c:pt idx="134">
                  <c:v>1274.7301309310046</c:v>
                </c:pt>
                <c:pt idx="135">
                  <c:v>1279.9235392751639</c:v>
                </c:pt>
                <c:pt idx="136">
                  <c:v>1285.1381062077762</c:v>
                </c:pt>
                <c:pt idx="137">
                  <c:v>1290.3739179315501</c:v>
                </c:pt>
                <c:pt idx="138">
                  <c:v>1295.6310610003945</c:v>
                </c:pt>
                <c:pt idx="139">
                  <c:v>1300.9096223208498</c:v>
                </c:pt>
                <c:pt idx="140">
                  <c:v>1306.2096891535241</c:v>
                </c:pt>
                <c:pt idx="141">
                  <c:v>1311.5313491145366</c:v>
                </c:pt>
                <c:pt idx="142">
                  <c:v>1316.8746901769646</c:v>
                </c:pt>
                <c:pt idx="143">
                  <c:v>1322.239800672299</c:v>
                </c:pt>
                <c:pt idx="144">
                  <c:v>1327.6267692919046</c:v>
                </c:pt>
                <c:pt idx="145">
                  <c:v>1333.035685088485</c:v>
                </c:pt>
                <c:pt idx="146">
                  <c:v>1338.4666374775559</c:v>
                </c:pt>
                <c:pt idx="147">
                  <c:v>1343.9197162389232</c:v>
                </c:pt>
                <c:pt idx="148">
                  <c:v>1349.395011518166</c:v>
                </c:pt>
                <c:pt idx="149">
                  <c:v>1354.8926138281286</c:v>
                </c:pt>
                <c:pt idx="150">
                  <c:v>1360.4126140504154</c:v>
                </c:pt>
                <c:pt idx="151">
                  <c:v>1365.9551034368933</c:v>
                </c:pt>
                <c:pt idx="152">
                  <c:v>1371.5201736112015</c:v>
                </c:pt>
                <c:pt idx="153">
                  <c:v>1377.1079165702645</c:v>
                </c:pt>
                <c:pt idx="154">
                  <c:v>1382.7184246858137</c:v>
                </c:pt>
                <c:pt idx="155">
                  <c:v>1388.3517907059149</c:v>
                </c:pt>
                <c:pt idx="156">
                  <c:v>1394.008107756501</c:v>
                </c:pt>
                <c:pt idx="157">
                  <c:v>1399.6874693429102</c:v>
                </c:pt>
                <c:pt idx="158">
                  <c:v>1405.3899693514347</c:v>
                </c:pt>
                <c:pt idx="159">
                  <c:v>1411.1157020508704</c:v>
                </c:pt>
                <c:pt idx="160">
                  <c:v>1416.8647620940753</c:v>
                </c:pt>
                <c:pt idx="161">
                  <c:v>1422.6372445195361</c:v>
                </c:pt>
                <c:pt idx="162">
                  <c:v>1428.4332447529371</c:v>
                </c:pt>
                <c:pt idx="163">
                  <c:v>1434.252858608739</c:v>
                </c:pt>
                <c:pt idx="164">
                  <c:v>1440.0961822917625</c:v>
                </c:pt>
                <c:pt idx="165">
                  <c:v>1445.9633123987787</c:v>
                </c:pt>
                <c:pt idx="166">
                  <c:v>1451.8543459201053</c:v>
                </c:pt>
                <c:pt idx="167">
                  <c:v>1457.7693802412116</c:v>
                </c:pt>
                <c:pt idx="168">
                  <c:v>1463.7085131443268</c:v>
                </c:pt>
                <c:pt idx="169">
                  <c:v>1469.6718428100567</c:v>
                </c:pt>
                <c:pt idx="170">
                  <c:v>1475.6594678190074</c:v>
                </c:pt>
                <c:pt idx="171">
                  <c:v>1481.6714871534145</c:v>
                </c:pt>
                <c:pt idx="172">
                  <c:v>1487.7080001987799</c:v>
                </c:pt>
                <c:pt idx="173">
                  <c:v>1493.7691067455139</c:v>
                </c:pt>
                <c:pt idx="174">
                  <c:v>1499.8549069905848</c:v>
                </c:pt>
                <c:pt idx="175">
                  <c:v>1505.9655015391768</c:v>
                </c:pt>
                <c:pt idx="176">
                  <c:v>1512.1009914063516</c:v>
                </c:pt>
                <c:pt idx="177">
                  <c:v>1518.2614780187184</c:v>
                </c:pt>
                <c:pt idx="178">
                  <c:v>1524.4470632161115</c:v>
                </c:pt>
                <c:pt idx="179">
                  <c:v>1530.6578492532731</c:v>
                </c:pt>
                <c:pt idx="180">
                  <c:v>1536.893938801544</c:v>
                </c:pt>
                <c:pt idx="181">
                  <c:v>1543.1554349505604</c:v>
                </c:pt>
                <c:pt idx="182">
                  <c:v>1549.4424412099586</c:v>
                </c:pt>
                <c:pt idx="183">
                  <c:v>1555.7550615110863</c:v>
                </c:pt>
                <c:pt idx="184">
                  <c:v>1562.0934002087199</c:v>
                </c:pt>
                <c:pt idx="185">
                  <c:v>1568.4575620827904</c:v>
                </c:pt>
                <c:pt idx="186">
                  <c:v>1574.847652340115</c:v>
                </c:pt>
                <c:pt idx="187">
                  <c:v>1581.2637766161365</c:v>
                </c:pt>
                <c:pt idx="188">
                  <c:v>1587.70604097667</c:v>
                </c:pt>
                <c:pt idx="189">
                  <c:v>1594.1745519196552</c:v>
                </c:pt>
                <c:pt idx="190">
                  <c:v>1600.669416376918</c:v>
                </c:pt>
                <c:pt idx="191">
                  <c:v>1607.1907417159377</c:v>
                </c:pt>
                <c:pt idx="192">
                  <c:v>1613.7386357416221</c:v>
                </c:pt>
                <c:pt idx="193">
                  <c:v>1620.3132066980893</c:v>
                </c:pt>
                <c:pt idx="194">
                  <c:v>1626.9145632704576</c:v>
                </c:pt>
                <c:pt idx="195">
                  <c:v>1633.5428145866417</c:v>
                </c:pt>
                <c:pt idx="196">
                  <c:v>1640.198070219157</c:v>
                </c:pt>
                <c:pt idx="197">
                  <c:v>1646.8804401869311</c:v>
                </c:pt>
                <c:pt idx="198">
                  <c:v>1653.5900349571218</c:v>
                </c:pt>
                <c:pt idx="199">
                  <c:v>1660.3269654469445</c:v>
                </c:pt>
                <c:pt idx="200">
                  <c:v>1667.0913430255046</c:v>
                </c:pt>
                <c:pt idx="201">
                  <c:v>1673.8832795156391</c:v>
                </c:pt>
                <c:pt idx="202">
                  <c:v>1680.702887195765</c:v>
                </c:pt>
                <c:pt idx="203">
                  <c:v>1687.5502788017357</c:v>
                </c:pt>
                <c:pt idx="204">
                  <c:v>1694.4255675287043</c:v>
                </c:pt>
                <c:pt idx="205">
                  <c:v>1701.3288670329948</c:v>
                </c:pt>
                <c:pt idx="206">
                  <c:v>1708.2602914339814</c:v>
                </c:pt>
                <c:pt idx="207">
                  <c:v>1715.2199553159746</c:v>
                </c:pt>
                <c:pt idx="208">
                  <c:v>1722.2079737301158</c:v>
                </c:pt>
                <c:pt idx="209">
                  <c:v>1729.2244621962784</c:v>
                </c:pt>
                <c:pt idx="210">
                  <c:v>1736.2695367049789</c:v>
                </c:pt>
                <c:pt idx="211">
                  <c:v>1743.3433137192928</c:v>
                </c:pt>
                <c:pt idx="212">
                  <c:v>1750.4459101767809</c:v>
                </c:pt>
                <c:pt idx="213">
                  <c:v>1757.5774434914219</c:v>
                </c:pt>
                <c:pt idx="214">
                  <c:v>1764.7380315555542</c:v>
                </c:pt>
                <c:pt idx="215">
                  <c:v>1771.9277927418236</c:v>
                </c:pt>
                <c:pt idx="216">
                  <c:v>1779.1468459051407</c:v>
                </c:pt>
                <c:pt idx="217">
                  <c:v>1786.3953103846457</c:v>
                </c:pt>
                <c:pt idx="218">
                  <c:v>1793.6733060056815</c:v>
                </c:pt>
                <c:pt idx="219">
                  <c:v>1800.9809530817745</c:v>
                </c:pt>
                <c:pt idx="220">
                  <c:v>1808.3183724166227</c:v>
                </c:pt>
                <c:pt idx="221">
                  <c:v>1815.6856853060935</c:v>
                </c:pt>
                <c:pt idx="222">
                  <c:v>1823.0830135402289</c:v>
                </c:pt>
                <c:pt idx="223">
                  <c:v>1830.5104794052586</c:v>
                </c:pt>
                <c:pt idx="224">
                  <c:v>1837.9682056856211</c:v>
                </c:pt>
                <c:pt idx="225">
                  <c:v>1845.4563156659942</c:v>
                </c:pt>
                <c:pt idx="226">
                  <c:v>1852.9749331333333</c:v>
                </c:pt>
                <c:pt idx="227">
                  <c:v>1860.5241823789158</c:v>
                </c:pt>
                <c:pt idx="228">
                  <c:v>1868.1041882003988</c:v>
                </c:pt>
                <c:pt idx="229">
                  <c:v>1875.7150759038791</c:v>
                </c:pt>
                <c:pt idx="230">
                  <c:v>1883.3569713059669</c:v>
                </c:pt>
                <c:pt idx="231">
                  <c:v>1891.0300007358644</c:v>
                </c:pt>
                <c:pt idx="232">
                  <c:v>1898.734291037455</c:v>
                </c:pt>
                <c:pt idx="233">
                  <c:v>1906.4699695713994</c:v>
                </c:pt>
                <c:pt idx="234">
                  <c:v>1914.2371642172416</c:v>
                </c:pt>
                <c:pt idx="235">
                  <c:v>1922.0360033755226</c:v>
                </c:pt>
                <c:pt idx="236">
                  <c:v>1929.8666159699033</c:v>
                </c:pt>
                <c:pt idx="237">
                  <c:v>1937.7291314492952</c:v>
                </c:pt>
                <c:pt idx="238">
                  <c:v>1945.623679790001</c:v>
                </c:pt>
                <c:pt idx="239">
                  <c:v>1953.550391497588</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val>
          <c:extLst>
            <c:ext xmlns:c16="http://schemas.microsoft.com/office/drawing/2014/chart" uri="{C3380CC4-5D6E-409C-BE32-E72D297353CC}">
              <c16:uniqueId val="{00000000-DC43-493F-9C43-F33C2E118D3E}"/>
            </c:ext>
          </c:extLst>
        </c:ser>
        <c:ser>
          <c:idx val="0"/>
          <c:order val="1"/>
          <c:tx>
            <c:v>Interest Paid</c:v>
          </c:tx>
          <c:spPr>
            <a:solidFill>
              <a:srgbClr val="002060"/>
            </a:solidFill>
            <a:ln>
              <a:solidFill>
                <a:srgbClr val="002060"/>
              </a:solidFill>
            </a:ln>
            <a:effectLst/>
          </c:spPr>
          <c:invertIfNegative val="0"/>
          <c:cat>
            <c:strRef>
              <c:f>'Loan 5'!$C$24:$C$1650</c:f>
              <c:strCache>
                <c:ptCount val="240"/>
                <c:pt idx="0">
                  <c:v>01/02/19</c:v>
                </c:pt>
                <c:pt idx="1">
                  <c:v>01/03/19</c:v>
                </c:pt>
                <c:pt idx="2">
                  <c:v>01/04/19</c:v>
                </c:pt>
                <c:pt idx="3">
                  <c:v>01/05/19</c:v>
                </c:pt>
                <c:pt idx="4">
                  <c:v>01/06/19</c:v>
                </c:pt>
                <c:pt idx="5">
                  <c:v>01/07/19</c:v>
                </c:pt>
                <c:pt idx="6">
                  <c:v>01/08/19</c:v>
                </c:pt>
                <c:pt idx="7">
                  <c:v>01/09/19</c:v>
                </c:pt>
                <c:pt idx="8">
                  <c:v>01/10/19</c:v>
                </c:pt>
                <c:pt idx="9">
                  <c:v>01/11/19</c:v>
                </c:pt>
                <c:pt idx="10">
                  <c:v>01/12/19</c:v>
                </c:pt>
                <c:pt idx="11">
                  <c:v>01/01/20</c:v>
                </c:pt>
                <c:pt idx="12">
                  <c:v>01/02/20</c:v>
                </c:pt>
                <c:pt idx="13">
                  <c:v>01/03/20</c:v>
                </c:pt>
                <c:pt idx="14">
                  <c:v>01/04/20</c:v>
                </c:pt>
                <c:pt idx="15">
                  <c:v>01/05/20</c:v>
                </c:pt>
                <c:pt idx="16">
                  <c:v>01/06/20</c:v>
                </c:pt>
                <c:pt idx="17">
                  <c:v>01/07/20</c:v>
                </c:pt>
                <c:pt idx="18">
                  <c:v>01/08/20</c:v>
                </c:pt>
                <c:pt idx="19">
                  <c:v>01/09/20</c:v>
                </c:pt>
                <c:pt idx="20">
                  <c:v>01/10/20</c:v>
                </c:pt>
                <c:pt idx="21">
                  <c:v>01/11/20</c:v>
                </c:pt>
                <c:pt idx="22">
                  <c:v>01/12/20</c:v>
                </c:pt>
                <c:pt idx="23">
                  <c:v>01/01/21</c:v>
                </c:pt>
                <c:pt idx="24">
                  <c:v>01/02/21</c:v>
                </c:pt>
                <c:pt idx="25">
                  <c:v>01/03/21</c:v>
                </c:pt>
                <c:pt idx="26">
                  <c:v>01/04/21</c:v>
                </c:pt>
                <c:pt idx="27">
                  <c:v>01/05/21</c:v>
                </c:pt>
                <c:pt idx="28">
                  <c:v>01/06/21</c:v>
                </c:pt>
                <c:pt idx="29">
                  <c:v>01/07/21</c:v>
                </c:pt>
                <c:pt idx="30">
                  <c:v>01/08/21</c:v>
                </c:pt>
                <c:pt idx="31">
                  <c:v>01/09/21</c:v>
                </c:pt>
                <c:pt idx="32">
                  <c:v>01/10/21</c:v>
                </c:pt>
                <c:pt idx="33">
                  <c:v>01/11/21</c:v>
                </c:pt>
                <c:pt idx="34">
                  <c:v>01/12/21</c:v>
                </c:pt>
                <c:pt idx="35">
                  <c:v>01/01/22</c:v>
                </c:pt>
                <c:pt idx="36">
                  <c:v>01/02/22</c:v>
                </c:pt>
                <c:pt idx="37">
                  <c:v>01/03/22</c:v>
                </c:pt>
                <c:pt idx="38">
                  <c:v>01/04/22</c:v>
                </c:pt>
                <c:pt idx="39">
                  <c:v>01/05/22</c:v>
                </c:pt>
                <c:pt idx="40">
                  <c:v>01/06/22</c:v>
                </c:pt>
                <c:pt idx="41">
                  <c:v>01/07/22</c:v>
                </c:pt>
                <c:pt idx="42">
                  <c:v>01/08/22</c:v>
                </c:pt>
                <c:pt idx="43">
                  <c:v>01/09/22</c:v>
                </c:pt>
                <c:pt idx="44">
                  <c:v>01/10/22</c:v>
                </c:pt>
                <c:pt idx="45">
                  <c:v>01/11/22</c:v>
                </c:pt>
                <c:pt idx="46">
                  <c:v>01/12/22</c:v>
                </c:pt>
                <c:pt idx="47">
                  <c:v>01/01/23</c:v>
                </c:pt>
                <c:pt idx="48">
                  <c:v>01/02/23</c:v>
                </c:pt>
                <c:pt idx="49">
                  <c:v>01/03/23</c:v>
                </c:pt>
                <c:pt idx="50">
                  <c:v>01/04/23</c:v>
                </c:pt>
                <c:pt idx="51">
                  <c:v>01/05/23</c:v>
                </c:pt>
                <c:pt idx="52">
                  <c:v>01/06/23</c:v>
                </c:pt>
                <c:pt idx="53">
                  <c:v>01/07/23</c:v>
                </c:pt>
                <c:pt idx="54">
                  <c:v>01/08/23</c:v>
                </c:pt>
                <c:pt idx="55">
                  <c:v>01/09/23</c:v>
                </c:pt>
                <c:pt idx="56">
                  <c:v>01/10/23</c:v>
                </c:pt>
                <c:pt idx="57">
                  <c:v>01/11/23</c:v>
                </c:pt>
                <c:pt idx="58">
                  <c:v>01/12/23</c:v>
                </c:pt>
                <c:pt idx="59">
                  <c:v>01/01/24</c:v>
                </c:pt>
                <c:pt idx="60">
                  <c:v>01/02/24</c:v>
                </c:pt>
                <c:pt idx="61">
                  <c:v>01/03/24</c:v>
                </c:pt>
                <c:pt idx="62">
                  <c:v>01/04/24</c:v>
                </c:pt>
                <c:pt idx="63">
                  <c:v>01/05/24</c:v>
                </c:pt>
                <c:pt idx="64">
                  <c:v>01/06/24</c:v>
                </c:pt>
                <c:pt idx="65">
                  <c:v>01/07/24</c:v>
                </c:pt>
                <c:pt idx="66">
                  <c:v>01/08/24</c:v>
                </c:pt>
                <c:pt idx="67">
                  <c:v>01/09/24</c:v>
                </c:pt>
                <c:pt idx="68">
                  <c:v>01/10/24</c:v>
                </c:pt>
                <c:pt idx="69">
                  <c:v>01/11/24</c:v>
                </c:pt>
                <c:pt idx="70">
                  <c:v>01/12/24</c:v>
                </c:pt>
                <c:pt idx="71">
                  <c:v>01/01/25</c:v>
                </c:pt>
                <c:pt idx="72">
                  <c:v>01/02/25</c:v>
                </c:pt>
                <c:pt idx="73">
                  <c:v>01/03/25</c:v>
                </c:pt>
                <c:pt idx="74">
                  <c:v>01/04/25</c:v>
                </c:pt>
                <c:pt idx="75">
                  <c:v>01/05/25</c:v>
                </c:pt>
                <c:pt idx="76">
                  <c:v>01/06/25</c:v>
                </c:pt>
                <c:pt idx="77">
                  <c:v>01/07/25</c:v>
                </c:pt>
                <c:pt idx="78">
                  <c:v>01/08/25</c:v>
                </c:pt>
                <c:pt idx="79">
                  <c:v>01/09/25</c:v>
                </c:pt>
                <c:pt idx="80">
                  <c:v>01/10/25</c:v>
                </c:pt>
                <c:pt idx="81">
                  <c:v>01/11/25</c:v>
                </c:pt>
                <c:pt idx="82">
                  <c:v>01/12/25</c:v>
                </c:pt>
                <c:pt idx="83">
                  <c:v>01/01/26</c:v>
                </c:pt>
                <c:pt idx="84">
                  <c:v>01/02/26</c:v>
                </c:pt>
                <c:pt idx="85">
                  <c:v>01/03/26</c:v>
                </c:pt>
                <c:pt idx="86">
                  <c:v>01/04/26</c:v>
                </c:pt>
                <c:pt idx="87">
                  <c:v>01/05/26</c:v>
                </c:pt>
                <c:pt idx="88">
                  <c:v>01/06/26</c:v>
                </c:pt>
                <c:pt idx="89">
                  <c:v>01/07/26</c:v>
                </c:pt>
                <c:pt idx="90">
                  <c:v>01/08/26</c:v>
                </c:pt>
                <c:pt idx="91">
                  <c:v>01/09/26</c:v>
                </c:pt>
                <c:pt idx="92">
                  <c:v>01/10/26</c:v>
                </c:pt>
                <c:pt idx="93">
                  <c:v>01/11/26</c:v>
                </c:pt>
                <c:pt idx="94">
                  <c:v>01/12/26</c:v>
                </c:pt>
                <c:pt idx="95">
                  <c:v>01/01/27</c:v>
                </c:pt>
                <c:pt idx="96">
                  <c:v>01/02/27</c:v>
                </c:pt>
                <c:pt idx="97">
                  <c:v>01/03/27</c:v>
                </c:pt>
                <c:pt idx="98">
                  <c:v>01/04/27</c:v>
                </c:pt>
                <c:pt idx="99">
                  <c:v>01/05/27</c:v>
                </c:pt>
                <c:pt idx="100">
                  <c:v>01/06/27</c:v>
                </c:pt>
                <c:pt idx="101">
                  <c:v>01/07/27</c:v>
                </c:pt>
                <c:pt idx="102">
                  <c:v>01/08/27</c:v>
                </c:pt>
                <c:pt idx="103">
                  <c:v>01/09/27</c:v>
                </c:pt>
                <c:pt idx="104">
                  <c:v>01/10/27</c:v>
                </c:pt>
                <c:pt idx="105">
                  <c:v>01/11/27</c:v>
                </c:pt>
                <c:pt idx="106">
                  <c:v>01/12/27</c:v>
                </c:pt>
                <c:pt idx="107">
                  <c:v>01/01/28</c:v>
                </c:pt>
                <c:pt idx="108">
                  <c:v>01/02/28</c:v>
                </c:pt>
                <c:pt idx="109">
                  <c:v>01/03/28</c:v>
                </c:pt>
                <c:pt idx="110">
                  <c:v>01/04/28</c:v>
                </c:pt>
                <c:pt idx="111">
                  <c:v>01/05/28</c:v>
                </c:pt>
                <c:pt idx="112">
                  <c:v>01/06/28</c:v>
                </c:pt>
                <c:pt idx="113">
                  <c:v>01/07/28</c:v>
                </c:pt>
                <c:pt idx="114">
                  <c:v>01/08/28</c:v>
                </c:pt>
                <c:pt idx="115">
                  <c:v>01/09/28</c:v>
                </c:pt>
                <c:pt idx="116">
                  <c:v>01/10/28</c:v>
                </c:pt>
                <c:pt idx="117">
                  <c:v>01/11/28</c:v>
                </c:pt>
                <c:pt idx="118">
                  <c:v>01/12/28</c:v>
                </c:pt>
                <c:pt idx="119">
                  <c:v>01/01/29</c:v>
                </c:pt>
                <c:pt idx="120">
                  <c:v>01/02/29</c:v>
                </c:pt>
                <c:pt idx="121">
                  <c:v>01/03/29</c:v>
                </c:pt>
                <c:pt idx="122">
                  <c:v>01/04/29</c:v>
                </c:pt>
                <c:pt idx="123">
                  <c:v>01/05/29</c:v>
                </c:pt>
                <c:pt idx="124">
                  <c:v>01/06/29</c:v>
                </c:pt>
                <c:pt idx="125">
                  <c:v>01/07/29</c:v>
                </c:pt>
                <c:pt idx="126">
                  <c:v>01/08/29</c:v>
                </c:pt>
                <c:pt idx="127">
                  <c:v>01/09/29</c:v>
                </c:pt>
                <c:pt idx="128">
                  <c:v>01/10/29</c:v>
                </c:pt>
                <c:pt idx="129">
                  <c:v>01/11/29</c:v>
                </c:pt>
                <c:pt idx="130">
                  <c:v>01/12/29</c:v>
                </c:pt>
                <c:pt idx="131">
                  <c:v>01/01/30</c:v>
                </c:pt>
                <c:pt idx="132">
                  <c:v>01/02/30</c:v>
                </c:pt>
                <c:pt idx="133">
                  <c:v>01/03/30</c:v>
                </c:pt>
                <c:pt idx="134">
                  <c:v>01/04/30</c:v>
                </c:pt>
                <c:pt idx="135">
                  <c:v>01/05/30</c:v>
                </c:pt>
                <c:pt idx="136">
                  <c:v>01/06/30</c:v>
                </c:pt>
                <c:pt idx="137">
                  <c:v>01/07/30</c:v>
                </c:pt>
                <c:pt idx="138">
                  <c:v>01/08/30</c:v>
                </c:pt>
                <c:pt idx="139">
                  <c:v>01/09/30</c:v>
                </c:pt>
                <c:pt idx="140">
                  <c:v>01/10/30</c:v>
                </c:pt>
                <c:pt idx="141">
                  <c:v>01/11/30</c:v>
                </c:pt>
                <c:pt idx="142">
                  <c:v>01/12/30</c:v>
                </c:pt>
                <c:pt idx="143">
                  <c:v>01/01/31</c:v>
                </c:pt>
                <c:pt idx="144">
                  <c:v>01/02/31</c:v>
                </c:pt>
                <c:pt idx="145">
                  <c:v>01/03/31</c:v>
                </c:pt>
                <c:pt idx="146">
                  <c:v>01/04/31</c:v>
                </c:pt>
                <c:pt idx="147">
                  <c:v>01/05/31</c:v>
                </c:pt>
                <c:pt idx="148">
                  <c:v>01/06/31</c:v>
                </c:pt>
                <c:pt idx="149">
                  <c:v>01/07/31</c:v>
                </c:pt>
                <c:pt idx="150">
                  <c:v>01/08/31</c:v>
                </c:pt>
                <c:pt idx="151">
                  <c:v>01/09/31</c:v>
                </c:pt>
                <c:pt idx="152">
                  <c:v>01/10/31</c:v>
                </c:pt>
                <c:pt idx="153">
                  <c:v>01/11/31</c:v>
                </c:pt>
                <c:pt idx="154">
                  <c:v>01/12/31</c:v>
                </c:pt>
                <c:pt idx="155">
                  <c:v>01/01/32</c:v>
                </c:pt>
                <c:pt idx="156">
                  <c:v>01/02/32</c:v>
                </c:pt>
                <c:pt idx="157">
                  <c:v>01/03/32</c:v>
                </c:pt>
                <c:pt idx="158">
                  <c:v>01/04/32</c:v>
                </c:pt>
                <c:pt idx="159">
                  <c:v>01/05/32</c:v>
                </c:pt>
                <c:pt idx="160">
                  <c:v>01/06/32</c:v>
                </c:pt>
                <c:pt idx="161">
                  <c:v>01/07/32</c:v>
                </c:pt>
                <c:pt idx="162">
                  <c:v>01/08/32</c:v>
                </c:pt>
                <c:pt idx="163">
                  <c:v>01/09/32</c:v>
                </c:pt>
                <c:pt idx="164">
                  <c:v>01/10/32</c:v>
                </c:pt>
                <c:pt idx="165">
                  <c:v>01/11/32</c:v>
                </c:pt>
                <c:pt idx="166">
                  <c:v>01/12/32</c:v>
                </c:pt>
                <c:pt idx="167">
                  <c:v>01/01/33</c:v>
                </c:pt>
                <c:pt idx="168">
                  <c:v>01/02/33</c:v>
                </c:pt>
                <c:pt idx="169">
                  <c:v>01/03/33</c:v>
                </c:pt>
                <c:pt idx="170">
                  <c:v>01/04/33</c:v>
                </c:pt>
                <c:pt idx="171">
                  <c:v>01/05/33</c:v>
                </c:pt>
                <c:pt idx="172">
                  <c:v>01/06/33</c:v>
                </c:pt>
                <c:pt idx="173">
                  <c:v>01/07/33</c:v>
                </c:pt>
                <c:pt idx="174">
                  <c:v>01/08/33</c:v>
                </c:pt>
                <c:pt idx="175">
                  <c:v>01/09/33</c:v>
                </c:pt>
                <c:pt idx="176">
                  <c:v>01/10/33</c:v>
                </c:pt>
                <c:pt idx="177">
                  <c:v>01/11/33</c:v>
                </c:pt>
                <c:pt idx="178">
                  <c:v>01/12/33</c:v>
                </c:pt>
                <c:pt idx="179">
                  <c:v>01/01/34</c:v>
                </c:pt>
                <c:pt idx="180">
                  <c:v>01/02/34</c:v>
                </c:pt>
                <c:pt idx="181">
                  <c:v>01/03/34</c:v>
                </c:pt>
                <c:pt idx="182">
                  <c:v>01/04/34</c:v>
                </c:pt>
                <c:pt idx="183">
                  <c:v>01/05/34</c:v>
                </c:pt>
                <c:pt idx="184">
                  <c:v>01/06/34</c:v>
                </c:pt>
                <c:pt idx="185">
                  <c:v>01/07/34</c:v>
                </c:pt>
                <c:pt idx="186">
                  <c:v>01/08/34</c:v>
                </c:pt>
                <c:pt idx="187">
                  <c:v>01/09/34</c:v>
                </c:pt>
                <c:pt idx="188">
                  <c:v>01/10/34</c:v>
                </c:pt>
                <c:pt idx="189">
                  <c:v>01/11/34</c:v>
                </c:pt>
                <c:pt idx="190">
                  <c:v>01/12/34</c:v>
                </c:pt>
                <c:pt idx="191">
                  <c:v>01/01/35</c:v>
                </c:pt>
                <c:pt idx="192">
                  <c:v>01/02/35</c:v>
                </c:pt>
                <c:pt idx="193">
                  <c:v>01/03/35</c:v>
                </c:pt>
                <c:pt idx="194">
                  <c:v>01/04/35</c:v>
                </c:pt>
                <c:pt idx="195">
                  <c:v>01/05/35</c:v>
                </c:pt>
                <c:pt idx="196">
                  <c:v>01/06/35</c:v>
                </c:pt>
                <c:pt idx="197">
                  <c:v>01/07/35</c:v>
                </c:pt>
                <c:pt idx="198">
                  <c:v>01/08/35</c:v>
                </c:pt>
                <c:pt idx="199">
                  <c:v>01/09/35</c:v>
                </c:pt>
                <c:pt idx="200">
                  <c:v>01/10/35</c:v>
                </c:pt>
                <c:pt idx="201">
                  <c:v>01/11/35</c:v>
                </c:pt>
                <c:pt idx="202">
                  <c:v>01/12/35</c:v>
                </c:pt>
                <c:pt idx="203">
                  <c:v>01/01/36</c:v>
                </c:pt>
                <c:pt idx="204">
                  <c:v>01/02/36</c:v>
                </c:pt>
                <c:pt idx="205">
                  <c:v>01/03/36</c:v>
                </c:pt>
                <c:pt idx="206">
                  <c:v>01/04/36</c:v>
                </c:pt>
                <c:pt idx="207">
                  <c:v>01/05/36</c:v>
                </c:pt>
                <c:pt idx="208">
                  <c:v>01/06/36</c:v>
                </c:pt>
                <c:pt idx="209">
                  <c:v>01/07/36</c:v>
                </c:pt>
                <c:pt idx="210">
                  <c:v>01/08/36</c:v>
                </c:pt>
                <c:pt idx="211">
                  <c:v>01/09/36</c:v>
                </c:pt>
                <c:pt idx="212">
                  <c:v>01/10/36</c:v>
                </c:pt>
                <c:pt idx="213">
                  <c:v>01/11/36</c:v>
                </c:pt>
                <c:pt idx="214">
                  <c:v>01/12/36</c:v>
                </c:pt>
                <c:pt idx="215">
                  <c:v>01/01/37</c:v>
                </c:pt>
                <c:pt idx="216">
                  <c:v>01/02/37</c:v>
                </c:pt>
                <c:pt idx="217">
                  <c:v>01/03/37</c:v>
                </c:pt>
                <c:pt idx="218">
                  <c:v>01/04/37</c:v>
                </c:pt>
                <c:pt idx="219">
                  <c:v>01/05/37</c:v>
                </c:pt>
                <c:pt idx="220">
                  <c:v>01/06/37</c:v>
                </c:pt>
                <c:pt idx="221">
                  <c:v>01/07/37</c:v>
                </c:pt>
                <c:pt idx="222">
                  <c:v>01/08/37</c:v>
                </c:pt>
                <c:pt idx="223">
                  <c:v>01/09/37</c:v>
                </c:pt>
                <c:pt idx="224">
                  <c:v>01/10/37</c:v>
                </c:pt>
                <c:pt idx="225">
                  <c:v>01/11/37</c:v>
                </c:pt>
                <c:pt idx="226">
                  <c:v>01/12/37</c:v>
                </c:pt>
                <c:pt idx="227">
                  <c:v>01/01/38</c:v>
                </c:pt>
                <c:pt idx="228">
                  <c:v>01/02/38</c:v>
                </c:pt>
                <c:pt idx="229">
                  <c:v>01/03/38</c:v>
                </c:pt>
                <c:pt idx="230">
                  <c:v>01/04/38</c:v>
                </c:pt>
                <c:pt idx="231">
                  <c:v>01/05/38</c:v>
                </c:pt>
                <c:pt idx="232">
                  <c:v>01/06/38</c:v>
                </c:pt>
                <c:pt idx="233">
                  <c:v>01/07/38</c:v>
                </c:pt>
                <c:pt idx="234">
                  <c:v>01/08/38</c:v>
                </c:pt>
                <c:pt idx="235">
                  <c:v>01/09/38</c:v>
                </c:pt>
                <c:pt idx="236">
                  <c:v>01/10/38</c:v>
                </c:pt>
                <c:pt idx="237">
                  <c:v>01/11/38</c:v>
                </c:pt>
                <c:pt idx="238">
                  <c:v>01/12/38</c:v>
                </c:pt>
                <c:pt idx="239">
                  <c:v>01/01/39</c:v>
                </c:pt>
              </c:strCache>
            </c:strRef>
          </c:cat>
          <c:val>
            <c:numRef>
              <c:f>'Loan 5'!$G$24:$G$1650</c:f>
              <c:numCache>
                <c:formatCode>#,##0.00</c:formatCode>
                <c:ptCount val="1627"/>
                <c:pt idx="0">
                  <c:v>1222.2371350945061</c:v>
                </c:pt>
                <c:pt idx="1">
                  <c:v>1219.2252483871985</c:v>
                </c:pt>
                <c:pt idx="2">
                  <c:v>1216.2010908806228</c:v>
                </c:pt>
                <c:pt idx="3">
                  <c:v>1213.1646125820243</c:v>
                </c:pt>
                <c:pt idx="4">
                  <c:v>1210.1157632949712</c:v>
                </c:pt>
                <c:pt idx="5">
                  <c:v>1207.0544926185246</c:v>
                </c:pt>
                <c:pt idx="6">
                  <c:v>1203.9807499464068</c:v>
                </c:pt>
                <c:pt idx="7">
                  <c:v>1200.8944844661639</c:v>
                </c:pt>
                <c:pt idx="8">
                  <c:v>1197.7956451583252</c:v>
                </c:pt>
                <c:pt idx="9">
                  <c:v>1194.6841807955609</c:v>
                </c:pt>
                <c:pt idx="10">
                  <c:v>1191.560039941834</c:v>
                </c:pt>
                <c:pt idx="11">
                  <c:v>1188.4231709515518</c:v>
                </c:pt>
                <c:pt idx="12">
                  <c:v>1185.2735219687097</c:v>
                </c:pt>
                <c:pt idx="13">
                  <c:v>1182.1110409260368</c:v>
                </c:pt>
                <c:pt idx="14">
                  <c:v>1178.9356755441327</c:v>
                </c:pt>
                <c:pt idx="15">
                  <c:v>1175.747373330604</c:v>
                </c:pt>
                <c:pt idx="16">
                  <c:v>1172.546081579198</c:v>
                </c:pt>
                <c:pt idx="17">
                  <c:v>1169.3317473689292</c:v>
                </c:pt>
                <c:pt idx="18">
                  <c:v>1166.1043175632058</c:v>
                </c:pt>
                <c:pt idx="19">
                  <c:v>1162.8637388089508</c:v>
                </c:pt>
                <c:pt idx="20">
                  <c:v>1159.60995753572</c:v>
                </c:pt>
                <c:pt idx="21">
                  <c:v>1156.3429199548175</c:v>
                </c:pt>
                <c:pt idx="22">
                  <c:v>1153.0625720584046</c:v>
                </c:pt>
                <c:pt idx="23">
                  <c:v>1149.7688596186081</c:v>
                </c:pt>
                <c:pt idx="24">
                  <c:v>1146.461728186624</c:v>
                </c:pt>
                <c:pt idx="25">
                  <c:v>1143.1411230918175</c:v>
                </c:pt>
                <c:pt idx="26">
                  <c:v>1139.8069894408179</c:v>
                </c:pt>
                <c:pt idx="27">
                  <c:v>1136.459272116613</c:v>
                </c:pt>
                <c:pt idx="28">
                  <c:v>1133.0979157776367</c:v>
                </c:pt>
                <c:pt idx="29">
                  <c:v>1129.7228648568544</c:v>
                </c:pt>
                <c:pt idx="30">
                  <c:v>1126.3340635608447</c:v>
                </c:pt>
                <c:pt idx="31">
                  <c:v>1122.9314558688768</c:v>
                </c:pt>
                <c:pt idx="32">
                  <c:v>1119.5149855319846</c:v>
                </c:pt>
                <c:pt idx="33">
                  <c:v>1116.0845960720371</c:v>
                </c:pt>
                <c:pt idx="34">
                  <c:v>1112.6402307808032</c:v>
                </c:pt>
                <c:pt idx="35">
                  <c:v>1109.1818327190169</c:v>
                </c:pt>
                <c:pt idx="36">
                  <c:v>1105.7093447154336</c:v>
                </c:pt>
                <c:pt idx="37">
                  <c:v>1102.2227093658867</c:v>
                </c:pt>
                <c:pt idx="38">
                  <c:v>1098.7218690323371</c:v>
                </c:pt>
                <c:pt idx="39">
                  <c:v>1095.2067658419221</c:v>
                </c:pt>
                <c:pt idx="40">
                  <c:v>1091.6773416859967</c:v>
                </c:pt>
                <c:pt idx="41">
                  <c:v>1088.1335382191753</c:v>
                </c:pt>
                <c:pt idx="42">
                  <c:v>1084.5752968583652</c:v>
                </c:pt>
                <c:pt idx="43">
                  <c:v>1081.0025587817991</c:v>
                </c:pt>
                <c:pt idx="44">
                  <c:v>1077.4152649280622</c:v>
                </c:pt>
                <c:pt idx="45">
                  <c:v>1073.813355995117</c:v>
                </c:pt>
                <c:pt idx="46">
                  <c:v>1070.1967724393216</c:v>
                </c:pt>
                <c:pt idx="47">
                  <c:v>1066.5654544744461</c:v>
                </c:pt>
                <c:pt idx="48">
                  <c:v>1062.9193420706838</c:v>
                </c:pt>
                <c:pt idx="49">
                  <c:v>1059.2583749536593</c:v>
                </c:pt>
                <c:pt idx="50">
                  <c:v>1055.5824926034325</c:v>
                </c:pt>
                <c:pt idx="51">
                  <c:v>1051.8916342534965</c:v>
                </c:pt>
                <c:pt idx="52">
                  <c:v>1048.1857388897752</c:v>
                </c:pt>
                <c:pt idx="53">
                  <c:v>1044.4647452496126</c:v>
                </c:pt>
                <c:pt idx="54">
                  <c:v>1040.7285918207619</c:v>
                </c:pt>
                <c:pt idx="55">
                  <c:v>1036.9772168403672</c:v>
                </c:pt>
                <c:pt idx="56">
                  <c:v>1033.2105582939439</c:v>
                </c:pt>
                <c:pt idx="57">
                  <c:v>1029.4285539143514</c:v>
                </c:pt>
                <c:pt idx="58">
                  <c:v>1025.6311411807662</c:v>
                </c:pt>
                <c:pt idx="59">
                  <c:v>1021.8182573176467</c:v>
                </c:pt>
                <c:pt idx="60">
                  <c:v>1017.9898392936964</c:v>
                </c:pt>
                <c:pt idx="61">
                  <c:v>1014.1458238208209</c:v>
                </c:pt>
                <c:pt idx="62">
                  <c:v>1010.2861473530826</c:v>
                </c:pt>
                <c:pt idx="63">
                  <c:v>1006.4107460856499</c:v>
                </c:pt>
                <c:pt idx="64">
                  <c:v>1002.5195559537423</c:v>
                </c:pt>
                <c:pt idx="65">
                  <c:v>998.61251263157169</c:v>
                </c:pt>
                <c:pt idx="66">
                  <c:v>994.68955153127843</c:v>
                </c:pt>
                <c:pt idx="67">
                  <c:v>990.75060780186425</c:v>
                </c:pt>
                <c:pt idx="68">
                  <c:v>986.79561632811954</c:v>
                </c:pt>
                <c:pt idx="69">
                  <c:v>982.82451172954745</c:v>
                </c:pt>
                <c:pt idx="70">
                  <c:v>978.83722835928302</c:v>
                </c:pt>
                <c:pt idx="71">
                  <c:v>974.83370030300762</c:v>
                </c:pt>
                <c:pt idx="72">
                  <c:v>970.81386137785967</c:v>
                </c:pt>
                <c:pt idx="73">
                  <c:v>966.77764513134036</c:v>
                </c:pt>
                <c:pt idx="74">
                  <c:v>962.72498484021514</c:v>
                </c:pt>
                <c:pt idx="75">
                  <c:v>958.65581350941079</c:v>
                </c:pt>
                <c:pt idx="76">
                  <c:v>954.5700638709078</c:v>
                </c:pt>
                <c:pt idx="77">
                  <c:v>950.46766838262863</c:v>
                </c:pt>
                <c:pt idx="78">
                  <c:v>946.34855922732072</c:v>
                </c:pt>
                <c:pt idx="79">
                  <c:v>942.21266831143578</c:v>
                </c:pt>
                <c:pt idx="80">
                  <c:v>938.05992726400382</c:v>
                </c:pt>
                <c:pt idx="81">
                  <c:v>933.89026743550312</c:v>
                </c:pt>
                <c:pt idx="82">
                  <c:v>929.70361989672551</c:v>
                </c:pt>
                <c:pt idx="83">
                  <c:v>925.49991543763633</c:v>
                </c:pt>
                <c:pt idx="84">
                  <c:v>921.27908456623106</c:v>
                </c:pt>
                <c:pt idx="85">
                  <c:v>917.04105750738574</c:v>
                </c:pt>
                <c:pt idx="86">
                  <c:v>912.7857642017043</c:v>
                </c:pt>
                <c:pt idx="87">
                  <c:v>908.51313430435971</c:v>
                </c:pt>
                <c:pt idx="88">
                  <c:v>904.2230971839316</c:v>
                </c:pt>
                <c:pt idx="89">
                  <c:v>899.91558192123853</c:v>
                </c:pt>
                <c:pt idx="90">
                  <c:v>895.5905173081652</c:v>
                </c:pt>
                <c:pt idx="91">
                  <c:v>891.24783184648595</c:v>
                </c:pt>
                <c:pt idx="92">
                  <c:v>886.88745374668235</c:v>
                </c:pt>
                <c:pt idx="93">
                  <c:v>882.5093109267566</c:v>
                </c:pt>
                <c:pt idx="94">
                  <c:v>878.11333101104003</c:v>
                </c:pt>
                <c:pt idx="95">
                  <c:v>873.6994413289965</c:v>
                </c:pt>
                <c:pt idx="96">
                  <c:v>869.2675689140209</c:v>
                </c:pt>
                <c:pt idx="97">
                  <c:v>864.8176405022333</c:v>
                </c:pt>
                <c:pt idx="98">
                  <c:v>860.34958253126786</c:v>
                </c:pt>
                <c:pt idx="99">
                  <c:v>855.86332113905598</c:v>
                </c:pt>
                <c:pt idx="100">
                  <c:v>851.35878216260653</c:v>
                </c:pt>
                <c:pt idx="101">
                  <c:v>846.83589113677874</c:v>
                </c:pt>
                <c:pt idx="102">
                  <c:v>842.29457329305183</c:v>
                </c:pt>
                <c:pt idx="103">
                  <c:v>837.73475355828862</c:v>
                </c:pt>
                <c:pt idx="104">
                  <c:v>833.15635655349479</c:v>
                </c:pt>
                <c:pt idx="105">
                  <c:v>828.55930659257285</c:v>
                </c:pt>
                <c:pt idx="106">
                  <c:v>823.94352768107046</c:v>
                </c:pt>
                <c:pt idx="107">
                  <c:v>819.30894351492464</c:v>
                </c:pt>
                <c:pt idx="108">
                  <c:v>814.65547747920027</c:v>
                </c:pt>
                <c:pt idx="109">
                  <c:v>809.98305264682324</c:v>
                </c:pt>
                <c:pt idx="110">
                  <c:v>805.29159177730946</c:v>
                </c:pt>
                <c:pt idx="111">
                  <c:v>800.58101731548709</c:v>
                </c:pt>
                <c:pt idx="112">
                  <c:v>795.85125139021511</c:v>
                </c:pt>
                <c:pt idx="113">
                  <c:v>791.10221581309588</c:v>
                </c:pt>
                <c:pt idx="114">
                  <c:v>786.33383207718259</c:v>
                </c:pt>
                <c:pt idx="115">
                  <c:v>781.54602135568132</c:v>
                </c:pt>
                <c:pt idx="116">
                  <c:v>776.73870450064783</c:v>
                </c:pt>
                <c:pt idx="117">
                  <c:v>771.91180204167972</c:v>
                </c:pt>
                <c:pt idx="118">
                  <c:v>767.06523418460222</c:v>
                </c:pt>
                <c:pt idx="119">
                  <c:v>762.19892081014916</c:v>
                </c:pt>
                <c:pt idx="120">
                  <c:v>757.31278147263845</c:v>
                </c:pt>
                <c:pt idx="121">
                  <c:v>752.4067353986427</c:v>
                </c:pt>
                <c:pt idx="122">
                  <c:v>747.48070148565307</c:v>
                </c:pt>
                <c:pt idx="123">
                  <c:v>742.53459830073962</c:v>
                </c:pt>
                <c:pt idx="124">
                  <c:v>737.56834407920405</c:v>
                </c:pt>
                <c:pt idx="125">
                  <c:v>732.58185672322884</c:v>
                </c:pt>
                <c:pt idx="126">
                  <c:v>727.57505380051998</c:v>
                </c:pt>
                <c:pt idx="127">
                  <c:v>722.54785254294347</c:v>
                </c:pt>
                <c:pt idx="128">
                  <c:v>717.50016984515844</c:v>
                </c:pt>
                <c:pt idx="129">
                  <c:v>712.43192226324197</c:v>
                </c:pt>
                <c:pt idx="130">
                  <c:v>707.34302601331058</c:v>
                </c:pt>
                <c:pt idx="131">
                  <c:v>702.23339697013478</c:v>
                </c:pt>
                <c:pt idx="132">
                  <c:v>697.10295066574861</c:v>
                </c:pt>
                <c:pt idx="133">
                  <c:v>691.9516022880531</c:v>
                </c:pt>
                <c:pt idx="134">
                  <c:v>686.77926667941415</c:v>
                </c:pt>
                <c:pt idx="135">
                  <c:v>681.5858583352549</c:v>
                </c:pt>
                <c:pt idx="136">
                  <c:v>676.37129140264256</c:v>
                </c:pt>
                <c:pt idx="137">
                  <c:v>671.13547967886871</c:v>
                </c:pt>
                <c:pt idx="138">
                  <c:v>665.87833661002423</c:v>
                </c:pt>
                <c:pt idx="139">
                  <c:v>660.59977528956904</c:v>
                </c:pt>
                <c:pt idx="140">
                  <c:v>655.29970845689468</c:v>
                </c:pt>
                <c:pt idx="141">
                  <c:v>649.97804849588226</c:v>
                </c:pt>
                <c:pt idx="142">
                  <c:v>644.63470743345431</c:v>
                </c:pt>
                <c:pt idx="143">
                  <c:v>639.26959693811978</c:v>
                </c:pt>
                <c:pt idx="144">
                  <c:v>633.88262831851421</c:v>
                </c:pt>
                <c:pt idx="145">
                  <c:v>628.47371252193386</c:v>
                </c:pt>
                <c:pt idx="146">
                  <c:v>623.0427601328629</c:v>
                </c:pt>
                <c:pt idx="147">
                  <c:v>617.58968137149566</c:v>
                </c:pt>
                <c:pt idx="148">
                  <c:v>612.11438609225274</c:v>
                </c:pt>
                <c:pt idx="149">
                  <c:v>606.6167837822901</c:v>
                </c:pt>
                <c:pt idx="150">
                  <c:v>601.09678356000347</c:v>
                </c:pt>
                <c:pt idx="151">
                  <c:v>595.55429417352548</c:v>
                </c:pt>
                <c:pt idx="152">
                  <c:v>589.9892239992173</c:v>
                </c:pt>
                <c:pt idx="153">
                  <c:v>584.40148104015441</c:v>
                </c:pt>
                <c:pt idx="154">
                  <c:v>578.79097292460506</c:v>
                </c:pt>
                <c:pt idx="155">
                  <c:v>573.15760690450372</c:v>
                </c:pt>
                <c:pt idx="156">
                  <c:v>567.50128985391791</c:v>
                </c:pt>
                <c:pt idx="157">
                  <c:v>561.82192826750861</c:v>
                </c:pt>
                <c:pt idx="158">
                  <c:v>556.11942825898404</c:v>
                </c:pt>
                <c:pt idx="159">
                  <c:v>550.39369555954852</c:v>
                </c:pt>
                <c:pt idx="160">
                  <c:v>544.64463551634344</c:v>
                </c:pt>
                <c:pt idx="161">
                  <c:v>538.87215309088265</c:v>
                </c:pt>
                <c:pt idx="162">
                  <c:v>533.0761528574817</c:v>
                </c:pt>
                <c:pt idx="163">
                  <c:v>527.25653900167981</c:v>
                </c:pt>
                <c:pt idx="164">
                  <c:v>521.41321531865628</c:v>
                </c:pt>
                <c:pt idx="165">
                  <c:v>515.54608521164016</c:v>
                </c:pt>
                <c:pt idx="166">
                  <c:v>509.65505169031343</c:v>
                </c:pt>
                <c:pt idx="167">
                  <c:v>503.74001736920712</c:v>
                </c:pt>
                <c:pt idx="168">
                  <c:v>497.80088446609204</c:v>
                </c:pt>
                <c:pt idx="169">
                  <c:v>491.83755480036217</c:v>
                </c:pt>
                <c:pt idx="170">
                  <c:v>485.8499297914114</c:v>
                </c:pt>
                <c:pt idx="171">
                  <c:v>479.83791045700417</c:v>
                </c:pt>
                <c:pt idx="172">
                  <c:v>473.80139741163879</c:v>
                </c:pt>
                <c:pt idx="173">
                  <c:v>467.74029086490498</c:v>
                </c:pt>
                <c:pt idx="174">
                  <c:v>461.65449061983395</c:v>
                </c:pt>
                <c:pt idx="175">
                  <c:v>455.54389607124193</c:v>
                </c:pt>
                <c:pt idx="176">
                  <c:v>449.40840620406721</c:v>
                </c:pt>
                <c:pt idx="177">
                  <c:v>443.24791959170039</c:v>
                </c:pt>
                <c:pt idx="178">
                  <c:v>437.06233439430724</c:v>
                </c:pt>
                <c:pt idx="179">
                  <c:v>430.85154835714559</c:v>
                </c:pt>
                <c:pt idx="180">
                  <c:v>424.61545880887479</c:v>
                </c:pt>
                <c:pt idx="181">
                  <c:v>418.35396265985844</c:v>
                </c:pt>
                <c:pt idx="182">
                  <c:v>412.06695640046013</c:v>
                </c:pt>
                <c:pt idx="183">
                  <c:v>405.75433609933248</c:v>
                </c:pt>
                <c:pt idx="184">
                  <c:v>399.41599740169886</c:v>
                </c:pt>
                <c:pt idx="185">
                  <c:v>393.05183552762838</c:v>
                </c:pt>
                <c:pt idx="186">
                  <c:v>386.66174527030375</c:v>
                </c:pt>
                <c:pt idx="187">
                  <c:v>380.24562099428215</c:v>
                </c:pt>
                <c:pt idx="188">
                  <c:v>373.80335663374871</c:v>
                </c:pt>
                <c:pt idx="189">
                  <c:v>367.33484569076347</c:v>
                </c:pt>
                <c:pt idx="190">
                  <c:v>360.83998123350068</c:v>
                </c:pt>
                <c:pt idx="191">
                  <c:v>354.31865589448097</c:v>
                </c:pt>
                <c:pt idx="192">
                  <c:v>347.77076186879663</c:v>
                </c:pt>
                <c:pt idx="193">
                  <c:v>341.19619091232943</c:v>
                </c:pt>
                <c:pt idx="194">
                  <c:v>334.59483433996121</c:v>
                </c:pt>
                <c:pt idx="195">
                  <c:v>327.9665830237771</c:v>
                </c:pt>
                <c:pt idx="196">
                  <c:v>321.31132739126178</c:v>
                </c:pt>
                <c:pt idx="197">
                  <c:v>314.6289574234878</c:v>
                </c:pt>
                <c:pt idx="198">
                  <c:v>307.91936265329701</c:v>
                </c:pt>
                <c:pt idx="199">
                  <c:v>301.18243216347429</c:v>
                </c:pt>
                <c:pt idx="200">
                  <c:v>294.41805458491416</c:v>
                </c:pt>
                <c:pt idx="201">
                  <c:v>287.62611809477971</c:v>
                </c:pt>
                <c:pt idx="202">
                  <c:v>280.80651041465376</c:v>
                </c:pt>
                <c:pt idx="203">
                  <c:v>273.95911880868306</c:v>
                </c:pt>
                <c:pt idx="204">
                  <c:v>267.0838300817145</c:v>
                </c:pt>
                <c:pt idx="205">
                  <c:v>260.18053057742395</c:v>
                </c:pt>
                <c:pt idx="206">
                  <c:v>253.24910617643732</c:v>
                </c:pt>
                <c:pt idx="207">
                  <c:v>246.28944229444409</c:v>
                </c:pt>
                <c:pt idx="208">
                  <c:v>239.30142388030302</c:v>
                </c:pt>
                <c:pt idx="209">
                  <c:v>232.28493541414031</c:v>
                </c:pt>
                <c:pt idx="210">
                  <c:v>225.23986090543988</c:v>
                </c:pt>
                <c:pt idx="211">
                  <c:v>218.16608389112602</c:v>
                </c:pt>
                <c:pt idx="212">
                  <c:v>211.06348743363793</c:v>
                </c:pt>
                <c:pt idx="213">
                  <c:v>203.93195411899671</c:v>
                </c:pt>
                <c:pt idx="214">
                  <c:v>196.77136605486444</c:v>
                </c:pt>
                <c:pt idx="215">
                  <c:v>189.58160486859518</c:v>
                </c:pt>
                <c:pt idx="216">
                  <c:v>182.36255170527818</c:v>
                </c:pt>
                <c:pt idx="217">
                  <c:v>175.11408722577312</c:v>
                </c:pt>
                <c:pt idx="218">
                  <c:v>167.83609160473716</c:v>
                </c:pt>
                <c:pt idx="219">
                  <c:v>160.52844452864426</c:v>
                </c:pt>
                <c:pt idx="220">
                  <c:v>153.19102519379612</c:v>
                </c:pt>
                <c:pt idx="221">
                  <c:v>145.82371230432528</c:v>
                </c:pt>
                <c:pt idx="222">
                  <c:v>138.42638407018984</c:v>
                </c:pt>
                <c:pt idx="223">
                  <c:v>130.99891820516029</c:v>
                </c:pt>
                <c:pt idx="224">
                  <c:v>123.54119192479776</c:v>
                </c:pt>
                <c:pt idx="225">
                  <c:v>116.05308194442448</c:v>
                </c:pt>
                <c:pt idx="226">
                  <c:v>108.53446447708559</c:v>
                </c:pt>
                <c:pt idx="227">
                  <c:v>100.98521523150286</c:v>
                </c:pt>
                <c:pt idx="228">
                  <c:v>93.405209410020021</c:v>
                </c:pt>
                <c:pt idx="229">
                  <c:v>85.794321706539677</c:v>
                </c:pt>
                <c:pt idx="230">
                  <c:v>78.152426304451907</c:v>
                </c:pt>
                <c:pt idx="231">
                  <c:v>70.47939687455434</c:v>
                </c:pt>
                <c:pt idx="232">
                  <c:v>62.7751065729638</c:v>
                </c:pt>
                <c:pt idx="233">
                  <c:v>55.039428039019406</c:v>
                </c:pt>
                <c:pt idx="234">
                  <c:v>47.272233393177217</c:v>
                </c:pt>
                <c:pt idx="235">
                  <c:v>39.473394234896176</c:v>
                </c:pt>
                <c:pt idx="236">
                  <c:v>31.642781640515533</c:v>
                </c:pt>
                <c:pt idx="237">
                  <c:v>23.780266161123585</c:v>
                </c:pt>
                <c:pt idx="238">
                  <c:v>15.885717820417746</c:v>
                </c:pt>
                <c:pt idx="239">
                  <c:v>7.9590061125558753</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val>
          <c:extLst>
            <c:ext xmlns:c16="http://schemas.microsoft.com/office/drawing/2014/chart" uri="{C3380CC4-5D6E-409C-BE32-E72D297353CC}">
              <c16:uniqueId val="{00000001-DC43-493F-9C43-F33C2E118D3E}"/>
            </c:ext>
          </c:extLst>
        </c:ser>
        <c:dLbls>
          <c:showLegendKey val="0"/>
          <c:showVal val="0"/>
          <c:showCatName val="0"/>
          <c:showSerName val="0"/>
          <c:showPercent val="0"/>
          <c:showBubbleSize val="0"/>
        </c:dLbls>
        <c:gapWidth val="0"/>
        <c:overlap val="100"/>
        <c:axId val="2113388623"/>
        <c:axId val="2113030815"/>
      </c:barChart>
      <c:lineChart>
        <c:grouping val="standard"/>
        <c:varyColors val="0"/>
        <c:ser>
          <c:idx val="2"/>
          <c:order val="2"/>
          <c:tx>
            <c:v>Balance</c:v>
          </c:tx>
          <c:spPr>
            <a:ln w="19050" cap="rnd">
              <a:solidFill>
                <a:srgbClr val="0070C0"/>
              </a:solidFill>
              <a:round/>
            </a:ln>
            <a:effectLst/>
          </c:spPr>
          <c:marker>
            <c:symbol val="none"/>
          </c:marker>
          <c:cat>
            <c:numRef>
              <c:f>'Loan 5'!$C$24</c:f>
              <c:numCache>
                <c:formatCode>dd/mm/yy</c:formatCode>
                <c:ptCount val="1"/>
                <c:pt idx="0">
                  <c:v>43497</c:v>
                </c:pt>
              </c:numCache>
            </c:numRef>
          </c:cat>
          <c:val>
            <c:numRef>
              <c:f>'Loan 5'!$I$23:$I$1650</c:f>
              <c:numCache>
                <c:formatCode>#,##0.00</c:formatCode>
                <c:ptCount val="1628"/>
                <c:pt idx="0">
                  <c:v>300000</c:v>
                </c:pt>
                <c:pt idx="1">
                  <c:v>299260.72773748409</c:v>
                </c:pt>
                <c:pt idx="2">
                  <c:v>298518.44358826085</c:v>
                </c:pt>
                <c:pt idx="3">
                  <c:v>297773.13528153108</c:v>
                </c:pt>
                <c:pt idx="4">
                  <c:v>297024.79049650271</c:v>
                </c:pt>
                <c:pt idx="5">
                  <c:v>296273.39686218725</c:v>
                </c:pt>
                <c:pt idx="6">
                  <c:v>295518.94195719535</c:v>
                </c:pt>
                <c:pt idx="7">
                  <c:v>294761.41330953134</c:v>
                </c:pt>
                <c:pt idx="8">
                  <c:v>294000.79839638708</c:v>
                </c:pt>
                <c:pt idx="9">
                  <c:v>293237.08464393497</c:v>
                </c:pt>
                <c:pt idx="10">
                  <c:v>292470.25942712009</c:v>
                </c:pt>
                <c:pt idx="11">
                  <c:v>291700.31006945152</c:v>
                </c:pt>
                <c:pt idx="12">
                  <c:v>290927.22384279262</c:v>
                </c:pt>
                <c:pt idx="13">
                  <c:v>290150.98796715093</c:v>
                </c:pt>
                <c:pt idx="14">
                  <c:v>289371.58961046656</c:v>
                </c:pt>
                <c:pt idx="15">
                  <c:v>288589.01588840026</c:v>
                </c:pt>
                <c:pt idx="16">
                  <c:v>287803.25386412046</c:v>
                </c:pt>
                <c:pt idx="17">
                  <c:v>287014.29054808925</c:v>
                </c:pt>
                <c:pt idx="18">
                  <c:v>286222.11289784778</c:v>
                </c:pt>
                <c:pt idx="19">
                  <c:v>285426.70781780058</c:v>
                </c:pt>
                <c:pt idx="20">
                  <c:v>284628.06215899909</c:v>
                </c:pt>
                <c:pt idx="21">
                  <c:v>283826.1627189244</c:v>
                </c:pt>
                <c:pt idx="22">
                  <c:v>283020.99624126882</c:v>
                </c:pt>
                <c:pt idx="23">
                  <c:v>282212.54941571679</c:v>
                </c:pt>
                <c:pt idx="24">
                  <c:v>281400.80887772498</c:v>
                </c:pt>
                <c:pt idx="25">
                  <c:v>280585.76120830118</c:v>
                </c:pt>
                <c:pt idx="26">
                  <c:v>279767.3929337826</c:v>
                </c:pt>
                <c:pt idx="27">
                  <c:v>278945.69052561297</c:v>
                </c:pt>
                <c:pt idx="28">
                  <c:v>278120.64040011918</c:v>
                </c:pt>
                <c:pt idx="29">
                  <c:v>277292.22891828639</c:v>
                </c:pt>
                <c:pt idx="30">
                  <c:v>276460.44238553284</c:v>
                </c:pt>
                <c:pt idx="31">
                  <c:v>275625.26705148327</c:v>
                </c:pt>
                <c:pt idx="32">
                  <c:v>274786.68910974171</c:v>
                </c:pt>
                <c:pt idx="33">
                  <c:v>273944.6946976633</c:v>
                </c:pt>
                <c:pt idx="34">
                  <c:v>273099.2698961249</c:v>
                </c:pt>
                <c:pt idx="35">
                  <c:v>272250.40072929527</c:v>
                </c:pt>
                <c:pt idx="36">
                  <c:v>271398.07316440385</c:v>
                </c:pt>
                <c:pt idx="37">
                  <c:v>270542.27311150887</c:v>
                </c:pt>
                <c:pt idx="38">
                  <c:v>269682.98642326432</c:v>
                </c:pt>
                <c:pt idx="39">
                  <c:v>268820.19889468624</c:v>
                </c:pt>
                <c:pt idx="40">
                  <c:v>267953.89626291773</c:v>
                </c:pt>
                <c:pt idx="41">
                  <c:v>267084.06420699332</c:v>
                </c:pt>
                <c:pt idx="42">
                  <c:v>266210.68834760209</c:v>
                </c:pt>
                <c:pt idx="43">
                  <c:v>265333.75424685003</c:v>
                </c:pt>
                <c:pt idx="44">
                  <c:v>264453.24740802142</c:v>
                </c:pt>
                <c:pt idx="45">
                  <c:v>263569.15327533905</c:v>
                </c:pt>
                <c:pt idx="46">
                  <c:v>262681.45723372372</c:v>
                </c:pt>
                <c:pt idx="47">
                  <c:v>261790.14460855263</c:v>
                </c:pt>
                <c:pt idx="48">
                  <c:v>260895.20066541666</c:v>
                </c:pt>
                <c:pt idx="49">
                  <c:v>259996.61060987692</c:v>
                </c:pt>
                <c:pt idx="50">
                  <c:v>259094.35958722015</c:v>
                </c:pt>
                <c:pt idx="51">
                  <c:v>258188.43268221317</c:v>
                </c:pt>
                <c:pt idx="52">
                  <c:v>257278.81491885625</c:v>
                </c:pt>
                <c:pt idx="53">
                  <c:v>256365.4912601356</c:v>
                </c:pt>
                <c:pt idx="54">
                  <c:v>255448.44660777479</c:v>
                </c:pt>
                <c:pt idx="55">
                  <c:v>254527.66580198513</c:v>
                </c:pt>
                <c:pt idx="56">
                  <c:v>253603.13362121509</c:v>
                </c:pt>
                <c:pt idx="57">
                  <c:v>252674.83478189862</c:v>
                </c:pt>
                <c:pt idx="58">
                  <c:v>251742.75393820254</c:v>
                </c:pt>
                <c:pt idx="59">
                  <c:v>250806.87568177289</c:v>
                </c:pt>
                <c:pt idx="60">
                  <c:v>249867.18454148012</c:v>
                </c:pt>
                <c:pt idx="61">
                  <c:v>248923.66498316341</c:v>
                </c:pt>
                <c:pt idx="62">
                  <c:v>247976.30140937382</c:v>
                </c:pt>
                <c:pt idx="63">
                  <c:v>247025.07815911647</c:v>
                </c:pt>
                <c:pt idx="64">
                  <c:v>246069.97950759169</c:v>
                </c:pt>
                <c:pt idx="65">
                  <c:v>245110.98966593502</c:v>
                </c:pt>
                <c:pt idx="66">
                  <c:v>244148.09278095618</c:v>
                </c:pt>
                <c:pt idx="67">
                  <c:v>243181.27293487705</c:v>
                </c:pt>
                <c:pt idx="68">
                  <c:v>242210.5141450685</c:v>
                </c:pt>
                <c:pt idx="69">
                  <c:v>241235.8003637862</c:v>
                </c:pt>
                <c:pt idx="70">
                  <c:v>240257.11547790532</c:v>
                </c:pt>
                <c:pt idx="71">
                  <c:v>239274.44330865418</c:v>
                </c:pt>
                <c:pt idx="72">
                  <c:v>238287.76761134676</c:v>
                </c:pt>
                <c:pt idx="73">
                  <c:v>237297.07207511421</c:v>
                </c:pt>
                <c:pt idx="74">
                  <c:v>236302.34032263514</c:v>
                </c:pt>
                <c:pt idx="75">
                  <c:v>235303.55590986492</c:v>
                </c:pt>
                <c:pt idx="76">
                  <c:v>234300.70232576391</c:v>
                </c:pt>
                <c:pt idx="77">
                  <c:v>233293.76299202439</c:v>
                </c:pt>
                <c:pt idx="78">
                  <c:v>232282.72126279661</c:v>
                </c:pt>
                <c:pt idx="79">
                  <c:v>231267.5604244135</c:v>
                </c:pt>
                <c:pt idx="80">
                  <c:v>230248.26369511453</c:v>
                </c:pt>
                <c:pt idx="81">
                  <c:v>229224.81422476811</c:v>
                </c:pt>
                <c:pt idx="82">
                  <c:v>228197.19509459319</c:v>
                </c:pt>
                <c:pt idx="83">
                  <c:v>227165.3893168795</c:v>
                </c:pt>
                <c:pt idx="84">
                  <c:v>226129.37983470672</c:v>
                </c:pt>
                <c:pt idx="85">
                  <c:v>225089.14952166253</c:v>
                </c:pt>
                <c:pt idx="86">
                  <c:v>224044.68118155951</c:v>
                </c:pt>
                <c:pt idx="87">
                  <c:v>222995.95754815079</c:v>
                </c:pt>
                <c:pt idx="88">
                  <c:v>221942.96128484473</c:v>
                </c:pt>
                <c:pt idx="89">
                  <c:v>220885.67498441823</c:v>
                </c:pt>
                <c:pt idx="90">
                  <c:v>219824.08116872906</c:v>
                </c:pt>
                <c:pt idx="91">
                  <c:v>218758.1622884268</c:v>
                </c:pt>
                <c:pt idx="92">
                  <c:v>217687.90072266286</c:v>
                </c:pt>
                <c:pt idx="93">
                  <c:v>216613.27877879911</c:v>
                </c:pt>
                <c:pt idx="94">
                  <c:v>215534.27869211545</c:v>
                </c:pt>
                <c:pt idx="95">
                  <c:v>214450.88262551607</c:v>
                </c:pt>
                <c:pt idx="96">
                  <c:v>213363.07266923465</c:v>
                </c:pt>
                <c:pt idx="97">
                  <c:v>212270.83084053826</c:v>
                </c:pt>
                <c:pt idx="98">
                  <c:v>211174.13908343008</c:v>
                </c:pt>
                <c:pt idx="99">
                  <c:v>210072.97926835093</c:v>
                </c:pt>
                <c:pt idx="100">
                  <c:v>208967.33319187956</c:v>
                </c:pt>
                <c:pt idx="101">
                  <c:v>207857.18257643175</c:v>
                </c:pt>
                <c:pt idx="102">
                  <c:v>206742.50906995812</c:v>
                </c:pt>
                <c:pt idx="103">
                  <c:v>205623.29424564075</c:v>
                </c:pt>
                <c:pt idx="104">
                  <c:v>204499.5196015886</c:v>
                </c:pt>
                <c:pt idx="105">
                  <c:v>203371.16656053168</c:v>
                </c:pt>
                <c:pt idx="106">
                  <c:v>202238.21646951383</c:v>
                </c:pt>
                <c:pt idx="107">
                  <c:v>201100.65059958448</c:v>
                </c:pt>
                <c:pt idx="108">
                  <c:v>199958.45014548898</c:v>
                </c:pt>
                <c:pt idx="109">
                  <c:v>198811.59622535776</c:v>
                </c:pt>
                <c:pt idx="110">
                  <c:v>197660.06988039418</c:v>
                </c:pt>
                <c:pt idx="111">
                  <c:v>196503.85207456106</c:v>
                </c:pt>
                <c:pt idx="112">
                  <c:v>195342.92369426612</c:v>
                </c:pt>
                <c:pt idx="113">
                  <c:v>194177.26554804592</c:v>
                </c:pt>
                <c:pt idx="114">
                  <c:v>193006.85836624861</c:v>
                </c:pt>
                <c:pt idx="115">
                  <c:v>191831.68280071538</c:v>
                </c:pt>
                <c:pt idx="116">
                  <c:v>190651.71942446064</c:v>
                </c:pt>
                <c:pt idx="117">
                  <c:v>189466.94873135086</c:v>
                </c:pt>
                <c:pt idx="118">
                  <c:v>188277.35113578211</c:v>
                </c:pt>
                <c:pt idx="119">
                  <c:v>187082.90697235629</c:v>
                </c:pt>
                <c:pt idx="120">
                  <c:v>185883.596495556</c:v>
                </c:pt>
                <c:pt idx="121">
                  <c:v>184679.39987941823</c:v>
                </c:pt>
                <c:pt idx="122">
                  <c:v>183470.29721720645</c:v>
                </c:pt>
                <c:pt idx="123">
                  <c:v>182256.26852108169</c:v>
                </c:pt>
                <c:pt idx="124">
                  <c:v>181037.293721772</c:v>
                </c:pt>
                <c:pt idx="125">
                  <c:v>179813.35266824078</c:v>
                </c:pt>
                <c:pt idx="126">
                  <c:v>178584.42512735361</c:v>
                </c:pt>
                <c:pt idx="127">
                  <c:v>177350.4907835437</c:v>
                </c:pt>
                <c:pt idx="128">
                  <c:v>176111.52923847624</c:v>
                </c:pt>
                <c:pt idx="129">
                  <c:v>174867.52001071098</c:v>
                </c:pt>
                <c:pt idx="130">
                  <c:v>173618.44253536381</c:v>
                </c:pt>
                <c:pt idx="131">
                  <c:v>172364.27616376668</c:v>
                </c:pt>
                <c:pt idx="132">
                  <c:v>171105.00016312639</c:v>
                </c:pt>
                <c:pt idx="133">
                  <c:v>169840.59371618173</c:v>
                </c:pt>
                <c:pt idx="134">
                  <c:v>168571.03592085937</c:v>
                </c:pt>
                <c:pt idx="135">
                  <c:v>167296.30578992836</c:v>
                </c:pt>
                <c:pt idx="136">
                  <c:v>166016.3822506532</c:v>
                </c:pt>
                <c:pt idx="137">
                  <c:v>164731.24414444543</c:v>
                </c:pt>
                <c:pt idx="138">
                  <c:v>163440.87022651389</c:v>
                </c:pt>
                <c:pt idx="139">
                  <c:v>162145.23916551349</c:v>
                </c:pt>
                <c:pt idx="140">
                  <c:v>160844.32954319264</c:v>
                </c:pt>
                <c:pt idx="141">
                  <c:v>159538.11985403911</c:v>
                </c:pt>
                <c:pt idx="142">
                  <c:v>158226.58850492456</c:v>
                </c:pt>
                <c:pt idx="143">
                  <c:v>156909.71381474758</c:v>
                </c:pt>
                <c:pt idx="144">
                  <c:v>155587.47401407527</c:v>
                </c:pt>
                <c:pt idx="145">
                  <c:v>154259.84724478336</c:v>
                </c:pt>
                <c:pt idx="146">
                  <c:v>152926.81155969488</c:v>
                </c:pt>
                <c:pt idx="147">
                  <c:v>151588.34492221731</c:v>
                </c:pt>
                <c:pt idx="148">
                  <c:v>150244.42520597839</c:v>
                </c:pt>
                <c:pt idx="149">
                  <c:v>148895.03019446021</c:v>
                </c:pt>
                <c:pt idx="150">
                  <c:v>147540.13758063209</c:v>
                </c:pt>
                <c:pt idx="151">
                  <c:v>146179.72496658168</c:v>
                </c:pt>
                <c:pt idx="152">
                  <c:v>144813.76986314479</c:v>
                </c:pt>
                <c:pt idx="153">
                  <c:v>143442.24968953358</c:v>
                </c:pt>
                <c:pt idx="154">
                  <c:v>142065.14177296331</c:v>
                </c:pt>
                <c:pt idx="155">
                  <c:v>140682.42334827749</c:v>
                </c:pt>
                <c:pt idx="156">
                  <c:v>139294.07155757156</c:v>
                </c:pt>
                <c:pt idx="157">
                  <c:v>137900.06344981506</c:v>
                </c:pt>
                <c:pt idx="158">
                  <c:v>136500.37598047216</c:v>
                </c:pt>
                <c:pt idx="159">
                  <c:v>135094.98601112072</c:v>
                </c:pt>
                <c:pt idx="160">
                  <c:v>133683.87030906984</c:v>
                </c:pt>
                <c:pt idx="161">
                  <c:v>132267.00554697576</c:v>
                </c:pt>
                <c:pt idx="162">
                  <c:v>130844.36830245623</c:v>
                </c:pt>
                <c:pt idx="163">
                  <c:v>129415.9350577033</c:v>
                </c:pt>
                <c:pt idx="164">
                  <c:v>127981.68219909456</c:v>
                </c:pt>
                <c:pt idx="165">
                  <c:v>126541.5860168028</c:v>
                </c:pt>
                <c:pt idx="166">
                  <c:v>125095.62270440403</c:v>
                </c:pt>
                <c:pt idx="167">
                  <c:v>123643.76835848393</c:v>
                </c:pt>
                <c:pt idx="168">
                  <c:v>122185.99897824271</c:v>
                </c:pt>
                <c:pt idx="169">
                  <c:v>120722.29046509838</c:v>
                </c:pt>
                <c:pt idx="170">
                  <c:v>119252.61862228833</c:v>
                </c:pt>
                <c:pt idx="171">
                  <c:v>117776.95915446932</c:v>
                </c:pt>
                <c:pt idx="172">
                  <c:v>116295.2876673159</c:v>
                </c:pt>
                <c:pt idx="173">
                  <c:v>114807.57966711713</c:v>
                </c:pt>
                <c:pt idx="174">
                  <c:v>113313.81056037161</c:v>
                </c:pt>
                <c:pt idx="175">
                  <c:v>111813.95565338102</c:v>
                </c:pt>
                <c:pt idx="176">
                  <c:v>110307.99015184185</c:v>
                </c:pt>
                <c:pt idx="177">
                  <c:v>108795.8891604355</c:v>
                </c:pt>
                <c:pt idx="178">
                  <c:v>107277.62768241679</c:v>
                </c:pt>
                <c:pt idx="179">
                  <c:v>105753.18061920068</c:v>
                </c:pt>
                <c:pt idx="180">
                  <c:v>104222.52276994741</c:v>
                </c:pt>
                <c:pt idx="181">
                  <c:v>102685.62883114586</c:v>
                </c:pt>
                <c:pt idx="182">
                  <c:v>101142.4733961953</c:v>
                </c:pt>
                <c:pt idx="183">
                  <c:v>99593.030954985341</c:v>
                </c:pt>
                <c:pt idx="184">
                  <c:v>98037.27589347426</c:v>
                </c:pt>
                <c:pt idx="185">
                  <c:v>96475.182493265544</c:v>
                </c:pt>
                <c:pt idx="186">
                  <c:v>94906.724931182747</c:v>
                </c:pt>
                <c:pt idx="187">
                  <c:v>93331.877278842629</c:v>
                </c:pt>
                <c:pt idx="188">
                  <c:v>91750.613502226493</c:v>
                </c:pt>
                <c:pt idx="189">
                  <c:v>90162.907461249823</c:v>
                </c:pt>
                <c:pt idx="190">
                  <c:v>88568.732909330167</c:v>
                </c:pt>
                <c:pt idx="191">
                  <c:v>86968.063492953253</c:v>
                </c:pt>
                <c:pt idx="192">
                  <c:v>85360.872751237315</c:v>
                </c:pt>
                <c:pt idx="193">
                  <c:v>83747.13411549569</c:v>
                </c:pt>
                <c:pt idx="194">
                  <c:v>82126.820908797599</c:v>
                </c:pt>
                <c:pt idx="195">
                  <c:v>80499.906345527139</c:v>
                </c:pt>
                <c:pt idx="196">
                  <c:v>78866.363530940493</c:v>
                </c:pt>
                <c:pt idx="197">
                  <c:v>77226.165460721342</c:v>
                </c:pt>
                <c:pt idx="198">
                  <c:v>75579.285020534415</c:v>
                </c:pt>
                <c:pt idx="199">
                  <c:v>73925.694985577298</c:v>
                </c:pt>
                <c:pt idx="200">
                  <c:v>72265.36802013035</c:v>
                </c:pt>
                <c:pt idx="201">
                  <c:v>70598.276677104848</c:v>
                </c:pt>
                <c:pt idx="202">
                  <c:v>68924.393397589214</c:v>
                </c:pt>
                <c:pt idx="203">
                  <c:v>67243.690510393455</c:v>
                </c:pt>
                <c:pt idx="204">
                  <c:v>65556.140231591722</c:v>
                </c:pt>
                <c:pt idx="205">
                  <c:v>63861.714664063016</c:v>
                </c:pt>
                <c:pt idx="206">
                  <c:v>62160.385797030023</c:v>
                </c:pt>
                <c:pt idx="207">
                  <c:v>60452.125505596043</c:v>
                </c:pt>
                <c:pt idx="208">
                  <c:v>58736.905550280069</c:v>
                </c:pt>
                <c:pt idx="209">
                  <c:v>57014.697576549952</c:v>
                </c:pt>
                <c:pt idx="210">
                  <c:v>55285.47311435367</c:v>
                </c:pt>
                <c:pt idx="211">
                  <c:v>53549.203577648688</c:v>
                </c:pt>
                <c:pt idx="212">
                  <c:v>51805.860263929397</c:v>
                </c:pt>
                <c:pt idx="213">
                  <c:v>50055.414353752618</c:v>
                </c:pt>
                <c:pt idx="214">
                  <c:v>48297.836910261198</c:v>
                </c:pt>
                <c:pt idx="215">
                  <c:v>46533.098878705641</c:v>
                </c:pt>
                <c:pt idx="216">
                  <c:v>44761.171085963819</c:v>
                </c:pt>
                <c:pt idx="217">
                  <c:v>42982.024240058679</c:v>
                </c:pt>
                <c:pt idx="218">
                  <c:v>41195.628929674036</c:v>
                </c:pt>
                <c:pt idx="219">
                  <c:v>39401.955623668357</c:v>
                </c:pt>
                <c:pt idx="220">
                  <c:v>37600.974670586584</c:v>
                </c:pt>
                <c:pt idx="221">
                  <c:v>35792.656298169961</c:v>
                </c:pt>
                <c:pt idx="222">
                  <c:v>33976.970612863865</c:v>
                </c:pt>
                <c:pt idx="223">
                  <c:v>32153.887599323636</c:v>
                </c:pt>
                <c:pt idx="224">
                  <c:v>30323.377119918376</c:v>
                </c:pt>
                <c:pt idx="225">
                  <c:v>28485.408914232754</c:v>
                </c:pt>
                <c:pt idx="226">
                  <c:v>26639.952598566761</c:v>
                </c:pt>
                <c:pt idx="227">
                  <c:v>24786.977665433427</c:v>
                </c:pt>
                <c:pt idx="228">
                  <c:v>22926.453483054513</c:v>
                </c:pt>
                <c:pt idx="229">
                  <c:v>21058.349294854113</c:v>
                </c:pt>
                <c:pt idx="230">
                  <c:v>19182.634218950236</c:v>
                </c:pt>
                <c:pt idx="231">
                  <c:v>17299.27724764427</c:v>
                </c:pt>
                <c:pt idx="232">
                  <c:v>15408.247246908406</c:v>
                </c:pt>
                <c:pt idx="233">
                  <c:v>13509.51295587095</c:v>
                </c:pt>
                <c:pt idx="234">
                  <c:v>11603.042986299552</c:v>
                </c:pt>
                <c:pt idx="235">
                  <c:v>9688.8058220823095</c:v>
                </c:pt>
                <c:pt idx="236">
                  <c:v>7766.7698187067872</c:v>
                </c:pt>
                <c:pt idx="237">
                  <c:v>5836.9032027368839</c:v>
                </c:pt>
                <c:pt idx="238">
                  <c:v>3899.174071287589</c:v>
                </c:pt>
                <c:pt idx="239">
                  <c:v>1953.550391497588</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numCache>
            </c:numRef>
          </c:val>
          <c:smooth val="0"/>
          <c:extLst>
            <c:ext xmlns:c16="http://schemas.microsoft.com/office/drawing/2014/chart" uri="{C3380CC4-5D6E-409C-BE32-E72D297353CC}">
              <c16:uniqueId val="{00000002-DC43-493F-9C43-F33C2E118D3E}"/>
            </c:ext>
          </c:extLst>
        </c:ser>
        <c:dLbls>
          <c:showLegendKey val="0"/>
          <c:showVal val="0"/>
          <c:showCatName val="0"/>
          <c:showSerName val="0"/>
          <c:showPercent val="0"/>
          <c:showBubbleSize val="0"/>
        </c:dLbls>
        <c:marker val="1"/>
        <c:smooth val="0"/>
        <c:axId val="324613119"/>
        <c:axId val="1529100543"/>
      </c:lineChart>
      <c:dateAx>
        <c:axId val="2113388623"/>
        <c:scaling>
          <c:orientation val="minMax"/>
        </c:scaling>
        <c:delete val="0"/>
        <c:axPos val="b"/>
        <c:numFmt formatCode="dd/mm/yy"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030815"/>
        <c:crosses val="autoZero"/>
        <c:auto val="1"/>
        <c:lblOffset val="100"/>
        <c:baseTimeUnit val="days"/>
      </c:dateAx>
      <c:valAx>
        <c:axId val="2113030815"/>
        <c:scaling>
          <c:orientation val="minMax"/>
        </c:scaling>
        <c:delete val="0"/>
        <c:axPos val="l"/>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388623"/>
        <c:crosses val="autoZero"/>
        <c:crossBetween val="between"/>
      </c:valAx>
      <c:valAx>
        <c:axId val="1529100543"/>
        <c:scaling>
          <c:orientation val="minMax"/>
        </c:scaling>
        <c:delete val="0"/>
        <c:axPos val="r"/>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24613119"/>
        <c:crosses val="max"/>
        <c:crossBetween val="between"/>
      </c:valAx>
      <c:dateAx>
        <c:axId val="324613119"/>
        <c:scaling>
          <c:orientation val="minMax"/>
        </c:scaling>
        <c:delete val="1"/>
        <c:axPos val="b"/>
        <c:numFmt formatCode="dd/mm/yy" sourceLinked="1"/>
        <c:majorTickMark val="out"/>
        <c:minorTickMark val="none"/>
        <c:tickLblPos val="nextTo"/>
        <c:crossAx val="1529100543"/>
        <c:crosses val="autoZero"/>
        <c:auto val="1"/>
        <c:lblOffset val="100"/>
        <c:baseTimeUnit val="days"/>
        <c:majorUnit val="1"/>
        <c:minorUnit val="1"/>
      </c:date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Total Interest Paid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Basic Repayment</c:v>
          </c:tx>
          <c:spPr>
            <a:solidFill>
              <a:schemeClr val="accent1"/>
            </a:solidFill>
            <a:ln>
              <a:noFill/>
            </a:ln>
            <a:effectLst/>
          </c:spPr>
          <c:invertIfNegative val="0"/>
          <c:val>
            <c:numRef>
              <c:f>'Amortization Schedule'!$L$7</c:f>
              <c:numCache>
                <c:formatCode>"$"#,##0.00</c:formatCode>
                <c:ptCount val="1"/>
                <c:pt idx="0">
                  <c:v>377489.68006714893</c:v>
                </c:pt>
              </c:numCache>
            </c:numRef>
          </c:val>
          <c:extLst>
            <c:ext xmlns:c16="http://schemas.microsoft.com/office/drawing/2014/chart" uri="{C3380CC4-5D6E-409C-BE32-E72D297353CC}">
              <c16:uniqueId val="{00000000-C04C-4E1A-82FB-AAF180E2F16E}"/>
            </c:ext>
          </c:extLst>
        </c:ser>
        <c:ser>
          <c:idx val="1"/>
          <c:order val="1"/>
          <c:tx>
            <c:v>Constant Regular Payment</c:v>
          </c:tx>
          <c:spPr>
            <a:solidFill>
              <a:srgbClr val="7030A0"/>
            </a:solidFill>
            <a:ln>
              <a:noFill/>
            </a:ln>
            <a:effectLst/>
          </c:spPr>
          <c:invertIfNegative val="0"/>
          <c:val>
            <c:numRef>
              <c:f>'Amortization Schedule'!$M$11</c:f>
              <c:numCache>
                <c:formatCode>#,##0.00</c:formatCode>
                <c:ptCount val="1"/>
                <c:pt idx="0">
                  <c:v>331492.21054910601</c:v>
                </c:pt>
              </c:numCache>
            </c:numRef>
          </c:val>
          <c:extLst>
            <c:ext xmlns:c16="http://schemas.microsoft.com/office/drawing/2014/chart" uri="{C3380CC4-5D6E-409C-BE32-E72D297353CC}">
              <c16:uniqueId val="{00000001-C04C-4E1A-82FB-AAF180E2F16E}"/>
            </c:ext>
          </c:extLst>
        </c:ser>
        <c:ser>
          <c:idx val="2"/>
          <c:order val="2"/>
          <c:tx>
            <c:v>Refinance</c:v>
          </c:tx>
          <c:spPr>
            <a:solidFill>
              <a:schemeClr val="accent3"/>
            </a:solidFill>
            <a:ln>
              <a:noFill/>
            </a:ln>
            <a:effectLst/>
          </c:spPr>
          <c:invertIfNegative val="0"/>
          <c:val>
            <c:numRef>
              <c:f>'Amortization Schedule'!$O$15</c:f>
              <c:numCache>
                <c:formatCode>#,##0.00</c:formatCode>
                <c:ptCount val="1"/>
                <c:pt idx="0">
                  <c:v>324794.66834514006</c:v>
                </c:pt>
              </c:numCache>
            </c:numRef>
          </c:val>
          <c:extLst>
            <c:ext xmlns:c16="http://schemas.microsoft.com/office/drawing/2014/chart" uri="{C3380CC4-5D6E-409C-BE32-E72D297353CC}">
              <c16:uniqueId val="{00000002-C04C-4E1A-82FB-AAF180E2F16E}"/>
            </c:ext>
          </c:extLst>
        </c:ser>
        <c:dLbls>
          <c:showLegendKey val="0"/>
          <c:showVal val="0"/>
          <c:showCatName val="0"/>
          <c:showSerName val="0"/>
          <c:showPercent val="0"/>
          <c:showBubbleSize val="0"/>
        </c:dLbls>
        <c:gapWidth val="219"/>
        <c:overlap val="-27"/>
        <c:axId val="940657439"/>
        <c:axId val="1462038911"/>
      </c:barChart>
      <c:catAx>
        <c:axId val="940657439"/>
        <c:scaling>
          <c:orientation val="minMax"/>
        </c:scaling>
        <c:delete val="1"/>
        <c:axPos val="b"/>
        <c:majorTickMark val="none"/>
        <c:minorTickMark val="none"/>
        <c:tickLblPos val="nextTo"/>
        <c:crossAx val="1462038911"/>
        <c:crosses val="autoZero"/>
        <c:auto val="1"/>
        <c:lblAlgn val="ctr"/>
        <c:lblOffset val="100"/>
        <c:noMultiLvlLbl val="0"/>
      </c:catAx>
      <c:valAx>
        <c:axId val="1462038911"/>
        <c:scaling>
          <c:orientation val="minMax"/>
        </c:scaling>
        <c:delete val="0"/>
        <c:axPos val="l"/>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0657439"/>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1.png"/><Relationship Id="rId1" Type="http://schemas.openxmlformats.org/officeDocument/2006/relationships/hyperlink" Target="https://www.exceldemy.com/" TargetMode="External"/></Relationships>
</file>

<file path=xl/drawings/_rels/drawing4.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image" Target="../media/image1.png"/><Relationship Id="rId1" Type="http://schemas.openxmlformats.org/officeDocument/2006/relationships/hyperlink" Target="https://www.exceldemy.com/" TargetMode="External"/></Relationships>
</file>

<file path=xl/drawings/_rels/drawing5.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image" Target="../media/image1.png"/><Relationship Id="rId1" Type="http://schemas.openxmlformats.org/officeDocument/2006/relationships/hyperlink" Target="https://www.exceldemy.com/" TargetMode="External"/></Relationships>
</file>

<file path=xl/drawings/_rels/drawing6.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image" Target="../media/image1.png"/><Relationship Id="rId1" Type="http://schemas.openxmlformats.org/officeDocument/2006/relationships/hyperlink" Target="https://www.exceldemy.com/" TargetMode="External"/></Relationships>
</file>

<file path=xl/drawings/_rels/drawing7.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image" Target="../media/image1.png"/><Relationship Id="rId1" Type="http://schemas.openxmlformats.org/officeDocument/2006/relationships/hyperlink" Target="https://www.exceldemy.com/" TargetMode="External"/></Relationships>
</file>

<file path=xl/drawings/_rels/drawing8.xml.rels><?xml version="1.0" encoding="UTF-8" standalone="yes"?>
<Relationships xmlns="http://schemas.openxmlformats.org/package/2006/relationships"><Relationship Id="rId1" Type="http://schemas.openxmlformats.org/officeDocument/2006/relationships/chart" Target="../charts/chart6.xml"/></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1009396</xdr:colOff>
      <xdr:row>3</xdr:row>
      <xdr:rowOff>76143</xdr:rowOff>
    </xdr:to>
    <xdr:pic>
      <xdr:nvPicPr>
        <xdr:cNvPr id="2" name="Picture 1">
          <a:extLst>
            <a:ext uri="{FF2B5EF4-FFF2-40B4-BE49-F238E27FC236}">
              <a16:creationId xmlns:a16="http://schemas.microsoft.com/office/drawing/2014/main" id="{2D1F99D0-F263-4688-B3D3-C4CA776620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24840" y="182880"/>
          <a:ext cx="2060956" cy="4419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361951</xdr:colOff>
      <xdr:row>3</xdr:row>
      <xdr:rowOff>57150</xdr:rowOff>
    </xdr:from>
    <xdr:to>
      <xdr:col>5</xdr:col>
      <xdr:colOff>714376</xdr:colOff>
      <xdr:row>3</xdr:row>
      <xdr:rowOff>383415</xdr:rowOff>
    </xdr:to>
    <xdr:pic>
      <xdr:nvPicPr>
        <xdr:cNvPr id="2" name="Picture 1">
          <a:extLst>
            <a:ext uri="{FF2B5EF4-FFF2-40B4-BE49-F238E27FC236}">
              <a16:creationId xmlns:a16="http://schemas.microsoft.com/office/drawing/2014/main" id="{49E9DBE1-ED11-407A-B721-32E2EBB696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305426" y="628650"/>
          <a:ext cx="1447800" cy="326265"/>
        </a:xfrm>
        <a:prstGeom prst="rect">
          <a:avLst/>
        </a:prstGeom>
      </xdr:spPr>
    </xdr:pic>
    <xdr:clientData/>
  </xdr:twoCellAnchor>
  <xdr:twoCellAnchor>
    <xdr:from>
      <xdr:col>1</xdr:col>
      <xdr:colOff>19050</xdr:colOff>
      <xdr:row>1</xdr:row>
      <xdr:rowOff>0</xdr:rowOff>
    </xdr:from>
    <xdr:to>
      <xdr:col>11</xdr:col>
      <xdr:colOff>552450</xdr:colOff>
      <xdr:row>2</xdr:row>
      <xdr:rowOff>180975</xdr:rowOff>
    </xdr:to>
    <xdr:sp macro="" textlink="">
      <xdr:nvSpPr>
        <xdr:cNvPr id="9" name="TextBox 8">
          <a:extLst>
            <a:ext uri="{FF2B5EF4-FFF2-40B4-BE49-F238E27FC236}">
              <a16:creationId xmlns:a16="http://schemas.microsoft.com/office/drawing/2014/main" id="{1F855215-31AD-4DFF-AAC7-B05C254B0476}"/>
            </a:ext>
          </a:extLst>
        </xdr:cNvPr>
        <xdr:cNvSpPr txBox="1"/>
      </xdr:nvSpPr>
      <xdr:spPr>
        <a:xfrm>
          <a:off x="257175" y="190500"/>
          <a:ext cx="11010900" cy="371475"/>
        </a:xfrm>
        <a:prstGeom prst="rect">
          <a:avLst/>
        </a:prstGeom>
        <a:solidFill>
          <a:srgbClr val="002060"/>
        </a:solid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000" b="1" i="0" u="none" strike="noStrike" kern="0" cap="none" spc="0" normalizeH="0" baseline="0" noProof="0">
              <a:ln>
                <a:noFill/>
              </a:ln>
              <a:solidFill>
                <a:sysClr val="window" lastClr="FFFFFF"/>
              </a:solidFill>
              <a:effectLst/>
              <a:uLnTx/>
              <a:uFillTx/>
              <a:latin typeface="Calibri" panose="020F0502020204030204"/>
              <a:ea typeface="+mn-ea"/>
              <a:cs typeface="+mn-cs"/>
            </a:rPr>
            <a:t>Multiple Loan Amortization Schedule Inputs</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920115</xdr:colOff>
      <xdr:row>18</xdr:row>
      <xdr:rowOff>70580</xdr:rowOff>
    </xdr:from>
    <xdr:to>
      <xdr:col>6</xdr:col>
      <xdr:colOff>397366</xdr:colOff>
      <xdr:row>20</xdr:row>
      <xdr:rowOff>42333</xdr:rowOff>
    </xdr:to>
    <xdr:pic>
      <xdr:nvPicPr>
        <xdr:cNvPr id="3" name="Picture 2">
          <a:hlinkClick xmlns:r="http://schemas.openxmlformats.org/officeDocument/2006/relationships" r:id="rId1"/>
          <a:extLst>
            <a:ext uri="{FF2B5EF4-FFF2-40B4-BE49-F238E27FC236}">
              <a16:creationId xmlns:a16="http://schemas.microsoft.com/office/drawing/2014/main" id="{C23795EC-481F-4C0E-9AA0-D6BC0A6DBFC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519382" y="3651980"/>
          <a:ext cx="1339917" cy="301953"/>
        </a:xfrm>
        <a:prstGeom prst="rect">
          <a:avLst/>
        </a:prstGeom>
      </xdr:spPr>
    </xdr:pic>
    <xdr:clientData/>
  </xdr:twoCellAnchor>
  <xdr:twoCellAnchor>
    <xdr:from>
      <xdr:col>1</xdr:col>
      <xdr:colOff>0</xdr:colOff>
      <xdr:row>1</xdr:row>
      <xdr:rowOff>1</xdr:rowOff>
    </xdr:from>
    <xdr:to>
      <xdr:col>15</xdr:col>
      <xdr:colOff>42333</xdr:colOff>
      <xdr:row>1</xdr:row>
      <xdr:rowOff>347135</xdr:rowOff>
    </xdr:to>
    <xdr:sp macro="" textlink="">
      <xdr:nvSpPr>
        <xdr:cNvPr id="2" name="TextBox 1">
          <a:extLst>
            <a:ext uri="{FF2B5EF4-FFF2-40B4-BE49-F238E27FC236}">
              <a16:creationId xmlns:a16="http://schemas.microsoft.com/office/drawing/2014/main" id="{FD50B110-59DF-4322-AA93-A41A223D209D}"/>
            </a:ext>
          </a:extLst>
        </xdr:cNvPr>
        <xdr:cNvSpPr txBox="1"/>
      </xdr:nvSpPr>
      <xdr:spPr>
        <a:xfrm>
          <a:off x="169333" y="169334"/>
          <a:ext cx="12065000" cy="347134"/>
        </a:xfrm>
        <a:prstGeom prst="rect">
          <a:avLst/>
        </a:prstGeom>
        <a:solidFill>
          <a:srgbClr val="00206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2000" b="1" i="0" baseline="0">
              <a:solidFill>
                <a:schemeClr val="bg1"/>
              </a:solidFill>
            </a:rPr>
            <a:t>Loan 1 : Amortization Schedule</a:t>
          </a:r>
        </a:p>
      </xdr:txBody>
    </xdr:sp>
    <xdr:clientData/>
  </xdr:twoCellAnchor>
  <xdr:twoCellAnchor>
    <xdr:from>
      <xdr:col>9</xdr:col>
      <xdr:colOff>169335</xdr:colOff>
      <xdr:row>3</xdr:row>
      <xdr:rowOff>23285</xdr:rowOff>
    </xdr:from>
    <xdr:to>
      <xdr:col>15</xdr:col>
      <xdr:colOff>8469</xdr:colOff>
      <xdr:row>21</xdr:row>
      <xdr:rowOff>30904</xdr:rowOff>
    </xdr:to>
    <xdr:graphicFrame macro="">
      <xdr:nvGraphicFramePr>
        <xdr:cNvPr id="5" name="Chart 4">
          <a:extLst>
            <a:ext uri="{FF2B5EF4-FFF2-40B4-BE49-F238E27FC236}">
              <a16:creationId xmlns:a16="http://schemas.microsoft.com/office/drawing/2014/main" id="{1F136180-E5A5-44FB-A192-2F77CB435C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920115</xdr:colOff>
      <xdr:row>18</xdr:row>
      <xdr:rowOff>70580</xdr:rowOff>
    </xdr:from>
    <xdr:to>
      <xdr:col>6</xdr:col>
      <xdr:colOff>397366</xdr:colOff>
      <xdr:row>20</xdr:row>
      <xdr:rowOff>42333</xdr:rowOff>
    </xdr:to>
    <xdr:pic>
      <xdr:nvPicPr>
        <xdr:cNvPr id="2" name="Picture 1">
          <a:hlinkClick xmlns:r="http://schemas.openxmlformats.org/officeDocument/2006/relationships" r:id="rId1"/>
          <a:extLst>
            <a:ext uri="{FF2B5EF4-FFF2-40B4-BE49-F238E27FC236}">
              <a16:creationId xmlns:a16="http://schemas.microsoft.com/office/drawing/2014/main" id="{36C1F0D5-2CE3-4D42-B374-C1ACDEC287E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348990" y="3642455"/>
          <a:ext cx="1287001" cy="314653"/>
        </a:xfrm>
        <a:prstGeom prst="rect">
          <a:avLst/>
        </a:prstGeom>
      </xdr:spPr>
    </xdr:pic>
    <xdr:clientData/>
  </xdr:twoCellAnchor>
  <xdr:twoCellAnchor>
    <xdr:from>
      <xdr:col>1</xdr:col>
      <xdr:colOff>0</xdr:colOff>
      <xdr:row>1</xdr:row>
      <xdr:rowOff>1</xdr:rowOff>
    </xdr:from>
    <xdr:to>
      <xdr:col>15</xdr:col>
      <xdr:colOff>42333</xdr:colOff>
      <xdr:row>1</xdr:row>
      <xdr:rowOff>347135</xdr:rowOff>
    </xdr:to>
    <xdr:sp macro="" textlink="">
      <xdr:nvSpPr>
        <xdr:cNvPr id="3" name="TextBox 2">
          <a:extLst>
            <a:ext uri="{FF2B5EF4-FFF2-40B4-BE49-F238E27FC236}">
              <a16:creationId xmlns:a16="http://schemas.microsoft.com/office/drawing/2014/main" id="{C45182A6-1282-492F-BDEC-C860C9E53204}"/>
            </a:ext>
          </a:extLst>
        </xdr:cNvPr>
        <xdr:cNvSpPr txBox="1"/>
      </xdr:nvSpPr>
      <xdr:spPr>
        <a:xfrm>
          <a:off x="161925" y="161926"/>
          <a:ext cx="11329458" cy="347134"/>
        </a:xfrm>
        <a:prstGeom prst="rect">
          <a:avLst/>
        </a:prstGeom>
        <a:solidFill>
          <a:srgbClr val="00206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2000" b="1" i="0" baseline="0">
              <a:solidFill>
                <a:schemeClr val="bg1"/>
              </a:solidFill>
            </a:rPr>
            <a:t>Loan 2: Amortization Schedule</a:t>
          </a:r>
        </a:p>
      </xdr:txBody>
    </xdr:sp>
    <xdr:clientData/>
  </xdr:twoCellAnchor>
  <xdr:twoCellAnchor>
    <xdr:from>
      <xdr:col>9</xdr:col>
      <xdr:colOff>179919</xdr:colOff>
      <xdr:row>3</xdr:row>
      <xdr:rowOff>23285</xdr:rowOff>
    </xdr:from>
    <xdr:to>
      <xdr:col>15</xdr:col>
      <xdr:colOff>19053</xdr:colOff>
      <xdr:row>21</xdr:row>
      <xdr:rowOff>30904</xdr:rowOff>
    </xdr:to>
    <xdr:graphicFrame macro="">
      <xdr:nvGraphicFramePr>
        <xdr:cNvPr id="4" name="Chart 3">
          <a:extLst>
            <a:ext uri="{FF2B5EF4-FFF2-40B4-BE49-F238E27FC236}">
              <a16:creationId xmlns:a16="http://schemas.microsoft.com/office/drawing/2014/main" id="{771FB67F-C24E-4664-A0EF-1CD756AFCD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920115</xdr:colOff>
      <xdr:row>18</xdr:row>
      <xdr:rowOff>70580</xdr:rowOff>
    </xdr:from>
    <xdr:to>
      <xdr:col>6</xdr:col>
      <xdr:colOff>397366</xdr:colOff>
      <xdr:row>20</xdr:row>
      <xdr:rowOff>42333</xdr:rowOff>
    </xdr:to>
    <xdr:pic>
      <xdr:nvPicPr>
        <xdr:cNvPr id="2" name="Picture 1">
          <a:hlinkClick xmlns:r="http://schemas.openxmlformats.org/officeDocument/2006/relationships" r:id="rId1"/>
          <a:extLst>
            <a:ext uri="{FF2B5EF4-FFF2-40B4-BE49-F238E27FC236}">
              <a16:creationId xmlns:a16="http://schemas.microsoft.com/office/drawing/2014/main" id="{813E357C-482E-4B60-A6C2-99D845E4C4A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348990" y="3642455"/>
          <a:ext cx="1287001" cy="314653"/>
        </a:xfrm>
        <a:prstGeom prst="rect">
          <a:avLst/>
        </a:prstGeom>
      </xdr:spPr>
    </xdr:pic>
    <xdr:clientData/>
  </xdr:twoCellAnchor>
  <xdr:twoCellAnchor>
    <xdr:from>
      <xdr:col>1</xdr:col>
      <xdr:colOff>0</xdr:colOff>
      <xdr:row>1</xdr:row>
      <xdr:rowOff>1</xdr:rowOff>
    </xdr:from>
    <xdr:to>
      <xdr:col>15</xdr:col>
      <xdr:colOff>42333</xdr:colOff>
      <xdr:row>1</xdr:row>
      <xdr:rowOff>347135</xdr:rowOff>
    </xdr:to>
    <xdr:sp macro="" textlink="">
      <xdr:nvSpPr>
        <xdr:cNvPr id="3" name="TextBox 2">
          <a:extLst>
            <a:ext uri="{FF2B5EF4-FFF2-40B4-BE49-F238E27FC236}">
              <a16:creationId xmlns:a16="http://schemas.microsoft.com/office/drawing/2014/main" id="{145B8DFF-34B2-4E35-A230-E83E621EA1E8}"/>
            </a:ext>
          </a:extLst>
        </xdr:cNvPr>
        <xdr:cNvSpPr txBox="1"/>
      </xdr:nvSpPr>
      <xdr:spPr>
        <a:xfrm>
          <a:off x="161925" y="161926"/>
          <a:ext cx="11329458" cy="347134"/>
        </a:xfrm>
        <a:prstGeom prst="rect">
          <a:avLst/>
        </a:prstGeom>
        <a:solidFill>
          <a:srgbClr val="00206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2000" b="1" i="0" baseline="0">
              <a:solidFill>
                <a:schemeClr val="bg1"/>
              </a:solidFill>
            </a:rPr>
            <a:t>Loan 3: Amortization Schedule</a:t>
          </a:r>
        </a:p>
      </xdr:txBody>
    </xdr:sp>
    <xdr:clientData/>
  </xdr:twoCellAnchor>
  <xdr:twoCellAnchor>
    <xdr:from>
      <xdr:col>9</xdr:col>
      <xdr:colOff>137585</xdr:colOff>
      <xdr:row>2</xdr:row>
      <xdr:rowOff>44452</xdr:rowOff>
    </xdr:from>
    <xdr:to>
      <xdr:col>14</xdr:col>
      <xdr:colOff>654053</xdr:colOff>
      <xdr:row>20</xdr:row>
      <xdr:rowOff>73237</xdr:rowOff>
    </xdr:to>
    <xdr:graphicFrame macro="">
      <xdr:nvGraphicFramePr>
        <xdr:cNvPr id="4" name="Chart 3">
          <a:extLst>
            <a:ext uri="{FF2B5EF4-FFF2-40B4-BE49-F238E27FC236}">
              <a16:creationId xmlns:a16="http://schemas.microsoft.com/office/drawing/2014/main" id="{3A9217F9-DE3F-468A-9404-63D45A384D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4</xdr:col>
      <xdr:colOff>920115</xdr:colOff>
      <xdr:row>18</xdr:row>
      <xdr:rowOff>70580</xdr:rowOff>
    </xdr:from>
    <xdr:to>
      <xdr:col>6</xdr:col>
      <xdr:colOff>397366</xdr:colOff>
      <xdr:row>20</xdr:row>
      <xdr:rowOff>42333</xdr:rowOff>
    </xdr:to>
    <xdr:pic>
      <xdr:nvPicPr>
        <xdr:cNvPr id="2" name="Picture 1">
          <a:hlinkClick xmlns:r="http://schemas.openxmlformats.org/officeDocument/2006/relationships" r:id="rId1"/>
          <a:extLst>
            <a:ext uri="{FF2B5EF4-FFF2-40B4-BE49-F238E27FC236}">
              <a16:creationId xmlns:a16="http://schemas.microsoft.com/office/drawing/2014/main" id="{036B0091-0B79-4C50-8A03-E6B9E4BAE93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348990" y="3642455"/>
          <a:ext cx="1287001" cy="314653"/>
        </a:xfrm>
        <a:prstGeom prst="rect">
          <a:avLst/>
        </a:prstGeom>
      </xdr:spPr>
    </xdr:pic>
    <xdr:clientData/>
  </xdr:twoCellAnchor>
  <xdr:twoCellAnchor>
    <xdr:from>
      <xdr:col>1</xdr:col>
      <xdr:colOff>0</xdr:colOff>
      <xdr:row>1</xdr:row>
      <xdr:rowOff>1</xdr:rowOff>
    </xdr:from>
    <xdr:to>
      <xdr:col>15</xdr:col>
      <xdr:colOff>42333</xdr:colOff>
      <xdr:row>1</xdr:row>
      <xdr:rowOff>347135</xdr:rowOff>
    </xdr:to>
    <xdr:sp macro="" textlink="">
      <xdr:nvSpPr>
        <xdr:cNvPr id="3" name="TextBox 2">
          <a:extLst>
            <a:ext uri="{FF2B5EF4-FFF2-40B4-BE49-F238E27FC236}">
              <a16:creationId xmlns:a16="http://schemas.microsoft.com/office/drawing/2014/main" id="{BB193A84-130A-4337-A284-E79A21BBCB01}"/>
            </a:ext>
          </a:extLst>
        </xdr:cNvPr>
        <xdr:cNvSpPr txBox="1"/>
      </xdr:nvSpPr>
      <xdr:spPr>
        <a:xfrm>
          <a:off x="161925" y="161926"/>
          <a:ext cx="11329458" cy="347134"/>
        </a:xfrm>
        <a:prstGeom prst="rect">
          <a:avLst/>
        </a:prstGeom>
        <a:solidFill>
          <a:srgbClr val="00206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2000" b="1" i="0" baseline="0">
              <a:solidFill>
                <a:schemeClr val="bg1"/>
              </a:solidFill>
            </a:rPr>
            <a:t>Loan 4: Amortization Schedule</a:t>
          </a:r>
        </a:p>
      </xdr:txBody>
    </xdr:sp>
    <xdr:clientData/>
  </xdr:twoCellAnchor>
  <xdr:twoCellAnchor>
    <xdr:from>
      <xdr:col>9</xdr:col>
      <xdr:colOff>137585</xdr:colOff>
      <xdr:row>2</xdr:row>
      <xdr:rowOff>44452</xdr:rowOff>
    </xdr:from>
    <xdr:to>
      <xdr:col>14</xdr:col>
      <xdr:colOff>654053</xdr:colOff>
      <xdr:row>20</xdr:row>
      <xdr:rowOff>73237</xdr:rowOff>
    </xdr:to>
    <xdr:graphicFrame macro="">
      <xdr:nvGraphicFramePr>
        <xdr:cNvPr id="4" name="Chart 3">
          <a:extLst>
            <a:ext uri="{FF2B5EF4-FFF2-40B4-BE49-F238E27FC236}">
              <a16:creationId xmlns:a16="http://schemas.microsoft.com/office/drawing/2014/main" id="{C7197CC8-E881-475E-BF16-C6D8121038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920115</xdr:colOff>
      <xdr:row>18</xdr:row>
      <xdr:rowOff>70580</xdr:rowOff>
    </xdr:from>
    <xdr:to>
      <xdr:col>6</xdr:col>
      <xdr:colOff>397366</xdr:colOff>
      <xdr:row>20</xdr:row>
      <xdr:rowOff>42333</xdr:rowOff>
    </xdr:to>
    <xdr:pic>
      <xdr:nvPicPr>
        <xdr:cNvPr id="2" name="Picture 1">
          <a:hlinkClick xmlns:r="http://schemas.openxmlformats.org/officeDocument/2006/relationships" r:id="rId1"/>
          <a:extLst>
            <a:ext uri="{FF2B5EF4-FFF2-40B4-BE49-F238E27FC236}">
              <a16:creationId xmlns:a16="http://schemas.microsoft.com/office/drawing/2014/main" id="{779352B5-9622-496B-B569-179FE4E56A6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348990" y="3642455"/>
          <a:ext cx="1287001" cy="314653"/>
        </a:xfrm>
        <a:prstGeom prst="rect">
          <a:avLst/>
        </a:prstGeom>
      </xdr:spPr>
    </xdr:pic>
    <xdr:clientData/>
  </xdr:twoCellAnchor>
  <xdr:twoCellAnchor>
    <xdr:from>
      <xdr:col>1</xdr:col>
      <xdr:colOff>0</xdr:colOff>
      <xdr:row>1</xdr:row>
      <xdr:rowOff>1</xdr:rowOff>
    </xdr:from>
    <xdr:to>
      <xdr:col>15</xdr:col>
      <xdr:colOff>42333</xdr:colOff>
      <xdr:row>1</xdr:row>
      <xdr:rowOff>347135</xdr:rowOff>
    </xdr:to>
    <xdr:sp macro="" textlink="">
      <xdr:nvSpPr>
        <xdr:cNvPr id="3" name="TextBox 2">
          <a:extLst>
            <a:ext uri="{FF2B5EF4-FFF2-40B4-BE49-F238E27FC236}">
              <a16:creationId xmlns:a16="http://schemas.microsoft.com/office/drawing/2014/main" id="{9978C010-1149-4791-8E7C-FA6580EDE10B}"/>
            </a:ext>
          </a:extLst>
        </xdr:cNvPr>
        <xdr:cNvSpPr txBox="1"/>
      </xdr:nvSpPr>
      <xdr:spPr>
        <a:xfrm>
          <a:off x="161925" y="161926"/>
          <a:ext cx="11329458" cy="347134"/>
        </a:xfrm>
        <a:prstGeom prst="rect">
          <a:avLst/>
        </a:prstGeom>
        <a:solidFill>
          <a:srgbClr val="00206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2000" b="1" i="0" baseline="0">
              <a:solidFill>
                <a:schemeClr val="bg1"/>
              </a:solidFill>
            </a:rPr>
            <a:t>Loan 5: Amortization Schedule</a:t>
          </a:r>
        </a:p>
      </xdr:txBody>
    </xdr:sp>
    <xdr:clientData/>
  </xdr:twoCellAnchor>
  <xdr:twoCellAnchor>
    <xdr:from>
      <xdr:col>9</xdr:col>
      <xdr:colOff>148169</xdr:colOff>
      <xdr:row>2</xdr:row>
      <xdr:rowOff>44452</xdr:rowOff>
    </xdr:from>
    <xdr:to>
      <xdr:col>14</xdr:col>
      <xdr:colOff>664637</xdr:colOff>
      <xdr:row>20</xdr:row>
      <xdr:rowOff>73237</xdr:rowOff>
    </xdr:to>
    <xdr:graphicFrame macro="">
      <xdr:nvGraphicFramePr>
        <xdr:cNvPr id="4" name="Chart 3">
          <a:extLst>
            <a:ext uri="{FF2B5EF4-FFF2-40B4-BE49-F238E27FC236}">
              <a16:creationId xmlns:a16="http://schemas.microsoft.com/office/drawing/2014/main" id="{51B99EE8-F065-492F-86B4-D656FB79E2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1</xdr:colOff>
      <xdr:row>1</xdr:row>
      <xdr:rowOff>0</xdr:rowOff>
    </xdr:from>
    <xdr:to>
      <xdr:col>16</xdr:col>
      <xdr:colOff>19050</xdr:colOff>
      <xdr:row>2</xdr:row>
      <xdr:rowOff>123825</xdr:rowOff>
    </xdr:to>
    <xdr:sp macro="" textlink="">
      <xdr:nvSpPr>
        <xdr:cNvPr id="2" name="TextBox 1">
          <a:extLst>
            <a:ext uri="{FF2B5EF4-FFF2-40B4-BE49-F238E27FC236}">
              <a16:creationId xmlns:a16="http://schemas.microsoft.com/office/drawing/2014/main" id="{D55DD6DD-7998-468B-AE46-E935CC7E1B54}"/>
            </a:ext>
          </a:extLst>
        </xdr:cNvPr>
        <xdr:cNvSpPr txBox="1"/>
      </xdr:nvSpPr>
      <xdr:spPr>
        <a:xfrm>
          <a:off x="133351" y="180975"/>
          <a:ext cx="14373224" cy="304800"/>
        </a:xfrm>
        <a:prstGeom prst="rect">
          <a:avLst/>
        </a:prstGeom>
        <a:solidFill>
          <a:srgbClr val="00206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2000" b="1" i="0" baseline="0">
              <a:solidFill>
                <a:schemeClr val="bg1"/>
              </a:solidFill>
            </a:rPr>
            <a:t>Multiple Loan Amortization Schedule</a:t>
          </a:r>
        </a:p>
      </xdr:txBody>
    </xdr:sp>
    <xdr:clientData/>
  </xdr:twoCellAnchor>
  <xdr:twoCellAnchor>
    <xdr:from>
      <xdr:col>9</xdr:col>
      <xdr:colOff>495300</xdr:colOff>
      <xdr:row>16</xdr:row>
      <xdr:rowOff>0</xdr:rowOff>
    </xdr:from>
    <xdr:to>
      <xdr:col>13</xdr:col>
      <xdr:colOff>148590</xdr:colOff>
      <xdr:row>28</xdr:row>
      <xdr:rowOff>161925</xdr:rowOff>
    </xdr:to>
    <xdr:graphicFrame macro="">
      <xdr:nvGraphicFramePr>
        <xdr:cNvPr id="4" name="Chart 3">
          <a:extLst>
            <a:ext uri="{FF2B5EF4-FFF2-40B4-BE49-F238E27FC236}">
              <a16:creationId xmlns:a16="http://schemas.microsoft.com/office/drawing/2014/main" id="{D27A34FE-6D14-46CD-AD67-8F0F580249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3676650</xdr:colOff>
      <xdr:row>1</xdr:row>
      <xdr:rowOff>40247</xdr:rowOff>
    </xdr:from>
    <xdr:to>
      <xdr:col>1</xdr:col>
      <xdr:colOff>5019421</xdr:colOff>
      <xdr:row>2</xdr:row>
      <xdr:rowOff>199968</xdr:rowOff>
    </xdr:to>
    <xdr:pic>
      <xdr:nvPicPr>
        <xdr:cNvPr id="2" name="Picture 1">
          <a:extLst>
            <a:ext uri="{FF2B5EF4-FFF2-40B4-BE49-F238E27FC236}">
              <a16:creationId xmlns:a16="http://schemas.microsoft.com/office/drawing/2014/main" id="{00033916-A548-493A-A0A8-6FE5C0A457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286250" y="306947"/>
          <a:ext cx="1342771" cy="35022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hyperlink" Target="https://www.exceldemy.com/mortgage-calculator-with-extra-payments-and-lump-sum/" TargetMode="External"/><Relationship Id="rId1" Type="http://schemas.openxmlformats.org/officeDocument/2006/relationships/hyperlink" Target="https://www.exceldemy.com/private-use-only-licens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exceldemy.com/author/exceldemy/" TargetMode="External"/><Relationship Id="rId1" Type="http://schemas.openxmlformats.org/officeDocument/2006/relationships/hyperlink" Target="https://www.exceldemy.com/author/tanim/"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1.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BA034-BC73-4450-9B87-3A042F1946B8}">
  <dimension ref="B2:G10"/>
  <sheetViews>
    <sheetView showGridLines="0" workbookViewId="0">
      <selection activeCell="D8" sqref="D8"/>
    </sheetView>
  </sheetViews>
  <sheetFormatPr defaultRowHeight="14.4" x14ac:dyDescent="0.3"/>
  <cols>
    <col min="1" max="1" width="5.6640625" customWidth="1"/>
    <col min="2" max="2" width="6.44140625" customWidth="1"/>
    <col min="3" max="3" width="64.5546875" customWidth="1"/>
    <col min="4" max="4" width="13.109375" customWidth="1"/>
    <col min="7" max="7" width="0" hidden="1" customWidth="1"/>
  </cols>
  <sheetData>
    <row r="2" spans="2:7" ht="18" x14ac:dyDescent="0.35">
      <c r="B2" s="111" t="s">
        <v>48</v>
      </c>
      <c r="C2" s="111"/>
      <c r="D2" s="111"/>
    </row>
    <row r="3" spans="2:7" ht="18" x14ac:dyDescent="0.35">
      <c r="B3" s="13"/>
      <c r="C3" s="13"/>
    </row>
    <row r="4" spans="2:7" x14ac:dyDescent="0.3">
      <c r="B4" s="17" t="s">
        <v>53</v>
      </c>
      <c r="C4" s="17" t="s">
        <v>54</v>
      </c>
      <c r="D4" s="16" t="s">
        <v>55</v>
      </c>
    </row>
    <row r="5" spans="2:7" x14ac:dyDescent="0.3">
      <c r="B5" s="15">
        <v>1</v>
      </c>
      <c r="C5" s="1" t="s">
        <v>69</v>
      </c>
      <c r="D5" s="18" t="s">
        <v>52</v>
      </c>
      <c r="G5" t="s">
        <v>51</v>
      </c>
    </row>
    <row r="6" spans="2:7" ht="28.8" x14ac:dyDescent="0.3">
      <c r="B6" s="15">
        <v>2</v>
      </c>
      <c r="C6" s="12" t="s">
        <v>49</v>
      </c>
      <c r="D6" s="18" t="s">
        <v>52</v>
      </c>
      <c r="G6" t="s">
        <v>52</v>
      </c>
    </row>
    <row r="7" spans="2:7" x14ac:dyDescent="0.3">
      <c r="B7" s="15">
        <v>3</v>
      </c>
      <c r="C7" s="1" t="s">
        <v>47</v>
      </c>
      <c r="D7" s="18" t="s">
        <v>51</v>
      </c>
    </row>
    <row r="8" spans="2:7" x14ac:dyDescent="0.3">
      <c r="B8" s="15">
        <v>4</v>
      </c>
      <c r="C8" s="1" t="s">
        <v>50</v>
      </c>
      <c r="D8" s="18" t="s">
        <v>51</v>
      </c>
    </row>
    <row r="9" spans="2:7" ht="22.5" customHeight="1" x14ac:dyDescent="0.3"/>
    <row r="10" spans="2:7" ht="15.6" x14ac:dyDescent="0.3">
      <c r="B10" s="14" t="s">
        <v>66</v>
      </c>
    </row>
  </sheetData>
  <sheetProtection sheet="1" objects="1" scenarios="1"/>
  <mergeCells count="1">
    <mergeCell ref="B2:D2"/>
  </mergeCells>
  <conditionalFormatting sqref="C5">
    <cfRule type="expression" dxfId="5" priority="4">
      <formula>$D$5="No"</formula>
    </cfRule>
  </conditionalFormatting>
  <conditionalFormatting sqref="C6">
    <cfRule type="expression" dxfId="4" priority="3">
      <formula>$D$6="No"</formula>
    </cfRule>
  </conditionalFormatting>
  <conditionalFormatting sqref="C7">
    <cfRule type="expression" dxfId="3" priority="2">
      <formula>$D$7="Yes"</formula>
    </cfRule>
  </conditionalFormatting>
  <conditionalFormatting sqref="C8">
    <cfRule type="expression" dxfId="2" priority="1">
      <formula>$D$8="Yes"</formula>
    </cfRule>
  </conditionalFormatting>
  <dataValidations count="1">
    <dataValidation type="list" allowBlank="1" showInputMessage="1" showErrorMessage="1" sqref="D5:D8" xr:uid="{F6AD64A2-1A96-4B1A-8D36-F50AE7E33490}">
      <formula1>$G$5:$G$6</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30E64-1935-4B3E-B0D6-49213BD22C6F}">
  <dimension ref="B1:B16"/>
  <sheetViews>
    <sheetView showGridLines="0" workbookViewId="0">
      <selection activeCell="B20" sqref="B20"/>
    </sheetView>
  </sheetViews>
  <sheetFormatPr defaultRowHeight="14.4" x14ac:dyDescent="0.3"/>
  <cols>
    <col min="1" max="1" width="4.33203125" customWidth="1"/>
    <col min="2" max="2" width="84.88671875" bestFit="1" customWidth="1"/>
  </cols>
  <sheetData>
    <row r="1" spans="2:2" ht="18" x14ac:dyDescent="0.3">
      <c r="B1" s="10" t="s">
        <v>65</v>
      </c>
    </row>
    <row r="3" spans="2:2" ht="18" x14ac:dyDescent="0.35">
      <c r="B3" s="3" t="s">
        <v>34</v>
      </c>
    </row>
    <row r="4" spans="2:2" x14ac:dyDescent="0.3">
      <c r="B4" s="11" t="s">
        <v>64</v>
      </c>
    </row>
    <row r="5" spans="2:2" ht="18" x14ac:dyDescent="0.35">
      <c r="B5" s="3"/>
    </row>
    <row r="6" spans="2:2" ht="18" x14ac:dyDescent="0.35">
      <c r="B6" s="4" t="s">
        <v>35</v>
      </c>
    </row>
    <row r="7" spans="2:2" ht="18" x14ac:dyDescent="0.35">
      <c r="B7" s="3"/>
    </row>
    <row r="8" spans="2:2" ht="36" x14ac:dyDescent="0.3">
      <c r="B8" s="5" t="s">
        <v>36</v>
      </c>
    </row>
    <row r="9" spans="2:2" ht="18" x14ac:dyDescent="0.35">
      <c r="B9" s="6"/>
    </row>
    <row r="10" spans="2:2" ht="54" x14ac:dyDescent="0.3">
      <c r="B10" s="7" t="s">
        <v>37</v>
      </c>
    </row>
    <row r="11" spans="2:2" ht="18" x14ac:dyDescent="0.35">
      <c r="B11" s="6"/>
    </row>
    <row r="12" spans="2:2" ht="36" x14ac:dyDescent="0.3">
      <c r="B12" s="5" t="s">
        <v>38</v>
      </c>
    </row>
    <row r="13" spans="2:2" ht="18" x14ac:dyDescent="0.35">
      <c r="B13" s="6"/>
    </row>
    <row r="14" spans="2:2" ht="18" x14ac:dyDescent="0.3">
      <c r="B14" s="8" t="s">
        <v>39</v>
      </c>
    </row>
    <row r="15" spans="2:2" ht="18" x14ac:dyDescent="0.35">
      <c r="B15" s="9"/>
    </row>
    <row r="16" spans="2:2" ht="36" x14ac:dyDescent="0.3">
      <c r="B16" s="5" t="s">
        <v>40</v>
      </c>
    </row>
  </sheetData>
  <sheetProtection sheet="1" objects="1" scenarios="1"/>
  <hyperlinks>
    <hyperlink ref="B14" r:id="rId1" xr:uid="{4BCA4FC3-4135-4FC0-BB1B-FDB9FD453B52}"/>
    <hyperlink ref="B4" r:id="rId2" xr:uid="{79593BD9-03F8-4AB3-8FD1-704A3D2E28B2}"/>
  </hyperlinks>
  <pageMargins left="0.7" right="0.7" top="0.75" bottom="0.75" header="0.3" footer="0.3"/>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7995F-E6D5-4C6E-9D6B-5AD49034448B}">
  <dimension ref="A1:AA16"/>
  <sheetViews>
    <sheetView showGridLines="0" topLeftCell="I1" workbookViewId="0">
      <selection activeCell="O19" sqref="O19"/>
    </sheetView>
  </sheetViews>
  <sheetFormatPr defaultRowHeight="14.4" x14ac:dyDescent="0.3"/>
  <cols>
    <col min="1" max="1" width="20.6640625" bestFit="1" customWidth="1"/>
    <col min="2" max="2" width="19" customWidth="1"/>
    <col min="3" max="3" width="20.5546875" bestFit="1" customWidth="1"/>
    <col min="4" max="4" width="20.5546875" customWidth="1"/>
    <col min="5" max="5" width="8.33203125" bestFit="1" customWidth="1"/>
    <col min="6" max="6" width="5.88671875" customWidth="1"/>
    <col min="7" max="7" width="22.33203125" bestFit="1" customWidth="1"/>
    <col min="9" max="9" width="10.109375" bestFit="1" customWidth="1"/>
    <col min="10" max="10" width="13.88671875" bestFit="1" customWidth="1"/>
    <col min="12" max="12" width="9.33203125" bestFit="1" customWidth="1"/>
    <col min="13" max="13" width="8.88671875" bestFit="1" customWidth="1"/>
    <col min="14" max="18" width="12.33203125" bestFit="1" customWidth="1"/>
    <col min="19" max="19" width="6" bestFit="1" customWidth="1"/>
    <col min="20" max="20" width="12.33203125" bestFit="1" customWidth="1"/>
    <col min="22" max="22" width="12.33203125" bestFit="1" customWidth="1"/>
  </cols>
  <sheetData>
    <row r="1" spans="1:27" ht="28.8" x14ac:dyDescent="0.3">
      <c r="A1" s="19" t="s">
        <v>4</v>
      </c>
      <c r="B1" s="20" t="s">
        <v>20</v>
      </c>
      <c r="C1" s="2" t="s">
        <v>21</v>
      </c>
      <c r="D1" s="2" t="s">
        <v>25</v>
      </c>
      <c r="E1" s="21" t="s">
        <v>32</v>
      </c>
      <c r="G1" s="27" t="s">
        <v>18</v>
      </c>
      <c r="I1" s="27" t="s">
        <v>5</v>
      </c>
      <c r="J1" s="27" t="s">
        <v>8</v>
      </c>
      <c r="L1" t="s">
        <v>70</v>
      </c>
      <c r="M1" t="s">
        <v>6</v>
      </c>
      <c r="N1" t="s">
        <v>7</v>
      </c>
      <c r="O1" t="s">
        <v>8</v>
      </c>
      <c r="P1" t="s">
        <v>9</v>
      </c>
      <c r="Q1" t="s">
        <v>10</v>
      </c>
      <c r="R1" t="s">
        <v>11</v>
      </c>
      <c r="S1" t="s">
        <v>12</v>
      </c>
    </row>
    <row r="2" spans="1:27" x14ac:dyDescent="0.3">
      <c r="A2" s="22" t="s">
        <v>5</v>
      </c>
      <c r="B2">
        <v>7</v>
      </c>
      <c r="C2">
        <v>52</v>
      </c>
      <c r="D2" t="s">
        <v>26</v>
      </c>
      <c r="E2" s="23">
        <v>1</v>
      </c>
      <c r="G2" s="28" t="s">
        <v>19</v>
      </c>
      <c r="I2" s="29" t="s">
        <v>31</v>
      </c>
      <c r="J2" s="29" t="s">
        <v>9</v>
      </c>
      <c r="L2" s="1" t="s">
        <v>5</v>
      </c>
      <c r="M2" s="1" t="s">
        <v>6</v>
      </c>
      <c r="N2" s="1" t="s">
        <v>7</v>
      </c>
      <c r="O2" s="1" t="s">
        <v>8</v>
      </c>
      <c r="P2" s="1" t="s">
        <v>9</v>
      </c>
      <c r="Q2" s="1" t="s">
        <v>10</v>
      </c>
      <c r="R2" s="1" t="s">
        <v>11</v>
      </c>
      <c r="S2" s="1" t="s">
        <v>12</v>
      </c>
      <c r="T2" s="1">
        <v>1</v>
      </c>
      <c r="V2" t="s">
        <v>9</v>
      </c>
    </row>
    <row r="3" spans="1:27" x14ac:dyDescent="0.3">
      <c r="A3" s="22" t="s">
        <v>6</v>
      </c>
      <c r="B3">
        <v>14</v>
      </c>
      <c r="C3">
        <v>26</v>
      </c>
      <c r="D3" t="s">
        <v>6</v>
      </c>
      <c r="E3" s="23">
        <v>2</v>
      </c>
      <c r="I3" s="29"/>
      <c r="J3" s="29" t="s">
        <v>10</v>
      </c>
      <c r="L3" s="1" t="s">
        <v>31</v>
      </c>
      <c r="M3" s="1"/>
      <c r="N3" s="1" t="s">
        <v>8</v>
      </c>
      <c r="O3" s="1" t="s">
        <v>9</v>
      </c>
      <c r="P3" s="1" t="s">
        <v>11</v>
      </c>
      <c r="Q3" s="1" t="s">
        <v>11</v>
      </c>
      <c r="R3" s="1" t="s">
        <v>12</v>
      </c>
      <c r="S3" s="1"/>
      <c r="T3" s="1">
        <v>2</v>
      </c>
      <c r="V3" t="s">
        <v>11</v>
      </c>
    </row>
    <row r="4" spans="1:27" x14ac:dyDescent="0.3">
      <c r="A4" s="22" t="s">
        <v>7</v>
      </c>
      <c r="B4">
        <v>15</v>
      </c>
      <c r="C4">
        <v>24</v>
      </c>
      <c r="D4" t="s">
        <v>7</v>
      </c>
      <c r="E4" s="23"/>
      <c r="I4" s="29"/>
      <c r="J4" s="29" t="s">
        <v>11</v>
      </c>
      <c r="L4" s="1"/>
      <c r="M4" s="1"/>
      <c r="N4" s="1" t="s">
        <v>9</v>
      </c>
      <c r="O4" s="1" t="s">
        <v>10</v>
      </c>
      <c r="P4" s="1" t="s">
        <v>12</v>
      </c>
      <c r="Q4" s="1" t="s">
        <v>12</v>
      </c>
      <c r="R4" s="1"/>
      <c r="S4" s="1"/>
      <c r="T4" s="1">
        <v>4</v>
      </c>
      <c r="V4" t="s">
        <v>12</v>
      </c>
    </row>
    <row r="5" spans="1:27" x14ac:dyDescent="0.3">
      <c r="A5" s="22" t="s">
        <v>8</v>
      </c>
      <c r="B5">
        <v>1</v>
      </c>
      <c r="C5">
        <v>12</v>
      </c>
      <c r="D5" t="s">
        <v>28</v>
      </c>
      <c r="E5" s="23">
        <v>1</v>
      </c>
      <c r="I5" s="29"/>
      <c r="J5" s="29" t="s">
        <v>12</v>
      </c>
      <c r="L5" s="1"/>
      <c r="M5" s="1"/>
      <c r="N5" s="1" t="s">
        <v>10</v>
      </c>
      <c r="O5" s="1" t="s">
        <v>11</v>
      </c>
      <c r="P5" s="1"/>
      <c r="Q5" s="1"/>
      <c r="R5" s="1"/>
      <c r="S5" s="1"/>
      <c r="T5" s="1">
        <v>6</v>
      </c>
    </row>
    <row r="6" spans="1:27" x14ac:dyDescent="0.3">
      <c r="A6" s="22" t="s">
        <v>9</v>
      </c>
      <c r="B6">
        <v>2</v>
      </c>
      <c r="C6">
        <v>6</v>
      </c>
      <c r="D6" t="s">
        <v>9</v>
      </c>
      <c r="E6" s="23">
        <v>2</v>
      </c>
      <c r="I6" s="29"/>
      <c r="J6" s="29"/>
      <c r="L6" s="1"/>
      <c r="M6" s="1"/>
      <c r="N6" s="1" t="s">
        <v>11</v>
      </c>
      <c r="O6" s="1" t="s">
        <v>12</v>
      </c>
      <c r="P6" s="1"/>
      <c r="Q6" s="1"/>
      <c r="R6" s="1"/>
      <c r="S6" s="1"/>
      <c r="T6" s="1">
        <v>12</v>
      </c>
    </row>
    <row r="7" spans="1:27" x14ac:dyDescent="0.3">
      <c r="A7" s="22" t="s">
        <v>10</v>
      </c>
      <c r="B7">
        <v>3</v>
      </c>
      <c r="C7">
        <v>4</v>
      </c>
      <c r="D7" t="s">
        <v>29</v>
      </c>
      <c r="E7" s="23">
        <v>3</v>
      </c>
      <c r="I7" s="29"/>
      <c r="J7" s="29"/>
      <c r="L7" s="1"/>
      <c r="M7" s="1"/>
      <c r="N7" s="1" t="s">
        <v>12</v>
      </c>
      <c r="O7" s="1"/>
      <c r="P7" s="1"/>
      <c r="Q7" s="1"/>
      <c r="R7" s="1"/>
      <c r="S7" s="1"/>
      <c r="T7" s="1">
        <v>24</v>
      </c>
    </row>
    <row r="8" spans="1:27" x14ac:dyDescent="0.3">
      <c r="A8" s="22" t="s">
        <v>11</v>
      </c>
      <c r="B8">
        <v>6</v>
      </c>
      <c r="C8">
        <v>2</v>
      </c>
      <c r="D8" t="s">
        <v>11</v>
      </c>
      <c r="E8" s="23">
        <v>6</v>
      </c>
      <c r="I8" s="29"/>
      <c r="J8" s="29"/>
    </row>
    <row r="9" spans="1:27" x14ac:dyDescent="0.3">
      <c r="A9" s="24" t="s">
        <v>12</v>
      </c>
      <c r="B9" s="25">
        <v>12</v>
      </c>
      <c r="C9" s="25">
        <v>1</v>
      </c>
      <c r="D9" s="25" t="s">
        <v>27</v>
      </c>
      <c r="E9" s="26">
        <v>12</v>
      </c>
      <c r="I9" s="28"/>
      <c r="J9" s="28"/>
    </row>
    <row r="11" spans="1:27" x14ac:dyDescent="0.3">
      <c r="L11" s="1" t="s">
        <v>5</v>
      </c>
      <c r="M11">
        <v>1</v>
      </c>
      <c r="N11" s="1" t="s">
        <v>6</v>
      </c>
      <c r="O11">
        <v>1</v>
      </c>
      <c r="P11" s="1" t="s">
        <v>7</v>
      </c>
      <c r="Q11">
        <v>1</v>
      </c>
      <c r="R11" s="1" t="s">
        <v>8</v>
      </c>
      <c r="S11">
        <v>1</v>
      </c>
      <c r="T11" s="1" t="s">
        <v>9</v>
      </c>
      <c r="U11">
        <v>1</v>
      </c>
      <c r="V11" s="1" t="s">
        <v>10</v>
      </c>
      <c r="W11">
        <v>1</v>
      </c>
      <c r="X11" s="1" t="s">
        <v>11</v>
      </c>
      <c r="Y11">
        <v>1</v>
      </c>
      <c r="Z11" s="1" t="s">
        <v>12</v>
      </c>
      <c r="AA11">
        <v>1</v>
      </c>
    </row>
    <row r="12" spans="1:27" x14ac:dyDescent="0.3">
      <c r="L12" s="1" t="s">
        <v>31</v>
      </c>
      <c r="M12">
        <v>2</v>
      </c>
      <c r="P12" s="1" t="s">
        <v>8</v>
      </c>
      <c r="Q12">
        <v>2</v>
      </c>
      <c r="R12" s="1" t="s">
        <v>9</v>
      </c>
      <c r="S12">
        <v>2</v>
      </c>
      <c r="T12" s="1" t="s">
        <v>11</v>
      </c>
      <c r="U12">
        <v>3</v>
      </c>
      <c r="V12" s="1" t="s">
        <v>11</v>
      </c>
      <c r="W12">
        <v>2</v>
      </c>
      <c r="X12" s="1" t="s">
        <v>12</v>
      </c>
      <c r="Y12">
        <v>2</v>
      </c>
    </row>
    <row r="13" spans="1:27" x14ac:dyDescent="0.3">
      <c r="P13" s="1" t="s">
        <v>9</v>
      </c>
      <c r="Q13">
        <v>4</v>
      </c>
      <c r="R13" s="1" t="s">
        <v>10</v>
      </c>
      <c r="S13">
        <v>3</v>
      </c>
      <c r="T13" s="1" t="s">
        <v>12</v>
      </c>
      <c r="U13">
        <v>6</v>
      </c>
      <c r="V13" s="1" t="s">
        <v>12</v>
      </c>
      <c r="W13">
        <v>4</v>
      </c>
    </row>
    <row r="14" spans="1:27" x14ac:dyDescent="0.3">
      <c r="P14" s="1" t="s">
        <v>10</v>
      </c>
      <c r="Q14">
        <v>6</v>
      </c>
      <c r="R14" s="1" t="s">
        <v>11</v>
      </c>
      <c r="S14">
        <v>6</v>
      </c>
    </row>
    <row r="15" spans="1:27" x14ac:dyDescent="0.3">
      <c r="P15" s="1" t="s">
        <v>11</v>
      </c>
      <c r="Q15">
        <v>12</v>
      </c>
      <c r="R15" s="1" t="s">
        <v>12</v>
      </c>
      <c r="S15">
        <v>12</v>
      </c>
    </row>
    <row r="16" spans="1:27" x14ac:dyDescent="0.3">
      <c r="P16" s="1" t="s">
        <v>12</v>
      </c>
      <c r="Q16">
        <v>24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BB56B-08FB-4854-B952-F9084C761A4A}">
  <dimension ref="B6:H27"/>
  <sheetViews>
    <sheetView showGridLines="0" workbookViewId="0">
      <selection activeCell="G19" sqref="G19"/>
    </sheetView>
  </sheetViews>
  <sheetFormatPr defaultColWidth="9.109375" defaultRowHeight="14.4" x14ac:dyDescent="0.3"/>
  <cols>
    <col min="1" max="1" width="9.109375" style="55"/>
    <col min="2" max="8" width="15.33203125" style="55" customWidth="1"/>
    <col min="9" max="16384" width="9.109375" style="55"/>
  </cols>
  <sheetData>
    <row r="6" spans="2:8" ht="28.8" x14ac:dyDescent="0.3">
      <c r="B6" s="54" t="s">
        <v>87</v>
      </c>
      <c r="C6" s="54"/>
      <c r="D6" s="54"/>
      <c r="E6" s="54"/>
      <c r="F6" s="54"/>
      <c r="G6" s="54"/>
      <c r="H6" s="54"/>
    </row>
    <row r="8" spans="2:8" ht="16.8" x14ac:dyDescent="0.4">
      <c r="B8" s="56" t="s">
        <v>88</v>
      </c>
    </row>
    <row r="11" spans="2:8" ht="15.6" x14ac:dyDescent="0.3">
      <c r="B11" s="57" t="s">
        <v>74</v>
      </c>
      <c r="C11" s="58" t="s">
        <v>80</v>
      </c>
    </row>
    <row r="12" spans="2:8" ht="15.6" x14ac:dyDescent="0.3">
      <c r="B12" s="59" t="s">
        <v>75</v>
      </c>
      <c r="C12" s="64" t="s">
        <v>79</v>
      </c>
      <c r="D12"/>
    </row>
    <row r="13" spans="2:8" ht="15.6" x14ac:dyDescent="0.3">
      <c r="B13" s="57" t="s">
        <v>76</v>
      </c>
      <c r="C13" s="60">
        <v>45245</v>
      </c>
    </row>
    <row r="14" spans="2:8" ht="15.6" x14ac:dyDescent="0.3">
      <c r="B14" s="57" t="s">
        <v>77</v>
      </c>
      <c r="C14" t="s">
        <v>87</v>
      </c>
    </row>
    <row r="15" spans="2:8" ht="15.6" x14ac:dyDescent="0.3">
      <c r="B15" s="61"/>
    </row>
    <row r="16" spans="2:8" ht="15.6" x14ac:dyDescent="0.3">
      <c r="B16" s="57"/>
    </row>
    <row r="17" spans="2:2" x14ac:dyDescent="0.3">
      <c r="B17" s="62"/>
    </row>
    <row r="18" spans="2:2" x14ac:dyDescent="0.3">
      <c r="B18" s="58"/>
    </row>
    <row r="19" spans="2:2" x14ac:dyDescent="0.3">
      <c r="B19" s="58"/>
    </row>
    <row r="20" spans="2:2" x14ac:dyDescent="0.3">
      <c r="B20" s="58"/>
    </row>
    <row r="21" spans="2:2" x14ac:dyDescent="0.3">
      <c r="B21" s="58"/>
    </row>
    <row r="22" spans="2:2" x14ac:dyDescent="0.3">
      <c r="B22" s="58"/>
    </row>
    <row r="23" spans="2:2" x14ac:dyDescent="0.3">
      <c r="B23" s="58"/>
    </row>
    <row r="27" spans="2:2" ht="15.6" x14ac:dyDescent="0.3">
      <c r="B27" s="63" t="s">
        <v>78</v>
      </c>
    </row>
  </sheetData>
  <hyperlinks>
    <hyperlink ref="C11" r:id="rId1" xr:uid="{8807F5EA-63C7-40F9-8D09-F9EDE6139716}"/>
    <hyperlink ref="C12" r:id="rId2" xr:uid="{972B7AB1-2093-4C3F-9FF2-17E6800CE734}"/>
  </hyperlinks>
  <pageMargins left="0.7" right="0.7" top="0.75" bottom="0.75" header="0.3" footer="0.3"/>
  <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D3BA4-20A5-4A8F-9608-0C40BDF3E735}">
  <dimension ref="B4:G15"/>
  <sheetViews>
    <sheetView showGridLines="0" workbookViewId="0">
      <selection activeCell="G20" sqref="G20"/>
    </sheetView>
  </sheetViews>
  <sheetFormatPr defaultColWidth="9.109375" defaultRowHeight="14.4" x14ac:dyDescent="0.3"/>
  <cols>
    <col min="1" max="1" width="2.88671875" style="55" customWidth="1"/>
    <col min="2" max="2" width="38.44140625" style="55" bestFit="1" customWidth="1"/>
    <col min="3" max="7" width="16.44140625" style="55" bestFit="1" customWidth="1"/>
    <col min="8" max="16384" width="9.109375" style="55"/>
  </cols>
  <sheetData>
    <row r="4" spans="2:7" ht="35.25" customHeight="1" thickBot="1" x14ac:dyDescent="0.35"/>
    <row r="5" spans="2:7" ht="16.2" thickBot="1" x14ac:dyDescent="0.35">
      <c r="B5" s="90" t="s">
        <v>15</v>
      </c>
      <c r="C5" s="30" t="s">
        <v>82</v>
      </c>
      <c r="D5" s="30" t="s">
        <v>83</v>
      </c>
      <c r="E5" s="30" t="s">
        <v>84</v>
      </c>
      <c r="F5" s="30" t="s">
        <v>85</v>
      </c>
      <c r="G5" s="30" t="s">
        <v>86</v>
      </c>
    </row>
    <row r="6" spans="2:7" ht="15" thickBot="1" x14ac:dyDescent="0.35">
      <c r="B6" s="84" t="s">
        <v>57</v>
      </c>
      <c r="C6" s="41">
        <v>15</v>
      </c>
      <c r="D6" s="41">
        <v>10</v>
      </c>
      <c r="E6" s="41">
        <v>5</v>
      </c>
      <c r="F6" s="41">
        <v>8</v>
      </c>
      <c r="G6" s="41">
        <v>20</v>
      </c>
    </row>
    <row r="7" spans="2:7" ht="33.75" customHeight="1" thickBot="1" x14ac:dyDescent="0.35">
      <c r="B7" s="85" t="s">
        <v>67</v>
      </c>
      <c r="C7" s="41">
        <v>15</v>
      </c>
      <c r="D7" s="41">
        <v>10</v>
      </c>
      <c r="E7" s="41">
        <v>5</v>
      </c>
      <c r="F7" s="41">
        <v>6</v>
      </c>
      <c r="G7" s="41">
        <v>20</v>
      </c>
    </row>
    <row r="8" spans="2:7" ht="15" thickBot="1" x14ac:dyDescent="0.35">
      <c r="B8" s="86" t="s">
        <v>81</v>
      </c>
      <c r="C8" s="42">
        <v>200000</v>
      </c>
      <c r="D8" s="42">
        <v>200000</v>
      </c>
      <c r="E8" s="42">
        <v>80000</v>
      </c>
      <c r="F8" s="42">
        <v>100000</v>
      </c>
      <c r="G8" s="42">
        <v>300000</v>
      </c>
    </row>
    <row r="9" spans="2:7" ht="15" thickBot="1" x14ac:dyDescent="0.35">
      <c r="B9" s="86" t="s">
        <v>58</v>
      </c>
      <c r="C9" s="43">
        <v>0.06</v>
      </c>
      <c r="D9" s="43">
        <v>0.06</v>
      </c>
      <c r="E9" s="43">
        <v>7.0000000000000007E-2</v>
      </c>
      <c r="F9" s="43">
        <v>6.5000000000000002E-2</v>
      </c>
      <c r="G9" s="43">
        <v>0.05</v>
      </c>
    </row>
    <row r="10" spans="2:7" ht="15" thickBot="1" x14ac:dyDescent="0.35">
      <c r="B10" s="87" t="s">
        <v>59</v>
      </c>
      <c r="C10" s="44">
        <v>43466</v>
      </c>
      <c r="D10" s="44">
        <v>43647</v>
      </c>
      <c r="E10" s="44">
        <v>43466</v>
      </c>
      <c r="F10" s="44">
        <v>43466</v>
      </c>
      <c r="G10" s="44">
        <v>43466</v>
      </c>
    </row>
    <row r="11" spans="2:7" x14ac:dyDescent="0.3">
      <c r="B11" s="88" t="s">
        <v>60</v>
      </c>
      <c r="C11" s="41" t="s">
        <v>18</v>
      </c>
      <c r="D11" s="41" t="s">
        <v>18</v>
      </c>
      <c r="E11" s="41" t="s">
        <v>18</v>
      </c>
      <c r="F11" s="41" t="s">
        <v>18</v>
      </c>
      <c r="G11" s="41" t="s">
        <v>18</v>
      </c>
    </row>
    <row r="12" spans="2:7" ht="15" thickBot="1" x14ac:dyDescent="0.35">
      <c r="B12" s="87" t="s">
        <v>61</v>
      </c>
      <c r="C12" s="41" t="s">
        <v>8</v>
      </c>
      <c r="D12" s="41" t="s">
        <v>7</v>
      </c>
      <c r="E12" s="41" t="s">
        <v>5</v>
      </c>
      <c r="F12" s="41" t="s">
        <v>6</v>
      </c>
      <c r="G12" s="41" t="s">
        <v>8</v>
      </c>
    </row>
    <row r="13" spans="2:7" ht="15" thickBot="1" x14ac:dyDescent="0.35">
      <c r="B13" s="88" t="s">
        <v>62</v>
      </c>
      <c r="C13" s="41" t="s">
        <v>12</v>
      </c>
      <c r="D13" s="41" t="s">
        <v>12</v>
      </c>
      <c r="E13" s="41" t="s">
        <v>12</v>
      </c>
      <c r="F13" s="41" t="s">
        <v>12</v>
      </c>
      <c r="G13" s="41" t="s">
        <v>12</v>
      </c>
    </row>
    <row r="14" spans="2:7" ht="15" thickBot="1" x14ac:dyDescent="0.35">
      <c r="B14" s="86" t="s">
        <v>68</v>
      </c>
      <c r="C14" s="41">
        <v>0</v>
      </c>
      <c r="D14" s="41">
        <v>0</v>
      </c>
      <c r="E14" s="41">
        <v>0</v>
      </c>
      <c r="F14" s="41">
        <v>0</v>
      </c>
      <c r="G14" s="41">
        <v>0</v>
      </c>
    </row>
    <row r="15" spans="2:7" x14ac:dyDescent="0.3">
      <c r="B15" s="89" t="s">
        <v>63</v>
      </c>
      <c r="C15" s="41"/>
      <c r="D15" s="41"/>
      <c r="E15" s="41"/>
      <c r="F15" s="41"/>
      <c r="G15" s="41"/>
    </row>
  </sheetData>
  <phoneticPr fontId="34" type="noConversion"/>
  <dataValidations count="7">
    <dataValidation type="list" allowBlank="1" showInputMessage="1" showErrorMessage="1" sqref="G15" xr:uid="{DDF5754B-DFD4-4A85-8EE1-F2533A8D197D}">
      <formula1>INDIRECT(SUBSTITUTE($G$12,"-","_")&amp;"_ep")</formula1>
    </dataValidation>
    <dataValidation type="list" allowBlank="1" showInputMessage="1" showErrorMessage="1" sqref="C11:G11" xr:uid="{8F1DC55D-0F5B-4D46-9F71-4E8C60AB74C4}">
      <formula1>payment_types</formula1>
    </dataValidation>
    <dataValidation type="list" allowBlank="1" showInputMessage="1" showErrorMessage="1" sqref="C12:G13" xr:uid="{6017457A-C801-47D6-BA4E-08C995E2EE41}">
      <formula1>payment_due</formula1>
    </dataValidation>
    <dataValidation type="list" allowBlank="1" showInputMessage="1" showErrorMessage="1" sqref="C15" xr:uid="{48987A73-3837-486B-88BE-004C49307BA4}">
      <formula1>INDIRECT(SUBSTITUTE($C$12,"-","_")&amp;"_ep")</formula1>
    </dataValidation>
    <dataValidation type="list" allowBlank="1" showInputMessage="1" showErrorMessage="1" sqref="D15" xr:uid="{F172D80B-DEA3-44D9-B908-F0A6170A7BB6}">
      <formula1>INDIRECT(SUBSTITUTE($D$12,"-","_")&amp;"_ep")</formula1>
    </dataValidation>
    <dataValidation type="list" allowBlank="1" showInputMessage="1" showErrorMessage="1" sqref="E15" xr:uid="{CDF478BA-44F9-4645-8E47-7D6E0AAEAB2D}">
      <formula1>INDIRECT(SUBSTITUTE($E$12,"-","_")&amp;"_ep")</formula1>
    </dataValidation>
    <dataValidation type="list" allowBlank="1" showInputMessage="1" showErrorMessage="1" sqref="F15" xr:uid="{0D463564-AE1B-4CFD-89E1-AAFEAD377F98}">
      <formula1>INDIRECT(SUBSTITUTE($F$12,"-","_")&amp;"_ep")</formula1>
    </dataValidation>
  </dataValidations>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6FD77-C258-4E26-89C4-2FF45A8947B4}">
  <dimension ref="B1:Q1651"/>
  <sheetViews>
    <sheetView showGridLines="0" topLeftCell="A4" zoomScale="90" zoomScaleNormal="90" workbookViewId="0">
      <selection activeCell="I7" sqref="I7"/>
    </sheetView>
  </sheetViews>
  <sheetFormatPr defaultColWidth="8.88671875" defaultRowHeight="14.4" x14ac:dyDescent="0.3"/>
  <cols>
    <col min="1" max="1" width="2.44140625" style="65" customWidth="1"/>
    <col min="2" max="2" width="11.5546875" style="73" customWidth="1"/>
    <col min="3" max="3" width="12.6640625" style="73" customWidth="1"/>
    <col min="4" max="4" width="9.6640625" style="66" customWidth="1"/>
    <col min="5" max="5" width="16.109375" style="66" customWidth="1"/>
    <col min="6" max="6" width="11" style="66" customWidth="1"/>
    <col min="7" max="7" width="9.88671875" style="66" customWidth="1"/>
    <col min="8" max="8" width="13.6640625" style="66" customWidth="1"/>
    <col min="9" max="9" width="24.88671875" style="66" customWidth="1"/>
    <col min="10" max="10" width="9.33203125" style="65" customWidth="1"/>
    <col min="11" max="13" width="8.88671875" style="65"/>
    <col min="14" max="14" width="13.6640625" style="65" customWidth="1"/>
    <col min="15" max="15" width="10.109375" style="65" bestFit="1" customWidth="1"/>
    <col min="16" max="16" width="25.6640625" style="65" customWidth="1"/>
    <col min="17" max="16384" width="8.88671875" style="65"/>
  </cols>
  <sheetData>
    <row r="1" spans="2:12" ht="13.2" customHeight="1" x14ac:dyDescent="0.3">
      <c r="B1" s="65"/>
      <c r="C1" s="65"/>
      <c r="D1" s="65"/>
      <c r="E1" s="65"/>
      <c r="F1" s="65"/>
      <c r="G1" s="65"/>
      <c r="H1" s="65"/>
      <c r="I1" s="65"/>
    </row>
    <row r="2" spans="2:12" ht="31.2" customHeight="1" x14ac:dyDescent="0.3">
      <c r="B2" s="65"/>
      <c r="C2" s="65"/>
      <c r="D2" s="65"/>
      <c r="E2" s="65"/>
      <c r="F2" s="65"/>
      <c r="G2" s="65"/>
      <c r="H2" s="65"/>
      <c r="I2" s="65"/>
    </row>
    <row r="3" spans="2:12" ht="4.95" customHeight="1" thickBot="1" x14ac:dyDescent="0.35">
      <c r="B3" s="65"/>
      <c r="C3" s="65"/>
      <c r="D3" s="65"/>
      <c r="E3" s="65"/>
      <c r="F3" s="65"/>
      <c r="G3" s="65"/>
      <c r="H3" s="65"/>
      <c r="I3" s="65"/>
    </row>
    <row r="4" spans="2:12" ht="46.95" customHeight="1" thickBot="1" x14ac:dyDescent="0.35">
      <c r="B4" s="117" t="s">
        <v>15</v>
      </c>
      <c r="C4" s="118"/>
      <c r="D4" s="119"/>
      <c r="E4" s="30" t="s">
        <v>72</v>
      </c>
      <c r="F4" s="65"/>
      <c r="G4" s="120" t="s">
        <v>16</v>
      </c>
      <c r="H4" s="121"/>
      <c r="I4" s="122"/>
    </row>
    <row r="5" spans="2:12" ht="15" thickBot="1" x14ac:dyDescent="0.35">
      <c r="B5" s="32"/>
      <c r="C5" s="33"/>
      <c r="D5" s="31" t="s">
        <v>57</v>
      </c>
      <c r="E5" s="91">
        <f>'Loan Input'!$C$6</f>
        <v>15</v>
      </c>
      <c r="F5" s="65"/>
      <c r="G5" s="46"/>
      <c r="H5" s="47" t="s">
        <v>43</v>
      </c>
      <c r="I5" s="74">
        <f>(1+apr_1/VLOOKUP(interest_compounded_1,periodic_table,3,0))^(VLOOKUP(interest_compounded_1,periodic_table,3,0)/VLOOKUP(payment_frequency_1,periodic_table,3,0))-1</f>
        <v>4.8675505653430484E-3</v>
      </c>
      <c r="J5" s="113"/>
      <c r="K5" s="114"/>
      <c r="L5" s="114"/>
    </row>
    <row r="6" spans="2:12" ht="31.2" customHeight="1" thickBot="1" x14ac:dyDescent="0.35">
      <c r="B6" s="115" t="s">
        <v>67</v>
      </c>
      <c r="C6" s="116"/>
      <c r="D6" s="116"/>
      <c r="E6" s="91">
        <f>'Loan Input'!$C$7</f>
        <v>15</v>
      </c>
      <c r="F6" s="65"/>
      <c r="G6" s="115" t="s">
        <v>44</v>
      </c>
      <c r="H6" s="116" t="s">
        <v>44</v>
      </c>
      <c r="I6" s="75">
        <f ca="1">SUM(interest_paid_1,principal_paid_1)</f>
        <v>300705.87593997846</v>
      </c>
      <c r="J6" s="113"/>
      <c r="K6" s="114"/>
      <c r="L6" s="114"/>
    </row>
    <row r="7" spans="2:12" ht="15" thickBot="1" x14ac:dyDescent="0.35">
      <c r="B7" s="34"/>
      <c r="C7" s="35"/>
      <c r="D7" s="36" t="s">
        <v>81</v>
      </c>
      <c r="E7" s="92">
        <f>'Loan Input'!$C$8</f>
        <v>200000</v>
      </c>
      <c r="F7" s="65"/>
      <c r="G7" s="48"/>
      <c r="H7" s="49" t="s">
        <v>45</v>
      </c>
      <c r="I7" s="75">
        <f ca="1">SUM(OFFSET($G$24,0,0,I9))</f>
        <v>100705.87593997861</v>
      </c>
      <c r="J7" s="113"/>
      <c r="K7" s="114"/>
      <c r="L7" s="114"/>
    </row>
    <row r="8" spans="2:12" ht="15" thickBot="1" x14ac:dyDescent="0.35">
      <c r="B8" s="34"/>
      <c r="C8" s="35"/>
      <c r="D8" s="36" t="s">
        <v>58</v>
      </c>
      <c r="E8" s="93">
        <f>'Loan Input'!$C$9</f>
        <v>0.06</v>
      </c>
      <c r="F8" s="65"/>
      <c r="G8" s="48"/>
      <c r="H8" s="49" t="s">
        <v>17</v>
      </c>
      <c r="I8" s="75">
        <f ca="1">nper_1*payment_1-_xlfn.SINGLE(loan_1)-I7</f>
        <v>2.0372681319713593E-10</v>
      </c>
      <c r="J8" s="113"/>
      <c r="K8" s="114"/>
      <c r="L8" s="114"/>
    </row>
    <row r="9" spans="2:12" ht="15" thickBot="1" x14ac:dyDescent="0.35">
      <c r="B9" s="34"/>
      <c r="C9" s="35"/>
      <c r="D9" s="38" t="s">
        <v>59</v>
      </c>
      <c r="E9" s="94">
        <f>'Loan Input'!$C$10</f>
        <v>43466</v>
      </c>
      <c r="F9" s="65"/>
      <c r="G9" s="48"/>
      <c r="H9" s="49" t="s">
        <v>42</v>
      </c>
      <c r="I9" s="1">
        <f ca="1">COUNTIF(array_1,"&gt;0")</f>
        <v>180</v>
      </c>
      <c r="J9" s="113"/>
      <c r="K9" s="114"/>
      <c r="L9" s="114"/>
    </row>
    <row r="10" spans="2:12" ht="15" thickBot="1" x14ac:dyDescent="0.35">
      <c r="B10" s="34"/>
      <c r="C10" s="35"/>
      <c r="D10" s="37" t="s">
        <v>60</v>
      </c>
      <c r="E10" s="91" t="str">
        <f>'Loan Input'!$C$11</f>
        <v>End of the Period</v>
      </c>
      <c r="F10" s="65"/>
      <c r="G10" s="48"/>
      <c r="H10" s="49" t="s">
        <v>46</v>
      </c>
      <c r="I10" s="76" t="str">
        <f ca="1">DATEDIF(first_payment_date_1,INDEX(dates_1,I9),"y") &amp; " Years, " &amp; DATEDIF(first_payment_date_1,INDEX(dates_1,I9),"ym") &amp; " Months, " &amp; DATEDIF(first_payment_date_1,INDEX(dates_1,I9),"md") &amp; " Days"</f>
        <v>15 Years, 0 Months, 0 Days</v>
      </c>
      <c r="J10" s="113"/>
      <c r="K10" s="114"/>
      <c r="L10" s="114"/>
    </row>
    <row r="11" spans="2:12" ht="15" thickBot="1" x14ac:dyDescent="0.35">
      <c r="B11" s="34"/>
      <c r="C11" s="35"/>
      <c r="D11" s="38" t="s">
        <v>61</v>
      </c>
      <c r="E11" s="91" t="str">
        <f>'Loan Input'!$C$12</f>
        <v>Monthly</v>
      </c>
      <c r="F11" s="65"/>
      <c r="G11" s="50"/>
      <c r="H11" s="51" t="s">
        <v>56</v>
      </c>
      <c r="I11" s="77" t="str">
        <f ca="1">DATEDIF(INDEX(dates_1,I9),EDATE(first_payment_date_1,term_1*12),"y") &amp; " Years, " &amp; DATEDIF(INDEX(dates_1,I9),EDATE(first_payment_date_1,term_1*12),"ym") &amp; " Months, " &amp; DATEDIF(INDEX(dates_1,I9),EDATE(first_payment_date_1,term_1*12),"md") &amp; " Days"</f>
        <v>0 Years, 0 Months, 0 Days</v>
      </c>
      <c r="J11" s="113"/>
      <c r="K11" s="114"/>
      <c r="L11" s="114"/>
    </row>
    <row r="12" spans="2:12" ht="15" thickBot="1" x14ac:dyDescent="0.35">
      <c r="B12" s="34"/>
      <c r="C12" s="35"/>
      <c r="D12" s="37" t="s">
        <v>62</v>
      </c>
      <c r="E12" s="91" t="str">
        <f>'Loan Input'!$C$13</f>
        <v>Yearly</v>
      </c>
      <c r="F12" s="124" t="str">
        <f>IF(VLOOKUP(interest_compounded_1,periodic_table,3,0)&lt;=VLOOKUP(payment_frequency_1,periodic_table,3,0),"","&lt;&lt; Warning! When interest is compounded '"&amp;interest_compounded_1&amp;"', Payment cannot be '"&amp;payment_frequency_1&amp;"'")</f>
        <v/>
      </c>
      <c r="G12" s="125"/>
      <c r="H12" s="125"/>
      <c r="I12" s="125"/>
    </row>
    <row r="13" spans="2:12" ht="15" thickBot="1" x14ac:dyDescent="0.35">
      <c r="B13" s="34"/>
      <c r="C13" s="35"/>
      <c r="D13" s="36" t="s">
        <v>68</v>
      </c>
      <c r="E13" s="91">
        <f>'Loan Input'!C14</f>
        <v>0</v>
      </c>
      <c r="F13" s="124"/>
      <c r="G13" s="125"/>
      <c r="H13" s="125"/>
      <c r="I13" s="125"/>
    </row>
    <row r="14" spans="2:12" ht="15" customHeight="1" x14ac:dyDescent="0.3">
      <c r="B14" s="39"/>
      <c r="C14" s="40"/>
      <c r="D14" s="45" t="s">
        <v>63</v>
      </c>
      <c r="E14" s="91">
        <f>'Loan Input'!$C$15</f>
        <v>0</v>
      </c>
      <c r="F14" s="123" t="str">
        <f ca="1">IF($I$18=TRUE,"Warning! Regular Payment Frequency &amp; Extra Payment Frequency don't MATCH. Check out them","")</f>
        <v>Warning! Regular Payment Frequency &amp; Extra Payment Frequency don't MATCH. Check out them</v>
      </c>
      <c r="G14" s="123"/>
      <c r="H14" s="123"/>
      <c r="I14" s="123"/>
    </row>
    <row r="15" spans="2:12" x14ac:dyDescent="0.3">
      <c r="F15" s="123"/>
      <c r="G15" s="123"/>
      <c r="H15" s="123"/>
      <c r="I15" s="123"/>
    </row>
    <row r="16" spans="2:12" x14ac:dyDescent="0.3">
      <c r="B16" s="67"/>
      <c r="C16" s="67"/>
      <c r="D16" s="68" t="s">
        <v>14</v>
      </c>
      <c r="E16" s="67">
        <f>IF(E10="Beginning of the Period", 1,0)</f>
        <v>0</v>
      </c>
      <c r="F16" s="67"/>
      <c r="G16" s="67" t="s">
        <v>41</v>
      </c>
      <c r="H16" s="67"/>
      <c r="I16" s="67">
        <f>IF(AND(payment_frequency_1="Weekly",OR(recurring_payment_frequency_1="Weekly",recurring_payment_frequency_1="Bi-Weekly")),TRUE,IF(AND(payment_frequency_1="Monthly",OR(recurring_payment_frequency_1="Monthly",recurring_payment_frequency_1="Bi-monthly",recurring_payment_frequency_1="Quarterly",recurring_payment_frequency_1="Semi-annually",recurring_payment_frequency_1="Yearly")),TRUE,0))</f>
        <v>0</v>
      </c>
    </row>
    <row r="17" spans="2:17" x14ac:dyDescent="0.3">
      <c r="B17" s="67"/>
      <c r="C17" s="67"/>
      <c r="D17" s="68" t="s">
        <v>24</v>
      </c>
      <c r="E17" s="67">
        <f>term_1*VLOOKUP(payment_frequency_1,periodic_table,3,FALSE)</f>
        <v>180</v>
      </c>
      <c r="F17" s="67"/>
      <c r="G17" s="67" t="s">
        <v>13</v>
      </c>
      <c r="H17" s="67"/>
      <c r="I17" s="67">
        <f>VLOOKUP(payment_frequency_1,periodic_table,3,0)*(term_1-$E$6)+1</f>
        <v>1</v>
      </c>
    </row>
    <row r="18" spans="2:17" x14ac:dyDescent="0.3">
      <c r="B18" s="67"/>
      <c r="C18" s="67"/>
      <c r="D18" s="68" t="s">
        <v>30</v>
      </c>
      <c r="E18" s="67" t="e">
        <f ca="1">VLOOKUP(recurring_payment_frequency_1,INDIRECT(SUBSTITUTE(payment_frequency_1,"-","_")&amp;"_table"),2,FALSE)</f>
        <v>#N/A</v>
      </c>
      <c r="F18" s="67"/>
      <c r="G18" s="67" t="s">
        <v>71</v>
      </c>
      <c r="H18" s="67"/>
      <c r="I18" s="67" t="b">
        <f ca="1">ISNA(E18)</f>
        <v>1</v>
      </c>
    </row>
    <row r="19" spans="2:17" ht="11.25" customHeight="1" x14ac:dyDescent="0.3">
      <c r="B19" s="65"/>
      <c r="C19" s="65"/>
      <c r="D19" s="65"/>
      <c r="E19" s="65"/>
      <c r="F19" s="65"/>
      <c r="G19" s="65"/>
      <c r="H19" s="65"/>
      <c r="I19" s="65"/>
    </row>
    <row r="20" spans="2:17" ht="15.6" x14ac:dyDescent="0.3">
      <c r="B20" s="112" t="str">
        <f>E11&amp;" Payment Amount"</f>
        <v>Monthly Payment Amount</v>
      </c>
      <c r="C20" s="112"/>
      <c r="D20" s="78">
        <f>-IF(payment_type_1=1,PMT(rate_1,nper_1,_xlfn.SINGLE(loan_1),,1),PMT(rate_1,nper_1,_xlfn.SINGLE(loan_1),,0))</f>
        <v>1670.5881996665489</v>
      </c>
      <c r="E20" s="65"/>
      <c r="F20" s="65"/>
      <c r="G20" s="65"/>
      <c r="H20" s="65"/>
      <c r="I20" s="65"/>
    </row>
    <row r="21" spans="2:17" ht="6.6" customHeight="1" thickBot="1" x14ac:dyDescent="0.35">
      <c r="B21" s="65"/>
      <c r="C21" s="65"/>
      <c r="D21" s="65"/>
      <c r="E21" s="65"/>
      <c r="F21" s="65"/>
      <c r="G21" s="65"/>
      <c r="H21" s="65"/>
      <c r="I21" s="65"/>
    </row>
    <row r="22" spans="2:17" ht="48" customHeight="1" thickBot="1" x14ac:dyDescent="0.35">
      <c r="B22" s="52" t="s">
        <v>1</v>
      </c>
      <c r="C22" s="53" t="s">
        <v>0</v>
      </c>
      <c r="D22" s="53" t="s">
        <v>2</v>
      </c>
      <c r="E22" s="53" t="s">
        <v>33</v>
      </c>
      <c r="F22" s="53" t="s">
        <v>73</v>
      </c>
      <c r="G22" s="53" t="s">
        <v>22</v>
      </c>
      <c r="H22" s="53" t="s">
        <v>23</v>
      </c>
      <c r="I22" s="30" t="s">
        <v>3</v>
      </c>
    </row>
    <row r="23" spans="2:17" ht="15" thickBot="1" x14ac:dyDescent="0.35">
      <c r="B23" s="79"/>
      <c r="C23" s="80"/>
      <c r="D23" s="79"/>
      <c r="E23" s="81"/>
      <c r="F23" s="79"/>
      <c r="G23" s="79"/>
      <c r="H23" s="79"/>
      <c r="I23" s="82" cm="1">
        <f t="array" ref="I23">loan_1</f>
        <v>200000</v>
      </c>
    </row>
    <row r="24" spans="2:17" ht="15" thickBot="1" x14ac:dyDescent="0.35">
      <c r="B24" s="79">
        <f t="shared" ref="B24:B45" si="0">IFERROR(IF(I23&lt;=0,"",B23+1),"")</f>
        <v>1</v>
      </c>
      <c r="C24" s="80">
        <f t="shared" ref="C24:C87" si="1">IF($E$10="End of the Period",IF(B24="","",IF(OR(payment_frequency_1="Weekly",payment_frequency_1="Bi-weekly",payment_frequency_1="Semi-monthly"),first_payment_date_1+B24*VLOOKUP(payment_frequency_1,periodic_table,2,0),EDATE(first_payment_date_1,B24*VLOOKUP(payment_frequency_1,periodic_table,2,0)))),IF(B24="","",IF(OR(payment_frequency_1="Weekly",payment_frequency_1="Bi-weekly",payment_frequency_1="Semi-monthly"),first_payment_date_1+(B24-1)*VLOOKUP(payment_frequency_1,periodic_table,2,0),EDATE(first_payment_date_1,(B24-1)*VLOOKUP(payment_frequency_1,periodic_table,2,0)))))</f>
        <v>43497</v>
      </c>
      <c r="D24" s="83">
        <f t="shared" ref="D24:D87" si="2">IF(B24="","",IF(I23&lt;payment_1,I23*(1+rate_1),payment_1))</f>
        <v>1670.5881996665489</v>
      </c>
      <c r="E24" s="81">
        <f t="shared" ref="E24:E55" si="3">IFERROR(IF(I23*(1+rate_1)-D24&lt;$E$13,I23*(1+rate_1)-D24,IF(B24=$I$17,$E$13,IF(B24&lt;$I$17,0,IF(MOD(B24-$I$17,$E$18)=0,$E$13,0)))),0)</f>
        <v>0</v>
      </c>
      <c r="F24" s="83"/>
      <c r="G24" s="82">
        <f t="shared" ref="G24:G87" si="4">IF(AND(payment_type_1=1,B24=1),0,IF(B24="","",I23*rate_1))</f>
        <v>973.51011306860971</v>
      </c>
      <c r="H24" s="82">
        <f>IF(B24="","",D24-G24+E24+F24)</f>
        <v>697.0780865979392</v>
      </c>
      <c r="I24" s="82">
        <f>IFERROR(IF(H24&lt;=0,"",I23-H24),"")</f>
        <v>199302.92191340207</v>
      </c>
    </row>
    <row r="25" spans="2:17" ht="15" thickBot="1" x14ac:dyDescent="0.35">
      <c r="B25" s="79">
        <f t="shared" si="0"/>
        <v>2</v>
      </c>
      <c r="C25" s="80">
        <f t="shared" si="1"/>
        <v>43525</v>
      </c>
      <c r="D25" s="83">
        <f t="shared" si="2"/>
        <v>1670.5881996665489</v>
      </c>
      <c r="E25" s="81">
        <f t="shared" ca="1" si="3"/>
        <v>0</v>
      </c>
      <c r="F25" s="83"/>
      <c r="G25" s="82">
        <f t="shared" si="4"/>
        <v>970.11705023410161</v>
      </c>
      <c r="H25" s="82">
        <f t="shared" ref="H25:H88" ca="1" si="5">IF(B25="","",D25-G25+E25+F25)</f>
        <v>700.47114943244731</v>
      </c>
      <c r="I25" s="82">
        <f t="shared" ref="I25:I88" ca="1" si="6">IFERROR(IF(H25&lt;=0,"",I24-H25),"")</f>
        <v>198602.45076396962</v>
      </c>
      <c r="M25" s="69"/>
      <c r="Q25" s="70"/>
    </row>
    <row r="26" spans="2:17" ht="15" thickBot="1" x14ac:dyDescent="0.35">
      <c r="B26" s="79">
        <f t="shared" ca="1" si="0"/>
        <v>3</v>
      </c>
      <c r="C26" s="80">
        <f t="shared" ca="1" si="1"/>
        <v>43556</v>
      </c>
      <c r="D26" s="83">
        <f t="shared" ca="1" si="2"/>
        <v>1670.5881996665489</v>
      </c>
      <c r="E26" s="81">
        <f t="shared" ca="1" si="3"/>
        <v>0</v>
      </c>
      <c r="F26" s="83"/>
      <c r="G26" s="82">
        <f t="shared" ca="1" si="4"/>
        <v>966.70747149467525</v>
      </c>
      <c r="H26" s="82">
        <f t="shared" ca="1" si="5"/>
        <v>703.88072817187367</v>
      </c>
      <c r="I26" s="82">
        <f t="shared" ca="1" si="6"/>
        <v>197898.57003579775</v>
      </c>
    </row>
    <row r="27" spans="2:17" ht="15" thickBot="1" x14ac:dyDescent="0.35">
      <c r="B27" s="79">
        <f t="shared" ca="1" si="0"/>
        <v>4</v>
      </c>
      <c r="C27" s="80">
        <f t="shared" ca="1" si="1"/>
        <v>43586</v>
      </c>
      <c r="D27" s="83">
        <f t="shared" ca="1" si="2"/>
        <v>1670.5881996665489</v>
      </c>
      <c r="E27" s="81">
        <f t="shared" ca="1" si="3"/>
        <v>0</v>
      </c>
      <c r="F27" s="83"/>
      <c r="G27" s="82">
        <f t="shared" ca="1" si="4"/>
        <v>963.28129645832814</v>
      </c>
      <c r="H27" s="82">
        <f t="shared" ca="1" si="5"/>
        <v>707.30690320822077</v>
      </c>
      <c r="I27" s="82">
        <f t="shared" ca="1" si="6"/>
        <v>197191.26313258952</v>
      </c>
      <c r="O27" s="69"/>
    </row>
    <row r="28" spans="2:17" ht="15" thickBot="1" x14ac:dyDescent="0.35">
      <c r="B28" s="79">
        <f t="shared" ca="1" si="0"/>
        <v>5</v>
      </c>
      <c r="C28" s="80">
        <f t="shared" ca="1" si="1"/>
        <v>43617</v>
      </c>
      <c r="D28" s="83">
        <f t="shared" ca="1" si="2"/>
        <v>1670.5881996665489</v>
      </c>
      <c r="E28" s="81">
        <f t="shared" ca="1" si="3"/>
        <v>0</v>
      </c>
      <c r="F28" s="83"/>
      <c r="G28" s="82">
        <f t="shared" ca="1" si="4"/>
        <v>959.83844434174591</v>
      </c>
      <c r="H28" s="82">
        <f t="shared" ca="1" si="5"/>
        <v>710.749755324803</v>
      </c>
      <c r="I28" s="82">
        <f t="shared" ca="1" si="6"/>
        <v>196480.51337726472</v>
      </c>
    </row>
    <row r="29" spans="2:17" ht="15" thickBot="1" x14ac:dyDescent="0.35">
      <c r="B29" s="79">
        <f t="shared" ca="1" si="0"/>
        <v>6</v>
      </c>
      <c r="C29" s="80">
        <f t="shared" ca="1" si="1"/>
        <v>43647</v>
      </c>
      <c r="D29" s="83">
        <f t="shared" ca="1" si="2"/>
        <v>1670.5881996665489</v>
      </c>
      <c r="E29" s="81">
        <f t="shared" ca="1" si="3"/>
        <v>0</v>
      </c>
      <c r="F29" s="83"/>
      <c r="G29" s="82">
        <f t="shared" ca="1" si="4"/>
        <v>956.37883396839732</v>
      </c>
      <c r="H29" s="82">
        <f t="shared" ca="1" si="5"/>
        <v>714.2093656981516</v>
      </c>
      <c r="I29" s="82">
        <f t="shared" ca="1" si="6"/>
        <v>195766.30401156656</v>
      </c>
    </row>
    <row r="30" spans="2:17" ht="15" thickBot="1" x14ac:dyDescent="0.35">
      <c r="B30" s="79">
        <f t="shared" ca="1" si="0"/>
        <v>7</v>
      </c>
      <c r="C30" s="80">
        <f t="shared" ca="1" si="1"/>
        <v>43678</v>
      </c>
      <c r="D30" s="83">
        <f t="shared" ca="1" si="2"/>
        <v>1670.5881996665489</v>
      </c>
      <c r="E30" s="81">
        <f t="shared" ca="1" si="3"/>
        <v>0</v>
      </c>
      <c r="F30" s="83"/>
      <c r="G30" s="82">
        <f t="shared" ca="1" si="4"/>
        <v>952.90238376661989</v>
      </c>
      <c r="H30" s="82">
        <f t="shared" ca="1" si="5"/>
        <v>717.68581589992903</v>
      </c>
      <c r="I30" s="82">
        <f t="shared" ca="1" si="6"/>
        <v>195048.61819566664</v>
      </c>
    </row>
    <row r="31" spans="2:17" ht="15" thickBot="1" x14ac:dyDescent="0.35">
      <c r="B31" s="79">
        <f t="shared" ca="1" si="0"/>
        <v>8</v>
      </c>
      <c r="C31" s="80">
        <f t="shared" ca="1" si="1"/>
        <v>43709</v>
      </c>
      <c r="D31" s="83">
        <f t="shared" ca="1" si="2"/>
        <v>1670.5881996665489</v>
      </c>
      <c r="E31" s="81">
        <f t="shared" ca="1" si="3"/>
        <v>0</v>
      </c>
      <c r="F31" s="83"/>
      <c r="G31" s="82">
        <f t="shared" ca="1" si="4"/>
        <v>949.40901176769751</v>
      </c>
      <c r="H31" s="82">
        <f t="shared" ca="1" si="5"/>
        <v>721.17918789885141</v>
      </c>
      <c r="I31" s="82">
        <f t="shared" ca="1" si="6"/>
        <v>194327.4390077678</v>
      </c>
    </row>
    <row r="32" spans="2:17" ht="15" thickBot="1" x14ac:dyDescent="0.35">
      <c r="B32" s="79">
        <f t="shared" ca="1" si="0"/>
        <v>9</v>
      </c>
      <c r="C32" s="80">
        <f t="shared" ca="1" si="1"/>
        <v>43739</v>
      </c>
      <c r="D32" s="83">
        <f t="shared" ca="1" si="2"/>
        <v>1670.5881996665489</v>
      </c>
      <c r="E32" s="81">
        <f t="shared" ca="1" si="3"/>
        <v>0</v>
      </c>
      <c r="F32" s="83"/>
      <c r="G32" s="82">
        <f t="shared" ca="1" si="4"/>
        <v>945.89863560392689</v>
      </c>
      <c r="H32" s="82">
        <f t="shared" ca="1" si="5"/>
        <v>724.68956406262203</v>
      </c>
      <c r="I32" s="82">
        <f t="shared" ca="1" si="6"/>
        <v>193602.74944370516</v>
      </c>
    </row>
    <row r="33" spans="2:9" ht="15" thickBot="1" x14ac:dyDescent="0.35">
      <c r="B33" s="79">
        <f t="shared" ca="1" si="0"/>
        <v>10</v>
      </c>
      <c r="C33" s="80">
        <f t="shared" ca="1" si="1"/>
        <v>43770</v>
      </c>
      <c r="D33" s="83">
        <f t="shared" ca="1" si="2"/>
        <v>1670.5881996665489</v>
      </c>
      <c r="E33" s="81">
        <f t="shared" ca="1" si="3"/>
        <v>0</v>
      </c>
      <c r="F33" s="83"/>
      <c r="G33" s="82">
        <f t="shared" ca="1" si="4"/>
        <v>942.37117250667563</v>
      </c>
      <c r="H33" s="82">
        <f t="shared" ca="1" si="5"/>
        <v>728.21702715987328</v>
      </c>
      <c r="I33" s="82">
        <f t="shared" ca="1" si="6"/>
        <v>192874.53241654529</v>
      </c>
    </row>
    <row r="34" spans="2:9" ht="15" thickBot="1" x14ac:dyDescent="0.35">
      <c r="B34" s="79">
        <f t="shared" ca="1" si="0"/>
        <v>11</v>
      </c>
      <c r="C34" s="80">
        <f t="shared" ca="1" si="1"/>
        <v>43800</v>
      </c>
      <c r="D34" s="83">
        <f t="shared" ca="1" si="2"/>
        <v>1670.5881996665489</v>
      </c>
      <c r="E34" s="81">
        <f t="shared" ca="1" si="3"/>
        <v>0</v>
      </c>
      <c r="F34" s="83"/>
      <c r="G34" s="82">
        <f t="shared" ca="1" si="4"/>
        <v>938.82653930443121</v>
      </c>
      <c r="H34" s="82">
        <f t="shared" ca="1" si="5"/>
        <v>731.76166036211771</v>
      </c>
      <c r="I34" s="82">
        <f t="shared" ca="1" si="6"/>
        <v>192142.77075618316</v>
      </c>
    </row>
    <row r="35" spans="2:9" ht="15" thickBot="1" x14ac:dyDescent="0.35">
      <c r="B35" s="79">
        <f t="shared" ca="1" si="0"/>
        <v>12</v>
      </c>
      <c r="C35" s="80">
        <f t="shared" ca="1" si="1"/>
        <v>43831</v>
      </c>
      <c r="D35" s="83">
        <f t="shared" ca="1" si="2"/>
        <v>1670.5881996665489</v>
      </c>
      <c r="E35" s="81">
        <f t="shared" ca="1" si="3"/>
        <v>0</v>
      </c>
      <c r="F35" s="83"/>
      <c r="G35" s="82">
        <f t="shared" ca="1" si="4"/>
        <v>935.26465242083907</v>
      </c>
      <c r="H35" s="82">
        <f t="shared" ca="1" si="5"/>
        <v>735.32354724570985</v>
      </c>
      <c r="I35" s="82">
        <f t="shared" ca="1" si="6"/>
        <v>191407.44720893746</v>
      </c>
    </row>
    <row r="36" spans="2:9" ht="15" thickBot="1" x14ac:dyDescent="0.35">
      <c r="B36" s="79">
        <f t="shared" ca="1" si="0"/>
        <v>13</v>
      </c>
      <c r="C36" s="80">
        <f t="shared" ca="1" si="1"/>
        <v>43862</v>
      </c>
      <c r="D36" s="83">
        <f t="shared" ca="1" si="2"/>
        <v>1670.5881996665489</v>
      </c>
      <c r="E36" s="81">
        <f t="shared" ca="1" si="3"/>
        <v>0</v>
      </c>
      <c r="F36" s="83"/>
      <c r="G36" s="82">
        <f t="shared" ca="1" si="4"/>
        <v>931.68542787273327</v>
      </c>
      <c r="H36" s="82">
        <f t="shared" ca="1" si="5"/>
        <v>738.90277179381565</v>
      </c>
      <c r="I36" s="82">
        <f t="shared" ca="1" si="6"/>
        <v>190668.54443714363</v>
      </c>
    </row>
    <row r="37" spans="2:9" ht="15" thickBot="1" x14ac:dyDescent="0.35">
      <c r="B37" s="79">
        <f t="shared" ca="1" si="0"/>
        <v>14</v>
      </c>
      <c r="C37" s="80">
        <f t="shared" ca="1" si="1"/>
        <v>43891</v>
      </c>
      <c r="D37" s="83">
        <f t="shared" ca="1" si="2"/>
        <v>1670.5881996665489</v>
      </c>
      <c r="E37" s="81">
        <f t="shared" ca="1" si="3"/>
        <v>0</v>
      </c>
      <c r="F37" s="83"/>
      <c r="G37" s="82">
        <f t="shared" ca="1" si="4"/>
        <v>928.08878126815466</v>
      </c>
      <c r="H37" s="82">
        <f t="shared" ca="1" si="5"/>
        <v>742.49941839839425</v>
      </c>
      <c r="I37" s="82">
        <f t="shared" ca="1" si="6"/>
        <v>189926.04501874524</v>
      </c>
    </row>
    <row r="38" spans="2:9" ht="15" thickBot="1" x14ac:dyDescent="0.35">
      <c r="B38" s="79">
        <f t="shared" ca="1" si="0"/>
        <v>15</v>
      </c>
      <c r="C38" s="80">
        <f t="shared" ca="1" si="1"/>
        <v>43922</v>
      </c>
      <c r="D38" s="83">
        <f t="shared" ca="1" si="2"/>
        <v>1670.5881996665489</v>
      </c>
      <c r="E38" s="81">
        <f t="shared" ca="1" si="3"/>
        <v>0</v>
      </c>
      <c r="F38" s="83"/>
      <c r="G38" s="82">
        <f t="shared" ca="1" si="4"/>
        <v>924.47462780436263</v>
      </c>
      <c r="H38" s="82">
        <f t="shared" ca="1" si="5"/>
        <v>746.11357186218629</v>
      </c>
      <c r="I38" s="82">
        <f t="shared" ca="1" si="6"/>
        <v>189179.93144688304</v>
      </c>
    </row>
    <row r="39" spans="2:9" ht="15" thickBot="1" x14ac:dyDescent="0.35">
      <c r="B39" s="79">
        <f t="shared" ca="1" si="0"/>
        <v>16</v>
      </c>
      <c r="C39" s="80">
        <f t="shared" ca="1" si="1"/>
        <v>43952</v>
      </c>
      <c r="D39" s="83">
        <f t="shared" ca="1" si="2"/>
        <v>1670.5881996665489</v>
      </c>
      <c r="E39" s="81">
        <f t="shared" ca="1" si="3"/>
        <v>0</v>
      </c>
      <c r="F39" s="83"/>
      <c r="G39" s="82">
        <f t="shared" ca="1" si="4"/>
        <v>920.84288226583465</v>
      </c>
      <c r="H39" s="82">
        <f t="shared" ca="1" si="5"/>
        <v>749.74531740071427</v>
      </c>
      <c r="I39" s="82">
        <f t="shared" ca="1" si="6"/>
        <v>188430.18612948232</v>
      </c>
    </row>
    <row r="40" spans="2:9" ht="15" thickBot="1" x14ac:dyDescent="0.35">
      <c r="B40" s="79">
        <f t="shared" ca="1" si="0"/>
        <v>17</v>
      </c>
      <c r="C40" s="80">
        <f t="shared" ca="1" si="1"/>
        <v>43983</v>
      </c>
      <c r="D40" s="83">
        <f t="shared" ca="1" si="2"/>
        <v>1670.5881996665489</v>
      </c>
      <c r="E40" s="81">
        <f t="shared" ca="1" si="3"/>
        <v>0</v>
      </c>
      <c r="F40" s="83"/>
      <c r="G40" s="82">
        <f t="shared" ca="1" si="4"/>
        <v>917.19345902225746</v>
      </c>
      <c r="H40" s="82">
        <f t="shared" ca="1" si="5"/>
        <v>753.39474064429146</v>
      </c>
      <c r="I40" s="82">
        <f t="shared" ca="1" si="6"/>
        <v>187676.79138883803</v>
      </c>
    </row>
    <row r="41" spans="2:9" ht="15" thickBot="1" x14ac:dyDescent="0.35">
      <c r="B41" s="79">
        <f t="shared" ca="1" si="0"/>
        <v>18</v>
      </c>
      <c r="C41" s="80">
        <f t="shared" ca="1" si="1"/>
        <v>44013</v>
      </c>
      <c r="D41" s="83">
        <f t="shared" ca="1" si="2"/>
        <v>1670.5881996665489</v>
      </c>
      <c r="E41" s="81">
        <f t="shared" ca="1" si="3"/>
        <v>0</v>
      </c>
      <c r="F41" s="83"/>
      <c r="G41" s="82">
        <f t="shared" ca="1" si="4"/>
        <v>913.52627202650785</v>
      </c>
      <c r="H41" s="82">
        <f t="shared" ca="1" si="5"/>
        <v>757.06192764004106</v>
      </c>
      <c r="I41" s="82">
        <f t="shared" ca="1" si="6"/>
        <v>186919.72946119797</v>
      </c>
    </row>
    <row r="42" spans="2:9" ht="15" thickBot="1" x14ac:dyDescent="0.35">
      <c r="B42" s="79">
        <f t="shared" ca="1" si="0"/>
        <v>19</v>
      </c>
      <c r="C42" s="80">
        <f t="shared" ca="1" si="1"/>
        <v>44044</v>
      </c>
      <c r="D42" s="83">
        <f t="shared" ca="1" si="2"/>
        <v>1670.5881996665489</v>
      </c>
      <c r="E42" s="81">
        <f t="shared" ca="1" si="3"/>
        <v>0</v>
      </c>
      <c r="F42" s="83"/>
      <c r="G42" s="82">
        <f t="shared" ca="1" si="4"/>
        <v>909.84123481262384</v>
      </c>
      <c r="H42" s="82">
        <f t="shared" ca="1" si="5"/>
        <v>760.74696485392508</v>
      </c>
      <c r="I42" s="82">
        <f t="shared" ca="1" si="6"/>
        <v>186158.98249634405</v>
      </c>
    </row>
    <row r="43" spans="2:9" ht="15" thickBot="1" x14ac:dyDescent="0.35">
      <c r="B43" s="79">
        <f t="shared" ca="1" si="0"/>
        <v>20</v>
      </c>
      <c r="C43" s="80">
        <f t="shared" ca="1" si="1"/>
        <v>44075</v>
      </c>
      <c r="D43" s="83">
        <f t="shared" ca="1" si="2"/>
        <v>1670.5881996665489</v>
      </c>
      <c r="E43" s="81">
        <f t="shared" ca="1" si="3"/>
        <v>0</v>
      </c>
      <c r="F43" s="83"/>
      <c r="G43" s="82">
        <f t="shared" ca="1" si="4"/>
        <v>906.1382604937661</v>
      </c>
      <c r="H43" s="82">
        <f t="shared" ca="1" si="5"/>
        <v>764.44993917278282</v>
      </c>
      <c r="I43" s="82">
        <f t="shared" ca="1" si="6"/>
        <v>185394.53255717127</v>
      </c>
    </row>
    <row r="44" spans="2:9" ht="15" thickBot="1" x14ac:dyDescent="0.35">
      <c r="B44" s="79">
        <f t="shared" ca="1" si="0"/>
        <v>21</v>
      </c>
      <c r="C44" s="80">
        <f t="shared" ca="1" si="1"/>
        <v>44105</v>
      </c>
      <c r="D44" s="83">
        <f t="shared" ca="1" si="2"/>
        <v>1670.5881996665489</v>
      </c>
      <c r="E44" s="81">
        <f t="shared" ca="1" si="3"/>
        <v>0</v>
      </c>
      <c r="F44" s="83"/>
      <c r="G44" s="82">
        <f t="shared" ca="1" si="4"/>
        <v>902.41726176016925</v>
      </c>
      <c r="H44" s="82">
        <f t="shared" ca="1" si="5"/>
        <v>768.17093790637966</v>
      </c>
      <c r="I44" s="82">
        <f t="shared" ca="1" si="6"/>
        <v>184626.36161926491</v>
      </c>
    </row>
    <row r="45" spans="2:9" ht="15" thickBot="1" x14ac:dyDescent="0.35">
      <c r="B45" s="79">
        <f t="shared" ca="1" si="0"/>
        <v>22</v>
      </c>
      <c r="C45" s="80">
        <f t="shared" ca="1" si="1"/>
        <v>44136</v>
      </c>
      <c r="D45" s="83">
        <f t="shared" ca="1" si="2"/>
        <v>1670.5881996665489</v>
      </c>
      <c r="E45" s="81">
        <f t="shared" ca="1" si="3"/>
        <v>0</v>
      </c>
      <c r="F45" s="83"/>
      <c r="G45" s="82">
        <f t="shared" ca="1" si="4"/>
        <v>898.678150877083</v>
      </c>
      <c r="H45" s="82">
        <f t="shared" ca="1" si="5"/>
        <v>771.91004878946592</v>
      </c>
      <c r="I45" s="82">
        <f t="shared" ca="1" si="6"/>
        <v>183854.45157047544</v>
      </c>
    </row>
    <row r="46" spans="2:9" ht="15" thickBot="1" x14ac:dyDescent="0.35">
      <c r="B46" s="79">
        <f ca="1">IFERROR(IF(I45&lt;=0,"",B45+1),"")</f>
        <v>23</v>
      </c>
      <c r="C46" s="80">
        <f t="shared" ca="1" si="1"/>
        <v>44166</v>
      </c>
      <c r="D46" s="83">
        <f t="shared" ca="1" si="2"/>
        <v>1670.5881996665489</v>
      </c>
      <c r="E46" s="81">
        <f t="shared" ca="1" si="3"/>
        <v>0</v>
      </c>
      <c r="F46" s="83"/>
      <c r="G46" s="82">
        <f t="shared" ca="1" si="4"/>
        <v>894.9208396827039</v>
      </c>
      <c r="H46" s="82">
        <f t="shared" ca="1" si="5"/>
        <v>775.66735998384502</v>
      </c>
      <c r="I46" s="82">
        <f t="shared" ca="1" si="6"/>
        <v>183078.78421049161</v>
      </c>
    </row>
    <row r="47" spans="2:9" ht="15" thickBot="1" x14ac:dyDescent="0.35">
      <c r="B47" s="79">
        <f t="shared" ref="B47:B110" ca="1" si="7">IFERROR(IF(I46&lt;=0,"",B46+1),"")</f>
        <v>24</v>
      </c>
      <c r="C47" s="80">
        <f t="shared" ca="1" si="1"/>
        <v>44197</v>
      </c>
      <c r="D47" s="83">
        <f t="shared" ca="1" si="2"/>
        <v>1670.5881996665489</v>
      </c>
      <c r="E47" s="81">
        <f t="shared" ca="1" si="3"/>
        <v>0</v>
      </c>
      <c r="F47" s="83"/>
      <c r="G47" s="82">
        <f t="shared" ca="1" si="4"/>
        <v>891.14523958609641</v>
      </c>
      <c r="H47" s="82">
        <f t="shared" ca="1" si="5"/>
        <v>779.44296008045251</v>
      </c>
      <c r="I47" s="82">
        <f t="shared" ca="1" si="6"/>
        <v>182299.34125041115</v>
      </c>
    </row>
    <row r="48" spans="2:9" ht="15" thickBot="1" x14ac:dyDescent="0.35">
      <c r="B48" s="79">
        <f t="shared" ca="1" si="7"/>
        <v>25</v>
      </c>
      <c r="C48" s="80">
        <f t="shared" ca="1" si="1"/>
        <v>44228</v>
      </c>
      <c r="D48" s="83">
        <f t="shared" ca="1" si="2"/>
        <v>1670.5881996665489</v>
      </c>
      <c r="E48" s="81">
        <f t="shared" ca="1" si="3"/>
        <v>0</v>
      </c>
      <c r="F48" s="83"/>
      <c r="G48" s="82">
        <f t="shared" ca="1" si="4"/>
        <v>887.3512615651041</v>
      </c>
      <c r="H48" s="82">
        <f t="shared" ca="1" si="5"/>
        <v>783.23693810144482</v>
      </c>
      <c r="I48" s="82">
        <f t="shared" ca="1" si="6"/>
        <v>181516.1043123097</v>
      </c>
    </row>
    <row r="49" spans="2:9" ht="15" thickBot="1" x14ac:dyDescent="0.35">
      <c r="B49" s="79">
        <f t="shared" ca="1" si="7"/>
        <v>26</v>
      </c>
      <c r="C49" s="80">
        <f t="shared" ca="1" si="1"/>
        <v>44256</v>
      </c>
      <c r="D49" s="83">
        <f t="shared" ca="1" si="2"/>
        <v>1670.5881996665489</v>
      </c>
      <c r="E49" s="81">
        <f t="shared" ca="1" si="3"/>
        <v>0</v>
      </c>
      <c r="F49" s="83"/>
      <c r="G49" s="82">
        <f t="shared" ca="1" si="4"/>
        <v>883.53881616425087</v>
      </c>
      <c r="H49" s="82">
        <f t="shared" ca="1" si="5"/>
        <v>787.04938350229804</v>
      </c>
      <c r="I49" s="82">
        <f t="shared" ca="1" si="6"/>
        <v>180729.0549288074</v>
      </c>
    </row>
    <row r="50" spans="2:9" ht="15" thickBot="1" x14ac:dyDescent="0.35">
      <c r="B50" s="79">
        <f t="shared" ca="1" si="7"/>
        <v>27</v>
      </c>
      <c r="C50" s="80">
        <f t="shared" ca="1" si="1"/>
        <v>44287</v>
      </c>
      <c r="D50" s="83">
        <f t="shared" ca="1" si="2"/>
        <v>1670.5881996665489</v>
      </c>
      <c r="E50" s="81">
        <f t="shared" ca="1" si="3"/>
        <v>0</v>
      </c>
      <c r="F50" s="83"/>
      <c r="G50" s="82">
        <f t="shared" ca="1" si="4"/>
        <v>879.70781349263132</v>
      </c>
      <c r="H50" s="82">
        <f t="shared" ca="1" si="5"/>
        <v>790.8803861739176</v>
      </c>
      <c r="I50" s="82">
        <f t="shared" ca="1" si="6"/>
        <v>179938.17454263347</v>
      </c>
    </row>
    <row r="51" spans="2:9" ht="15" thickBot="1" x14ac:dyDescent="0.35">
      <c r="B51" s="79">
        <f t="shared" ca="1" si="7"/>
        <v>28</v>
      </c>
      <c r="C51" s="80">
        <f t="shared" ca="1" si="1"/>
        <v>44317</v>
      </c>
      <c r="D51" s="83">
        <f t="shared" ca="1" si="2"/>
        <v>1670.5881996665489</v>
      </c>
      <c r="E51" s="81">
        <f t="shared" ca="1" si="3"/>
        <v>0</v>
      </c>
      <c r="F51" s="83"/>
      <c r="G51" s="82">
        <f t="shared" ca="1" si="4"/>
        <v>875.85816322179164</v>
      </c>
      <c r="H51" s="82">
        <f t="shared" ca="1" si="5"/>
        <v>794.73003644475727</v>
      </c>
      <c r="I51" s="82">
        <f t="shared" ca="1" si="6"/>
        <v>179143.44450618871</v>
      </c>
    </row>
    <row r="52" spans="2:9" ht="15" thickBot="1" x14ac:dyDescent="0.35">
      <c r="B52" s="79">
        <f t="shared" ca="1" si="7"/>
        <v>29</v>
      </c>
      <c r="C52" s="80">
        <f t="shared" ca="1" si="1"/>
        <v>44348</v>
      </c>
      <c r="D52" s="83">
        <f t="shared" ca="1" si="2"/>
        <v>1670.5881996665489</v>
      </c>
      <c r="E52" s="81">
        <f t="shared" ca="1" si="3"/>
        <v>0</v>
      </c>
      <c r="F52" s="83"/>
      <c r="G52" s="82">
        <f t="shared" ca="1" si="4"/>
        <v>871.98977458359991</v>
      </c>
      <c r="H52" s="82">
        <f t="shared" ca="1" si="5"/>
        <v>798.59842508294901</v>
      </c>
      <c r="I52" s="82">
        <f t="shared" ca="1" si="6"/>
        <v>178344.84608110576</v>
      </c>
    </row>
    <row r="53" spans="2:9" ht="15" thickBot="1" x14ac:dyDescent="0.35">
      <c r="B53" s="79">
        <f t="shared" ca="1" si="7"/>
        <v>30</v>
      </c>
      <c r="C53" s="80">
        <f t="shared" ca="1" si="1"/>
        <v>44378</v>
      </c>
      <c r="D53" s="83">
        <f t="shared" ca="1" si="2"/>
        <v>1670.5881996665489</v>
      </c>
      <c r="E53" s="81">
        <f t="shared" ca="1" si="3"/>
        <v>0</v>
      </c>
      <c r="F53" s="83"/>
      <c r="G53" s="82">
        <f t="shared" ca="1" si="4"/>
        <v>868.1025563681053</v>
      </c>
      <c r="H53" s="82">
        <f t="shared" ca="1" si="5"/>
        <v>802.48564329844362</v>
      </c>
      <c r="I53" s="82">
        <f t="shared" ca="1" si="6"/>
        <v>177542.36043780731</v>
      </c>
    </row>
    <row r="54" spans="2:9" ht="15" thickBot="1" x14ac:dyDescent="0.35">
      <c r="B54" s="79">
        <f t="shared" ca="1" si="7"/>
        <v>31</v>
      </c>
      <c r="C54" s="80">
        <f t="shared" ca="1" si="1"/>
        <v>44409</v>
      </c>
      <c r="D54" s="83">
        <f t="shared" ca="1" si="2"/>
        <v>1670.5881996665489</v>
      </c>
      <c r="E54" s="81">
        <f t="shared" ca="1" si="3"/>
        <v>0</v>
      </c>
      <c r="F54" s="83"/>
      <c r="G54" s="82">
        <f t="shared" ca="1" si="4"/>
        <v>864.19641692138828</v>
      </c>
      <c r="H54" s="82">
        <f t="shared" ca="1" si="5"/>
        <v>806.39178274516064</v>
      </c>
      <c r="I54" s="82">
        <f t="shared" ca="1" si="6"/>
        <v>176735.96865506214</v>
      </c>
    </row>
    <row r="55" spans="2:9" ht="15" thickBot="1" x14ac:dyDescent="0.35">
      <c r="B55" s="79">
        <f t="shared" ca="1" si="7"/>
        <v>32</v>
      </c>
      <c r="C55" s="80">
        <f t="shared" ca="1" si="1"/>
        <v>44440</v>
      </c>
      <c r="D55" s="83">
        <f t="shared" ca="1" si="2"/>
        <v>1670.5881996665489</v>
      </c>
      <c r="E55" s="81">
        <f t="shared" ca="1" si="3"/>
        <v>0</v>
      </c>
      <c r="F55" s="83"/>
      <c r="G55" s="82">
        <f t="shared" ca="1" si="4"/>
        <v>860.27126414339898</v>
      </c>
      <c r="H55" s="82">
        <f t="shared" ca="1" si="5"/>
        <v>810.31693552314994</v>
      </c>
      <c r="I55" s="82">
        <f t="shared" ca="1" si="6"/>
        <v>175925.65171953899</v>
      </c>
    </row>
    <row r="56" spans="2:9" ht="15" thickBot="1" x14ac:dyDescent="0.35">
      <c r="B56" s="79">
        <f t="shared" ca="1" si="7"/>
        <v>33</v>
      </c>
      <c r="C56" s="80">
        <f t="shared" ca="1" si="1"/>
        <v>44470</v>
      </c>
      <c r="D56" s="83">
        <f t="shared" ca="1" si="2"/>
        <v>1670.5881996665489</v>
      </c>
      <c r="E56" s="81">
        <f t="shared" ref="E56:E87" ca="1" si="8">IFERROR(IF(I55*(1+rate_1)-D56&lt;$E$13,I55*(1+rate_1)-D56,IF(B56=$I$17,$E$13,IF(B56&lt;$I$17,0,IF(MOD(B56-$I$17,$E$18)=0,$E$13,0)))),0)</f>
        <v>0</v>
      </c>
      <c r="F56" s="83"/>
      <c r="G56" s="82">
        <f t="shared" ca="1" si="4"/>
        <v>856.32700548578623</v>
      </c>
      <c r="H56" s="82">
        <f t="shared" ca="1" si="5"/>
        <v>814.26119418076269</v>
      </c>
      <c r="I56" s="82">
        <f t="shared" ca="1" si="6"/>
        <v>175111.39052535823</v>
      </c>
    </row>
    <row r="57" spans="2:9" ht="15" thickBot="1" x14ac:dyDescent="0.35">
      <c r="B57" s="79">
        <f t="shared" ca="1" si="7"/>
        <v>34</v>
      </c>
      <c r="C57" s="80">
        <f t="shared" ca="1" si="1"/>
        <v>44501</v>
      </c>
      <c r="D57" s="83">
        <f t="shared" ca="1" si="2"/>
        <v>1670.5881996665489</v>
      </c>
      <c r="E57" s="81">
        <f t="shared" ca="1" si="8"/>
        <v>0</v>
      </c>
      <c r="F57" s="83"/>
      <c r="G57" s="82">
        <f t="shared" ca="1" si="4"/>
        <v>852.36354794971476</v>
      </c>
      <c r="H57" s="82">
        <f t="shared" ca="1" si="5"/>
        <v>818.22465171683416</v>
      </c>
      <c r="I57" s="82">
        <f t="shared" ca="1" si="6"/>
        <v>174293.16587364141</v>
      </c>
    </row>
    <row r="58" spans="2:9" ht="15" thickBot="1" x14ac:dyDescent="0.35">
      <c r="B58" s="79">
        <f t="shared" ca="1" si="7"/>
        <v>35</v>
      </c>
      <c r="C58" s="80">
        <f t="shared" ca="1" si="1"/>
        <v>44531</v>
      </c>
      <c r="D58" s="83">
        <f t="shared" ca="1" si="2"/>
        <v>1670.5881996665489</v>
      </c>
      <c r="E58" s="81">
        <f t="shared" ca="1" si="8"/>
        <v>0</v>
      </c>
      <c r="F58" s="83"/>
      <c r="G58" s="82">
        <f t="shared" ca="1" si="4"/>
        <v>848.38079808367297</v>
      </c>
      <c r="H58" s="82">
        <f t="shared" ca="1" si="5"/>
        <v>822.20740158287595</v>
      </c>
      <c r="I58" s="82">
        <f t="shared" ca="1" si="6"/>
        <v>173470.95847205853</v>
      </c>
    </row>
    <row r="59" spans="2:9" ht="15" thickBot="1" x14ac:dyDescent="0.35">
      <c r="B59" s="79">
        <f t="shared" ca="1" si="7"/>
        <v>36</v>
      </c>
      <c r="C59" s="80">
        <f t="shared" ca="1" si="1"/>
        <v>44562</v>
      </c>
      <c r="D59" s="83">
        <f t="shared" ca="1" si="2"/>
        <v>1670.5881996665489</v>
      </c>
      <c r="E59" s="81">
        <f t="shared" ca="1" si="8"/>
        <v>0</v>
      </c>
      <c r="F59" s="83"/>
      <c r="G59" s="82">
        <f t="shared" ca="1" si="4"/>
        <v>844.37866198126892</v>
      </c>
      <c r="H59" s="82">
        <f t="shared" ca="1" si="5"/>
        <v>826.20953768528</v>
      </c>
      <c r="I59" s="82">
        <f t="shared" ca="1" si="6"/>
        <v>172644.74893437326</v>
      </c>
    </row>
    <row r="60" spans="2:9" ht="15" thickBot="1" x14ac:dyDescent="0.35">
      <c r="B60" s="79">
        <f t="shared" ca="1" si="7"/>
        <v>37</v>
      </c>
      <c r="C60" s="80">
        <f t="shared" ca="1" si="1"/>
        <v>44593</v>
      </c>
      <c r="D60" s="83">
        <f t="shared" ca="1" si="2"/>
        <v>1670.5881996665489</v>
      </c>
      <c r="E60" s="81">
        <f t="shared" ca="1" si="8"/>
        <v>0</v>
      </c>
      <c r="F60" s="83"/>
      <c r="G60" s="82">
        <f t="shared" ca="1" si="4"/>
        <v>840.35704527901726</v>
      </c>
      <c r="H60" s="82">
        <f t="shared" ca="1" si="5"/>
        <v>830.23115438753166</v>
      </c>
      <c r="I60" s="82">
        <f t="shared" ca="1" si="6"/>
        <v>171814.51777998573</v>
      </c>
    </row>
    <row r="61" spans="2:9" ht="15" thickBot="1" x14ac:dyDescent="0.35">
      <c r="B61" s="79">
        <f t="shared" ca="1" si="7"/>
        <v>38</v>
      </c>
      <c r="C61" s="80">
        <f t="shared" ca="1" si="1"/>
        <v>44621</v>
      </c>
      <c r="D61" s="83">
        <f t="shared" ca="1" si="2"/>
        <v>1670.5881996665489</v>
      </c>
      <c r="E61" s="81">
        <f t="shared" ca="1" si="8"/>
        <v>0</v>
      </c>
      <c r="F61" s="83"/>
      <c r="G61" s="82">
        <f t="shared" ca="1" si="4"/>
        <v>836.3158531541128</v>
      </c>
      <c r="H61" s="82">
        <f t="shared" ca="1" si="5"/>
        <v>834.27234651243612</v>
      </c>
      <c r="I61" s="82">
        <f t="shared" ca="1" si="6"/>
        <v>170980.24543347329</v>
      </c>
    </row>
    <row r="62" spans="2:9" ht="15" thickBot="1" x14ac:dyDescent="0.35">
      <c r="B62" s="79">
        <f t="shared" ca="1" si="7"/>
        <v>39</v>
      </c>
      <c r="C62" s="80">
        <f t="shared" ca="1" si="1"/>
        <v>44652</v>
      </c>
      <c r="D62" s="83">
        <f t="shared" ca="1" si="2"/>
        <v>1670.5881996665489</v>
      </c>
      <c r="E62" s="81">
        <f t="shared" ca="1" si="8"/>
        <v>0</v>
      </c>
      <c r="F62" s="83"/>
      <c r="G62" s="82">
        <f t="shared" ca="1" si="4"/>
        <v>832.25499032219614</v>
      </c>
      <c r="H62" s="82">
        <f t="shared" ca="1" si="5"/>
        <v>838.33320934435278</v>
      </c>
      <c r="I62" s="82">
        <f t="shared" ca="1" si="6"/>
        <v>170141.91222412893</v>
      </c>
    </row>
    <row r="63" spans="2:9" ht="15" thickBot="1" x14ac:dyDescent="0.35">
      <c r="B63" s="79">
        <f t="shared" ca="1" si="7"/>
        <v>40</v>
      </c>
      <c r="C63" s="80">
        <f t="shared" ca="1" si="1"/>
        <v>44682</v>
      </c>
      <c r="D63" s="83">
        <f t="shared" ca="1" si="2"/>
        <v>1670.5881996665489</v>
      </c>
      <c r="E63" s="81">
        <f t="shared" ca="1" si="8"/>
        <v>0</v>
      </c>
      <c r="F63" s="83"/>
      <c r="G63" s="82">
        <f t="shared" ca="1" si="4"/>
        <v>828.17436103510613</v>
      </c>
      <c r="H63" s="82">
        <f t="shared" ca="1" si="5"/>
        <v>842.41383863144279</v>
      </c>
      <c r="I63" s="82">
        <f t="shared" ca="1" si="6"/>
        <v>169299.49838549749</v>
      </c>
    </row>
    <row r="64" spans="2:9" ht="15" thickBot="1" x14ac:dyDescent="0.35">
      <c r="B64" s="79">
        <f t="shared" ca="1" si="7"/>
        <v>41</v>
      </c>
      <c r="C64" s="80">
        <f t="shared" ca="1" si="1"/>
        <v>44713</v>
      </c>
      <c r="D64" s="83">
        <f t="shared" ca="1" si="2"/>
        <v>1670.5881996665489</v>
      </c>
      <c r="E64" s="81">
        <f t="shared" ca="1" si="8"/>
        <v>0</v>
      </c>
      <c r="F64" s="83"/>
      <c r="G64" s="82">
        <f t="shared" ca="1" si="4"/>
        <v>824.07386907862281</v>
      </c>
      <c r="H64" s="82">
        <f t="shared" ca="1" si="5"/>
        <v>846.51433058792611</v>
      </c>
      <c r="I64" s="82">
        <f t="shared" ca="1" si="6"/>
        <v>168452.98405490955</v>
      </c>
    </row>
    <row r="65" spans="2:9" ht="15" thickBot="1" x14ac:dyDescent="0.35">
      <c r="B65" s="79">
        <f t="shared" ca="1" si="7"/>
        <v>42</v>
      </c>
      <c r="C65" s="80">
        <f t="shared" ca="1" si="1"/>
        <v>44743</v>
      </c>
      <c r="D65" s="83">
        <f t="shared" ca="1" si="2"/>
        <v>1670.5881996665489</v>
      </c>
      <c r="E65" s="81">
        <f t="shared" ca="1" si="8"/>
        <v>0</v>
      </c>
      <c r="F65" s="83"/>
      <c r="G65" s="82">
        <f t="shared" ca="1" si="4"/>
        <v>819.95341777019848</v>
      </c>
      <c r="H65" s="82">
        <f t="shared" ca="1" si="5"/>
        <v>850.63478189635043</v>
      </c>
      <c r="I65" s="82">
        <f t="shared" ca="1" si="6"/>
        <v>167602.34927301321</v>
      </c>
    </row>
    <row r="66" spans="2:9" ht="15" thickBot="1" x14ac:dyDescent="0.35">
      <c r="B66" s="79">
        <f t="shared" ca="1" si="7"/>
        <v>43</v>
      </c>
      <c r="C66" s="80">
        <f t="shared" ca="1" si="1"/>
        <v>44774</v>
      </c>
      <c r="D66" s="83">
        <f t="shared" ca="1" si="2"/>
        <v>1670.5881996665489</v>
      </c>
      <c r="E66" s="81">
        <f t="shared" ca="1" si="8"/>
        <v>0</v>
      </c>
      <c r="F66" s="83"/>
      <c r="G66" s="82">
        <f t="shared" ca="1" si="4"/>
        <v>815.81290995667848</v>
      </c>
      <c r="H66" s="82">
        <f t="shared" ca="1" si="5"/>
        <v>854.77528970987044</v>
      </c>
      <c r="I66" s="82">
        <f t="shared" ca="1" si="6"/>
        <v>166747.57398330333</v>
      </c>
    </row>
    <row r="67" spans="2:9" ht="15" thickBot="1" x14ac:dyDescent="0.35">
      <c r="B67" s="79">
        <f t="shared" ca="1" si="7"/>
        <v>44</v>
      </c>
      <c r="C67" s="80">
        <f t="shared" ca="1" si="1"/>
        <v>44805</v>
      </c>
      <c r="D67" s="83">
        <f t="shared" ca="1" si="2"/>
        <v>1670.5881996665489</v>
      </c>
      <c r="E67" s="81">
        <f t="shared" ca="1" si="8"/>
        <v>0</v>
      </c>
      <c r="F67" s="83"/>
      <c r="G67" s="82">
        <f t="shared" ca="1" si="4"/>
        <v>811.65224801200986</v>
      </c>
      <c r="H67" s="82">
        <f t="shared" ca="1" si="5"/>
        <v>858.93595165453905</v>
      </c>
      <c r="I67" s="82">
        <f t="shared" ca="1" si="6"/>
        <v>165888.63803164879</v>
      </c>
    </row>
    <row r="68" spans="2:9" ht="15" thickBot="1" x14ac:dyDescent="0.35">
      <c r="B68" s="79">
        <f t="shared" ca="1" si="7"/>
        <v>45</v>
      </c>
      <c r="C68" s="80">
        <f t="shared" ca="1" si="1"/>
        <v>44835</v>
      </c>
      <c r="D68" s="83">
        <f t="shared" ca="1" si="2"/>
        <v>1670.5881996665489</v>
      </c>
      <c r="E68" s="81">
        <f t="shared" ca="1" si="8"/>
        <v>0</v>
      </c>
      <c r="F68" s="83"/>
      <c r="G68" s="82">
        <f t="shared" ca="1" si="4"/>
        <v>807.47133383494042</v>
      </c>
      <c r="H68" s="82">
        <f t="shared" ca="1" si="5"/>
        <v>863.11686583160849</v>
      </c>
      <c r="I68" s="82">
        <f t="shared" ca="1" si="6"/>
        <v>165025.52116581719</v>
      </c>
    </row>
    <row r="69" spans="2:9" ht="15" thickBot="1" x14ac:dyDescent="0.35">
      <c r="B69" s="79">
        <f t="shared" ca="1" si="7"/>
        <v>46</v>
      </c>
      <c r="C69" s="80">
        <f t="shared" ca="1" si="1"/>
        <v>44866</v>
      </c>
      <c r="D69" s="83">
        <f t="shared" ca="1" si="2"/>
        <v>1670.5881996665489</v>
      </c>
      <c r="E69" s="81">
        <f t="shared" ca="1" si="8"/>
        <v>0</v>
      </c>
      <c r="F69" s="83"/>
      <c r="G69" s="82">
        <f t="shared" ca="1" si="4"/>
        <v>803.2700688467047</v>
      </c>
      <c r="H69" s="82">
        <f t="shared" ca="1" si="5"/>
        <v>867.31813081984421</v>
      </c>
      <c r="I69" s="82">
        <f t="shared" ca="1" si="6"/>
        <v>164158.20303499734</v>
      </c>
    </row>
    <row r="70" spans="2:9" ht="15" thickBot="1" x14ac:dyDescent="0.35">
      <c r="B70" s="79">
        <f t="shared" ca="1" si="7"/>
        <v>47</v>
      </c>
      <c r="C70" s="80">
        <f t="shared" ca="1" si="1"/>
        <v>44896</v>
      </c>
      <c r="D70" s="83">
        <f t="shared" ca="1" si="2"/>
        <v>1670.5881996665489</v>
      </c>
      <c r="E70" s="81">
        <f t="shared" ca="1" si="8"/>
        <v>0</v>
      </c>
      <c r="F70" s="83"/>
      <c r="G70" s="82">
        <f t="shared" ca="1" si="4"/>
        <v>799.04835398870023</v>
      </c>
      <c r="H70" s="82">
        <f t="shared" ca="1" si="5"/>
        <v>871.53984567784869</v>
      </c>
      <c r="I70" s="82">
        <f t="shared" ca="1" si="6"/>
        <v>163286.66318931949</v>
      </c>
    </row>
    <row r="71" spans="2:9" ht="15" thickBot="1" x14ac:dyDescent="0.35">
      <c r="B71" s="79">
        <f t="shared" ca="1" si="7"/>
        <v>48</v>
      </c>
      <c r="C71" s="80">
        <f t="shared" ca="1" si="1"/>
        <v>44927</v>
      </c>
      <c r="D71" s="83">
        <f t="shared" ca="1" si="2"/>
        <v>1670.5881996665489</v>
      </c>
      <c r="E71" s="81">
        <f t="shared" ca="1" si="8"/>
        <v>0</v>
      </c>
      <c r="F71" s="83"/>
      <c r="G71" s="82">
        <f t="shared" ca="1" si="4"/>
        <v>794.80608972015204</v>
      </c>
      <c r="H71" s="82">
        <f t="shared" ca="1" si="5"/>
        <v>875.78210994639687</v>
      </c>
      <c r="I71" s="82">
        <f t="shared" ca="1" si="6"/>
        <v>162410.8810793731</v>
      </c>
    </row>
    <row r="72" spans="2:9" ht="15" thickBot="1" x14ac:dyDescent="0.35">
      <c r="B72" s="79">
        <f t="shared" ca="1" si="7"/>
        <v>49</v>
      </c>
      <c r="C72" s="80">
        <f t="shared" ca="1" si="1"/>
        <v>44958</v>
      </c>
      <c r="D72" s="83">
        <f t="shared" ca="1" si="2"/>
        <v>1670.5881996665489</v>
      </c>
      <c r="E72" s="81">
        <f t="shared" ca="1" si="8"/>
        <v>0</v>
      </c>
      <c r="F72" s="83"/>
      <c r="G72" s="82">
        <f t="shared" ca="1" si="4"/>
        <v>790.54317601576508</v>
      </c>
      <c r="H72" s="82">
        <f t="shared" ca="1" si="5"/>
        <v>880.04502365078383</v>
      </c>
      <c r="I72" s="82">
        <f t="shared" ca="1" si="6"/>
        <v>161530.83605572232</v>
      </c>
    </row>
    <row r="73" spans="2:9" ht="15" thickBot="1" x14ac:dyDescent="0.35">
      <c r="B73" s="79">
        <f t="shared" ca="1" si="7"/>
        <v>50</v>
      </c>
      <c r="C73" s="80">
        <f t="shared" ca="1" si="1"/>
        <v>44986</v>
      </c>
      <c r="D73" s="83">
        <f t="shared" ca="1" si="2"/>
        <v>1670.5881996665489</v>
      </c>
      <c r="E73" s="81">
        <f t="shared" ca="1" si="8"/>
        <v>0</v>
      </c>
      <c r="F73" s="83"/>
      <c r="G73" s="82">
        <f t="shared" ca="1" si="4"/>
        <v>786.25951236336641</v>
      </c>
      <c r="H73" s="82">
        <f t="shared" ca="1" si="5"/>
        <v>884.32868730318251</v>
      </c>
      <c r="I73" s="82">
        <f t="shared" ca="1" si="6"/>
        <v>160646.50736841914</v>
      </c>
    </row>
    <row r="74" spans="2:9" ht="15" thickBot="1" x14ac:dyDescent="0.35">
      <c r="B74" s="79">
        <f t="shared" ca="1" si="7"/>
        <v>51</v>
      </c>
      <c r="C74" s="80">
        <f t="shared" ca="1" si="1"/>
        <v>45017</v>
      </c>
      <c r="D74" s="83">
        <f t="shared" ca="1" si="2"/>
        <v>1670.5881996665489</v>
      </c>
      <c r="E74" s="81">
        <f t="shared" ca="1" si="8"/>
        <v>0</v>
      </c>
      <c r="F74" s="83"/>
      <c r="G74" s="82">
        <f t="shared" ca="1" si="4"/>
        <v>781.95499776153486</v>
      </c>
      <c r="H74" s="82">
        <f t="shared" ca="1" si="5"/>
        <v>888.63320190501406</v>
      </c>
      <c r="I74" s="82">
        <f t="shared" ca="1" si="6"/>
        <v>159757.87416651414</v>
      </c>
    </row>
    <row r="75" spans="2:9" ht="15" thickBot="1" x14ac:dyDescent="0.35">
      <c r="B75" s="79">
        <f t="shared" ca="1" si="7"/>
        <v>52</v>
      </c>
      <c r="C75" s="80">
        <f t="shared" ca="1" si="1"/>
        <v>45047</v>
      </c>
      <c r="D75" s="83">
        <f t="shared" ca="1" si="2"/>
        <v>1670.5881996665489</v>
      </c>
      <c r="E75" s="81">
        <f t="shared" ca="1" si="8"/>
        <v>0</v>
      </c>
      <c r="F75" s="83"/>
      <c r="G75" s="82">
        <f t="shared" ca="1" si="4"/>
        <v>777.6295307172195</v>
      </c>
      <c r="H75" s="82">
        <f t="shared" ca="1" si="5"/>
        <v>892.95866894932942</v>
      </c>
      <c r="I75" s="82">
        <f t="shared" ca="1" si="6"/>
        <v>158864.91549756483</v>
      </c>
    </row>
    <row r="76" spans="2:9" ht="15" thickBot="1" x14ac:dyDescent="0.35">
      <c r="B76" s="79">
        <f t="shared" ca="1" si="7"/>
        <v>53</v>
      </c>
      <c r="C76" s="80">
        <f t="shared" ca="1" si="1"/>
        <v>45078</v>
      </c>
      <c r="D76" s="83">
        <f t="shared" ca="1" si="2"/>
        <v>1670.5881996665489</v>
      </c>
      <c r="E76" s="81">
        <f t="shared" ca="1" si="8"/>
        <v>0</v>
      </c>
      <c r="F76" s="83"/>
      <c r="G76" s="82">
        <f t="shared" ca="1" si="4"/>
        <v>773.28300924334724</v>
      </c>
      <c r="H76" s="82">
        <f t="shared" ca="1" si="5"/>
        <v>897.30519042320168</v>
      </c>
      <c r="I76" s="82">
        <f t="shared" ca="1" si="6"/>
        <v>157967.61030714161</v>
      </c>
    </row>
    <row r="77" spans="2:9" ht="15" thickBot="1" x14ac:dyDescent="0.35">
      <c r="B77" s="79">
        <f t="shared" ca="1" si="7"/>
        <v>54</v>
      </c>
      <c r="C77" s="80">
        <f t="shared" ca="1" si="1"/>
        <v>45108</v>
      </c>
      <c r="D77" s="83">
        <f t="shared" ca="1" si="2"/>
        <v>1670.5881996665489</v>
      </c>
      <c r="E77" s="81">
        <f t="shared" ca="1" si="8"/>
        <v>0</v>
      </c>
      <c r="F77" s="83"/>
      <c r="G77" s="82">
        <f t="shared" ca="1" si="4"/>
        <v>768.91533085641754</v>
      </c>
      <c r="H77" s="82">
        <f t="shared" ca="1" si="5"/>
        <v>901.67286881013138</v>
      </c>
      <c r="I77" s="82">
        <f t="shared" ca="1" si="6"/>
        <v>157065.93743833149</v>
      </c>
    </row>
    <row r="78" spans="2:9" ht="15" thickBot="1" x14ac:dyDescent="0.35">
      <c r="B78" s="79">
        <f t="shared" ca="1" si="7"/>
        <v>55</v>
      </c>
      <c r="C78" s="80">
        <f t="shared" ca="1" si="1"/>
        <v>45139</v>
      </c>
      <c r="D78" s="83">
        <f t="shared" ca="1" si="2"/>
        <v>1670.5881996665489</v>
      </c>
      <c r="E78" s="81">
        <f t="shared" ca="1" si="8"/>
        <v>0</v>
      </c>
      <c r="F78" s="83"/>
      <c r="G78" s="82">
        <f t="shared" ca="1" si="4"/>
        <v>764.52639257408634</v>
      </c>
      <c r="H78" s="82">
        <f t="shared" ca="1" si="5"/>
        <v>906.06180709246257</v>
      </c>
      <c r="I78" s="82">
        <f t="shared" ca="1" si="6"/>
        <v>156159.87563123903</v>
      </c>
    </row>
    <row r="79" spans="2:9" ht="15" thickBot="1" x14ac:dyDescent="0.35">
      <c r="B79" s="79">
        <f t="shared" ca="1" si="7"/>
        <v>56</v>
      </c>
      <c r="C79" s="80">
        <f t="shared" ca="1" si="1"/>
        <v>45170</v>
      </c>
      <c r="D79" s="83">
        <f t="shared" ca="1" si="2"/>
        <v>1670.5881996665489</v>
      </c>
      <c r="E79" s="81">
        <f t="shared" ca="1" si="8"/>
        <v>0</v>
      </c>
      <c r="F79" s="83"/>
      <c r="G79" s="82">
        <f t="shared" ca="1" si="4"/>
        <v>760.11609091273772</v>
      </c>
      <c r="H79" s="82">
        <f t="shared" ca="1" si="5"/>
        <v>910.4721087538112</v>
      </c>
      <c r="I79" s="82">
        <f t="shared" ca="1" si="6"/>
        <v>155249.40352248523</v>
      </c>
    </row>
    <row r="80" spans="2:9" ht="15" thickBot="1" x14ac:dyDescent="0.35">
      <c r="B80" s="79">
        <f t="shared" ca="1" si="7"/>
        <v>57</v>
      </c>
      <c r="C80" s="80">
        <f t="shared" ca="1" si="1"/>
        <v>45200</v>
      </c>
      <c r="D80" s="83">
        <f t="shared" ca="1" si="2"/>
        <v>1670.5881996665489</v>
      </c>
      <c r="E80" s="81">
        <f t="shared" ca="1" si="8"/>
        <v>0</v>
      </c>
      <c r="F80" s="83"/>
      <c r="G80" s="82">
        <f t="shared" ca="1" si="4"/>
        <v>755.68432188504403</v>
      </c>
      <c r="H80" s="82">
        <f t="shared" ca="1" si="5"/>
        <v>914.90387778150489</v>
      </c>
      <c r="I80" s="82">
        <f t="shared" ca="1" si="6"/>
        <v>154334.49964470373</v>
      </c>
    </row>
    <row r="81" spans="2:9" ht="15" thickBot="1" x14ac:dyDescent="0.35">
      <c r="B81" s="79">
        <f t="shared" ca="1" si="7"/>
        <v>58</v>
      </c>
      <c r="C81" s="80">
        <f t="shared" ca="1" si="1"/>
        <v>45231</v>
      </c>
      <c r="D81" s="83">
        <f t="shared" ca="1" si="2"/>
        <v>1670.5881996665489</v>
      </c>
      <c r="E81" s="81">
        <f t="shared" ca="1" si="8"/>
        <v>0</v>
      </c>
      <c r="F81" s="83"/>
      <c r="G81" s="82">
        <f t="shared" ca="1" si="4"/>
        <v>751.23098099751417</v>
      </c>
      <c r="H81" s="82">
        <f t="shared" ca="1" si="5"/>
        <v>919.35721866903475</v>
      </c>
      <c r="I81" s="82">
        <f t="shared" ca="1" si="6"/>
        <v>153415.1424260347</v>
      </c>
    </row>
    <row r="82" spans="2:9" ht="15" thickBot="1" x14ac:dyDescent="0.35">
      <c r="B82" s="79">
        <f t="shared" ca="1" si="7"/>
        <v>59</v>
      </c>
      <c r="C82" s="80">
        <f t="shared" ca="1" si="1"/>
        <v>45261</v>
      </c>
      <c r="D82" s="83">
        <f t="shared" ca="1" si="2"/>
        <v>1670.5881996665489</v>
      </c>
      <c r="E82" s="81">
        <f t="shared" ca="1" si="8"/>
        <v>0</v>
      </c>
      <c r="F82" s="83"/>
      <c r="G82" s="82">
        <f t="shared" ca="1" si="4"/>
        <v>746.7559632480295</v>
      </c>
      <c r="H82" s="82">
        <f t="shared" ca="1" si="5"/>
        <v>923.83223641851941</v>
      </c>
      <c r="I82" s="82">
        <f t="shared" ca="1" si="6"/>
        <v>152491.31018961617</v>
      </c>
    </row>
    <row r="83" spans="2:9" ht="15" thickBot="1" x14ac:dyDescent="0.35">
      <c r="B83" s="79">
        <f t="shared" ca="1" si="7"/>
        <v>60</v>
      </c>
      <c r="C83" s="80">
        <f t="shared" ca="1" si="1"/>
        <v>45292</v>
      </c>
      <c r="D83" s="83">
        <f t="shared" ca="1" si="2"/>
        <v>1670.5881996665489</v>
      </c>
      <c r="E83" s="81">
        <f t="shared" ca="1" si="8"/>
        <v>0</v>
      </c>
      <c r="F83" s="83"/>
      <c r="G83" s="82">
        <f t="shared" ca="1" si="4"/>
        <v>742.25916312336835</v>
      </c>
      <c r="H83" s="82">
        <f t="shared" ca="1" si="5"/>
        <v>928.32903654318056</v>
      </c>
      <c r="I83" s="82">
        <f t="shared" ca="1" si="6"/>
        <v>151562.98115307299</v>
      </c>
    </row>
    <row r="84" spans="2:9" ht="15" thickBot="1" x14ac:dyDescent="0.35">
      <c r="B84" s="79">
        <f t="shared" ca="1" si="7"/>
        <v>61</v>
      </c>
      <c r="C84" s="80">
        <f t="shared" ca="1" si="1"/>
        <v>45323</v>
      </c>
      <c r="D84" s="83">
        <f t="shared" ca="1" si="2"/>
        <v>1670.5881996665489</v>
      </c>
      <c r="E84" s="81">
        <f t="shared" ca="1" si="8"/>
        <v>0</v>
      </c>
      <c r="F84" s="83"/>
      <c r="G84" s="82">
        <f t="shared" ca="1" si="4"/>
        <v>737.74047459671829</v>
      </c>
      <c r="H84" s="82">
        <f t="shared" ca="1" si="5"/>
        <v>932.84772506983063</v>
      </c>
      <c r="I84" s="82">
        <f t="shared" ca="1" si="6"/>
        <v>150630.13342800317</v>
      </c>
    </row>
    <row r="85" spans="2:9" ht="15" thickBot="1" x14ac:dyDescent="0.35">
      <c r="B85" s="79">
        <f t="shared" ca="1" si="7"/>
        <v>62</v>
      </c>
      <c r="C85" s="80">
        <f t="shared" ca="1" si="1"/>
        <v>45352</v>
      </c>
      <c r="D85" s="83">
        <f t="shared" ca="1" si="2"/>
        <v>1670.5881996665489</v>
      </c>
      <c r="E85" s="81">
        <f t="shared" ca="1" si="8"/>
        <v>0</v>
      </c>
      <c r="F85" s="83"/>
      <c r="G85" s="82">
        <f t="shared" ca="1" si="4"/>
        <v>733.19979112517569</v>
      </c>
      <c r="H85" s="82">
        <f t="shared" ca="1" si="5"/>
        <v>937.38840854137322</v>
      </c>
      <c r="I85" s="82">
        <f t="shared" ca="1" si="6"/>
        <v>149692.74501946181</v>
      </c>
    </row>
    <row r="86" spans="2:9" ht="15" thickBot="1" x14ac:dyDescent="0.35">
      <c r="B86" s="79">
        <f t="shared" ca="1" si="7"/>
        <v>63</v>
      </c>
      <c r="C86" s="80">
        <f t="shared" ca="1" si="1"/>
        <v>45383</v>
      </c>
      <c r="D86" s="83">
        <f t="shared" ca="1" si="2"/>
        <v>1670.5881996665489</v>
      </c>
      <c r="E86" s="81">
        <f t="shared" ca="1" si="8"/>
        <v>0</v>
      </c>
      <c r="F86" s="83"/>
      <c r="G86" s="82">
        <f t="shared" ca="1" si="4"/>
        <v>728.6370056472341</v>
      </c>
      <c r="H86" s="82">
        <f t="shared" ca="1" si="5"/>
        <v>941.95119401931481</v>
      </c>
      <c r="I86" s="82">
        <f t="shared" ca="1" si="6"/>
        <v>148750.7938254425</v>
      </c>
    </row>
    <row r="87" spans="2:9" ht="15" thickBot="1" x14ac:dyDescent="0.35">
      <c r="B87" s="79">
        <f t="shared" ca="1" si="7"/>
        <v>64</v>
      </c>
      <c r="C87" s="80">
        <f t="shared" ca="1" si="1"/>
        <v>45413</v>
      </c>
      <c r="D87" s="83">
        <f t="shared" ca="1" si="2"/>
        <v>1670.5881996665489</v>
      </c>
      <c r="E87" s="81">
        <f t="shared" ca="1" si="8"/>
        <v>0</v>
      </c>
      <c r="F87" s="83"/>
      <c r="G87" s="82">
        <f t="shared" ca="1" si="4"/>
        <v>724.05201058025989</v>
      </c>
      <c r="H87" s="82">
        <f t="shared" ca="1" si="5"/>
        <v>946.53618908628903</v>
      </c>
      <c r="I87" s="82">
        <f t="shared" ca="1" si="6"/>
        <v>147804.2576363562</v>
      </c>
    </row>
    <row r="88" spans="2:9" ht="15" thickBot="1" x14ac:dyDescent="0.35">
      <c r="B88" s="79">
        <f t="shared" ca="1" si="7"/>
        <v>65</v>
      </c>
      <c r="C88" s="80">
        <f t="shared" ref="C88:C151" ca="1" si="9">IF($E$10="End of the Period",IF(B88="","",IF(OR(payment_frequency_1="Weekly",payment_frequency_1="Bi-weekly",payment_frequency_1="Semi-monthly"),first_payment_date_1+B88*VLOOKUP(payment_frequency_1,periodic_table,2,0),EDATE(first_payment_date_1,B88*VLOOKUP(payment_frequency_1,periodic_table,2,0)))),IF(B88="","",IF(OR(payment_frequency_1="Weekly",payment_frequency_1="Bi-weekly",payment_frequency_1="Semi-monthly"),first_payment_date_1+(B88-1)*VLOOKUP(payment_frequency_1,periodic_table,2,0),EDATE(first_payment_date_1,(B88-1)*VLOOKUP(payment_frequency_1,periodic_table,2,0)))))</f>
        <v>45444</v>
      </c>
      <c r="D88" s="83">
        <f t="shared" ref="D88:D151" ca="1" si="10">IF(B88="","",IF(I87&lt;payment_1,I87*(1+rate_1),payment_1))</f>
        <v>1670.5881996665489</v>
      </c>
      <c r="E88" s="81">
        <f t="shared" ref="E88:E119" ca="1" si="11">IFERROR(IF(I87*(1+rate_1)-D88&lt;$E$13,I87*(1+rate_1)-D88,IF(B88=$I$17,$E$13,IF(B88&lt;$I$17,0,IF(MOD(B88-$I$17,$E$18)=0,$E$13,0)))),0)</f>
        <v>0</v>
      </c>
      <c r="F88" s="83"/>
      <c r="G88" s="82">
        <f t="shared" ref="G88:G151" ca="1" si="12">IF(AND(payment_type_1=1,B88=1),0,IF(B88="","",I87*rate_1))</f>
        <v>719.44469781795522</v>
      </c>
      <c r="H88" s="82">
        <f t="shared" ca="1" si="5"/>
        <v>951.1435018485937</v>
      </c>
      <c r="I88" s="82">
        <f t="shared" ca="1" si="6"/>
        <v>146853.1141345076</v>
      </c>
    </row>
    <row r="89" spans="2:9" ht="15" thickBot="1" x14ac:dyDescent="0.35">
      <c r="B89" s="79">
        <f t="shared" ca="1" si="7"/>
        <v>66</v>
      </c>
      <c r="C89" s="80">
        <f t="shared" ca="1" si="9"/>
        <v>45474</v>
      </c>
      <c r="D89" s="83">
        <f t="shared" ca="1" si="10"/>
        <v>1670.5881996665489</v>
      </c>
      <c r="E89" s="81">
        <f t="shared" ca="1" si="11"/>
        <v>0</v>
      </c>
      <c r="F89" s="83"/>
      <c r="G89" s="82">
        <f t="shared" ca="1" si="12"/>
        <v>714.81495872780965</v>
      </c>
      <c r="H89" s="82">
        <f t="shared" ref="H89:H152" ca="1" si="13">IF(B89="","",D89-G89+E89+F89)</f>
        <v>955.77324093873926</v>
      </c>
      <c r="I89" s="82">
        <f t="shared" ref="I89:I152" ca="1" si="14">IFERROR(IF(H89&lt;=0,"",I88-H89),"")</f>
        <v>145897.34089356885</v>
      </c>
    </row>
    <row r="90" spans="2:9" ht="15" thickBot="1" x14ac:dyDescent="0.35">
      <c r="B90" s="79">
        <f t="shared" ca="1" si="7"/>
        <v>67</v>
      </c>
      <c r="C90" s="80">
        <f t="shared" ca="1" si="9"/>
        <v>45505</v>
      </c>
      <c r="D90" s="83">
        <f t="shared" ca="1" si="10"/>
        <v>1670.5881996665489</v>
      </c>
      <c r="E90" s="81">
        <f t="shared" ca="1" si="11"/>
        <v>0</v>
      </c>
      <c r="F90" s="83"/>
      <c r="G90" s="82">
        <f t="shared" ca="1" si="12"/>
        <v>710.16268414853846</v>
      </c>
      <c r="H90" s="82">
        <f t="shared" ca="1" si="13"/>
        <v>960.42551551801046</v>
      </c>
      <c r="I90" s="82">
        <f t="shared" ca="1" si="14"/>
        <v>144936.91537805085</v>
      </c>
    </row>
    <row r="91" spans="2:9" ht="15" thickBot="1" x14ac:dyDescent="0.35">
      <c r="B91" s="79">
        <f t="shared" ca="1" si="7"/>
        <v>68</v>
      </c>
      <c r="C91" s="80">
        <f t="shared" ca="1" si="9"/>
        <v>45536</v>
      </c>
      <c r="D91" s="83">
        <f t="shared" ca="1" si="10"/>
        <v>1670.5881996665489</v>
      </c>
      <c r="E91" s="81">
        <f t="shared" ca="1" si="11"/>
        <v>0</v>
      </c>
      <c r="F91" s="83"/>
      <c r="G91" s="82">
        <f t="shared" ca="1" si="12"/>
        <v>705.48776438750895</v>
      </c>
      <c r="H91" s="82">
        <f t="shared" ca="1" si="13"/>
        <v>965.10043527903997</v>
      </c>
      <c r="I91" s="82">
        <f t="shared" ca="1" si="14"/>
        <v>143971.8149427718</v>
      </c>
    </row>
    <row r="92" spans="2:9" ht="15" thickBot="1" x14ac:dyDescent="0.35">
      <c r="B92" s="79">
        <f t="shared" ca="1" si="7"/>
        <v>69</v>
      </c>
      <c r="C92" s="80">
        <f t="shared" ca="1" si="9"/>
        <v>45566</v>
      </c>
      <c r="D92" s="83">
        <f t="shared" ca="1" si="10"/>
        <v>1670.5881996665489</v>
      </c>
      <c r="E92" s="81">
        <f t="shared" ca="1" si="11"/>
        <v>0</v>
      </c>
      <c r="F92" s="83"/>
      <c r="G92" s="82">
        <f t="shared" ca="1" si="12"/>
        <v>700.79008921815364</v>
      </c>
      <c r="H92" s="82">
        <f t="shared" ca="1" si="13"/>
        <v>969.79811044839528</v>
      </c>
      <c r="I92" s="82">
        <f t="shared" ca="1" si="14"/>
        <v>143002.0168323234</v>
      </c>
    </row>
    <row r="93" spans="2:9" ht="15" thickBot="1" x14ac:dyDescent="0.35">
      <c r="B93" s="79">
        <f t="shared" ca="1" si="7"/>
        <v>70</v>
      </c>
      <c r="C93" s="80">
        <f t="shared" ca="1" si="9"/>
        <v>45597</v>
      </c>
      <c r="D93" s="83">
        <f t="shared" ca="1" si="10"/>
        <v>1670.5881996665489</v>
      </c>
      <c r="E93" s="81">
        <f t="shared" ca="1" si="11"/>
        <v>0</v>
      </c>
      <c r="F93" s="83"/>
      <c r="G93" s="82">
        <f t="shared" ca="1" si="12"/>
        <v>696.06954787737186</v>
      </c>
      <c r="H93" s="82">
        <f t="shared" ca="1" si="13"/>
        <v>974.51865178917706</v>
      </c>
      <c r="I93" s="82">
        <f t="shared" ca="1" si="14"/>
        <v>142027.49818053422</v>
      </c>
    </row>
    <row r="94" spans="2:9" ht="15" thickBot="1" x14ac:dyDescent="0.35">
      <c r="B94" s="79">
        <f t="shared" ca="1" si="7"/>
        <v>71</v>
      </c>
      <c r="C94" s="80">
        <f t="shared" ca="1" si="9"/>
        <v>45627</v>
      </c>
      <c r="D94" s="83">
        <f t="shared" ca="1" si="10"/>
        <v>1670.5881996665489</v>
      </c>
      <c r="E94" s="81">
        <f t="shared" ca="1" si="11"/>
        <v>0</v>
      </c>
      <c r="F94" s="83"/>
      <c r="G94" s="82">
        <f t="shared" ca="1" si="12"/>
        <v>691.32602906291811</v>
      </c>
      <c r="H94" s="82">
        <f t="shared" ca="1" si="13"/>
        <v>979.26217060363081</v>
      </c>
      <c r="I94" s="82">
        <f t="shared" ca="1" si="14"/>
        <v>141048.23600993058</v>
      </c>
    </row>
    <row r="95" spans="2:9" ht="15" thickBot="1" x14ac:dyDescent="0.35">
      <c r="B95" s="79">
        <f t="shared" ca="1" si="7"/>
        <v>72</v>
      </c>
      <c r="C95" s="80">
        <f t="shared" ca="1" si="9"/>
        <v>45658</v>
      </c>
      <c r="D95" s="83">
        <f t="shared" ca="1" si="10"/>
        <v>1670.5881996665489</v>
      </c>
      <c r="E95" s="81">
        <f t="shared" ca="1" si="11"/>
        <v>0</v>
      </c>
      <c r="F95" s="83"/>
      <c r="G95" s="82">
        <f t="shared" ca="1" si="12"/>
        <v>686.55942093077726</v>
      </c>
      <c r="H95" s="82">
        <f t="shared" ca="1" si="13"/>
        <v>984.02877873577165</v>
      </c>
      <c r="I95" s="82">
        <f t="shared" ca="1" si="14"/>
        <v>140064.2072311948</v>
      </c>
    </row>
    <row r="96" spans="2:9" ht="15" thickBot="1" x14ac:dyDescent="0.35">
      <c r="B96" s="79">
        <f t="shared" ca="1" si="7"/>
        <v>73</v>
      </c>
      <c r="C96" s="80">
        <f t="shared" ca="1" si="9"/>
        <v>45689</v>
      </c>
      <c r="D96" s="83">
        <f t="shared" ca="1" si="10"/>
        <v>1670.5881996665489</v>
      </c>
      <c r="E96" s="81">
        <f t="shared" ca="1" si="11"/>
        <v>0</v>
      </c>
      <c r="F96" s="83"/>
      <c r="G96" s="82">
        <f t="shared" ca="1" si="12"/>
        <v>681.76961109252818</v>
      </c>
      <c r="H96" s="82">
        <f t="shared" ca="1" si="13"/>
        <v>988.81858857402074</v>
      </c>
      <c r="I96" s="82">
        <f t="shared" ca="1" si="14"/>
        <v>139075.38864262079</v>
      </c>
    </row>
    <row r="97" spans="2:9" ht="15" thickBot="1" x14ac:dyDescent="0.35">
      <c r="B97" s="79">
        <f t="shared" ca="1" si="7"/>
        <v>74</v>
      </c>
      <c r="C97" s="80">
        <f t="shared" ca="1" si="9"/>
        <v>45717</v>
      </c>
      <c r="D97" s="83">
        <f t="shared" ca="1" si="10"/>
        <v>1670.5881996665489</v>
      </c>
      <c r="E97" s="81">
        <f t="shared" ca="1" si="11"/>
        <v>0</v>
      </c>
      <c r="F97" s="83"/>
      <c r="G97" s="82">
        <f t="shared" ca="1" si="12"/>
        <v>676.95648661269297</v>
      </c>
      <c r="H97" s="82">
        <f t="shared" ca="1" si="13"/>
        <v>993.63171305385595</v>
      </c>
      <c r="I97" s="82">
        <f t="shared" ca="1" si="14"/>
        <v>138081.75692956694</v>
      </c>
    </row>
    <row r="98" spans="2:9" ht="15" thickBot="1" x14ac:dyDescent="0.35">
      <c r="B98" s="79">
        <f t="shared" ca="1" si="7"/>
        <v>75</v>
      </c>
      <c r="C98" s="80">
        <f t="shared" ca="1" si="9"/>
        <v>45748</v>
      </c>
      <c r="D98" s="83">
        <f t="shared" ca="1" si="10"/>
        <v>1670.5881996665489</v>
      </c>
      <c r="E98" s="81">
        <f t="shared" ca="1" si="11"/>
        <v>0</v>
      </c>
      <c r="F98" s="83"/>
      <c r="G98" s="82">
        <f t="shared" ca="1" si="12"/>
        <v>672.11993400607491</v>
      </c>
      <c r="H98" s="82">
        <f t="shared" ca="1" si="13"/>
        <v>998.468265660474</v>
      </c>
      <c r="I98" s="82">
        <f t="shared" ca="1" si="14"/>
        <v>137083.28866390645</v>
      </c>
    </row>
    <row r="99" spans="2:9" ht="15" thickBot="1" x14ac:dyDescent="0.35">
      <c r="B99" s="79">
        <f t="shared" ca="1" si="7"/>
        <v>76</v>
      </c>
      <c r="C99" s="80">
        <f t="shared" ca="1" si="9"/>
        <v>45778</v>
      </c>
      <c r="D99" s="83">
        <f t="shared" ca="1" si="10"/>
        <v>1670.5881996665489</v>
      </c>
      <c r="E99" s="81">
        <f t="shared" ca="1" si="11"/>
        <v>0</v>
      </c>
      <c r="F99" s="83"/>
      <c r="G99" s="82">
        <f t="shared" ca="1" si="12"/>
        <v>667.25983923508215</v>
      </c>
      <c r="H99" s="82">
        <f t="shared" ca="1" si="13"/>
        <v>1003.3283604314668</v>
      </c>
      <c r="I99" s="82">
        <f t="shared" ca="1" si="14"/>
        <v>136079.96030347497</v>
      </c>
    </row>
    <row r="100" spans="2:9" ht="15" thickBot="1" x14ac:dyDescent="0.35">
      <c r="B100" s="79">
        <f t="shared" ca="1" si="7"/>
        <v>77</v>
      </c>
      <c r="C100" s="80">
        <f t="shared" ca="1" si="9"/>
        <v>45809</v>
      </c>
      <c r="D100" s="83">
        <f t="shared" ca="1" si="10"/>
        <v>1670.5881996665489</v>
      </c>
      <c r="E100" s="81">
        <f t="shared" ca="1" si="11"/>
        <v>0</v>
      </c>
      <c r="F100" s="83"/>
      <c r="G100" s="82">
        <f t="shared" ca="1" si="12"/>
        <v>662.37608770703923</v>
      </c>
      <c r="H100" s="82">
        <f t="shared" ca="1" si="13"/>
        <v>1008.2121119595097</v>
      </c>
      <c r="I100" s="82">
        <f t="shared" ca="1" si="14"/>
        <v>135071.74819151548</v>
      </c>
    </row>
    <row r="101" spans="2:9" ht="15" thickBot="1" x14ac:dyDescent="0.35">
      <c r="B101" s="79">
        <f t="shared" ca="1" si="7"/>
        <v>78</v>
      </c>
      <c r="C101" s="80">
        <f t="shared" ca="1" si="9"/>
        <v>45839</v>
      </c>
      <c r="D101" s="83">
        <f t="shared" ca="1" si="10"/>
        <v>1670.5881996665489</v>
      </c>
      <c r="E101" s="81">
        <f t="shared" ca="1" si="11"/>
        <v>0</v>
      </c>
      <c r="F101" s="83"/>
      <c r="G101" s="82">
        <f t="shared" ca="1" si="12"/>
        <v>657.46856427148509</v>
      </c>
      <c r="H101" s="82">
        <f t="shared" ca="1" si="13"/>
        <v>1013.1196353950638</v>
      </c>
      <c r="I101" s="82">
        <f t="shared" ca="1" si="14"/>
        <v>134058.62855612041</v>
      </c>
    </row>
    <row r="102" spans="2:9" ht="15" thickBot="1" x14ac:dyDescent="0.35">
      <c r="B102" s="79">
        <f t="shared" ca="1" si="7"/>
        <v>79</v>
      </c>
      <c r="C102" s="80">
        <f t="shared" ca="1" si="9"/>
        <v>45870</v>
      </c>
      <c r="D102" s="83">
        <f t="shared" ca="1" si="10"/>
        <v>1670.5881996665489</v>
      </c>
      <c r="E102" s="81">
        <f t="shared" ca="1" si="11"/>
        <v>0</v>
      </c>
      <c r="F102" s="83"/>
      <c r="G102" s="82">
        <f t="shared" ca="1" si="12"/>
        <v>652.53715321745767</v>
      </c>
      <c r="H102" s="82">
        <f t="shared" ca="1" si="13"/>
        <v>1018.0510464490912</v>
      </c>
      <c r="I102" s="82">
        <f t="shared" ca="1" si="14"/>
        <v>133040.57750967133</v>
      </c>
    </row>
    <row r="103" spans="2:9" ht="15" thickBot="1" x14ac:dyDescent="0.35">
      <c r="B103" s="79">
        <f t="shared" ca="1" si="7"/>
        <v>80</v>
      </c>
      <c r="C103" s="80">
        <f t="shared" ca="1" si="9"/>
        <v>45901</v>
      </c>
      <c r="D103" s="83">
        <f t="shared" ca="1" si="10"/>
        <v>1670.5881996665489</v>
      </c>
      <c r="E103" s="81">
        <f t="shared" ca="1" si="11"/>
        <v>0</v>
      </c>
      <c r="F103" s="83"/>
      <c r="G103" s="82">
        <f t="shared" ca="1" si="12"/>
        <v>647.58173827076632</v>
      </c>
      <c r="H103" s="82">
        <f t="shared" ca="1" si="13"/>
        <v>1023.0064613957826</v>
      </c>
      <c r="I103" s="82">
        <f t="shared" ca="1" si="14"/>
        <v>132017.57104827554</v>
      </c>
    </row>
    <row r="104" spans="2:9" ht="15" thickBot="1" x14ac:dyDescent="0.35">
      <c r="B104" s="79">
        <f t="shared" ca="1" si="7"/>
        <v>81</v>
      </c>
      <c r="C104" s="80">
        <f t="shared" ca="1" si="9"/>
        <v>45931</v>
      </c>
      <c r="D104" s="83">
        <f t="shared" ca="1" si="10"/>
        <v>1670.5881996665489</v>
      </c>
      <c r="E104" s="81">
        <f t="shared" ca="1" si="11"/>
        <v>0</v>
      </c>
      <c r="F104" s="83"/>
      <c r="G104" s="82">
        <f t="shared" ca="1" si="12"/>
        <v>642.60220259124969</v>
      </c>
      <c r="H104" s="82">
        <f t="shared" ca="1" si="13"/>
        <v>1027.9859970752991</v>
      </c>
      <c r="I104" s="82">
        <f t="shared" ca="1" si="14"/>
        <v>130989.58505120024</v>
      </c>
    </row>
    <row r="105" spans="2:9" ht="15" thickBot="1" x14ac:dyDescent="0.35">
      <c r="B105" s="79">
        <f t="shared" ca="1" si="7"/>
        <v>82</v>
      </c>
      <c r="C105" s="80">
        <f t="shared" ca="1" si="9"/>
        <v>45962</v>
      </c>
      <c r="D105" s="83">
        <f t="shared" ca="1" si="10"/>
        <v>1670.5881996665489</v>
      </c>
      <c r="E105" s="81">
        <f t="shared" ca="1" si="11"/>
        <v>0</v>
      </c>
      <c r="F105" s="83"/>
      <c r="G105" s="82">
        <f t="shared" ca="1" si="12"/>
        <v>637.59842877002109</v>
      </c>
      <c r="H105" s="82">
        <f t="shared" ca="1" si="13"/>
        <v>1032.9897708965277</v>
      </c>
      <c r="I105" s="82">
        <f t="shared" ca="1" si="14"/>
        <v>129956.59528030371</v>
      </c>
    </row>
    <row r="106" spans="2:9" ht="15" thickBot="1" x14ac:dyDescent="0.35">
      <c r="B106" s="79">
        <f t="shared" ca="1" si="7"/>
        <v>83</v>
      </c>
      <c r="C106" s="80">
        <f t="shared" ca="1" si="9"/>
        <v>45992</v>
      </c>
      <c r="D106" s="83">
        <f t="shared" ca="1" si="10"/>
        <v>1670.5881996665489</v>
      </c>
      <c r="E106" s="81">
        <f t="shared" ca="1" si="11"/>
        <v>0</v>
      </c>
      <c r="F106" s="83"/>
      <c r="G106" s="82">
        <f t="shared" ca="1" si="12"/>
        <v>632.57029882670008</v>
      </c>
      <c r="H106" s="82">
        <f t="shared" ca="1" si="13"/>
        <v>1038.0179008398488</v>
      </c>
      <c r="I106" s="82">
        <f t="shared" ca="1" si="14"/>
        <v>128918.57737946385</v>
      </c>
    </row>
    <row r="107" spans="2:9" ht="15" thickBot="1" x14ac:dyDescent="0.35">
      <c r="B107" s="79">
        <f t="shared" ca="1" si="7"/>
        <v>84</v>
      </c>
      <c r="C107" s="80">
        <f t="shared" ca="1" si="9"/>
        <v>46023</v>
      </c>
      <c r="D107" s="83">
        <f t="shared" ca="1" si="10"/>
        <v>1670.5881996665489</v>
      </c>
      <c r="E107" s="81">
        <f t="shared" ca="1" si="11"/>
        <v>0</v>
      </c>
      <c r="F107" s="83"/>
      <c r="G107" s="82">
        <f t="shared" ca="1" si="12"/>
        <v>627.51769420663084</v>
      </c>
      <c r="H107" s="82">
        <f t="shared" ca="1" si="13"/>
        <v>1043.070505459918</v>
      </c>
      <c r="I107" s="82">
        <f t="shared" ca="1" si="14"/>
        <v>127875.50687400393</v>
      </c>
    </row>
    <row r="108" spans="2:9" ht="15" thickBot="1" x14ac:dyDescent="0.35">
      <c r="B108" s="79">
        <f t="shared" ca="1" si="7"/>
        <v>85</v>
      </c>
      <c r="C108" s="80">
        <f t="shared" ca="1" si="9"/>
        <v>46054</v>
      </c>
      <c r="D108" s="83">
        <f t="shared" ca="1" si="10"/>
        <v>1670.5881996665489</v>
      </c>
      <c r="E108" s="81">
        <f t="shared" ca="1" si="11"/>
        <v>0</v>
      </c>
      <c r="F108" s="83"/>
      <c r="G108" s="82">
        <f t="shared" ca="1" si="12"/>
        <v>622.44049577808664</v>
      </c>
      <c r="H108" s="82">
        <f t="shared" ca="1" si="13"/>
        <v>1048.1477038884623</v>
      </c>
      <c r="I108" s="82">
        <f t="shared" ca="1" si="14"/>
        <v>126827.35917011547</v>
      </c>
    </row>
    <row r="109" spans="2:9" ht="15" thickBot="1" x14ac:dyDescent="0.35">
      <c r="B109" s="79">
        <f t="shared" ca="1" si="7"/>
        <v>86</v>
      </c>
      <c r="C109" s="80">
        <f t="shared" ca="1" si="9"/>
        <v>46082</v>
      </c>
      <c r="D109" s="83">
        <f t="shared" ca="1" si="10"/>
        <v>1670.5881996665489</v>
      </c>
      <c r="E109" s="81">
        <f t="shared" ca="1" si="11"/>
        <v>0</v>
      </c>
      <c r="F109" s="83"/>
      <c r="G109" s="82">
        <f t="shared" ca="1" si="12"/>
        <v>617.33858382946141</v>
      </c>
      <c r="H109" s="82">
        <f t="shared" ca="1" si="13"/>
        <v>1053.2496158370875</v>
      </c>
      <c r="I109" s="82">
        <f t="shared" ca="1" si="14"/>
        <v>125774.10955427837</v>
      </c>
    </row>
    <row r="110" spans="2:9" ht="15" thickBot="1" x14ac:dyDescent="0.35">
      <c r="B110" s="79">
        <f t="shared" ca="1" si="7"/>
        <v>87</v>
      </c>
      <c r="C110" s="80">
        <f t="shared" ca="1" si="9"/>
        <v>46113</v>
      </c>
      <c r="D110" s="83">
        <f t="shared" ca="1" si="10"/>
        <v>1670.5881996665489</v>
      </c>
      <c r="E110" s="81">
        <f t="shared" ca="1" si="11"/>
        <v>0</v>
      </c>
      <c r="F110" s="83"/>
      <c r="G110" s="82">
        <f t="shared" ca="1" si="12"/>
        <v>612.21183806644615</v>
      </c>
      <c r="H110" s="82">
        <f t="shared" ca="1" si="13"/>
        <v>1058.3763616001029</v>
      </c>
      <c r="I110" s="82">
        <f t="shared" ca="1" si="14"/>
        <v>124715.73319267826</v>
      </c>
    </row>
    <row r="111" spans="2:9" ht="15" thickBot="1" x14ac:dyDescent="0.35">
      <c r="B111" s="79">
        <f t="shared" ref="B111:B174" ca="1" si="15">IFERROR(IF(I110&lt;=0,"",B110+1),"")</f>
        <v>88</v>
      </c>
      <c r="C111" s="80">
        <f t="shared" ca="1" si="9"/>
        <v>46143</v>
      </c>
      <c r="D111" s="83">
        <f t="shared" ca="1" si="10"/>
        <v>1670.5881996665489</v>
      </c>
      <c r="E111" s="81">
        <f t="shared" ca="1" si="11"/>
        <v>0</v>
      </c>
      <c r="F111" s="83"/>
      <c r="G111" s="82">
        <f t="shared" ca="1" si="12"/>
        <v>607.06013760919393</v>
      </c>
      <c r="H111" s="82">
        <f t="shared" ca="1" si="13"/>
        <v>1063.5280620573549</v>
      </c>
      <c r="I111" s="82">
        <f t="shared" ca="1" si="14"/>
        <v>123652.2051306209</v>
      </c>
    </row>
    <row r="112" spans="2:9" ht="15" thickBot="1" x14ac:dyDescent="0.35">
      <c r="B112" s="79">
        <f t="shared" ca="1" si="15"/>
        <v>89</v>
      </c>
      <c r="C112" s="80">
        <f t="shared" ca="1" si="9"/>
        <v>46174</v>
      </c>
      <c r="D112" s="83">
        <f t="shared" ca="1" si="10"/>
        <v>1670.5881996665489</v>
      </c>
      <c r="E112" s="81">
        <f t="shared" ca="1" si="11"/>
        <v>0</v>
      </c>
      <c r="F112" s="83"/>
      <c r="G112" s="82">
        <f t="shared" ca="1" si="12"/>
        <v>601.88336098946831</v>
      </c>
      <c r="H112" s="82">
        <f t="shared" ca="1" si="13"/>
        <v>1068.7048386770807</v>
      </c>
      <c r="I112" s="82">
        <f t="shared" ca="1" si="14"/>
        <v>122583.50029194383</v>
      </c>
    </row>
    <row r="113" spans="2:9" ht="15" thickBot="1" x14ac:dyDescent="0.35">
      <c r="B113" s="79">
        <f t="shared" ca="1" si="15"/>
        <v>90</v>
      </c>
      <c r="C113" s="80">
        <f t="shared" ca="1" si="9"/>
        <v>46204</v>
      </c>
      <c r="D113" s="83">
        <f t="shared" ca="1" si="10"/>
        <v>1670.5881996665489</v>
      </c>
      <c r="E113" s="81">
        <f t="shared" ca="1" si="11"/>
        <v>0</v>
      </c>
      <c r="F113" s="83"/>
      <c r="G113" s="82">
        <f t="shared" ca="1" si="12"/>
        <v>596.68138614778093</v>
      </c>
      <c r="H113" s="82">
        <f t="shared" ca="1" si="13"/>
        <v>1073.9068135187681</v>
      </c>
      <c r="I113" s="82">
        <f t="shared" ca="1" si="14"/>
        <v>121509.59347842506</v>
      </c>
    </row>
    <row r="114" spans="2:9" ht="15" thickBot="1" x14ac:dyDescent="0.35">
      <c r="B114" s="79">
        <f t="shared" ca="1" si="15"/>
        <v>91</v>
      </c>
      <c r="C114" s="80">
        <f t="shared" ca="1" si="9"/>
        <v>46235</v>
      </c>
      <c r="D114" s="83">
        <f t="shared" ca="1" si="10"/>
        <v>1670.5881996665489</v>
      </c>
      <c r="E114" s="81">
        <f t="shared" ca="1" si="11"/>
        <v>0</v>
      </c>
      <c r="F114" s="83"/>
      <c r="G114" s="82">
        <f t="shared" ca="1" si="12"/>
        <v>591.45409043051188</v>
      </c>
      <c r="H114" s="82">
        <f t="shared" ca="1" si="13"/>
        <v>1079.1341092360371</v>
      </c>
      <c r="I114" s="82">
        <f t="shared" ca="1" si="14"/>
        <v>120430.45936918902</v>
      </c>
    </row>
    <row r="115" spans="2:9" ht="15" thickBot="1" x14ac:dyDescent="0.35">
      <c r="B115" s="79">
        <f t="shared" ca="1" si="15"/>
        <v>92</v>
      </c>
      <c r="C115" s="80">
        <f t="shared" ca="1" si="9"/>
        <v>46266</v>
      </c>
      <c r="D115" s="83">
        <f t="shared" ca="1" si="10"/>
        <v>1670.5881996665489</v>
      </c>
      <c r="E115" s="81">
        <f t="shared" ca="1" si="11"/>
        <v>0</v>
      </c>
      <c r="F115" s="83"/>
      <c r="G115" s="82">
        <f t="shared" ca="1" si="12"/>
        <v>586.20135058701908</v>
      </c>
      <c r="H115" s="82">
        <f t="shared" ca="1" si="13"/>
        <v>1084.3868490795298</v>
      </c>
      <c r="I115" s="82">
        <f t="shared" ca="1" si="14"/>
        <v>119346.07252010949</v>
      </c>
    </row>
    <row r="116" spans="2:9" ht="15" thickBot="1" x14ac:dyDescent="0.35">
      <c r="B116" s="79">
        <f t="shared" ca="1" si="15"/>
        <v>93</v>
      </c>
      <c r="C116" s="80">
        <f t="shared" ca="1" si="9"/>
        <v>46296</v>
      </c>
      <c r="D116" s="83">
        <f t="shared" ca="1" si="10"/>
        <v>1670.5881996665489</v>
      </c>
      <c r="E116" s="81">
        <f t="shared" ca="1" si="11"/>
        <v>0</v>
      </c>
      <c r="F116" s="83"/>
      <c r="G116" s="82">
        <f t="shared" ca="1" si="12"/>
        <v>580.92304276673144</v>
      </c>
      <c r="H116" s="82">
        <f t="shared" ca="1" si="13"/>
        <v>1089.6651568998175</v>
      </c>
      <c r="I116" s="82">
        <f t="shared" ca="1" si="14"/>
        <v>118256.40736320967</v>
      </c>
    </row>
    <row r="117" spans="2:9" ht="15" thickBot="1" x14ac:dyDescent="0.35">
      <c r="B117" s="79">
        <f t="shared" ca="1" si="15"/>
        <v>94</v>
      </c>
      <c r="C117" s="80">
        <f t="shared" ca="1" si="9"/>
        <v>46327</v>
      </c>
      <c r="D117" s="83">
        <f t="shared" ca="1" si="10"/>
        <v>1670.5881996665489</v>
      </c>
      <c r="E117" s="81">
        <f t="shared" ca="1" si="11"/>
        <v>0</v>
      </c>
      <c r="F117" s="83"/>
      <c r="G117" s="82">
        <f t="shared" ca="1" si="12"/>
        <v>575.61904251622911</v>
      </c>
      <c r="H117" s="82">
        <f t="shared" ca="1" si="13"/>
        <v>1094.9691571503199</v>
      </c>
      <c r="I117" s="82">
        <f t="shared" ca="1" si="14"/>
        <v>117161.43820605935</v>
      </c>
    </row>
    <row r="118" spans="2:9" ht="15" thickBot="1" x14ac:dyDescent="0.35">
      <c r="B118" s="79">
        <f t="shared" ca="1" si="15"/>
        <v>95</v>
      </c>
      <c r="C118" s="80">
        <f t="shared" ca="1" si="9"/>
        <v>46357</v>
      </c>
      <c r="D118" s="83">
        <f t="shared" ca="1" si="10"/>
        <v>1670.5881996665489</v>
      </c>
      <c r="E118" s="81">
        <f t="shared" ca="1" si="11"/>
        <v>0</v>
      </c>
      <c r="F118" s="83"/>
      <c r="G118" s="82">
        <f t="shared" ca="1" si="12"/>
        <v>570.28922477630886</v>
      </c>
      <c r="H118" s="82">
        <f t="shared" ca="1" si="13"/>
        <v>1100.2989748902401</v>
      </c>
      <c r="I118" s="82">
        <f t="shared" ca="1" si="14"/>
        <v>116061.1392311691</v>
      </c>
    </row>
    <row r="119" spans="2:9" ht="15" thickBot="1" x14ac:dyDescent="0.35">
      <c r="B119" s="79">
        <f t="shared" ca="1" si="15"/>
        <v>96</v>
      </c>
      <c r="C119" s="80">
        <f t="shared" ca="1" si="9"/>
        <v>46388</v>
      </c>
      <c r="D119" s="83">
        <f t="shared" ca="1" si="10"/>
        <v>1670.5881996665489</v>
      </c>
      <c r="E119" s="81">
        <f t="shared" ca="1" si="11"/>
        <v>0</v>
      </c>
      <c r="F119" s="83"/>
      <c r="G119" s="82">
        <f t="shared" ca="1" si="12"/>
        <v>564.93346387903546</v>
      </c>
      <c r="H119" s="82">
        <f t="shared" ca="1" si="13"/>
        <v>1105.6547357875133</v>
      </c>
      <c r="I119" s="82">
        <f t="shared" ca="1" si="14"/>
        <v>114955.48449538159</v>
      </c>
    </row>
    <row r="120" spans="2:9" ht="15" thickBot="1" x14ac:dyDescent="0.35">
      <c r="B120" s="79">
        <f t="shared" ca="1" si="15"/>
        <v>97</v>
      </c>
      <c r="C120" s="80">
        <f t="shared" ca="1" si="9"/>
        <v>46419</v>
      </c>
      <c r="D120" s="83">
        <f t="shared" ca="1" si="10"/>
        <v>1670.5881996665489</v>
      </c>
      <c r="E120" s="81">
        <f t="shared" ref="E120:E151" ca="1" si="16">IFERROR(IF(I119*(1+rate_1)-D120&lt;$E$13,I119*(1+rate_1)-D120,IF(B120=$I$17,$E$13,IF(B120&lt;$I$17,0,IF(MOD(B120-$I$17,$E$18)=0,$E$13,0)))),0)</f>
        <v>0</v>
      </c>
      <c r="F120" s="83"/>
      <c r="G120" s="82">
        <f t="shared" ca="1" si="12"/>
        <v>559.55163354477872</v>
      </c>
      <c r="H120" s="82">
        <f t="shared" ca="1" si="13"/>
        <v>1111.0365661217702</v>
      </c>
      <c r="I120" s="82">
        <f t="shared" ca="1" si="14"/>
        <v>113844.44792925983</v>
      </c>
    </row>
    <row r="121" spans="2:9" ht="15" thickBot="1" x14ac:dyDescent="0.35">
      <c r="B121" s="79">
        <f t="shared" ca="1" si="15"/>
        <v>98</v>
      </c>
      <c r="C121" s="80">
        <f t="shared" ca="1" si="9"/>
        <v>46447</v>
      </c>
      <c r="D121" s="83">
        <f t="shared" ca="1" si="10"/>
        <v>1670.5881996665489</v>
      </c>
      <c r="E121" s="81">
        <f t="shared" ca="1" si="16"/>
        <v>0</v>
      </c>
      <c r="F121" s="83"/>
      <c r="G121" s="82">
        <f t="shared" ca="1" si="12"/>
        <v>554.1436068792359</v>
      </c>
      <c r="H121" s="82">
        <f t="shared" ca="1" si="13"/>
        <v>1116.444592787313</v>
      </c>
      <c r="I121" s="82">
        <f t="shared" ca="1" si="14"/>
        <v>112728.00333647251</v>
      </c>
    </row>
    <row r="122" spans="2:9" ht="15" thickBot="1" x14ac:dyDescent="0.35">
      <c r="B122" s="79">
        <f t="shared" ca="1" si="15"/>
        <v>99</v>
      </c>
      <c r="C122" s="80">
        <f t="shared" ca="1" si="9"/>
        <v>46478</v>
      </c>
      <c r="D122" s="83">
        <f t="shared" ca="1" si="10"/>
        <v>1670.5881996665489</v>
      </c>
      <c r="E122" s="81">
        <f t="shared" ca="1" si="16"/>
        <v>0</v>
      </c>
      <c r="F122" s="83"/>
      <c r="G122" s="82">
        <f t="shared" ca="1" si="12"/>
        <v>548.70925637043979</v>
      </c>
      <c r="H122" s="82">
        <f t="shared" ca="1" si="13"/>
        <v>1121.8789432961091</v>
      </c>
      <c r="I122" s="82">
        <f t="shared" ca="1" si="14"/>
        <v>111606.1243931764</v>
      </c>
    </row>
    <row r="123" spans="2:9" ht="15" thickBot="1" x14ac:dyDescent="0.35">
      <c r="B123" s="79">
        <f t="shared" ca="1" si="15"/>
        <v>100</v>
      </c>
      <c r="C123" s="80">
        <f t="shared" ca="1" si="9"/>
        <v>46508</v>
      </c>
      <c r="D123" s="83">
        <f t="shared" ca="1" si="10"/>
        <v>1670.5881996665489</v>
      </c>
      <c r="E123" s="81">
        <f t="shared" ca="1" si="16"/>
        <v>0</v>
      </c>
      <c r="F123" s="83"/>
      <c r="G123" s="82">
        <f t="shared" ca="1" si="12"/>
        <v>543.24845388575238</v>
      </c>
      <c r="H123" s="82">
        <f t="shared" ca="1" si="13"/>
        <v>1127.3397457807964</v>
      </c>
      <c r="I123" s="82">
        <f t="shared" ca="1" si="14"/>
        <v>110478.7846473956</v>
      </c>
    </row>
    <row r="124" spans="2:9" ht="15" thickBot="1" x14ac:dyDescent="0.35">
      <c r="B124" s="79">
        <f t="shared" ca="1" si="15"/>
        <v>101</v>
      </c>
      <c r="C124" s="80">
        <f t="shared" ca="1" si="9"/>
        <v>46539</v>
      </c>
      <c r="D124" s="83">
        <f t="shared" ca="1" si="10"/>
        <v>1670.5881996665489</v>
      </c>
      <c r="E124" s="81">
        <f t="shared" ca="1" si="16"/>
        <v>0</v>
      </c>
      <c r="F124" s="83"/>
      <c r="G124" s="82">
        <f t="shared" ca="1" si="12"/>
        <v>537.76107066884333</v>
      </c>
      <c r="H124" s="82">
        <f t="shared" ca="1" si="13"/>
        <v>1132.8271289977056</v>
      </c>
      <c r="I124" s="82">
        <f t="shared" ca="1" si="14"/>
        <v>109345.95751839789</v>
      </c>
    </row>
    <row r="125" spans="2:9" ht="15" thickBot="1" x14ac:dyDescent="0.35">
      <c r="B125" s="79">
        <f t="shared" ca="1" si="15"/>
        <v>102</v>
      </c>
      <c r="C125" s="80">
        <f t="shared" ca="1" si="9"/>
        <v>46569</v>
      </c>
      <c r="D125" s="83">
        <f t="shared" ca="1" si="10"/>
        <v>1670.5881996665489</v>
      </c>
      <c r="E125" s="81">
        <f t="shared" ca="1" si="16"/>
        <v>0</v>
      </c>
      <c r="F125" s="83"/>
      <c r="G125" s="82">
        <f t="shared" ca="1" si="12"/>
        <v>532.2469773366546</v>
      </c>
      <c r="H125" s="82">
        <f t="shared" ca="1" si="13"/>
        <v>1138.3412223298942</v>
      </c>
      <c r="I125" s="82">
        <f t="shared" ca="1" si="14"/>
        <v>108207.61629606799</v>
      </c>
    </row>
    <row r="126" spans="2:9" ht="15" thickBot="1" x14ac:dyDescent="0.35">
      <c r="B126" s="79">
        <f t="shared" ca="1" si="15"/>
        <v>103</v>
      </c>
      <c r="C126" s="80">
        <f t="shared" ca="1" si="9"/>
        <v>46600</v>
      </c>
      <c r="D126" s="83">
        <f t="shared" ca="1" si="10"/>
        <v>1670.5881996665489</v>
      </c>
      <c r="E126" s="81">
        <f t="shared" ca="1" si="16"/>
        <v>0</v>
      </c>
      <c r="F126" s="83"/>
      <c r="G126" s="82">
        <f t="shared" ca="1" si="12"/>
        <v>526.70604387634944</v>
      </c>
      <c r="H126" s="82">
        <f t="shared" ca="1" si="13"/>
        <v>1143.8821557901995</v>
      </c>
      <c r="I126" s="82">
        <f t="shared" ca="1" si="14"/>
        <v>107063.7341402778</v>
      </c>
    </row>
    <row r="127" spans="2:9" ht="15" thickBot="1" x14ac:dyDescent="0.35">
      <c r="B127" s="79">
        <f t="shared" ca="1" si="15"/>
        <v>104</v>
      </c>
      <c r="C127" s="80">
        <f t="shared" ca="1" si="9"/>
        <v>46631</v>
      </c>
      <c r="D127" s="83">
        <f t="shared" ca="1" si="10"/>
        <v>1670.5881996665489</v>
      </c>
      <c r="E127" s="81">
        <f t="shared" ca="1" si="16"/>
        <v>0</v>
      </c>
      <c r="F127" s="83"/>
      <c r="G127" s="82">
        <f t="shared" ca="1" si="12"/>
        <v>521.13813964224698</v>
      </c>
      <c r="H127" s="82">
        <f t="shared" ca="1" si="13"/>
        <v>1149.4500600243018</v>
      </c>
      <c r="I127" s="82">
        <f t="shared" ca="1" si="14"/>
        <v>105914.28408025349</v>
      </c>
    </row>
    <row r="128" spans="2:9" ht="15" thickBot="1" x14ac:dyDescent="0.35">
      <c r="B128" s="79">
        <f t="shared" ca="1" si="15"/>
        <v>105</v>
      </c>
      <c r="C128" s="80">
        <f t="shared" ca="1" si="9"/>
        <v>46661</v>
      </c>
      <c r="D128" s="83">
        <f t="shared" ca="1" si="10"/>
        <v>1670.5881996665489</v>
      </c>
      <c r="E128" s="81">
        <f t="shared" ca="1" si="16"/>
        <v>0</v>
      </c>
      <c r="F128" s="83"/>
      <c r="G128" s="82">
        <f t="shared" ca="1" si="12"/>
        <v>515.54313335274207</v>
      </c>
      <c r="H128" s="82">
        <f t="shared" ca="1" si="13"/>
        <v>1155.0450663138067</v>
      </c>
      <c r="I128" s="82">
        <f t="shared" ca="1" si="14"/>
        <v>104759.23901393969</v>
      </c>
    </row>
    <row r="129" spans="2:9" ht="15" thickBot="1" x14ac:dyDescent="0.35">
      <c r="B129" s="79">
        <f t="shared" ca="1" si="15"/>
        <v>106</v>
      </c>
      <c r="C129" s="80">
        <f t="shared" ca="1" si="9"/>
        <v>46692</v>
      </c>
      <c r="D129" s="83">
        <f t="shared" ca="1" si="10"/>
        <v>1670.5881996665489</v>
      </c>
      <c r="E129" s="81">
        <f t="shared" ca="1" si="16"/>
        <v>0</v>
      </c>
      <c r="F129" s="83"/>
      <c r="G129" s="82">
        <f t="shared" ca="1" si="12"/>
        <v>509.92089308720966</v>
      </c>
      <c r="H129" s="82">
        <f t="shared" ca="1" si="13"/>
        <v>1160.6673065793393</v>
      </c>
      <c r="I129" s="82">
        <f t="shared" ca="1" si="14"/>
        <v>103598.57170736034</v>
      </c>
    </row>
    <row r="130" spans="2:9" ht="15" thickBot="1" x14ac:dyDescent="0.35">
      <c r="B130" s="79">
        <f t="shared" ca="1" si="15"/>
        <v>107</v>
      </c>
      <c r="C130" s="80">
        <f t="shared" ca="1" si="9"/>
        <v>46722</v>
      </c>
      <c r="D130" s="83">
        <f t="shared" ca="1" si="10"/>
        <v>1670.5881996665489</v>
      </c>
      <c r="E130" s="81">
        <f t="shared" ca="1" si="16"/>
        <v>0</v>
      </c>
      <c r="F130" s="83"/>
      <c r="G130" s="82">
        <f t="shared" ca="1" si="12"/>
        <v>504.27128628289421</v>
      </c>
      <c r="H130" s="82">
        <f t="shared" ca="1" si="13"/>
        <v>1166.3169133836548</v>
      </c>
      <c r="I130" s="82">
        <f t="shared" ca="1" si="14"/>
        <v>102432.2547939767</v>
      </c>
    </row>
    <row r="131" spans="2:9" ht="15" thickBot="1" x14ac:dyDescent="0.35">
      <c r="B131" s="79">
        <f t="shared" ca="1" si="15"/>
        <v>108</v>
      </c>
      <c r="C131" s="80">
        <f t="shared" ca="1" si="9"/>
        <v>46753</v>
      </c>
      <c r="D131" s="83">
        <f t="shared" ca="1" si="10"/>
        <v>1670.5881996665489</v>
      </c>
      <c r="E131" s="81">
        <f t="shared" ca="1" si="16"/>
        <v>0</v>
      </c>
      <c r="F131" s="83"/>
      <c r="G131" s="82">
        <f t="shared" ca="1" si="12"/>
        <v>498.59417973178444</v>
      </c>
      <c r="H131" s="82">
        <f t="shared" ca="1" si="13"/>
        <v>1171.9940199347645</v>
      </c>
      <c r="I131" s="82">
        <f t="shared" ca="1" si="14"/>
        <v>101260.26077404193</v>
      </c>
    </row>
    <row r="132" spans="2:9" ht="15" thickBot="1" x14ac:dyDescent="0.35">
      <c r="B132" s="79">
        <f t="shared" ca="1" si="15"/>
        <v>109</v>
      </c>
      <c r="C132" s="80">
        <f t="shared" ca="1" si="9"/>
        <v>46784</v>
      </c>
      <c r="D132" s="83">
        <f t="shared" ca="1" si="10"/>
        <v>1670.5881996665489</v>
      </c>
      <c r="E132" s="81">
        <f t="shared" ca="1" si="16"/>
        <v>0</v>
      </c>
      <c r="F132" s="83"/>
      <c r="G132" s="82">
        <f t="shared" ca="1" si="12"/>
        <v>492.88943957747233</v>
      </c>
      <c r="H132" s="82">
        <f t="shared" ca="1" si="13"/>
        <v>1177.6987600890766</v>
      </c>
      <c r="I132" s="82">
        <f t="shared" ca="1" si="14"/>
        <v>100082.56201395286</v>
      </c>
    </row>
    <row r="133" spans="2:9" ht="15" thickBot="1" x14ac:dyDescent="0.35">
      <c r="B133" s="79">
        <f t="shared" ca="1" si="15"/>
        <v>110</v>
      </c>
      <c r="C133" s="80">
        <f t="shared" ca="1" si="9"/>
        <v>46813</v>
      </c>
      <c r="D133" s="83">
        <f t="shared" ca="1" si="10"/>
        <v>1670.5881996665489</v>
      </c>
      <c r="E133" s="81">
        <f t="shared" ca="1" si="16"/>
        <v>0</v>
      </c>
      <c r="F133" s="83"/>
      <c r="G133" s="82">
        <f t="shared" ca="1" si="12"/>
        <v>487.15693131199697</v>
      </c>
      <c r="H133" s="82">
        <f t="shared" ca="1" si="13"/>
        <v>1183.431268354552</v>
      </c>
      <c r="I133" s="82">
        <f t="shared" ca="1" si="14"/>
        <v>98899.130745598304</v>
      </c>
    </row>
    <row r="134" spans="2:9" ht="15" thickBot="1" x14ac:dyDescent="0.35">
      <c r="B134" s="79">
        <f t="shared" ca="1" si="15"/>
        <v>111</v>
      </c>
      <c r="C134" s="80">
        <f t="shared" ca="1" si="9"/>
        <v>46844</v>
      </c>
      <c r="D134" s="83">
        <f t="shared" ca="1" si="10"/>
        <v>1670.5881996665489</v>
      </c>
      <c r="E134" s="81">
        <f t="shared" ca="1" si="16"/>
        <v>0</v>
      </c>
      <c r="F134" s="83"/>
      <c r="G134" s="82">
        <f t="shared" ca="1" si="12"/>
        <v>481.39651977267306</v>
      </c>
      <c r="H134" s="82">
        <f t="shared" ca="1" si="13"/>
        <v>1189.191679893876</v>
      </c>
      <c r="I134" s="82">
        <f t="shared" ca="1" si="14"/>
        <v>97709.939065704428</v>
      </c>
    </row>
    <row r="135" spans="2:9" ht="15" thickBot="1" x14ac:dyDescent="0.35">
      <c r="B135" s="79">
        <f t="shared" ca="1" si="15"/>
        <v>112</v>
      </c>
      <c r="C135" s="80">
        <f t="shared" ca="1" si="9"/>
        <v>46874</v>
      </c>
      <c r="D135" s="83">
        <f t="shared" ca="1" si="10"/>
        <v>1670.5881996665489</v>
      </c>
      <c r="E135" s="81">
        <f t="shared" ca="1" si="16"/>
        <v>0</v>
      </c>
      <c r="F135" s="83"/>
      <c r="G135" s="82">
        <f t="shared" ca="1" si="12"/>
        <v>475.6080691389044</v>
      </c>
      <c r="H135" s="82">
        <f t="shared" ca="1" si="13"/>
        <v>1194.9801305276446</v>
      </c>
      <c r="I135" s="82">
        <f t="shared" ca="1" si="14"/>
        <v>96514.958935176779</v>
      </c>
    </row>
    <row r="136" spans="2:9" ht="15" thickBot="1" x14ac:dyDescent="0.35">
      <c r="B136" s="79">
        <f t="shared" ca="1" si="15"/>
        <v>113</v>
      </c>
      <c r="C136" s="80">
        <f t="shared" ca="1" si="9"/>
        <v>46905</v>
      </c>
      <c r="D136" s="83">
        <f t="shared" ca="1" si="10"/>
        <v>1670.5881996665489</v>
      </c>
      <c r="E136" s="81">
        <f t="shared" ca="1" si="16"/>
        <v>0</v>
      </c>
      <c r="F136" s="83"/>
      <c r="G136" s="82">
        <f t="shared" ca="1" si="12"/>
        <v>469.79144292898081</v>
      </c>
      <c r="H136" s="82">
        <f t="shared" ca="1" si="13"/>
        <v>1200.7967567375681</v>
      </c>
      <c r="I136" s="82">
        <f t="shared" ca="1" si="14"/>
        <v>95314.162178439205</v>
      </c>
    </row>
    <row r="137" spans="2:9" ht="15" thickBot="1" x14ac:dyDescent="0.35">
      <c r="B137" s="79">
        <f t="shared" ca="1" si="15"/>
        <v>114</v>
      </c>
      <c r="C137" s="80">
        <f t="shared" ca="1" si="9"/>
        <v>46935</v>
      </c>
      <c r="D137" s="83">
        <f t="shared" ca="1" si="10"/>
        <v>1670.5881996665489</v>
      </c>
      <c r="E137" s="81">
        <f t="shared" ca="1" si="16"/>
        <v>0</v>
      </c>
      <c r="F137" s="83"/>
      <c r="G137" s="82">
        <f t="shared" ca="1" si="12"/>
        <v>463.94650399686077</v>
      </c>
      <c r="H137" s="82">
        <f t="shared" ca="1" si="13"/>
        <v>1206.641695669688</v>
      </c>
      <c r="I137" s="82">
        <f t="shared" ca="1" si="14"/>
        <v>94107.520482769512</v>
      </c>
    </row>
    <row r="138" spans="2:9" ht="15" thickBot="1" x14ac:dyDescent="0.35">
      <c r="B138" s="79">
        <f t="shared" ca="1" si="15"/>
        <v>115</v>
      </c>
      <c r="C138" s="80">
        <f t="shared" ca="1" si="9"/>
        <v>46966</v>
      </c>
      <c r="D138" s="83">
        <f t="shared" ca="1" si="10"/>
        <v>1670.5881996665489</v>
      </c>
      <c r="E138" s="81">
        <f t="shared" ca="1" si="16"/>
        <v>0</v>
      </c>
      <c r="F138" s="83"/>
      <c r="G138" s="82">
        <f t="shared" ca="1" si="12"/>
        <v>458.07311452893725</v>
      </c>
      <c r="H138" s="82">
        <f t="shared" ca="1" si="13"/>
        <v>1212.5150851376115</v>
      </c>
      <c r="I138" s="82">
        <f t="shared" ca="1" si="14"/>
        <v>92895.005397631903</v>
      </c>
    </row>
    <row r="139" spans="2:9" ht="15" thickBot="1" x14ac:dyDescent="0.35">
      <c r="B139" s="79">
        <f t="shared" ca="1" si="15"/>
        <v>116</v>
      </c>
      <c r="C139" s="80">
        <f t="shared" ca="1" si="9"/>
        <v>46997</v>
      </c>
      <c r="D139" s="83">
        <f t="shared" ca="1" si="10"/>
        <v>1670.5881996665489</v>
      </c>
      <c r="E139" s="81">
        <f t="shared" ca="1" si="16"/>
        <v>0</v>
      </c>
      <c r="F139" s="83"/>
      <c r="G139" s="82">
        <f t="shared" ca="1" si="12"/>
        <v>452.17113604078872</v>
      </c>
      <c r="H139" s="82">
        <f t="shared" ca="1" si="13"/>
        <v>1218.4170636257602</v>
      </c>
      <c r="I139" s="82">
        <f t="shared" ca="1" si="14"/>
        <v>91676.588334006141</v>
      </c>
    </row>
    <row r="140" spans="2:9" ht="15" thickBot="1" x14ac:dyDescent="0.35">
      <c r="B140" s="79">
        <f t="shared" ca="1" si="15"/>
        <v>117</v>
      </c>
      <c r="C140" s="80">
        <f t="shared" ca="1" si="9"/>
        <v>47027</v>
      </c>
      <c r="D140" s="83">
        <f t="shared" ca="1" si="10"/>
        <v>1670.5881996665489</v>
      </c>
      <c r="E140" s="81">
        <f t="shared" ca="1" si="16"/>
        <v>0</v>
      </c>
      <c r="F140" s="83"/>
      <c r="G140" s="82">
        <f t="shared" ca="1" si="12"/>
        <v>446.24042937391351</v>
      </c>
      <c r="H140" s="82">
        <f t="shared" ca="1" si="13"/>
        <v>1224.3477702926355</v>
      </c>
      <c r="I140" s="82">
        <f t="shared" ca="1" si="14"/>
        <v>90452.240563713509</v>
      </c>
    </row>
    <row r="141" spans="2:9" ht="15" thickBot="1" x14ac:dyDescent="0.35">
      <c r="B141" s="79">
        <f t="shared" ca="1" si="15"/>
        <v>118</v>
      </c>
      <c r="C141" s="80">
        <f t="shared" ca="1" si="9"/>
        <v>47058</v>
      </c>
      <c r="D141" s="83">
        <f t="shared" ca="1" si="10"/>
        <v>1670.5881996665489</v>
      </c>
      <c r="E141" s="81">
        <f t="shared" ca="1" si="16"/>
        <v>0</v>
      </c>
      <c r="F141" s="83"/>
      <c r="G141" s="82">
        <f t="shared" ca="1" si="12"/>
        <v>440.28085469244911</v>
      </c>
      <c r="H141" s="82">
        <f t="shared" ca="1" si="13"/>
        <v>1230.3073449740998</v>
      </c>
      <c r="I141" s="82">
        <f t="shared" ca="1" si="14"/>
        <v>89221.933218739403</v>
      </c>
    </row>
    <row r="142" spans="2:9" ht="15" thickBot="1" x14ac:dyDescent="0.35">
      <c r="B142" s="79">
        <f t="shared" ca="1" si="15"/>
        <v>119</v>
      </c>
      <c r="C142" s="80">
        <f t="shared" ca="1" si="9"/>
        <v>47088</v>
      </c>
      <c r="D142" s="83">
        <f t="shared" ca="1" si="10"/>
        <v>1670.5881996665489</v>
      </c>
      <c r="E142" s="81">
        <f t="shared" ca="1" si="16"/>
        <v>0</v>
      </c>
      <c r="F142" s="83"/>
      <c r="G142" s="82">
        <f t="shared" ca="1" si="12"/>
        <v>434.29227147987467</v>
      </c>
      <c r="H142" s="82">
        <f t="shared" ca="1" si="13"/>
        <v>1236.2959281866742</v>
      </c>
      <c r="I142" s="82">
        <f t="shared" ca="1" si="14"/>
        <v>87985.637290552724</v>
      </c>
    </row>
    <row r="143" spans="2:9" ht="15" thickBot="1" x14ac:dyDescent="0.35">
      <c r="B143" s="79">
        <f t="shared" ca="1" si="15"/>
        <v>120</v>
      </c>
      <c r="C143" s="80">
        <f t="shared" ca="1" si="9"/>
        <v>47119</v>
      </c>
      <c r="D143" s="83">
        <f t="shared" ca="1" si="10"/>
        <v>1670.5881996665489</v>
      </c>
      <c r="E143" s="81">
        <f t="shared" ca="1" si="16"/>
        <v>0</v>
      </c>
      <c r="F143" s="83"/>
      <c r="G143" s="82">
        <f t="shared" ca="1" si="12"/>
        <v>428.2745385356983</v>
      </c>
      <c r="H143" s="82">
        <f t="shared" ca="1" si="13"/>
        <v>1242.3136611308505</v>
      </c>
      <c r="I143" s="82">
        <f t="shared" ca="1" si="14"/>
        <v>86743.32362942188</v>
      </c>
    </row>
    <row r="144" spans="2:9" ht="15" thickBot="1" x14ac:dyDescent="0.35">
      <c r="B144" s="79">
        <f t="shared" ca="1" si="15"/>
        <v>121</v>
      </c>
      <c r="C144" s="80">
        <f t="shared" ca="1" si="9"/>
        <v>47150</v>
      </c>
      <c r="D144" s="83">
        <f t="shared" ca="1" si="10"/>
        <v>1670.5881996665489</v>
      </c>
      <c r="E144" s="81">
        <f t="shared" ca="1" si="16"/>
        <v>0</v>
      </c>
      <c r="F144" s="83"/>
      <c r="G144" s="82">
        <f t="shared" ca="1" si="12"/>
        <v>422.2275139721275</v>
      </c>
      <c r="H144" s="82">
        <f t="shared" ca="1" si="13"/>
        <v>1248.3606856944214</v>
      </c>
      <c r="I144" s="82">
        <f t="shared" ca="1" si="14"/>
        <v>85494.962943727456</v>
      </c>
    </row>
    <row r="145" spans="2:9" ht="15" thickBot="1" x14ac:dyDescent="0.35">
      <c r="B145" s="79">
        <f t="shared" ca="1" si="15"/>
        <v>122</v>
      </c>
      <c r="C145" s="80">
        <f t="shared" ca="1" si="9"/>
        <v>47178</v>
      </c>
      <c r="D145" s="83">
        <f t="shared" ca="1" si="10"/>
        <v>1670.5881996665489</v>
      </c>
      <c r="E145" s="81">
        <f t="shared" ca="1" si="16"/>
        <v>0</v>
      </c>
      <c r="F145" s="83"/>
      <c r="G145" s="82">
        <f t="shared" ca="1" si="12"/>
        <v>416.15105521072354</v>
      </c>
      <c r="H145" s="82">
        <f t="shared" ca="1" si="13"/>
        <v>1254.4371444558253</v>
      </c>
      <c r="I145" s="82">
        <f t="shared" ca="1" si="14"/>
        <v>84240.525799271636</v>
      </c>
    </row>
    <row r="146" spans="2:9" ht="15" thickBot="1" x14ac:dyDescent="0.35">
      <c r="B146" s="79">
        <f t="shared" ca="1" si="15"/>
        <v>123</v>
      </c>
      <c r="C146" s="80">
        <f t="shared" ca="1" si="9"/>
        <v>47209</v>
      </c>
      <c r="D146" s="83">
        <f t="shared" ca="1" si="10"/>
        <v>1670.5881996665489</v>
      </c>
      <c r="E146" s="81">
        <f t="shared" ca="1" si="16"/>
        <v>0</v>
      </c>
      <c r="F146" s="83"/>
      <c r="G146" s="82">
        <f t="shared" ca="1" si="12"/>
        <v>410.04501897904032</v>
      </c>
      <c r="H146" s="82">
        <f t="shared" ca="1" si="13"/>
        <v>1260.5431806875085</v>
      </c>
      <c r="I146" s="82">
        <f t="shared" ca="1" si="14"/>
        <v>82979.982618584123</v>
      </c>
    </row>
    <row r="147" spans="2:9" ht="15" thickBot="1" x14ac:dyDescent="0.35">
      <c r="B147" s="79">
        <f t="shared" ca="1" si="15"/>
        <v>124</v>
      </c>
      <c r="C147" s="80">
        <f t="shared" ca="1" si="9"/>
        <v>47239</v>
      </c>
      <c r="D147" s="83">
        <f t="shared" ca="1" si="10"/>
        <v>1670.5881996665489</v>
      </c>
      <c r="E147" s="81">
        <f t="shared" ca="1" si="16"/>
        <v>0</v>
      </c>
      <c r="F147" s="83"/>
      <c r="G147" s="82">
        <f t="shared" ca="1" si="12"/>
        <v>403.90926130724546</v>
      </c>
      <c r="H147" s="82">
        <f t="shared" ca="1" si="13"/>
        <v>1266.6789383593034</v>
      </c>
      <c r="I147" s="82">
        <f t="shared" ca="1" si="14"/>
        <v>81713.303680224824</v>
      </c>
    </row>
    <row r="148" spans="2:9" ht="15" thickBot="1" x14ac:dyDescent="0.35">
      <c r="B148" s="79">
        <f t="shared" ca="1" si="15"/>
        <v>125</v>
      </c>
      <c r="C148" s="80">
        <f t="shared" ca="1" si="9"/>
        <v>47270</v>
      </c>
      <c r="D148" s="83">
        <f t="shared" ca="1" si="10"/>
        <v>1670.5881996665489</v>
      </c>
      <c r="E148" s="81">
        <f t="shared" ca="1" si="16"/>
        <v>0</v>
      </c>
      <c r="F148" s="83"/>
      <c r="G148" s="82">
        <f t="shared" ca="1" si="12"/>
        <v>397.74363752472652</v>
      </c>
      <c r="H148" s="82">
        <f t="shared" ca="1" si="13"/>
        <v>1272.8445621418223</v>
      </c>
      <c r="I148" s="82">
        <f t="shared" ca="1" si="14"/>
        <v>80440.459118083003</v>
      </c>
    </row>
    <row r="149" spans="2:9" ht="15" thickBot="1" x14ac:dyDescent="0.35">
      <c r="B149" s="79">
        <f t="shared" ca="1" si="15"/>
        <v>126</v>
      </c>
      <c r="C149" s="80">
        <f t="shared" ca="1" si="9"/>
        <v>47300</v>
      </c>
      <c r="D149" s="83">
        <f t="shared" ca="1" si="10"/>
        <v>1670.5881996665489</v>
      </c>
      <c r="E149" s="81">
        <f t="shared" ca="1" si="16"/>
        <v>0</v>
      </c>
      <c r="F149" s="83"/>
      <c r="G149" s="82">
        <f t="shared" ca="1" si="12"/>
        <v>391.5480022566793</v>
      </c>
      <c r="H149" s="82">
        <f t="shared" ca="1" si="13"/>
        <v>1279.0401974098695</v>
      </c>
      <c r="I149" s="82">
        <f t="shared" ca="1" si="14"/>
        <v>79161.418920673139</v>
      </c>
    </row>
    <row r="150" spans="2:9" ht="15" thickBot="1" x14ac:dyDescent="0.35">
      <c r="B150" s="79">
        <f t="shared" ca="1" si="15"/>
        <v>127</v>
      </c>
      <c r="C150" s="80">
        <f t="shared" ca="1" si="9"/>
        <v>47331</v>
      </c>
      <c r="D150" s="83">
        <f t="shared" ca="1" si="10"/>
        <v>1670.5881996665489</v>
      </c>
      <c r="E150" s="81">
        <f t="shared" ca="1" si="16"/>
        <v>0</v>
      </c>
      <c r="F150" s="83"/>
      <c r="G150" s="82">
        <f t="shared" ca="1" si="12"/>
        <v>385.32220942068045</v>
      </c>
      <c r="H150" s="82">
        <f t="shared" ca="1" si="13"/>
        <v>1285.2659902458686</v>
      </c>
      <c r="I150" s="82">
        <f t="shared" ca="1" si="14"/>
        <v>77876.15293042727</v>
      </c>
    </row>
    <row r="151" spans="2:9" ht="15" thickBot="1" x14ac:dyDescent="0.35">
      <c r="B151" s="79">
        <f t="shared" ca="1" si="15"/>
        <v>128</v>
      </c>
      <c r="C151" s="80">
        <f t="shared" ca="1" si="9"/>
        <v>47362</v>
      </c>
      <c r="D151" s="83">
        <f t="shared" ca="1" si="10"/>
        <v>1670.5881996665489</v>
      </c>
      <c r="E151" s="81">
        <f t="shared" ca="1" si="16"/>
        <v>0</v>
      </c>
      <c r="F151" s="83"/>
      <c r="G151" s="82">
        <f t="shared" ca="1" si="12"/>
        <v>379.06611222324295</v>
      </c>
      <c r="H151" s="82">
        <f t="shared" ca="1" si="13"/>
        <v>1291.522087443306</v>
      </c>
      <c r="I151" s="82">
        <f t="shared" ca="1" si="14"/>
        <v>76584.63084298397</v>
      </c>
    </row>
    <row r="152" spans="2:9" ht="15" thickBot="1" x14ac:dyDescent="0.35">
      <c r="B152" s="79">
        <f t="shared" ca="1" si="15"/>
        <v>129</v>
      </c>
      <c r="C152" s="80">
        <f t="shared" ref="C152:C215" ca="1" si="17">IF($E$10="End of the Period",IF(B152="","",IF(OR(payment_frequency_1="Weekly",payment_frequency_1="Bi-weekly",payment_frequency_1="Semi-monthly"),first_payment_date_1+B152*VLOOKUP(payment_frequency_1,periodic_table,2,0),EDATE(first_payment_date_1,B152*VLOOKUP(payment_frequency_1,periodic_table,2,0)))),IF(B152="","",IF(OR(payment_frequency_1="Weekly",payment_frequency_1="Bi-weekly",payment_frequency_1="Semi-monthly"),first_payment_date_1+(B152-1)*VLOOKUP(payment_frequency_1,periodic_table,2,0),EDATE(first_payment_date_1,(B152-1)*VLOOKUP(payment_frequency_1,periodic_table,2,0)))))</f>
        <v>47392</v>
      </c>
      <c r="D152" s="83">
        <f t="shared" ref="D152:D215" ca="1" si="18">IF(B152="","",IF(I151&lt;payment_1,I151*(1+rate_1),payment_1))</f>
        <v>1670.5881996665489</v>
      </c>
      <c r="E152" s="81">
        <f t="shared" ref="E152:E163" ca="1" si="19">IFERROR(IF(I151*(1+rate_1)-D152&lt;$E$13,I151*(1+rate_1)-D152,IF(B152=$I$17,$E$13,IF(B152&lt;$I$17,0,IF(MOD(B152-$I$17,$E$18)=0,$E$13,0)))),0)</f>
        <v>0</v>
      </c>
      <c r="F152" s="83"/>
      <c r="G152" s="82">
        <f t="shared" ref="G152:G215" ca="1" si="20">IF(AND(payment_type_1=1,B152=1),0,IF(B152="","",I151*rate_1))</f>
        <v>372.77956315635527</v>
      </c>
      <c r="H152" s="82">
        <f t="shared" ca="1" si="13"/>
        <v>1297.8086365101935</v>
      </c>
      <c r="I152" s="82">
        <f t="shared" ca="1" si="14"/>
        <v>75286.822206473778</v>
      </c>
    </row>
    <row r="153" spans="2:9" ht="15" thickBot="1" x14ac:dyDescent="0.35">
      <c r="B153" s="79">
        <f t="shared" ca="1" si="15"/>
        <v>130</v>
      </c>
      <c r="C153" s="80">
        <f t="shared" ca="1" si="17"/>
        <v>47423</v>
      </c>
      <c r="D153" s="83">
        <f t="shared" ca="1" si="18"/>
        <v>1670.5881996665489</v>
      </c>
      <c r="E153" s="81">
        <f t="shared" ca="1" si="19"/>
        <v>0</v>
      </c>
      <c r="F153" s="83"/>
      <c r="G153" s="82">
        <f t="shared" ca="1" si="20"/>
        <v>366.46241399400299</v>
      </c>
      <c r="H153" s="82">
        <f t="shared" ref="H153:H216" ca="1" si="21">IF(B153="","",D153-G153+E153+F153)</f>
        <v>1304.125785672546</v>
      </c>
      <c r="I153" s="82">
        <f t="shared" ref="I153:I216" ca="1" si="22">IFERROR(IF(H153&lt;=0,"",I152-H153),"")</f>
        <v>73982.696420801236</v>
      </c>
    </row>
    <row r="154" spans="2:9" ht="15" thickBot="1" x14ac:dyDescent="0.35">
      <c r="B154" s="79">
        <f t="shared" ca="1" si="15"/>
        <v>131</v>
      </c>
      <c r="C154" s="80">
        <f t="shared" ca="1" si="17"/>
        <v>47453</v>
      </c>
      <c r="D154" s="83">
        <f t="shared" ca="1" si="18"/>
        <v>1670.5881996665489</v>
      </c>
      <c r="E154" s="81">
        <f t="shared" ca="1" si="19"/>
        <v>0</v>
      </c>
      <c r="F154" s="83"/>
      <c r="G154" s="82">
        <f t="shared" ca="1" si="20"/>
        <v>360.11451578867417</v>
      </c>
      <c r="H154" s="82">
        <f t="shared" ca="1" si="21"/>
        <v>1310.4736838778747</v>
      </c>
      <c r="I154" s="82">
        <f t="shared" ca="1" si="22"/>
        <v>72672.222736923359</v>
      </c>
    </row>
    <row r="155" spans="2:9" ht="15" thickBot="1" x14ac:dyDescent="0.35">
      <c r="B155" s="79">
        <f t="shared" ca="1" si="15"/>
        <v>132</v>
      </c>
      <c r="C155" s="80">
        <f t="shared" ca="1" si="17"/>
        <v>47484</v>
      </c>
      <c r="D155" s="83">
        <f t="shared" ca="1" si="18"/>
        <v>1670.5881996665489</v>
      </c>
      <c r="E155" s="81">
        <f t="shared" ca="1" si="19"/>
        <v>0</v>
      </c>
      <c r="F155" s="83"/>
      <c r="G155" s="82">
        <f t="shared" ca="1" si="20"/>
        <v>353.73571886784725</v>
      </c>
      <c r="H155" s="82">
        <f t="shared" ca="1" si="21"/>
        <v>1316.8524807987017</v>
      </c>
      <c r="I155" s="82">
        <f t="shared" ca="1" si="22"/>
        <v>71355.370256124661</v>
      </c>
    </row>
    <row r="156" spans="2:9" ht="15" thickBot="1" x14ac:dyDescent="0.35">
      <c r="B156" s="79">
        <f t="shared" ca="1" si="15"/>
        <v>133</v>
      </c>
      <c r="C156" s="80">
        <f t="shared" ca="1" si="17"/>
        <v>47515</v>
      </c>
      <c r="D156" s="83">
        <f t="shared" ca="1" si="18"/>
        <v>1670.5881996665489</v>
      </c>
      <c r="E156" s="81">
        <f t="shared" ca="1" si="19"/>
        <v>0</v>
      </c>
      <c r="F156" s="83"/>
      <c r="G156" s="82">
        <f t="shared" ca="1" si="20"/>
        <v>347.32587283046212</v>
      </c>
      <c r="H156" s="82">
        <f t="shared" ca="1" si="21"/>
        <v>1323.2623268360867</v>
      </c>
      <c r="I156" s="82">
        <f t="shared" ca="1" si="22"/>
        <v>70032.10792928857</v>
      </c>
    </row>
    <row r="157" spans="2:9" ht="15" thickBot="1" x14ac:dyDescent="0.35">
      <c r="B157" s="79">
        <f t="shared" ca="1" si="15"/>
        <v>134</v>
      </c>
      <c r="C157" s="80">
        <f t="shared" ca="1" si="17"/>
        <v>47543</v>
      </c>
      <c r="D157" s="83">
        <f t="shared" ca="1" si="18"/>
        <v>1670.5881996665489</v>
      </c>
      <c r="E157" s="81">
        <f t="shared" ca="1" si="19"/>
        <v>0</v>
      </c>
      <c r="F157" s="83"/>
      <c r="G157" s="82">
        <f t="shared" ca="1" si="20"/>
        <v>340.88482654337395</v>
      </c>
      <c r="H157" s="82">
        <f t="shared" ca="1" si="21"/>
        <v>1329.703373123175</v>
      </c>
      <c r="I157" s="82">
        <f t="shared" ca="1" si="22"/>
        <v>68702.404556165391</v>
      </c>
    </row>
    <row r="158" spans="2:9" ht="15" thickBot="1" x14ac:dyDescent="0.35">
      <c r="B158" s="79">
        <f t="shared" ca="1" si="15"/>
        <v>135</v>
      </c>
      <c r="C158" s="80">
        <f t="shared" ca="1" si="17"/>
        <v>47574</v>
      </c>
      <c r="D158" s="83">
        <f t="shared" ca="1" si="18"/>
        <v>1670.5881996665489</v>
      </c>
      <c r="E158" s="81">
        <f t="shared" ca="1" si="19"/>
        <v>0</v>
      </c>
      <c r="F158" s="83"/>
      <c r="G158" s="82">
        <f t="shared" ca="1" si="20"/>
        <v>334.41242813778968</v>
      </c>
      <c r="H158" s="82">
        <f t="shared" ca="1" si="21"/>
        <v>1336.1757715287592</v>
      </c>
      <c r="I158" s="82">
        <f t="shared" ca="1" si="22"/>
        <v>67366.228784636638</v>
      </c>
    </row>
    <row r="159" spans="2:9" ht="15" thickBot="1" x14ac:dyDescent="0.35">
      <c r="B159" s="79">
        <f t="shared" ca="1" si="15"/>
        <v>136</v>
      </c>
      <c r="C159" s="80">
        <f t="shared" ca="1" si="17"/>
        <v>47604</v>
      </c>
      <c r="D159" s="83">
        <f t="shared" ca="1" si="18"/>
        <v>1670.5881996665489</v>
      </c>
      <c r="E159" s="81">
        <f t="shared" ca="1" si="19"/>
        <v>0</v>
      </c>
      <c r="F159" s="83"/>
      <c r="G159" s="82">
        <f t="shared" ca="1" si="20"/>
        <v>327.90852500568718</v>
      </c>
      <c r="H159" s="82">
        <f t="shared" ca="1" si="21"/>
        <v>1342.6796746608618</v>
      </c>
      <c r="I159" s="82">
        <f t="shared" ca="1" si="22"/>
        <v>66023.549109975778</v>
      </c>
    </row>
    <row r="160" spans="2:9" ht="15" thickBot="1" x14ac:dyDescent="0.35">
      <c r="B160" s="79">
        <f t="shared" ca="1" si="15"/>
        <v>137</v>
      </c>
      <c r="C160" s="80">
        <f t="shared" ca="1" si="17"/>
        <v>47635</v>
      </c>
      <c r="D160" s="83">
        <f t="shared" ca="1" si="18"/>
        <v>1670.5881996665489</v>
      </c>
      <c r="E160" s="81">
        <f t="shared" ca="1" si="19"/>
        <v>0</v>
      </c>
      <c r="F160" s="83"/>
      <c r="G160" s="82">
        <f t="shared" ca="1" si="20"/>
        <v>321.37296379621711</v>
      </c>
      <c r="H160" s="82">
        <f t="shared" ca="1" si="21"/>
        <v>1349.2152358703318</v>
      </c>
      <c r="I160" s="82">
        <f t="shared" ca="1" si="22"/>
        <v>64674.333874105447</v>
      </c>
    </row>
    <row r="161" spans="2:9" ht="15" thickBot="1" x14ac:dyDescent="0.35">
      <c r="B161" s="79">
        <f t="shared" ca="1" si="15"/>
        <v>138</v>
      </c>
      <c r="C161" s="80">
        <f t="shared" ca="1" si="17"/>
        <v>47665</v>
      </c>
      <c r="D161" s="83">
        <f t="shared" ca="1" si="18"/>
        <v>1670.5881996665489</v>
      </c>
      <c r="E161" s="81">
        <f t="shared" ca="1" si="19"/>
        <v>0</v>
      </c>
      <c r="F161" s="83"/>
      <c r="G161" s="82">
        <f t="shared" ca="1" si="20"/>
        <v>314.80559041208704</v>
      </c>
      <c r="H161" s="82">
        <f t="shared" ca="1" si="21"/>
        <v>1355.7826092544619</v>
      </c>
      <c r="I161" s="82">
        <f t="shared" ca="1" si="22"/>
        <v>63318.551264850983</v>
      </c>
    </row>
    <row r="162" spans="2:9" ht="15" thickBot="1" x14ac:dyDescent="0.35">
      <c r="B162" s="79">
        <f t="shared" ca="1" si="15"/>
        <v>139</v>
      </c>
      <c r="C162" s="80">
        <f t="shared" ca="1" si="17"/>
        <v>47696</v>
      </c>
      <c r="D162" s="83">
        <f t="shared" ca="1" si="18"/>
        <v>1670.5881996665489</v>
      </c>
      <c r="E162" s="81">
        <f t="shared" ca="1" si="19"/>
        <v>0</v>
      </c>
      <c r="F162" s="83"/>
      <c r="G162" s="82">
        <f t="shared" ca="1" si="20"/>
        <v>308.20625000592821</v>
      </c>
      <c r="H162" s="82">
        <f t="shared" ca="1" si="21"/>
        <v>1362.3819496606206</v>
      </c>
      <c r="I162" s="82">
        <f t="shared" ca="1" si="22"/>
        <v>61956.16931519036</v>
      </c>
    </row>
    <row r="163" spans="2:9" ht="15" thickBot="1" x14ac:dyDescent="0.35">
      <c r="B163" s="79">
        <f t="shared" ca="1" si="15"/>
        <v>140</v>
      </c>
      <c r="C163" s="80">
        <f t="shared" ca="1" si="17"/>
        <v>47727</v>
      </c>
      <c r="D163" s="83">
        <f t="shared" ca="1" si="18"/>
        <v>1670.5881996665489</v>
      </c>
      <c r="E163" s="81">
        <f t="shared" ca="1" si="19"/>
        <v>0</v>
      </c>
      <c r="F163" s="83"/>
      <c r="G163" s="82">
        <f t="shared" ca="1" si="20"/>
        <v>301.57478697664448</v>
      </c>
      <c r="H163" s="82">
        <f t="shared" ca="1" si="21"/>
        <v>1369.0134126899045</v>
      </c>
      <c r="I163" s="82">
        <f t="shared" ca="1" si="22"/>
        <v>60587.155902500454</v>
      </c>
    </row>
    <row r="164" spans="2:9" ht="15" thickBot="1" x14ac:dyDescent="0.35">
      <c r="B164" s="79">
        <f t="shared" ca="1" si="15"/>
        <v>141</v>
      </c>
      <c r="C164" s="80">
        <f t="shared" ca="1" si="17"/>
        <v>47757</v>
      </c>
      <c r="D164" s="83">
        <f t="shared" ca="1" si="18"/>
        <v>1670.5881996665489</v>
      </c>
      <c r="E164" s="81">
        <f t="shared" ref="E164:E227" ca="1" si="23">IFERROR(IF(I163-D164&lt;$E$13,0,IF(B164=$I$17,$E$13,IF(B164&lt;$I$17,0,IF(MOD(B164-$I$17,$E$18)=0,$E$13,0)))),0)</f>
        <v>0</v>
      </c>
      <c r="F164" s="83"/>
      <c r="G164" s="82">
        <f t="shared" ca="1" si="20"/>
        <v>294.91104496574349</v>
      </c>
      <c r="H164" s="82">
        <f t="shared" ca="1" si="21"/>
        <v>1375.6771547008054</v>
      </c>
      <c r="I164" s="82">
        <f t="shared" ca="1" si="22"/>
        <v>59211.478747799651</v>
      </c>
    </row>
    <row r="165" spans="2:9" ht="15" thickBot="1" x14ac:dyDescent="0.35">
      <c r="B165" s="79">
        <f t="shared" ca="1" si="15"/>
        <v>142</v>
      </c>
      <c r="C165" s="80">
        <f t="shared" ca="1" si="17"/>
        <v>47788</v>
      </c>
      <c r="D165" s="83">
        <f t="shared" ca="1" si="18"/>
        <v>1670.5881996665489</v>
      </c>
      <c r="E165" s="81">
        <f t="shared" ca="1" si="23"/>
        <v>0</v>
      </c>
      <c r="F165" s="83"/>
      <c r="G165" s="82">
        <f t="shared" ca="1" si="20"/>
        <v>288.21486685365011</v>
      </c>
      <c r="H165" s="82">
        <f t="shared" ca="1" si="21"/>
        <v>1382.3733328128988</v>
      </c>
      <c r="I165" s="82">
        <f t="shared" ca="1" si="22"/>
        <v>57829.105414986749</v>
      </c>
    </row>
    <row r="166" spans="2:9" ht="15" thickBot="1" x14ac:dyDescent="0.35">
      <c r="B166" s="79">
        <f t="shared" ca="1" si="15"/>
        <v>143</v>
      </c>
      <c r="C166" s="80">
        <f t="shared" ca="1" si="17"/>
        <v>47818</v>
      </c>
      <c r="D166" s="83">
        <f t="shared" ca="1" si="18"/>
        <v>1670.5881996665489</v>
      </c>
      <c r="E166" s="81">
        <f t="shared" ca="1" si="23"/>
        <v>0</v>
      </c>
      <c r="F166" s="83"/>
      <c r="G166" s="82">
        <f t="shared" ca="1" si="20"/>
        <v>281.48609475600148</v>
      </c>
      <c r="H166" s="82">
        <f t="shared" ca="1" si="21"/>
        <v>1389.1021049105475</v>
      </c>
      <c r="I166" s="82">
        <f t="shared" ca="1" si="22"/>
        <v>56440.003310076201</v>
      </c>
    </row>
    <row r="167" spans="2:9" ht="15" thickBot="1" x14ac:dyDescent="0.35">
      <c r="B167" s="79">
        <f t="shared" ca="1" si="15"/>
        <v>144</v>
      </c>
      <c r="C167" s="80">
        <f t="shared" ca="1" si="17"/>
        <v>47849</v>
      </c>
      <c r="D167" s="83">
        <f t="shared" ca="1" si="18"/>
        <v>1670.5881996665489</v>
      </c>
      <c r="E167" s="81">
        <f t="shared" ca="1" si="23"/>
        <v>0</v>
      </c>
      <c r="F167" s="83"/>
      <c r="G167" s="82">
        <f t="shared" ca="1" si="20"/>
        <v>274.72457001992495</v>
      </c>
      <c r="H167" s="82">
        <f t="shared" ca="1" si="21"/>
        <v>1395.8636296466238</v>
      </c>
      <c r="I167" s="82">
        <f t="shared" ca="1" si="22"/>
        <v>55044.13968042958</v>
      </c>
    </row>
    <row r="168" spans="2:9" ht="15" thickBot="1" x14ac:dyDescent="0.35">
      <c r="B168" s="79">
        <f t="shared" ca="1" si="15"/>
        <v>145</v>
      </c>
      <c r="C168" s="80">
        <f t="shared" ca="1" si="17"/>
        <v>47880</v>
      </c>
      <c r="D168" s="83">
        <f t="shared" ca="1" si="18"/>
        <v>1670.5881996665489</v>
      </c>
      <c r="E168" s="81">
        <f t="shared" ca="1" si="23"/>
        <v>0</v>
      </c>
      <c r="F168" s="83"/>
      <c r="G168" s="82">
        <f t="shared" ca="1" si="20"/>
        <v>267.93013322029674</v>
      </c>
      <c r="H168" s="82">
        <f t="shared" ca="1" si="21"/>
        <v>1402.6580664462522</v>
      </c>
      <c r="I168" s="82">
        <f t="shared" ca="1" si="22"/>
        <v>53641.481613983327</v>
      </c>
    </row>
    <row r="169" spans="2:9" ht="15" thickBot="1" x14ac:dyDescent="0.35">
      <c r="B169" s="79">
        <f t="shared" ca="1" si="15"/>
        <v>146</v>
      </c>
      <c r="C169" s="80">
        <f t="shared" ca="1" si="17"/>
        <v>47908</v>
      </c>
      <c r="D169" s="83">
        <f t="shared" ca="1" si="18"/>
        <v>1670.5881996665489</v>
      </c>
      <c r="E169" s="81">
        <f t="shared" ca="1" si="23"/>
        <v>0</v>
      </c>
      <c r="F169" s="83"/>
      <c r="G169" s="82">
        <f t="shared" ca="1" si="20"/>
        <v>261.10262415598328</v>
      </c>
      <c r="H169" s="82">
        <f t="shared" ca="1" si="21"/>
        <v>1409.4855755105657</v>
      </c>
      <c r="I169" s="82">
        <f t="shared" ca="1" si="22"/>
        <v>52231.99603847276</v>
      </c>
    </row>
    <row r="170" spans="2:9" ht="15" thickBot="1" x14ac:dyDescent="0.35">
      <c r="B170" s="79">
        <f t="shared" ca="1" si="15"/>
        <v>147</v>
      </c>
      <c r="C170" s="80">
        <f t="shared" ca="1" si="17"/>
        <v>47939</v>
      </c>
      <c r="D170" s="83">
        <f t="shared" ca="1" si="18"/>
        <v>1670.5881996665489</v>
      </c>
      <c r="E170" s="81">
        <f t="shared" ca="1" si="23"/>
        <v>0</v>
      </c>
      <c r="F170" s="83"/>
      <c r="G170" s="82">
        <f t="shared" ca="1" si="20"/>
        <v>254.24188184606396</v>
      </c>
      <c r="H170" s="82">
        <f t="shared" ca="1" si="21"/>
        <v>1416.346317820485</v>
      </c>
      <c r="I170" s="82">
        <f t="shared" ca="1" si="22"/>
        <v>50815.649720652276</v>
      </c>
    </row>
    <row r="171" spans="2:9" ht="15" thickBot="1" x14ac:dyDescent="0.35">
      <c r="B171" s="79">
        <f t="shared" ca="1" si="15"/>
        <v>148</v>
      </c>
      <c r="C171" s="80">
        <f t="shared" ca="1" si="17"/>
        <v>47969</v>
      </c>
      <c r="D171" s="83">
        <f t="shared" ca="1" si="18"/>
        <v>1670.5881996665489</v>
      </c>
      <c r="E171" s="81">
        <f t="shared" ca="1" si="23"/>
        <v>0</v>
      </c>
      <c r="F171" s="83"/>
      <c r="G171" s="82">
        <f t="shared" ca="1" si="20"/>
        <v>247.34774452603531</v>
      </c>
      <c r="H171" s="82">
        <f t="shared" ca="1" si="21"/>
        <v>1423.2404551405136</v>
      </c>
      <c r="I171" s="82">
        <f t="shared" ca="1" si="22"/>
        <v>49392.409265511764</v>
      </c>
    </row>
    <row r="172" spans="2:9" ht="15" thickBot="1" x14ac:dyDescent="0.35">
      <c r="B172" s="79">
        <f t="shared" ca="1" si="15"/>
        <v>149</v>
      </c>
      <c r="C172" s="80">
        <f t="shared" ca="1" si="17"/>
        <v>48000</v>
      </c>
      <c r="D172" s="83">
        <f t="shared" ca="1" si="18"/>
        <v>1670.5881996665489</v>
      </c>
      <c r="E172" s="81">
        <f t="shared" ca="1" si="23"/>
        <v>0</v>
      </c>
      <c r="F172" s="83"/>
      <c r="G172" s="82">
        <f t="shared" ca="1" si="20"/>
        <v>240.420049643997</v>
      </c>
      <c r="H172" s="82">
        <f t="shared" ca="1" si="21"/>
        <v>1430.1681500225518</v>
      </c>
      <c r="I172" s="82">
        <f t="shared" ca="1" si="22"/>
        <v>47962.241115489211</v>
      </c>
    </row>
    <row r="173" spans="2:9" ht="15" thickBot="1" x14ac:dyDescent="0.35">
      <c r="B173" s="79">
        <f t="shared" ca="1" si="15"/>
        <v>150</v>
      </c>
      <c r="C173" s="80">
        <f t="shared" ca="1" si="17"/>
        <v>48030</v>
      </c>
      <c r="D173" s="83">
        <f t="shared" ca="1" si="18"/>
        <v>1670.5881996665489</v>
      </c>
      <c r="E173" s="81">
        <f t="shared" ca="1" si="23"/>
        <v>0</v>
      </c>
      <c r="F173" s="83"/>
      <c r="G173" s="82">
        <f t="shared" ca="1" si="20"/>
        <v>233.45863385681912</v>
      </c>
      <c r="H173" s="82">
        <f t="shared" ca="1" si="21"/>
        <v>1437.1295658097297</v>
      </c>
      <c r="I173" s="82">
        <f t="shared" ca="1" si="22"/>
        <v>46525.111549679481</v>
      </c>
    </row>
    <row r="174" spans="2:9" ht="15" thickBot="1" x14ac:dyDescent="0.35">
      <c r="B174" s="79">
        <f t="shared" ca="1" si="15"/>
        <v>151</v>
      </c>
      <c r="C174" s="80">
        <f t="shared" ca="1" si="17"/>
        <v>48061</v>
      </c>
      <c r="D174" s="83">
        <f t="shared" ca="1" si="18"/>
        <v>1670.5881996665489</v>
      </c>
      <c r="E174" s="81">
        <f t="shared" ca="1" si="23"/>
        <v>0</v>
      </c>
      <c r="F174" s="83"/>
      <c r="G174" s="82">
        <f t="shared" ca="1" si="20"/>
        <v>226.46333302629074</v>
      </c>
      <c r="H174" s="82">
        <f t="shared" ca="1" si="21"/>
        <v>1444.1248666402582</v>
      </c>
      <c r="I174" s="82">
        <f t="shared" ca="1" si="22"/>
        <v>45080.98668303922</v>
      </c>
    </row>
    <row r="175" spans="2:9" ht="15" thickBot="1" x14ac:dyDescent="0.35">
      <c r="B175" s="79">
        <f t="shared" ref="B175:B238" ca="1" si="24">IFERROR(IF(I174&lt;=0,"",B174+1),"")</f>
        <v>152</v>
      </c>
      <c r="C175" s="80">
        <f t="shared" ca="1" si="17"/>
        <v>48092</v>
      </c>
      <c r="D175" s="83">
        <f t="shared" ca="1" si="18"/>
        <v>1670.5881996665489</v>
      </c>
      <c r="E175" s="81">
        <f t="shared" ca="1" si="23"/>
        <v>0</v>
      </c>
      <c r="F175" s="83"/>
      <c r="G175" s="82">
        <f t="shared" ca="1" si="20"/>
        <v>219.43398221524998</v>
      </c>
      <c r="H175" s="82">
        <f t="shared" ca="1" si="21"/>
        <v>1451.154217451299</v>
      </c>
      <c r="I175" s="82">
        <f t="shared" ca="1" si="22"/>
        <v>43629.832465587919</v>
      </c>
    </row>
    <row r="176" spans="2:9" ht="15" thickBot="1" x14ac:dyDescent="0.35">
      <c r="B176" s="79">
        <f t="shared" ca="1" si="24"/>
        <v>153</v>
      </c>
      <c r="C176" s="80">
        <f t="shared" ca="1" si="17"/>
        <v>48122</v>
      </c>
      <c r="D176" s="83">
        <f t="shared" ca="1" si="18"/>
        <v>1670.5881996665489</v>
      </c>
      <c r="E176" s="81">
        <f t="shared" ca="1" si="23"/>
        <v>0</v>
      </c>
      <c r="F176" s="83"/>
      <c r="G176" s="82">
        <f t="shared" ca="1" si="20"/>
        <v>212.37041568369497</v>
      </c>
      <c r="H176" s="82">
        <f t="shared" ca="1" si="21"/>
        <v>1458.2177839828539</v>
      </c>
      <c r="I176" s="82">
        <f t="shared" ca="1" si="22"/>
        <v>42171.614681605068</v>
      </c>
    </row>
    <row r="177" spans="2:9" ht="15" thickBot="1" x14ac:dyDescent="0.35">
      <c r="B177" s="79">
        <f t="shared" ca="1" si="24"/>
        <v>154</v>
      </c>
      <c r="C177" s="80">
        <f t="shared" ca="1" si="17"/>
        <v>48153</v>
      </c>
      <c r="D177" s="83">
        <f t="shared" ca="1" si="18"/>
        <v>1670.5881996665489</v>
      </c>
      <c r="E177" s="81">
        <f t="shared" ca="1" si="23"/>
        <v>0</v>
      </c>
      <c r="F177" s="83"/>
      <c r="G177" s="82">
        <f t="shared" ca="1" si="20"/>
        <v>205.27246688487594</v>
      </c>
      <c r="H177" s="82">
        <f t="shared" ca="1" si="21"/>
        <v>1465.315732781673</v>
      </c>
      <c r="I177" s="82">
        <f t="shared" ca="1" si="22"/>
        <v>40706.298948823394</v>
      </c>
    </row>
    <row r="178" spans="2:9" ht="15" thickBot="1" x14ac:dyDescent="0.35">
      <c r="B178" s="79">
        <f t="shared" ca="1" si="24"/>
        <v>155</v>
      </c>
      <c r="C178" s="80">
        <f t="shared" ca="1" si="17"/>
        <v>48183</v>
      </c>
      <c r="D178" s="83">
        <f t="shared" ca="1" si="18"/>
        <v>1670.5881996665489</v>
      </c>
      <c r="E178" s="81">
        <f t="shared" ca="1" si="23"/>
        <v>0</v>
      </c>
      <c r="F178" s="83"/>
      <c r="G178" s="82">
        <f t="shared" ca="1" si="20"/>
        <v>198.13996846136845</v>
      </c>
      <c r="H178" s="82">
        <f t="shared" ca="1" si="21"/>
        <v>1472.4482312051805</v>
      </c>
      <c r="I178" s="82">
        <f t="shared" ca="1" si="22"/>
        <v>39233.850717618217</v>
      </c>
    </row>
    <row r="179" spans="2:9" ht="15" thickBot="1" x14ac:dyDescent="0.35">
      <c r="B179" s="79">
        <f t="shared" ca="1" si="24"/>
        <v>156</v>
      </c>
      <c r="C179" s="80">
        <f t="shared" ca="1" si="17"/>
        <v>48214</v>
      </c>
      <c r="D179" s="83">
        <f t="shared" ca="1" si="18"/>
        <v>1670.5881996665489</v>
      </c>
      <c r="E179" s="81">
        <f t="shared" ca="1" si="23"/>
        <v>0</v>
      </c>
      <c r="F179" s="83"/>
      <c r="G179" s="82">
        <f t="shared" ca="1" si="20"/>
        <v>190.97275224112732</v>
      </c>
      <c r="H179" s="82">
        <f t="shared" ca="1" si="21"/>
        <v>1479.6154474254215</v>
      </c>
      <c r="I179" s="82">
        <f t="shared" ca="1" si="22"/>
        <v>37754.235270192796</v>
      </c>
    </row>
    <row r="180" spans="2:9" ht="15" thickBot="1" x14ac:dyDescent="0.35">
      <c r="B180" s="79">
        <f t="shared" ca="1" si="24"/>
        <v>157</v>
      </c>
      <c r="C180" s="80">
        <f t="shared" ca="1" si="17"/>
        <v>48245</v>
      </c>
      <c r="D180" s="83">
        <f t="shared" ca="1" si="18"/>
        <v>1670.5881996665489</v>
      </c>
      <c r="E180" s="81">
        <f t="shared" ca="1" si="23"/>
        <v>0</v>
      </c>
      <c r="F180" s="83"/>
      <c r="G180" s="82">
        <f t="shared" ca="1" si="20"/>
        <v>183.7706492335214</v>
      </c>
      <c r="H180" s="82">
        <f t="shared" ca="1" si="21"/>
        <v>1486.8175504330275</v>
      </c>
      <c r="I180" s="82">
        <f t="shared" ca="1" si="22"/>
        <v>36267.417719759767</v>
      </c>
    </row>
    <row r="181" spans="2:9" ht="15" thickBot="1" x14ac:dyDescent="0.35">
      <c r="B181" s="79">
        <f t="shared" ca="1" si="24"/>
        <v>158</v>
      </c>
      <c r="C181" s="80">
        <f t="shared" ca="1" si="17"/>
        <v>48274</v>
      </c>
      <c r="D181" s="83">
        <f t="shared" ca="1" si="18"/>
        <v>1670.5881996665489</v>
      </c>
      <c r="E181" s="81">
        <f t="shared" ca="1" si="23"/>
        <v>0</v>
      </c>
      <c r="F181" s="83"/>
      <c r="G181" s="82">
        <f t="shared" ca="1" si="20"/>
        <v>176.53348962534915</v>
      </c>
      <c r="H181" s="82">
        <f t="shared" ca="1" si="21"/>
        <v>1494.0547100411998</v>
      </c>
      <c r="I181" s="82">
        <f t="shared" ca="1" si="22"/>
        <v>34773.363009718567</v>
      </c>
    </row>
    <row r="182" spans="2:9" ht="15" thickBot="1" x14ac:dyDescent="0.35">
      <c r="B182" s="79">
        <f t="shared" ca="1" si="24"/>
        <v>159</v>
      </c>
      <c r="C182" s="80">
        <f t="shared" ca="1" si="17"/>
        <v>48305</v>
      </c>
      <c r="D182" s="83">
        <f t="shared" ca="1" si="18"/>
        <v>1670.5881996665489</v>
      </c>
      <c r="E182" s="81">
        <f t="shared" ca="1" si="23"/>
        <v>0</v>
      </c>
      <c r="F182" s="83"/>
      <c r="G182" s="82">
        <f t="shared" ca="1" si="20"/>
        <v>169.26110277683466</v>
      </c>
      <c r="H182" s="82">
        <f t="shared" ca="1" si="21"/>
        <v>1501.3270968897143</v>
      </c>
      <c r="I182" s="82">
        <f t="shared" ca="1" si="22"/>
        <v>33272.035912828855</v>
      </c>
    </row>
    <row r="183" spans="2:9" ht="15" thickBot="1" x14ac:dyDescent="0.35">
      <c r="B183" s="79">
        <f t="shared" ca="1" si="24"/>
        <v>160</v>
      </c>
      <c r="C183" s="80">
        <f t="shared" ca="1" si="17"/>
        <v>48335</v>
      </c>
      <c r="D183" s="83">
        <f t="shared" ca="1" si="18"/>
        <v>1670.5881996665489</v>
      </c>
      <c r="E183" s="81">
        <f t="shared" ca="1" si="23"/>
        <v>0</v>
      </c>
      <c r="F183" s="83"/>
      <c r="G183" s="82">
        <f t="shared" ca="1" si="20"/>
        <v>161.95331721760431</v>
      </c>
      <c r="H183" s="82">
        <f t="shared" ca="1" si="21"/>
        <v>1508.6348824489446</v>
      </c>
      <c r="I183" s="82">
        <f t="shared" ca="1" si="22"/>
        <v>31763.401030379911</v>
      </c>
    </row>
    <row r="184" spans="2:9" ht="15" thickBot="1" x14ac:dyDescent="0.35">
      <c r="B184" s="79">
        <f t="shared" ca="1" si="24"/>
        <v>161</v>
      </c>
      <c r="C184" s="80">
        <f t="shared" ca="1" si="17"/>
        <v>48366</v>
      </c>
      <c r="D184" s="83">
        <f t="shared" ca="1" si="18"/>
        <v>1670.5881996665489</v>
      </c>
      <c r="E184" s="81">
        <f t="shared" ca="1" si="23"/>
        <v>0</v>
      </c>
      <c r="F184" s="83"/>
      <c r="G184" s="82">
        <f t="shared" ca="1" si="20"/>
        <v>154.6099606426437</v>
      </c>
      <c r="H184" s="82">
        <f t="shared" ca="1" si="21"/>
        <v>1515.9782390239052</v>
      </c>
      <c r="I184" s="82">
        <f t="shared" ca="1" si="22"/>
        <v>30247.422791356006</v>
      </c>
    </row>
    <row r="185" spans="2:9" ht="15" thickBot="1" x14ac:dyDescent="0.35">
      <c r="B185" s="79">
        <f t="shared" ca="1" si="24"/>
        <v>162</v>
      </c>
      <c r="C185" s="80">
        <f t="shared" ca="1" si="17"/>
        <v>48396</v>
      </c>
      <c r="D185" s="83">
        <f t="shared" ca="1" si="18"/>
        <v>1670.5881996665489</v>
      </c>
      <c r="E185" s="81">
        <f t="shared" ca="1" si="23"/>
        <v>0</v>
      </c>
      <c r="F185" s="83"/>
      <c r="G185" s="82">
        <f t="shared" ca="1" si="20"/>
        <v>147.23085990823515</v>
      </c>
      <c r="H185" s="82">
        <f t="shared" ca="1" si="21"/>
        <v>1523.3573397583139</v>
      </c>
      <c r="I185" s="82">
        <f t="shared" ca="1" si="22"/>
        <v>28724.065451597693</v>
      </c>
    </row>
    <row r="186" spans="2:9" ht="15" thickBot="1" x14ac:dyDescent="0.35">
      <c r="B186" s="79">
        <f t="shared" ca="1" si="24"/>
        <v>163</v>
      </c>
      <c r="C186" s="80">
        <f t="shared" ca="1" si="17"/>
        <v>48427</v>
      </c>
      <c r="D186" s="83">
        <f t="shared" ca="1" si="18"/>
        <v>1670.5881996665489</v>
      </c>
      <c r="E186" s="81">
        <f t="shared" ca="1" si="23"/>
        <v>0</v>
      </c>
      <c r="F186" s="83"/>
      <c r="G186" s="82">
        <f t="shared" ca="1" si="20"/>
        <v>139.81584102787508</v>
      </c>
      <c r="H186" s="82">
        <f t="shared" ca="1" si="21"/>
        <v>1530.7723586386737</v>
      </c>
      <c r="I186" s="82">
        <f t="shared" ca="1" si="22"/>
        <v>27193.293092959018</v>
      </c>
    </row>
    <row r="187" spans="2:9" ht="15" thickBot="1" x14ac:dyDescent="0.35">
      <c r="B187" s="79">
        <f t="shared" ca="1" si="24"/>
        <v>164</v>
      </c>
      <c r="C187" s="80">
        <f t="shared" ca="1" si="17"/>
        <v>48458</v>
      </c>
      <c r="D187" s="83">
        <f t="shared" ca="1" si="18"/>
        <v>1670.5881996665489</v>
      </c>
      <c r="E187" s="81">
        <f t="shared" ca="1" si="23"/>
        <v>0</v>
      </c>
      <c r="F187" s="83"/>
      <c r="G187" s="82">
        <f t="shared" ca="1" si="20"/>
        <v>132.36472916817189</v>
      </c>
      <c r="H187" s="82">
        <f t="shared" ca="1" si="21"/>
        <v>1538.2234704983771</v>
      </c>
      <c r="I187" s="82">
        <f t="shared" ca="1" si="22"/>
        <v>25655.06962246064</v>
      </c>
    </row>
    <row r="188" spans="2:9" ht="15" thickBot="1" x14ac:dyDescent="0.35">
      <c r="B188" s="79">
        <f t="shared" ca="1" si="24"/>
        <v>165</v>
      </c>
      <c r="C188" s="80">
        <f t="shared" ca="1" si="17"/>
        <v>48488</v>
      </c>
      <c r="D188" s="83">
        <f t="shared" ca="1" si="18"/>
        <v>1670.5881996665489</v>
      </c>
      <c r="E188" s="81">
        <f t="shared" ca="1" si="23"/>
        <v>0</v>
      </c>
      <c r="F188" s="83"/>
      <c r="G188" s="82">
        <f t="shared" ca="1" si="20"/>
        <v>124.87734864472355</v>
      </c>
      <c r="H188" s="82">
        <f t="shared" ca="1" si="21"/>
        <v>1545.7108510218254</v>
      </c>
      <c r="I188" s="82">
        <f t="shared" ca="1" si="22"/>
        <v>24109.358771438816</v>
      </c>
    </row>
    <row r="189" spans="2:9" ht="15" thickBot="1" x14ac:dyDescent="0.35">
      <c r="B189" s="79">
        <f t="shared" ca="1" si="24"/>
        <v>166</v>
      </c>
      <c r="C189" s="80">
        <f t="shared" ca="1" si="17"/>
        <v>48519</v>
      </c>
      <c r="D189" s="83">
        <f t="shared" ca="1" si="18"/>
        <v>1670.5881996665489</v>
      </c>
      <c r="E189" s="81">
        <f t="shared" ca="1" si="23"/>
        <v>0</v>
      </c>
      <c r="F189" s="83"/>
      <c r="G189" s="82">
        <f t="shared" ca="1" si="20"/>
        <v>117.3535229179754</v>
      </c>
      <c r="H189" s="82">
        <f t="shared" ca="1" si="21"/>
        <v>1553.2346767485735</v>
      </c>
      <c r="I189" s="82">
        <f t="shared" ca="1" si="22"/>
        <v>22556.124094690244</v>
      </c>
    </row>
    <row r="190" spans="2:9" ht="15" thickBot="1" x14ac:dyDescent="0.35">
      <c r="B190" s="79">
        <f t="shared" ca="1" si="24"/>
        <v>167</v>
      </c>
      <c r="C190" s="80">
        <f t="shared" ca="1" si="17"/>
        <v>48549</v>
      </c>
      <c r="D190" s="83">
        <f t="shared" ca="1" si="18"/>
        <v>1670.5881996665489</v>
      </c>
      <c r="E190" s="81">
        <f t="shared" ca="1" si="23"/>
        <v>0</v>
      </c>
      <c r="F190" s="83"/>
      <c r="G190" s="82">
        <f t="shared" ca="1" si="20"/>
        <v>109.79307458905745</v>
      </c>
      <c r="H190" s="82">
        <f t="shared" ca="1" si="21"/>
        <v>1560.7951250774915</v>
      </c>
      <c r="I190" s="82">
        <f t="shared" ca="1" si="22"/>
        <v>20995.32896961275</v>
      </c>
    </row>
    <row r="191" spans="2:9" ht="15" thickBot="1" x14ac:dyDescent="0.35">
      <c r="B191" s="79">
        <f t="shared" ca="1" si="24"/>
        <v>168</v>
      </c>
      <c r="C191" s="80">
        <f t="shared" ca="1" si="17"/>
        <v>48580</v>
      </c>
      <c r="D191" s="83">
        <f t="shared" ca="1" si="18"/>
        <v>1670.5881996665489</v>
      </c>
      <c r="E191" s="81">
        <f t="shared" ca="1" si="23"/>
        <v>0</v>
      </c>
      <c r="F191" s="83"/>
      <c r="G191" s="82">
        <f t="shared" ca="1" si="20"/>
        <v>102.19582539560183</v>
      </c>
      <c r="H191" s="82">
        <f t="shared" ca="1" si="21"/>
        <v>1568.3923742709471</v>
      </c>
      <c r="I191" s="82">
        <f t="shared" ca="1" si="22"/>
        <v>19426.936595341802</v>
      </c>
    </row>
    <row r="192" spans="2:9" ht="15" thickBot="1" x14ac:dyDescent="0.35">
      <c r="B192" s="79">
        <f t="shared" ca="1" si="24"/>
        <v>169</v>
      </c>
      <c r="C192" s="80">
        <f t="shared" ca="1" si="17"/>
        <v>48611</v>
      </c>
      <c r="D192" s="83">
        <f t="shared" ca="1" si="18"/>
        <v>1670.5881996665489</v>
      </c>
      <c r="E192" s="81">
        <f t="shared" ca="1" si="23"/>
        <v>0</v>
      </c>
      <c r="F192" s="83"/>
      <c r="G192" s="82">
        <f t="shared" ca="1" si="20"/>
        <v>94.561596207539537</v>
      </c>
      <c r="H192" s="82">
        <f t="shared" ca="1" si="21"/>
        <v>1576.0266034590095</v>
      </c>
      <c r="I192" s="82">
        <f t="shared" ca="1" si="22"/>
        <v>17850.909991882792</v>
      </c>
    </row>
    <row r="193" spans="2:9" ht="15" thickBot="1" x14ac:dyDescent="0.35">
      <c r="B193" s="79">
        <f t="shared" ca="1" si="24"/>
        <v>170</v>
      </c>
      <c r="C193" s="80">
        <f t="shared" ca="1" si="17"/>
        <v>48639</v>
      </c>
      <c r="D193" s="83">
        <f t="shared" ca="1" si="18"/>
        <v>1670.5881996665489</v>
      </c>
      <c r="E193" s="81">
        <f t="shared" ca="1" si="23"/>
        <v>0</v>
      </c>
      <c r="F193" s="83"/>
      <c r="G193" s="82">
        <f t="shared" ca="1" si="20"/>
        <v>86.890207022876965</v>
      </c>
      <c r="H193" s="82">
        <f t="shared" ca="1" si="21"/>
        <v>1583.697992643672</v>
      </c>
      <c r="I193" s="82">
        <f t="shared" ca="1" si="22"/>
        <v>16267.21199923912</v>
      </c>
    </row>
    <row r="194" spans="2:9" ht="15" thickBot="1" x14ac:dyDescent="0.35">
      <c r="B194" s="79">
        <f t="shared" ca="1" si="24"/>
        <v>171</v>
      </c>
      <c r="C194" s="80">
        <f t="shared" ca="1" si="17"/>
        <v>48670</v>
      </c>
      <c r="D194" s="83">
        <f t="shared" ca="1" si="18"/>
        <v>1670.5881996665489</v>
      </c>
      <c r="E194" s="81">
        <f t="shared" ca="1" si="23"/>
        <v>0</v>
      </c>
      <c r="F194" s="83"/>
      <c r="G194" s="82">
        <f t="shared" ca="1" si="20"/>
        <v>79.181476963451601</v>
      </c>
      <c r="H194" s="82">
        <f t="shared" ca="1" si="21"/>
        <v>1591.4067227030973</v>
      </c>
      <c r="I194" s="82">
        <f t="shared" ca="1" si="22"/>
        <v>14675.805276536023</v>
      </c>
    </row>
    <row r="195" spans="2:9" ht="15" thickBot="1" x14ac:dyDescent="0.35">
      <c r="B195" s="79">
        <f t="shared" ca="1" si="24"/>
        <v>172</v>
      </c>
      <c r="C195" s="80">
        <f t="shared" ca="1" si="17"/>
        <v>48700</v>
      </c>
      <c r="D195" s="83">
        <f t="shared" ca="1" si="18"/>
        <v>1670.5881996665489</v>
      </c>
      <c r="E195" s="81">
        <f t="shared" ca="1" si="23"/>
        <v>0</v>
      </c>
      <c r="F195" s="83"/>
      <c r="G195" s="82">
        <f t="shared" ca="1" si="20"/>
        <v>71.435224270667405</v>
      </c>
      <c r="H195" s="82">
        <f t="shared" ca="1" si="21"/>
        <v>1599.1529753958814</v>
      </c>
      <c r="I195" s="82">
        <f t="shared" ca="1" si="22"/>
        <v>13076.65230114014</v>
      </c>
    </row>
    <row r="196" spans="2:9" ht="15" thickBot="1" x14ac:dyDescent="0.35">
      <c r="B196" s="79">
        <f t="shared" ca="1" si="24"/>
        <v>173</v>
      </c>
      <c r="C196" s="80">
        <f t="shared" ca="1" si="17"/>
        <v>48731</v>
      </c>
      <c r="D196" s="83">
        <f t="shared" ca="1" si="18"/>
        <v>1670.5881996665489</v>
      </c>
      <c r="E196" s="81">
        <f t="shared" ca="1" si="23"/>
        <v>0</v>
      </c>
      <c r="F196" s="83"/>
      <c r="G196" s="82">
        <f t="shared" ca="1" si="20"/>
        <v>63.651266301209169</v>
      </c>
      <c r="H196" s="82">
        <f t="shared" ca="1" si="21"/>
        <v>1606.9369333653397</v>
      </c>
      <c r="I196" s="82">
        <f t="shared" ca="1" si="22"/>
        <v>11469.715367774801</v>
      </c>
    </row>
    <row r="197" spans="2:9" ht="15" thickBot="1" x14ac:dyDescent="0.35">
      <c r="B197" s="79">
        <f t="shared" ca="1" si="24"/>
        <v>174</v>
      </c>
      <c r="C197" s="80">
        <f t="shared" ca="1" si="17"/>
        <v>48761</v>
      </c>
      <c r="D197" s="83">
        <f t="shared" ca="1" si="18"/>
        <v>1670.5881996665489</v>
      </c>
      <c r="E197" s="81">
        <f t="shared" ca="1" si="23"/>
        <v>0</v>
      </c>
      <c r="F197" s="83"/>
      <c r="G197" s="82">
        <f t="shared" ca="1" si="20"/>
        <v>55.829419522736082</v>
      </c>
      <c r="H197" s="82">
        <f t="shared" ca="1" si="21"/>
        <v>1614.7587801438128</v>
      </c>
      <c r="I197" s="82">
        <f t="shared" ca="1" si="22"/>
        <v>9854.956587630988</v>
      </c>
    </row>
    <row r="198" spans="2:9" ht="15" thickBot="1" x14ac:dyDescent="0.35">
      <c r="B198" s="79">
        <f t="shared" ca="1" si="24"/>
        <v>175</v>
      </c>
      <c r="C198" s="80">
        <f t="shared" ca="1" si="17"/>
        <v>48792</v>
      </c>
      <c r="D198" s="83">
        <f t="shared" ca="1" si="18"/>
        <v>1670.5881996665489</v>
      </c>
      <c r="E198" s="81">
        <f t="shared" ca="1" si="23"/>
        <v>0</v>
      </c>
      <c r="F198" s="83"/>
      <c r="G198" s="82">
        <f t="shared" ca="1" si="20"/>
        <v>47.969499509554417</v>
      </c>
      <c r="H198" s="82">
        <f t="shared" ca="1" si="21"/>
        <v>1622.6187001569945</v>
      </c>
      <c r="I198" s="82">
        <f t="shared" ca="1" si="22"/>
        <v>8232.3378874739938</v>
      </c>
    </row>
    <row r="199" spans="2:9" ht="15" thickBot="1" x14ac:dyDescent="0.35">
      <c r="B199" s="79">
        <f t="shared" ca="1" si="24"/>
        <v>176</v>
      </c>
      <c r="C199" s="80">
        <f t="shared" ca="1" si="17"/>
        <v>48823</v>
      </c>
      <c r="D199" s="83">
        <f t="shared" ca="1" si="18"/>
        <v>1670.5881996665489</v>
      </c>
      <c r="E199" s="81">
        <f t="shared" ca="1" si="23"/>
        <v>0</v>
      </c>
      <c r="F199" s="83"/>
      <c r="G199" s="82">
        <f t="shared" ca="1" si="20"/>
        <v>40.071320938269032</v>
      </c>
      <c r="H199" s="82">
        <f t="shared" ca="1" si="21"/>
        <v>1630.5168787282798</v>
      </c>
      <c r="I199" s="82">
        <f t="shared" ca="1" si="22"/>
        <v>6601.8210087457137</v>
      </c>
    </row>
    <row r="200" spans="2:9" ht="15" thickBot="1" x14ac:dyDescent="0.35">
      <c r="B200" s="79">
        <f t="shared" ca="1" si="24"/>
        <v>177</v>
      </c>
      <c r="C200" s="80">
        <f t="shared" ca="1" si="17"/>
        <v>48853</v>
      </c>
      <c r="D200" s="83">
        <f t="shared" ca="1" si="18"/>
        <v>1670.5881996665489</v>
      </c>
      <c r="E200" s="81">
        <f t="shared" ca="1" si="23"/>
        <v>0</v>
      </c>
      <c r="F200" s="83"/>
      <c r="G200" s="82">
        <f t="shared" ca="1" si="20"/>
        <v>32.134697583413811</v>
      </c>
      <c r="H200" s="82">
        <f t="shared" ca="1" si="21"/>
        <v>1638.4535020831352</v>
      </c>
      <c r="I200" s="82">
        <f t="shared" ca="1" si="22"/>
        <v>4963.3675066625783</v>
      </c>
    </row>
    <row r="201" spans="2:9" ht="15" thickBot="1" x14ac:dyDescent="0.35">
      <c r="B201" s="79">
        <f t="shared" ca="1" si="24"/>
        <v>178</v>
      </c>
      <c r="C201" s="80">
        <f t="shared" ca="1" si="17"/>
        <v>48884</v>
      </c>
      <c r="D201" s="83">
        <f t="shared" ca="1" si="18"/>
        <v>1670.5881996665489</v>
      </c>
      <c r="E201" s="81">
        <f t="shared" ca="1" si="23"/>
        <v>0</v>
      </c>
      <c r="F201" s="83"/>
      <c r="G201" s="82">
        <f t="shared" ca="1" si="20"/>
        <v>24.159442313060751</v>
      </c>
      <c r="H201" s="82">
        <f t="shared" ca="1" si="21"/>
        <v>1646.4287573534882</v>
      </c>
      <c r="I201" s="82">
        <f t="shared" ca="1" si="22"/>
        <v>3316.9387493090899</v>
      </c>
    </row>
    <row r="202" spans="2:9" ht="15" thickBot="1" x14ac:dyDescent="0.35">
      <c r="B202" s="79">
        <f t="shared" ca="1" si="24"/>
        <v>179</v>
      </c>
      <c r="C202" s="80">
        <f t="shared" ca="1" si="17"/>
        <v>48914</v>
      </c>
      <c r="D202" s="83">
        <f t="shared" ca="1" si="18"/>
        <v>1670.5881996665489</v>
      </c>
      <c r="E202" s="81">
        <f t="shared" ca="1" si="23"/>
        <v>0</v>
      </c>
      <c r="F202" s="83"/>
      <c r="G202" s="82">
        <f t="shared" ca="1" si="20"/>
        <v>16.145367084407724</v>
      </c>
      <c r="H202" s="82">
        <f t="shared" ca="1" si="21"/>
        <v>1654.4428325821411</v>
      </c>
      <c r="I202" s="82">
        <f t="shared" ca="1" si="22"/>
        <v>1662.4959167269487</v>
      </c>
    </row>
    <row r="203" spans="2:9" ht="15" thickBot="1" x14ac:dyDescent="0.35">
      <c r="B203" s="79">
        <f t="shared" ca="1" si="24"/>
        <v>180</v>
      </c>
      <c r="C203" s="80">
        <f t="shared" ca="1" si="17"/>
        <v>48945</v>
      </c>
      <c r="D203" s="83">
        <f t="shared" ca="1" si="18"/>
        <v>1670.5881996662936</v>
      </c>
      <c r="E203" s="81">
        <f t="shared" ca="1" si="23"/>
        <v>0</v>
      </c>
      <c r="F203" s="83"/>
      <c r="G203" s="82">
        <f t="shared" ca="1" si="20"/>
        <v>8.0922829393447682</v>
      </c>
      <c r="H203" s="82">
        <f t="shared" ca="1" si="21"/>
        <v>1662.4959167269487</v>
      </c>
      <c r="I203" s="82">
        <f t="shared" ca="1" si="22"/>
        <v>0</v>
      </c>
    </row>
    <row r="204" spans="2:9" ht="15" thickBot="1" x14ac:dyDescent="0.35">
      <c r="B204" s="79" t="str">
        <f t="shared" ca="1" si="24"/>
        <v/>
      </c>
      <c r="C204" s="80" t="str">
        <f t="shared" ca="1" si="17"/>
        <v/>
      </c>
      <c r="D204" s="83" t="str">
        <f t="shared" ca="1" si="18"/>
        <v/>
      </c>
      <c r="E204" s="81">
        <f t="shared" ca="1" si="23"/>
        <v>0</v>
      </c>
      <c r="F204" s="83"/>
      <c r="G204" s="82" t="str">
        <f t="shared" ca="1" si="20"/>
        <v/>
      </c>
      <c r="H204" s="82" t="str">
        <f t="shared" ca="1" si="21"/>
        <v/>
      </c>
      <c r="I204" s="82" t="str">
        <f t="shared" ca="1" si="22"/>
        <v/>
      </c>
    </row>
    <row r="205" spans="2:9" ht="15" thickBot="1" x14ac:dyDescent="0.35">
      <c r="B205" s="79" t="str">
        <f t="shared" ca="1" si="24"/>
        <v/>
      </c>
      <c r="C205" s="80" t="str">
        <f t="shared" ca="1" si="17"/>
        <v/>
      </c>
      <c r="D205" s="83" t="str">
        <f t="shared" ca="1" si="18"/>
        <v/>
      </c>
      <c r="E205" s="81">
        <f t="shared" ca="1" si="23"/>
        <v>0</v>
      </c>
      <c r="F205" s="83"/>
      <c r="G205" s="82" t="str">
        <f t="shared" ca="1" si="20"/>
        <v/>
      </c>
      <c r="H205" s="82" t="str">
        <f t="shared" ca="1" si="21"/>
        <v/>
      </c>
      <c r="I205" s="82" t="str">
        <f t="shared" ca="1" si="22"/>
        <v/>
      </c>
    </row>
    <row r="206" spans="2:9" ht="15" thickBot="1" x14ac:dyDescent="0.35">
      <c r="B206" s="79" t="str">
        <f t="shared" ca="1" si="24"/>
        <v/>
      </c>
      <c r="C206" s="80" t="str">
        <f t="shared" ca="1" si="17"/>
        <v/>
      </c>
      <c r="D206" s="83" t="str">
        <f t="shared" ca="1" si="18"/>
        <v/>
      </c>
      <c r="E206" s="81">
        <f t="shared" ca="1" si="23"/>
        <v>0</v>
      </c>
      <c r="F206" s="83"/>
      <c r="G206" s="82" t="str">
        <f t="shared" ca="1" si="20"/>
        <v/>
      </c>
      <c r="H206" s="82" t="str">
        <f t="shared" ca="1" si="21"/>
        <v/>
      </c>
      <c r="I206" s="82" t="str">
        <f t="shared" ca="1" si="22"/>
        <v/>
      </c>
    </row>
    <row r="207" spans="2:9" ht="15" thickBot="1" x14ac:dyDescent="0.35">
      <c r="B207" s="79" t="str">
        <f t="shared" ca="1" si="24"/>
        <v/>
      </c>
      <c r="C207" s="80" t="str">
        <f t="shared" ca="1" si="17"/>
        <v/>
      </c>
      <c r="D207" s="83" t="str">
        <f t="shared" ca="1" si="18"/>
        <v/>
      </c>
      <c r="E207" s="81">
        <f t="shared" ca="1" si="23"/>
        <v>0</v>
      </c>
      <c r="F207" s="83"/>
      <c r="G207" s="82" t="str">
        <f t="shared" ca="1" si="20"/>
        <v/>
      </c>
      <c r="H207" s="82" t="str">
        <f t="shared" ca="1" si="21"/>
        <v/>
      </c>
      <c r="I207" s="82" t="str">
        <f t="shared" ca="1" si="22"/>
        <v/>
      </c>
    </row>
    <row r="208" spans="2:9" ht="15" thickBot="1" x14ac:dyDescent="0.35">
      <c r="B208" s="79" t="str">
        <f t="shared" ca="1" si="24"/>
        <v/>
      </c>
      <c r="C208" s="80" t="str">
        <f t="shared" ca="1" si="17"/>
        <v/>
      </c>
      <c r="D208" s="83" t="str">
        <f t="shared" ca="1" si="18"/>
        <v/>
      </c>
      <c r="E208" s="81">
        <f t="shared" ca="1" si="23"/>
        <v>0</v>
      </c>
      <c r="F208" s="83"/>
      <c r="G208" s="82" t="str">
        <f t="shared" ca="1" si="20"/>
        <v/>
      </c>
      <c r="H208" s="82" t="str">
        <f t="shared" ca="1" si="21"/>
        <v/>
      </c>
      <c r="I208" s="82" t="str">
        <f t="shared" ca="1" si="22"/>
        <v/>
      </c>
    </row>
    <row r="209" spans="2:9" ht="15" thickBot="1" x14ac:dyDescent="0.35">
      <c r="B209" s="79" t="str">
        <f t="shared" ca="1" si="24"/>
        <v/>
      </c>
      <c r="C209" s="80" t="str">
        <f t="shared" ca="1" si="17"/>
        <v/>
      </c>
      <c r="D209" s="83" t="str">
        <f t="shared" ca="1" si="18"/>
        <v/>
      </c>
      <c r="E209" s="81">
        <f t="shared" ca="1" si="23"/>
        <v>0</v>
      </c>
      <c r="F209" s="83"/>
      <c r="G209" s="82" t="str">
        <f t="shared" ca="1" si="20"/>
        <v/>
      </c>
      <c r="H209" s="82" t="str">
        <f t="shared" ca="1" si="21"/>
        <v/>
      </c>
      <c r="I209" s="82" t="str">
        <f t="shared" ca="1" si="22"/>
        <v/>
      </c>
    </row>
    <row r="210" spans="2:9" ht="15" thickBot="1" x14ac:dyDescent="0.35">
      <c r="B210" s="79" t="str">
        <f t="shared" ca="1" si="24"/>
        <v/>
      </c>
      <c r="C210" s="80" t="str">
        <f t="shared" ca="1" si="17"/>
        <v/>
      </c>
      <c r="D210" s="83" t="str">
        <f t="shared" ca="1" si="18"/>
        <v/>
      </c>
      <c r="E210" s="81">
        <f t="shared" ca="1" si="23"/>
        <v>0</v>
      </c>
      <c r="F210" s="83"/>
      <c r="G210" s="82" t="str">
        <f t="shared" ca="1" si="20"/>
        <v/>
      </c>
      <c r="H210" s="82" t="str">
        <f t="shared" ca="1" si="21"/>
        <v/>
      </c>
      <c r="I210" s="82" t="str">
        <f t="shared" ca="1" si="22"/>
        <v/>
      </c>
    </row>
    <row r="211" spans="2:9" ht="15" thickBot="1" x14ac:dyDescent="0.35">
      <c r="B211" s="79" t="str">
        <f t="shared" ca="1" si="24"/>
        <v/>
      </c>
      <c r="C211" s="80" t="str">
        <f t="shared" ca="1" si="17"/>
        <v/>
      </c>
      <c r="D211" s="83" t="str">
        <f t="shared" ca="1" si="18"/>
        <v/>
      </c>
      <c r="E211" s="81">
        <f t="shared" ca="1" si="23"/>
        <v>0</v>
      </c>
      <c r="F211" s="83"/>
      <c r="G211" s="82" t="str">
        <f t="shared" ca="1" si="20"/>
        <v/>
      </c>
      <c r="H211" s="82" t="str">
        <f t="shared" ca="1" si="21"/>
        <v/>
      </c>
      <c r="I211" s="82" t="str">
        <f t="shared" ca="1" si="22"/>
        <v/>
      </c>
    </row>
    <row r="212" spans="2:9" ht="15" thickBot="1" x14ac:dyDescent="0.35">
      <c r="B212" s="79" t="str">
        <f t="shared" ca="1" si="24"/>
        <v/>
      </c>
      <c r="C212" s="80" t="str">
        <f t="shared" ca="1" si="17"/>
        <v/>
      </c>
      <c r="D212" s="83" t="str">
        <f t="shared" ca="1" si="18"/>
        <v/>
      </c>
      <c r="E212" s="81">
        <f t="shared" ca="1" si="23"/>
        <v>0</v>
      </c>
      <c r="F212" s="83"/>
      <c r="G212" s="82" t="str">
        <f t="shared" ca="1" si="20"/>
        <v/>
      </c>
      <c r="H212" s="82" t="str">
        <f t="shared" ca="1" si="21"/>
        <v/>
      </c>
      <c r="I212" s="82" t="str">
        <f t="shared" ca="1" si="22"/>
        <v/>
      </c>
    </row>
    <row r="213" spans="2:9" ht="15" thickBot="1" x14ac:dyDescent="0.35">
      <c r="B213" s="79" t="str">
        <f t="shared" ca="1" si="24"/>
        <v/>
      </c>
      <c r="C213" s="80" t="str">
        <f t="shared" ca="1" si="17"/>
        <v/>
      </c>
      <c r="D213" s="83" t="str">
        <f t="shared" ca="1" si="18"/>
        <v/>
      </c>
      <c r="E213" s="81">
        <f t="shared" ca="1" si="23"/>
        <v>0</v>
      </c>
      <c r="F213" s="83"/>
      <c r="G213" s="82" t="str">
        <f t="shared" ca="1" si="20"/>
        <v/>
      </c>
      <c r="H213" s="82" t="str">
        <f t="shared" ca="1" si="21"/>
        <v/>
      </c>
      <c r="I213" s="82" t="str">
        <f t="shared" ca="1" si="22"/>
        <v/>
      </c>
    </row>
    <row r="214" spans="2:9" ht="15" thickBot="1" x14ac:dyDescent="0.35">
      <c r="B214" s="79" t="str">
        <f t="shared" ca="1" si="24"/>
        <v/>
      </c>
      <c r="C214" s="80" t="str">
        <f t="shared" ca="1" si="17"/>
        <v/>
      </c>
      <c r="D214" s="83" t="str">
        <f t="shared" ca="1" si="18"/>
        <v/>
      </c>
      <c r="E214" s="81">
        <f t="shared" ca="1" si="23"/>
        <v>0</v>
      </c>
      <c r="F214" s="83"/>
      <c r="G214" s="82" t="str">
        <f t="shared" ca="1" si="20"/>
        <v/>
      </c>
      <c r="H214" s="82" t="str">
        <f t="shared" ca="1" si="21"/>
        <v/>
      </c>
      <c r="I214" s="82" t="str">
        <f t="shared" ca="1" si="22"/>
        <v/>
      </c>
    </row>
    <row r="215" spans="2:9" ht="15" thickBot="1" x14ac:dyDescent="0.35">
      <c r="B215" s="79" t="str">
        <f t="shared" ca="1" si="24"/>
        <v/>
      </c>
      <c r="C215" s="80" t="str">
        <f t="shared" ca="1" si="17"/>
        <v/>
      </c>
      <c r="D215" s="83" t="str">
        <f t="shared" ca="1" si="18"/>
        <v/>
      </c>
      <c r="E215" s="81">
        <f t="shared" ca="1" si="23"/>
        <v>0</v>
      </c>
      <c r="F215" s="83"/>
      <c r="G215" s="82" t="str">
        <f t="shared" ca="1" si="20"/>
        <v/>
      </c>
      <c r="H215" s="82" t="str">
        <f t="shared" ca="1" si="21"/>
        <v/>
      </c>
      <c r="I215" s="82" t="str">
        <f t="shared" ca="1" si="22"/>
        <v/>
      </c>
    </row>
    <row r="216" spans="2:9" ht="15" thickBot="1" x14ac:dyDescent="0.35">
      <c r="B216" s="79" t="str">
        <f t="shared" ca="1" si="24"/>
        <v/>
      </c>
      <c r="C216" s="80" t="str">
        <f t="shared" ref="C216:C279" ca="1" si="25">IF($E$10="End of the Period",IF(B216="","",IF(OR(payment_frequency_1="Weekly",payment_frequency_1="Bi-weekly",payment_frequency_1="Semi-monthly"),first_payment_date_1+B216*VLOOKUP(payment_frequency_1,periodic_table,2,0),EDATE(first_payment_date_1,B216*VLOOKUP(payment_frequency_1,periodic_table,2,0)))),IF(B216="","",IF(OR(payment_frequency_1="Weekly",payment_frequency_1="Bi-weekly",payment_frequency_1="Semi-monthly"),first_payment_date_1+(B216-1)*VLOOKUP(payment_frequency_1,periodic_table,2,0),EDATE(first_payment_date_1,(B216-1)*VLOOKUP(payment_frequency_1,periodic_table,2,0)))))</f>
        <v/>
      </c>
      <c r="D216" s="83" t="str">
        <f t="shared" ref="D216:D279" ca="1" si="26">IF(B216="","",IF(I215&lt;payment_1,I215*(1+rate_1),payment_1))</f>
        <v/>
      </c>
      <c r="E216" s="81">
        <f t="shared" ca="1" si="23"/>
        <v>0</v>
      </c>
      <c r="F216" s="83"/>
      <c r="G216" s="82" t="str">
        <f t="shared" ref="G216:G279" ca="1" si="27">IF(AND(payment_type_1=1,B216=1),0,IF(B216="","",I215*rate_1))</f>
        <v/>
      </c>
      <c r="H216" s="82" t="str">
        <f t="shared" ca="1" si="21"/>
        <v/>
      </c>
      <c r="I216" s="82" t="str">
        <f t="shared" ca="1" si="22"/>
        <v/>
      </c>
    </row>
    <row r="217" spans="2:9" ht="15" thickBot="1" x14ac:dyDescent="0.35">
      <c r="B217" s="79" t="str">
        <f t="shared" ca="1" si="24"/>
        <v/>
      </c>
      <c r="C217" s="80" t="str">
        <f t="shared" ca="1" si="25"/>
        <v/>
      </c>
      <c r="D217" s="83" t="str">
        <f t="shared" ca="1" si="26"/>
        <v/>
      </c>
      <c r="E217" s="81">
        <f t="shared" ca="1" si="23"/>
        <v>0</v>
      </c>
      <c r="F217" s="83"/>
      <c r="G217" s="82" t="str">
        <f t="shared" ca="1" si="27"/>
        <v/>
      </c>
      <c r="H217" s="82" t="str">
        <f t="shared" ref="H217:H280" ca="1" si="28">IF(B217="","",D217-G217+E217+F217)</f>
        <v/>
      </c>
      <c r="I217" s="82" t="str">
        <f t="shared" ref="I217:I280" ca="1" si="29">IFERROR(IF(H217&lt;=0,"",I216-H217),"")</f>
        <v/>
      </c>
    </row>
    <row r="218" spans="2:9" ht="15" thickBot="1" x14ac:dyDescent="0.35">
      <c r="B218" s="79" t="str">
        <f t="shared" ca="1" si="24"/>
        <v/>
      </c>
      <c r="C218" s="80" t="str">
        <f t="shared" ca="1" si="25"/>
        <v/>
      </c>
      <c r="D218" s="83" t="str">
        <f t="shared" ca="1" si="26"/>
        <v/>
      </c>
      <c r="E218" s="81">
        <f t="shared" ca="1" si="23"/>
        <v>0</v>
      </c>
      <c r="F218" s="83"/>
      <c r="G218" s="82" t="str">
        <f t="shared" ca="1" si="27"/>
        <v/>
      </c>
      <c r="H218" s="82" t="str">
        <f t="shared" ca="1" si="28"/>
        <v/>
      </c>
      <c r="I218" s="82" t="str">
        <f t="shared" ca="1" si="29"/>
        <v/>
      </c>
    </row>
    <row r="219" spans="2:9" ht="15" thickBot="1" x14ac:dyDescent="0.35">
      <c r="B219" s="79" t="str">
        <f t="shared" ca="1" si="24"/>
        <v/>
      </c>
      <c r="C219" s="80" t="str">
        <f t="shared" ca="1" si="25"/>
        <v/>
      </c>
      <c r="D219" s="83" t="str">
        <f t="shared" ca="1" si="26"/>
        <v/>
      </c>
      <c r="E219" s="81">
        <f t="shared" ca="1" si="23"/>
        <v>0</v>
      </c>
      <c r="F219" s="83"/>
      <c r="G219" s="82" t="str">
        <f t="shared" ca="1" si="27"/>
        <v/>
      </c>
      <c r="H219" s="82" t="str">
        <f t="shared" ca="1" si="28"/>
        <v/>
      </c>
      <c r="I219" s="82" t="str">
        <f t="shared" ca="1" si="29"/>
        <v/>
      </c>
    </row>
    <row r="220" spans="2:9" ht="15" thickBot="1" x14ac:dyDescent="0.35">
      <c r="B220" s="79" t="str">
        <f t="shared" ca="1" si="24"/>
        <v/>
      </c>
      <c r="C220" s="80" t="str">
        <f t="shared" ca="1" si="25"/>
        <v/>
      </c>
      <c r="D220" s="83" t="str">
        <f t="shared" ca="1" si="26"/>
        <v/>
      </c>
      <c r="E220" s="81">
        <f t="shared" ca="1" si="23"/>
        <v>0</v>
      </c>
      <c r="F220" s="83"/>
      <c r="G220" s="82" t="str">
        <f t="shared" ca="1" si="27"/>
        <v/>
      </c>
      <c r="H220" s="82" t="str">
        <f t="shared" ca="1" si="28"/>
        <v/>
      </c>
      <c r="I220" s="82" t="str">
        <f t="shared" ca="1" si="29"/>
        <v/>
      </c>
    </row>
    <row r="221" spans="2:9" ht="15" thickBot="1" x14ac:dyDescent="0.35">
      <c r="B221" s="79" t="str">
        <f t="shared" ca="1" si="24"/>
        <v/>
      </c>
      <c r="C221" s="80" t="str">
        <f t="shared" ca="1" si="25"/>
        <v/>
      </c>
      <c r="D221" s="83" t="str">
        <f t="shared" ca="1" si="26"/>
        <v/>
      </c>
      <c r="E221" s="81">
        <f t="shared" ca="1" si="23"/>
        <v>0</v>
      </c>
      <c r="F221" s="83"/>
      <c r="G221" s="82" t="str">
        <f t="shared" ca="1" si="27"/>
        <v/>
      </c>
      <c r="H221" s="82" t="str">
        <f t="shared" ca="1" si="28"/>
        <v/>
      </c>
      <c r="I221" s="82" t="str">
        <f t="shared" ca="1" si="29"/>
        <v/>
      </c>
    </row>
    <row r="222" spans="2:9" ht="15" thickBot="1" x14ac:dyDescent="0.35">
      <c r="B222" s="79" t="str">
        <f t="shared" ca="1" si="24"/>
        <v/>
      </c>
      <c r="C222" s="80" t="str">
        <f t="shared" ca="1" si="25"/>
        <v/>
      </c>
      <c r="D222" s="83" t="str">
        <f t="shared" ca="1" si="26"/>
        <v/>
      </c>
      <c r="E222" s="81">
        <f t="shared" ca="1" si="23"/>
        <v>0</v>
      </c>
      <c r="F222" s="83"/>
      <c r="G222" s="82" t="str">
        <f t="shared" ca="1" si="27"/>
        <v/>
      </c>
      <c r="H222" s="82" t="str">
        <f t="shared" ca="1" si="28"/>
        <v/>
      </c>
      <c r="I222" s="82" t="str">
        <f t="shared" ca="1" si="29"/>
        <v/>
      </c>
    </row>
    <row r="223" spans="2:9" ht="15" thickBot="1" x14ac:dyDescent="0.35">
      <c r="B223" s="79" t="str">
        <f t="shared" ca="1" si="24"/>
        <v/>
      </c>
      <c r="C223" s="80" t="str">
        <f t="shared" ca="1" si="25"/>
        <v/>
      </c>
      <c r="D223" s="83" t="str">
        <f t="shared" ca="1" si="26"/>
        <v/>
      </c>
      <c r="E223" s="81">
        <f t="shared" ca="1" si="23"/>
        <v>0</v>
      </c>
      <c r="F223" s="83"/>
      <c r="G223" s="82" t="str">
        <f t="shared" ca="1" si="27"/>
        <v/>
      </c>
      <c r="H223" s="82" t="str">
        <f t="shared" ca="1" si="28"/>
        <v/>
      </c>
      <c r="I223" s="82" t="str">
        <f t="shared" ca="1" si="29"/>
        <v/>
      </c>
    </row>
    <row r="224" spans="2:9" ht="15" thickBot="1" x14ac:dyDescent="0.35">
      <c r="B224" s="79" t="str">
        <f t="shared" ca="1" si="24"/>
        <v/>
      </c>
      <c r="C224" s="80" t="str">
        <f t="shared" ca="1" si="25"/>
        <v/>
      </c>
      <c r="D224" s="83" t="str">
        <f t="shared" ca="1" si="26"/>
        <v/>
      </c>
      <c r="E224" s="81">
        <f t="shared" ca="1" si="23"/>
        <v>0</v>
      </c>
      <c r="F224" s="83"/>
      <c r="G224" s="82" t="str">
        <f t="shared" ca="1" si="27"/>
        <v/>
      </c>
      <c r="H224" s="82" t="str">
        <f t="shared" ca="1" si="28"/>
        <v/>
      </c>
      <c r="I224" s="82" t="str">
        <f t="shared" ca="1" si="29"/>
        <v/>
      </c>
    </row>
    <row r="225" spans="2:9" ht="15" thickBot="1" x14ac:dyDescent="0.35">
      <c r="B225" s="79" t="str">
        <f t="shared" ca="1" si="24"/>
        <v/>
      </c>
      <c r="C225" s="80" t="str">
        <f t="shared" ca="1" si="25"/>
        <v/>
      </c>
      <c r="D225" s="83" t="str">
        <f t="shared" ca="1" si="26"/>
        <v/>
      </c>
      <c r="E225" s="81">
        <f t="shared" ca="1" si="23"/>
        <v>0</v>
      </c>
      <c r="F225" s="83"/>
      <c r="G225" s="82" t="str">
        <f t="shared" ca="1" si="27"/>
        <v/>
      </c>
      <c r="H225" s="82" t="str">
        <f t="shared" ca="1" si="28"/>
        <v/>
      </c>
      <c r="I225" s="82" t="str">
        <f t="shared" ca="1" si="29"/>
        <v/>
      </c>
    </row>
    <row r="226" spans="2:9" ht="15" thickBot="1" x14ac:dyDescent="0.35">
      <c r="B226" s="79" t="str">
        <f t="shared" ca="1" si="24"/>
        <v/>
      </c>
      <c r="C226" s="80" t="str">
        <f t="shared" ca="1" si="25"/>
        <v/>
      </c>
      <c r="D226" s="83" t="str">
        <f t="shared" ca="1" si="26"/>
        <v/>
      </c>
      <c r="E226" s="81">
        <f t="shared" ca="1" si="23"/>
        <v>0</v>
      </c>
      <c r="F226" s="83"/>
      <c r="G226" s="82" t="str">
        <f t="shared" ca="1" si="27"/>
        <v/>
      </c>
      <c r="H226" s="82" t="str">
        <f t="shared" ca="1" si="28"/>
        <v/>
      </c>
      <c r="I226" s="82" t="str">
        <f t="shared" ca="1" si="29"/>
        <v/>
      </c>
    </row>
    <row r="227" spans="2:9" ht="15" thickBot="1" x14ac:dyDescent="0.35">
      <c r="B227" s="79" t="str">
        <f t="shared" ca="1" si="24"/>
        <v/>
      </c>
      <c r="C227" s="80" t="str">
        <f t="shared" ca="1" si="25"/>
        <v/>
      </c>
      <c r="D227" s="83" t="str">
        <f t="shared" ca="1" si="26"/>
        <v/>
      </c>
      <c r="E227" s="81">
        <f t="shared" ca="1" si="23"/>
        <v>0</v>
      </c>
      <c r="F227" s="83"/>
      <c r="G227" s="82" t="str">
        <f t="shared" ca="1" si="27"/>
        <v/>
      </c>
      <c r="H227" s="82" t="str">
        <f t="shared" ca="1" si="28"/>
        <v/>
      </c>
      <c r="I227" s="82" t="str">
        <f t="shared" ca="1" si="29"/>
        <v/>
      </c>
    </row>
    <row r="228" spans="2:9" ht="15" thickBot="1" x14ac:dyDescent="0.35">
      <c r="B228" s="79" t="str">
        <f t="shared" ca="1" si="24"/>
        <v/>
      </c>
      <c r="C228" s="80" t="str">
        <f t="shared" ca="1" si="25"/>
        <v/>
      </c>
      <c r="D228" s="83" t="str">
        <f t="shared" ca="1" si="26"/>
        <v/>
      </c>
      <c r="E228" s="81">
        <f t="shared" ref="E228:E291" ca="1" si="30">IFERROR(IF(I227-D228&lt;$E$13,0,IF(B228=$I$17,$E$13,IF(B228&lt;$I$17,0,IF(MOD(B228-$I$17,$E$18)=0,$E$13,0)))),0)</f>
        <v>0</v>
      </c>
      <c r="F228" s="83"/>
      <c r="G228" s="82" t="str">
        <f t="shared" ca="1" si="27"/>
        <v/>
      </c>
      <c r="H228" s="82" t="str">
        <f t="shared" ca="1" si="28"/>
        <v/>
      </c>
      <c r="I228" s="82" t="str">
        <f t="shared" ca="1" si="29"/>
        <v/>
      </c>
    </row>
    <row r="229" spans="2:9" ht="15" thickBot="1" x14ac:dyDescent="0.35">
      <c r="B229" s="79" t="str">
        <f t="shared" ca="1" si="24"/>
        <v/>
      </c>
      <c r="C229" s="80" t="str">
        <f t="shared" ca="1" si="25"/>
        <v/>
      </c>
      <c r="D229" s="83" t="str">
        <f t="shared" ca="1" si="26"/>
        <v/>
      </c>
      <c r="E229" s="81">
        <f t="shared" ca="1" si="30"/>
        <v>0</v>
      </c>
      <c r="F229" s="83"/>
      <c r="G229" s="82" t="str">
        <f t="shared" ca="1" si="27"/>
        <v/>
      </c>
      <c r="H229" s="82" t="str">
        <f t="shared" ca="1" si="28"/>
        <v/>
      </c>
      <c r="I229" s="82" t="str">
        <f t="shared" ca="1" si="29"/>
        <v/>
      </c>
    </row>
    <row r="230" spans="2:9" ht="15" thickBot="1" x14ac:dyDescent="0.35">
      <c r="B230" s="79" t="str">
        <f t="shared" ca="1" si="24"/>
        <v/>
      </c>
      <c r="C230" s="80" t="str">
        <f t="shared" ca="1" si="25"/>
        <v/>
      </c>
      <c r="D230" s="83" t="str">
        <f t="shared" ca="1" si="26"/>
        <v/>
      </c>
      <c r="E230" s="81">
        <f t="shared" ca="1" si="30"/>
        <v>0</v>
      </c>
      <c r="F230" s="83"/>
      <c r="G230" s="82" t="str">
        <f t="shared" ca="1" si="27"/>
        <v/>
      </c>
      <c r="H230" s="82" t="str">
        <f t="shared" ca="1" si="28"/>
        <v/>
      </c>
      <c r="I230" s="82" t="str">
        <f t="shared" ca="1" si="29"/>
        <v/>
      </c>
    </row>
    <row r="231" spans="2:9" ht="15" thickBot="1" x14ac:dyDescent="0.35">
      <c r="B231" s="79" t="str">
        <f t="shared" ca="1" si="24"/>
        <v/>
      </c>
      <c r="C231" s="80" t="str">
        <f t="shared" ca="1" si="25"/>
        <v/>
      </c>
      <c r="D231" s="83" t="str">
        <f t="shared" ca="1" si="26"/>
        <v/>
      </c>
      <c r="E231" s="81">
        <f t="shared" ca="1" si="30"/>
        <v>0</v>
      </c>
      <c r="F231" s="83"/>
      <c r="G231" s="82" t="str">
        <f t="shared" ca="1" si="27"/>
        <v/>
      </c>
      <c r="H231" s="82" t="str">
        <f t="shared" ca="1" si="28"/>
        <v/>
      </c>
      <c r="I231" s="82" t="str">
        <f t="shared" ca="1" si="29"/>
        <v/>
      </c>
    </row>
    <row r="232" spans="2:9" ht="15" thickBot="1" x14ac:dyDescent="0.35">
      <c r="B232" s="79" t="str">
        <f t="shared" ca="1" si="24"/>
        <v/>
      </c>
      <c r="C232" s="80" t="str">
        <f t="shared" ca="1" si="25"/>
        <v/>
      </c>
      <c r="D232" s="83" t="str">
        <f t="shared" ca="1" si="26"/>
        <v/>
      </c>
      <c r="E232" s="81">
        <f t="shared" ca="1" si="30"/>
        <v>0</v>
      </c>
      <c r="F232" s="83"/>
      <c r="G232" s="82" t="str">
        <f t="shared" ca="1" si="27"/>
        <v/>
      </c>
      <c r="H232" s="82" t="str">
        <f t="shared" ca="1" si="28"/>
        <v/>
      </c>
      <c r="I232" s="82" t="str">
        <f t="shared" ca="1" si="29"/>
        <v/>
      </c>
    </row>
    <row r="233" spans="2:9" ht="15" thickBot="1" x14ac:dyDescent="0.35">
      <c r="B233" s="79" t="str">
        <f t="shared" ca="1" si="24"/>
        <v/>
      </c>
      <c r="C233" s="80" t="str">
        <f t="shared" ca="1" si="25"/>
        <v/>
      </c>
      <c r="D233" s="83" t="str">
        <f t="shared" ca="1" si="26"/>
        <v/>
      </c>
      <c r="E233" s="81">
        <f t="shared" ca="1" si="30"/>
        <v>0</v>
      </c>
      <c r="F233" s="83"/>
      <c r="G233" s="82" t="str">
        <f t="shared" ca="1" si="27"/>
        <v/>
      </c>
      <c r="H233" s="82" t="str">
        <f t="shared" ca="1" si="28"/>
        <v/>
      </c>
      <c r="I233" s="82" t="str">
        <f t="shared" ca="1" si="29"/>
        <v/>
      </c>
    </row>
    <row r="234" spans="2:9" ht="15" thickBot="1" x14ac:dyDescent="0.35">
      <c r="B234" s="79" t="str">
        <f t="shared" ca="1" si="24"/>
        <v/>
      </c>
      <c r="C234" s="80" t="str">
        <f t="shared" ca="1" si="25"/>
        <v/>
      </c>
      <c r="D234" s="83" t="str">
        <f t="shared" ca="1" si="26"/>
        <v/>
      </c>
      <c r="E234" s="81">
        <f t="shared" ca="1" si="30"/>
        <v>0</v>
      </c>
      <c r="F234" s="83"/>
      <c r="G234" s="82" t="str">
        <f t="shared" ca="1" si="27"/>
        <v/>
      </c>
      <c r="H234" s="82" t="str">
        <f t="shared" ca="1" si="28"/>
        <v/>
      </c>
      <c r="I234" s="82" t="str">
        <f t="shared" ca="1" si="29"/>
        <v/>
      </c>
    </row>
    <row r="235" spans="2:9" ht="15" thickBot="1" x14ac:dyDescent="0.35">
      <c r="B235" s="79" t="str">
        <f t="shared" ca="1" si="24"/>
        <v/>
      </c>
      <c r="C235" s="80" t="str">
        <f t="shared" ca="1" si="25"/>
        <v/>
      </c>
      <c r="D235" s="83" t="str">
        <f t="shared" ca="1" si="26"/>
        <v/>
      </c>
      <c r="E235" s="81">
        <f t="shared" ca="1" si="30"/>
        <v>0</v>
      </c>
      <c r="F235" s="83"/>
      <c r="G235" s="82" t="str">
        <f t="shared" ca="1" si="27"/>
        <v/>
      </c>
      <c r="H235" s="82" t="str">
        <f t="shared" ca="1" si="28"/>
        <v/>
      </c>
      <c r="I235" s="82" t="str">
        <f t="shared" ca="1" si="29"/>
        <v/>
      </c>
    </row>
    <row r="236" spans="2:9" ht="15" thickBot="1" x14ac:dyDescent="0.35">
      <c r="B236" s="79" t="str">
        <f t="shared" ca="1" si="24"/>
        <v/>
      </c>
      <c r="C236" s="80" t="str">
        <f t="shared" ca="1" si="25"/>
        <v/>
      </c>
      <c r="D236" s="83" t="str">
        <f t="shared" ca="1" si="26"/>
        <v/>
      </c>
      <c r="E236" s="81">
        <f t="shared" ca="1" si="30"/>
        <v>0</v>
      </c>
      <c r="F236" s="83"/>
      <c r="G236" s="82" t="str">
        <f t="shared" ca="1" si="27"/>
        <v/>
      </c>
      <c r="H236" s="82" t="str">
        <f t="shared" ca="1" si="28"/>
        <v/>
      </c>
      <c r="I236" s="82" t="str">
        <f t="shared" ca="1" si="29"/>
        <v/>
      </c>
    </row>
    <row r="237" spans="2:9" ht="15" thickBot="1" x14ac:dyDescent="0.35">
      <c r="B237" s="79" t="str">
        <f t="shared" ca="1" si="24"/>
        <v/>
      </c>
      <c r="C237" s="80" t="str">
        <f t="shared" ca="1" si="25"/>
        <v/>
      </c>
      <c r="D237" s="83" t="str">
        <f t="shared" ca="1" si="26"/>
        <v/>
      </c>
      <c r="E237" s="81">
        <f t="shared" ca="1" si="30"/>
        <v>0</v>
      </c>
      <c r="F237" s="83"/>
      <c r="G237" s="82" t="str">
        <f t="shared" ca="1" si="27"/>
        <v/>
      </c>
      <c r="H237" s="82" t="str">
        <f t="shared" ca="1" si="28"/>
        <v/>
      </c>
      <c r="I237" s="82" t="str">
        <f t="shared" ca="1" si="29"/>
        <v/>
      </c>
    </row>
    <row r="238" spans="2:9" ht="15" thickBot="1" x14ac:dyDescent="0.35">
      <c r="B238" s="79" t="str">
        <f t="shared" ca="1" si="24"/>
        <v/>
      </c>
      <c r="C238" s="80" t="str">
        <f t="shared" ca="1" si="25"/>
        <v/>
      </c>
      <c r="D238" s="83" t="str">
        <f t="shared" ca="1" si="26"/>
        <v/>
      </c>
      <c r="E238" s="81">
        <f t="shared" ca="1" si="30"/>
        <v>0</v>
      </c>
      <c r="F238" s="83"/>
      <c r="G238" s="82" t="str">
        <f t="shared" ca="1" si="27"/>
        <v/>
      </c>
      <c r="H238" s="82" t="str">
        <f t="shared" ca="1" si="28"/>
        <v/>
      </c>
      <c r="I238" s="82" t="str">
        <f t="shared" ca="1" si="29"/>
        <v/>
      </c>
    </row>
    <row r="239" spans="2:9" ht="15" thickBot="1" x14ac:dyDescent="0.35">
      <c r="B239" s="79" t="str">
        <f t="shared" ref="B239:B302" ca="1" si="31">IFERROR(IF(I238&lt;=0,"",B238+1),"")</f>
        <v/>
      </c>
      <c r="C239" s="80" t="str">
        <f t="shared" ca="1" si="25"/>
        <v/>
      </c>
      <c r="D239" s="83" t="str">
        <f t="shared" ca="1" si="26"/>
        <v/>
      </c>
      <c r="E239" s="81">
        <f t="shared" ca="1" si="30"/>
        <v>0</v>
      </c>
      <c r="F239" s="83"/>
      <c r="G239" s="82" t="str">
        <f t="shared" ca="1" si="27"/>
        <v/>
      </c>
      <c r="H239" s="82" t="str">
        <f t="shared" ca="1" si="28"/>
        <v/>
      </c>
      <c r="I239" s="82" t="str">
        <f t="shared" ca="1" si="29"/>
        <v/>
      </c>
    </row>
    <row r="240" spans="2:9" ht="15" thickBot="1" x14ac:dyDescent="0.35">
      <c r="B240" s="79" t="str">
        <f t="shared" ca="1" si="31"/>
        <v/>
      </c>
      <c r="C240" s="80" t="str">
        <f t="shared" ca="1" si="25"/>
        <v/>
      </c>
      <c r="D240" s="83" t="str">
        <f t="shared" ca="1" si="26"/>
        <v/>
      </c>
      <c r="E240" s="81">
        <f t="shared" ca="1" si="30"/>
        <v>0</v>
      </c>
      <c r="F240" s="83"/>
      <c r="G240" s="82" t="str">
        <f t="shared" ca="1" si="27"/>
        <v/>
      </c>
      <c r="H240" s="82" t="str">
        <f t="shared" ca="1" si="28"/>
        <v/>
      </c>
      <c r="I240" s="82" t="str">
        <f t="shared" ca="1" si="29"/>
        <v/>
      </c>
    </row>
    <row r="241" spans="2:9" ht="15" thickBot="1" x14ac:dyDescent="0.35">
      <c r="B241" s="79" t="str">
        <f t="shared" ca="1" si="31"/>
        <v/>
      </c>
      <c r="C241" s="80" t="str">
        <f t="shared" ca="1" si="25"/>
        <v/>
      </c>
      <c r="D241" s="83" t="str">
        <f t="shared" ca="1" si="26"/>
        <v/>
      </c>
      <c r="E241" s="81">
        <f t="shared" ca="1" si="30"/>
        <v>0</v>
      </c>
      <c r="F241" s="83"/>
      <c r="G241" s="82" t="str">
        <f t="shared" ca="1" si="27"/>
        <v/>
      </c>
      <c r="H241" s="82" t="str">
        <f t="shared" ca="1" si="28"/>
        <v/>
      </c>
      <c r="I241" s="82" t="str">
        <f t="shared" ca="1" si="29"/>
        <v/>
      </c>
    </row>
    <row r="242" spans="2:9" ht="15" thickBot="1" x14ac:dyDescent="0.35">
      <c r="B242" s="79" t="str">
        <f t="shared" ca="1" si="31"/>
        <v/>
      </c>
      <c r="C242" s="80" t="str">
        <f t="shared" ca="1" si="25"/>
        <v/>
      </c>
      <c r="D242" s="83" t="str">
        <f t="shared" ca="1" si="26"/>
        <v/>
      </c>
      <c r="E242" s="81">
        <f t="shared" ca="1" si="30"/>
        <v>0</v>
      </c>
      <c r="F242" s="83"/>
      <c r="G242" s="82" t="str">
        <f t="shared" ca="1" si="27"/>
        <v/>
      </c>
      <c r="H242" s="82" t="str">
        <f t="shared" ca="1" si="28"/>
        <v/>
      </c>
      <c r="I242" s="82" t="str">
        <f t="shared" ca="1" si="29"/>
        <v/>
      </c>
    </row>
    <row r="243" spans="2:9" ht="15" thickBot="1" x14ac:dyDescent="0.35">
      <c r="B243" s="79" t="str">
        <f t="shared" ca="1" si="31"/>
        <v/>
      </c>
      <c r="C243" s="80" t="str">
        <f t="shared" ca="1" si="25"/>
        <v/>
      </c>
      <c r="D243" s="83" t="str">
        <f t="shared" ca="1" si="26"/>
        <v/>
      </c>
      <c r="E243" s="81">
        <f t="shared" ca="1" si="30"/>
        <v>0</v>
      </c>
      <c r="F243" s="83"/>
      <c r="G243" s="82" t="str">
        <f t="shared" ca="1" si="27"/>
        <v/>
      </c>
      <c r="H243" s="82" t="str">
        <f t="shared" ca="1" si="28"/>
        <v/>
      </c>
      <c r="I243" s="82" t="str">
        <f t="shared" ca="1" si="29"/>
        <v/>
      </c>
    </row>
    <row r="244" spans="2:9" ht="15" thickBot="1" x14ac:dyDescent="0.35">
      <c r="B244" s="79" t="str">
        <f t="shared" ca="1" si="31"/>
        <v/>
      </c>
      <c r="C244" s="80" t="str">
        <f t="shared" ca="1" si="25"/>
        <v/>
      </c>
      <c r="D244" s="83" t="str">
        <f t="shared" ca="1" si="26"/>
        <v/>
      </c>
      <c r="E244" s="81">
        <f t="shared" ca="1" si="30"/>
        <v>0</v>
      </c>
      <c r="F244" s="83"/>
      <c r="G244" s="82" t="str">
        <f t="shared" ca="1" si="27"/>
        <v/>
      </c>
      <c r="H244" s="82" t="str">
        <f t="shared" ca="1" si="28"/>
        <v/>
      </c>
      <c r="I244" s="82" t="str">
        <f t="shared" ca="1" si="29"/>
        <v/>
      </c>
    </row>
    <row r="245" spans="2:9" ht="15" thickBot="1" x14ac:dyDescent="0.35">
      <c r="B245" s="79" t="str">
        <f t="shared" ca="1" si="31"/>
        <v/>
      </c>
      <c r="C245" s="80" t="str">
        <f t="shared" ca="1" si="25"/>
        <v/>
      </c>
      <c r="D245" s="83" t="str">
        <f t="shared" ca="1" si="26"/>
        <v/>
      </c>
      <c r="E245" s="81">
        <f t="shared" ca="1" si="30"/>
        <v>0</v>
      </c>
      <c r="F245" s="83"/>
      <c r="G245" s="82" t="str">
        <f t="shared" ca="1" si="27"/>
        <v/>
      </c>
      <c r="H245" s="82" t="str">
        <f t="shared" ca="1" si="28"/>
        <v/>
      </c>
      <c r="I245" s="82" t="str">
        <f t="shared" ca="1" si="29"/>
        <v/>
      </c>
    </row>
    <row r="246" spans="2:9" ht="15" thickBot="1" x14ac:dyDescent="0.35">
      <c r="B246" s="79" t="str">
        <f t="shared" ca="1" si="31"/>
        <v/>
      </c>
      <c r="C246" s="80" t="str">
        <f t="shared" ca="1" si="25"/>
        <v/>
      </c>
      <c r="D246" s="83" t="str">
        <f t="shared" ca="1" si="26"/>
        <v/>
      </c>
      <c r="E246" s="81">
        <f t="shared" ca="1" si="30"/>
        <v>0</v>
      </c>
      <c r="F246" s="83"/>
      <c r="G246" s="82" t="str">
        <f t="shared" ca="1" si="27"/>
        <v/>
      </c>
      <c r="H246" s="82" t="str">
        <f t="shared" ca="1" si="28"/>
        <v/>
      </c>
      <c r="I246" s="82" t="str">
        <f t="shared" ca="1" si="29"/>
        <v/>
      </c>
    </row>
    <row r="247" spans="2:9" ht="15" thickBot="1" x14ac:dyDescent="0.35">
      <c r="B247" s="79" t="str">
        <f t="shared" ca="1" si="31"/>
        <v/>
      </c>
      <c r="C247" s="80" t="str">
        <f t="shared" ca="1" si="25"/>
        <v/>
      </c>
      <c r="D247" s="83" t="str">
        <f t="shared" ca="1" si="26"/>
        <v/>
      </c>
      <c r="E247" s="81">
        <f t="shared" ca="1" si="30"/>
        <v>0</v>
      </c>
      <c r="F247" s="83"/>
      <c r="G247" s="82" t="str">
        <f t="shared" ca="1" si="27"/>
        <v/>
      </c>
      <c r="H247" s="82" t="str">
        <f t="shared" ca="1" si="28"/>
        <v/>
      </c>
      <c r="I247" s="82" t="str">
        <f t="shared" ca="1" si="29"/>
        <v/>
      </c>
    </row>
    <row r="248" spans="2:9" ht="15" thickBot="1" x14ac:dyDescent="0.35">
      <c r="B248" s="79" t="str">
        <f t="shared" ca="1" si="31"/>
        <v/>
      </c>
      <c r="C248" s="80" t="str">
        <f t="shared" ca="1" si="25"/>
        <v/>
      </c>
      <c r="D248" s="83" t="str">
        <f t="shared" ca="1" si="26"/>
        <v/>
      </c>
      <c r="E248" s="81">
        <f t="shared" ca="1" si="30"/>
        <v>0</v>
      </c>
      <c r="F248" s="83"/>
      <c r="G248" s="82" t="str">
        <f t="shared" ca="1" si="27"/>
        <v/>
      </c>
      <c r="H248" s="82" t="str">
        <f t="shared" ca="1" si="28"/>
        <v/>
      </c>
      <c r="I248" s="82" t="str">
        <f t="shared" ca="1" si="29"/>
        <v/>
      </c>
    </row>
    <row r="249" spans="2:9" ht="15" thickBot="1" x14ac:dyDescent="0.35">
      <c r="B249" s="79" t="str">
        <f t="shared" ca="1" si="31"/>
        <v/>
      </c>
      <c r="C249" s="80" t="str">
        <f t="shared" ca="1" si="25"/>
        <v/>
      </c>
      <c r="D249" s="83" t="str">
        <f t="shared" ca="1" si="26"/>
        <v/>
      </c>
      <c r="E249" s="81">
        <f t="shared" ca="1" si="30"/>
        <v>0</v>
      </c>
      <c r="F249" s="83"/>
      <c r="G249" s="82" t="str">
        <f t="shared" ca="1" si="27"/>
        <v/>
      </c>
      <c r="H249" s="82" t="str">
        <f t="shared" ca="1" si="28"/>
        <v/>
      </c>
      <c r="I249" s="82" t="str">
        <f t="shared" ca="1" si="29"/>
        <v/>
      </c>
    </row>
    <row r="250" spans="2:9" ht="15" thickBot="1" x14ac:dyDescent="0.35">
      <c r="B250" s="79" t="str">
        <f t="shared" ca="1" si="31"/>
        <v/>
      </c>
      <c r="C250" s="80" t="str">
        <f t="shared" ca="1" si="25"/>
        <v/>
      </c>
      <c r="D250" s="83" t="str">
        <f t="shared" ca="1" si="26"/>
        <v/>
      </c>
      <c r="E250" s="81">
        <f t="shared" ca="1" si="30"/>
        <v>0</v>
      </c>
      <c r="F250" s="83"/>
      <c r="G250" s="82" t="str">
        <f t="shared" ca="1" si="27"/>
        <v/>
      </c>
      <c r="H250" s="82" t="str">
        <f t="shared" ca="1" si="28"/>
        <v/>
      </c>
      <c r="I250" s="82" t="str">
        <f t="shared" ca="1" si="29"/>
        <v/>
      </c>
    </row>
    <row r="251" spans="2:9" ht="15" thickBot="1" x14ac:dyDescent="0.35">
      <c r="B251" s="79" t="str">
        <f t="shared" ca="1" si="31"/>
        <v/>
      </c>
      <c r="C251" s="80" t="str">
        <f t="shared" ca="1" si="25"/>
        <v/>
      </c>
      <c r="D251" s="83" t="str">
        <f t="shared" ca="1" si="26"/>
        <v/>
      </c>
      <c r="E251" s="81">
        <f t="shared" ca="1" si="30"/>
        <v>0</v>
      </c>
      <c r="F251" s="83"/>
      <c r="G251" s="82" t="str">
        <f t="shared" ca="1" si="27"/>
        <v/>
      </c>
      <c r="H251" s="82" t="str">
        <f t="shared" ca="1" si="28"/>
        <v/>
      </c>
      <c r="I251" s="82" t="str">
        <f t="shared" ca="1" si="29"/>
        <v/>
      </c>
    </row>
    <row r="252" spans="2:9" ht="15" thickBot="1" x14ac:dyDescent="0.35">
      <c r="B252" s="79" t="str">
        <f t="shared" ca="1" si="31"/>
        <v/>
      </c>
      <c r="C252" s="80" t="str">
        <f t="shared" ca="1" si="25"/>
        <v/>
      </c>
      <c r="D252" s="83" t="str">
        <f t="shared" ca="1" si="26"/>
        <v/>
      </c>
      <c r="E252" s="81">
        <f t="shared" ca="1" si="30"/>
        <v>0</v>
      </c>
      <c r="F252" s="83"/>
      <c r="G252" s="82" t="str">
        <f t="shared" ca="1" si="27"/>
        <v/>
      </c>
      <c r="H252" s="82" t="str">
        <f t="shared" ca="1" si="28"/>
        <v/>
      </c>
      <c r="I252" s="82" t="str">
        <f t="shared" ca="1" si="29"/>
        <v/>
      </c>
    </row>
    <row r="253" spans="2:9" ht="15" thickBot="1" x14ac:dyDescent="0.35">
      <c r="B253" s="79" t="str">
        <f t="shared" ca="1" si="31"/>
        <v/>
      </c>
      <c r="C253" s="80" t="str">
        <f t="shared" ca="1" si="25"/>
        <v/>
      </c>
      <c r="D253" s="83" t="str">
        <f t="shared" ca="1" si="26"/>
        <v/>
      </c>
      <c r="E253" s="81">
        <f t="shared" ca="1" si="30"/>
        <v>0</v>
      </c>
      <c r="F253" s="83"/>
      <c r="G253" s="82" t="str">
        <f t="shared" ca="1" si="27"/>
        <v/>
      </c>
      <c r="H253" s="82" t="str">
        <f t="shared" ca="1" si="28"/>
        <v/>
      </c>
      <c r="I253" s="82" t="str">
        <f t="shared" ca="1" si="29"/>
        <v/>
      </c>
    </row>
    <row r="254" spans="2:9" ht="15" thickBot="1" x14ac:dyDescent="0.35">
      <c r="B254" s="79" t="str">
        <f t="shared" ca="1" si="31"/>
        <v/>
      </c>
      <c r="C254" s="80" t="str">
        <f t="shared" ca="1" si="25"/>
        <v/>
      </c>
      <c r="D254" s="83" t="str">
        <f t="shared" ca="1" si="26"/>
        <v/>
      </c>
      <c r="E254" s="81">
        <f t="shared" ca="1" si="30"/>
        <v>0</v>
      </c>
      <c r="F254" s="83"/>
      <c r="G254" s="82" t="str">
        <f t="shared" ca="1" si="27"/>
        <v/>
      </c>
      <c r="H254" s="82" t="str">
        <f t="shared" ca="1" si="28"/>
        <v/>
      </c>
      <c r="I254" s="82" t="str">
        <f t="shared" ca="1" si="29"/>
        <v/>
      </c>
    </row>
    <row r="255" spans="2:9" ht="15" thickBot="1" x14ac:dyDescent="0.35">
      <c r="B255" s="79" t="str">
        <f t="shared" ca="1" si="31"/>
        <v/>
      </c>
      <c r="C255" s="80" t="str">
        <f t="shared" ca="1" si="25"/>
        <v/>
      </c>
      <c r="D255" s="83" t="str">
        <f t="shared" ca="1" si="26"/>
        <v/>
      </c>
      <c r="E255" s="81">
        <f t="shared" ca="1" si="30"/>
        <v>0</v>
      </c>
      <c r="F255" s="83"/>
      <c r="G255" s="82" t="str">
        <f t="shared" ca="1" si="27"/>
        <v/>
      </c>
      <c r="H255" s="82" t="str">
        <f t="shared" ca="1" si="28"/>
        <v/>
      </c>
      <c r="I255" s="82" t="str">
        <f t="shared" ca="1" si="29"/>
        <v/>
      </c>
    </row>
    <row r="256" spans="2:9" ht="15" thickBot="1" x14ac:dyDescent="0.35">
      <c r="B256" s="79" t="str">
        <f t="shared" ca="1" si="31"/>
        <v/>
      </c>
      <c r="C256" s="80" t="str">
        <f t="shared" ca="1" si="25"/>
        <v/>
      </c>
      <c r="D256" s="83" t="str">
        <f t="shared" ca="1" si="26"/>
        <v/>
      </c>
      <c r="E256" s="81">
        <f t="shared" ca="1" si="30"/>
        <v>0</v>
      </c>
      <c r="F256" s="83"/>
      <c r="G256" s="82" t="str">
        <f t="shared" ca="1" si="27"/>
        <v/>
      </c>
      <c r="H256" s="82" t="str">
        <f t="shared" ca="1" si="28"/>
        <v/>
      </c>
      <c r="I256" s="82" t="str">
        <f t="shared" ca="1" si="29"/>
        <v/>
      </c>
    </row>
    <row r="257" spans="2:9" ht="15" thickBot="1" x14ac:dyDescent="0.35">
      <c r="B257" s="79" t="str">
        <f t="shared" ca="1" si="31"/>
        <v/>
      </c>
      <c r="C257" s="80" t="str">
        <f t="shared" ca="1" si="25"/>
        <v/>
      </c>
      <c r="D257" s="83" t="str">
        <f t="shared" ca="1" si="26"/>
        <v/>
      </c>
      <c r="E257" s="81">
        <f t="shared" ca="1" si="30"/>
        <v>0</v>
      </c>
      <c r="F257" s="83"/>
      <c r="G257" s="82" t="str">
        <f t="shared" ca="1" si="27"/>
        <v/>
      </c>
      <c r="H257" s="82" t="str">
        <f t="shared" ca="1" si="28"/>
        <v/>
      </c>
      <c r="I257" s="82" t="str">
        <f t="shared" ca="1" si="29"/>
        <v/>
      </c>
    </row>
    <row r="258" spans="2:9" ht="15" thickBot="1" x14ac:dyDescent="0.35">
      <c r="B258" s="79" t="str">
        <f t="shared" ca="1" si="31"/>
        <v/>
      </c>
      <c r="C258" s="80" t="str">
        <f t="shared" ca="1" si="25"/>
        <v/>
      </c>
      <c r="D258" s="83" t="str">
        <f t="shared" ca="1" si="26"/>
        <v/>
      </c>
      <c r="E258" s="81">
        <f t="shared" ca="1" si="30"/>
        <v>0</v>
      </c>
      <c r="F258" s="83"/>
      <c r="G258" s="82" t="str">
        <f t="shared" ca="1" si="27"/>
        <v/>
      </c>
      <c r="H258" s="82" t="str">
        <f t="shared" ca="1" si="28"/>
        <v/>
      </c>
      <c r="I258" s="82" t="str">
        <f t="shared" ca="1" si="29"/>
        <v/>
      </c>
    </row>
    <row r="259" spans="2:9" ht="15" thickBot="1" x14ac:dyDescent="0.35">
      <c r="B259" s="79" t="str">
        <f t="shared" ca="1" si="31"/>
        <v/>
      </c>
      <c r="C259" s="80" t="str">
        <f t="shared" ca="1" si="25"/>
        <v/>
      </c>
      <c r="D259" s="83" t="str">
        <f t="shared" ca="1" si="26"/>
        <v/>
      </c>
      <c r="E259" s="81">
        <f t="shared" ca="1" si="30"/>
        <v>0</v>
      </c>
      <c r="F259" s="83"/>
      <c r="G259" s="82" t="str">
        <f t="shared" ca="1" si="27"/>
        <v/>
      </c>
      <c r="H259" s="82" t="str">
        <f t="shared" ca="1" si="28"/>
        <v/>
      </c>
      <c r="I259" s="82" t="str">
        <f t="shared" ca="1" si="29"/>
        <v/>
      </c>
    </row>
    <row r="260" spans="2:9" ht="15" thickBot="1" x14ac:dyDescent="0.35">
      <c r="B260" s="79" t="str">
        <f t="shared" ca="1" si="31"/>
        <v/>
      </c>
      <c r="C260" s="80" t="str">
        <f t="shared" ca="1" si="25"/>
        <v/>
      </c>
      <c r="D260" s="83" t="str">
        <f t="shared" ca="1" si="26"/>
        <v/>
      </c>
      <c r="E260" s="81">
        <f t="shared" ca="1" si="30"/>
        <v>0</v>
      </c>
      <c r="F260" s="83"/>
      <c r="G260" s="82" t="str">
        <f t="shared" ca="1" si="27"/>
        <v/>
      </c>
      <c r="H260" s="82" t="str">
        <f t="shared" ca="1" si="28"/>
        <v/>
      </c>
      <c r="I260" s="82" t="str">
        <f t="shared" ca="1" si="29"/>
        <v/>
      </c>
    </row>
    <row r="261" spans="2:9" ht="15" thickBot="1" x14ac:dyDescent="0.35">
      <c r="B261" s="79" t="str">
        <f t="shared" ca="1" si="31"/>
        <v/>
      </c>
      <c r="C261" s="80" t="str">
        <f t="shared" ca="1" si="25"/>
        <v/>
      </c>
      <c r="D261" s="83" t="str">
        <f t="shared" ca="1" si="26"/>
        <v/>
      </c>
      <c r="E261" s="81">
        <f t="shared" ca="1" si="30"/>
        <v>0</v>
      </c>
      <c r="F261" s="83"/>
      <c r="G261" s="82" t="str">
        <f t="shared" ca="1" si="27"/>
        <v/>
      </c>
      <c r="H261" s="82" t="str">
        <f t="shared" ca="1" si="28"/>
        <v/>
      </c>
      <c r="I261" s="82" t="str">
        <f t="shared" ca="1" si="29"/>
        <v/>
      </c>
    </row>
    <row r="262" spans="2:9" ht="15" thickBot="1" x14ac:dyDescent="0.35">
      <c r="B262" s="79" t="str">
        <f t="shared" ca="1" si="31"/>
        <v/>
      </c>
      <c r="C262" s="80" t="str">
        <f t="shared" ca="1" si="25"/>
        <v/>
      </c>
      <c r="D262" s="83" t="str">
        <f t="shared" ca="1" si="26"/>
        <v/>
      </c>
      <c r="E262" s="81">
        <f t="shared" ca="1" si="30"/>
        <v>0</v>
      </c>
      <c r="F262" s="83"/>
      <c r="G262" s="82" t="str">
        <f t="shared" ca="1" si="27"/>
        <v/>
      </c>
      <c r="H262" s="82" t="str">
        <f t="shared" ca="1" si="28"/>
        <v/>
      </c>
      <c r="I262" s="82" t="str">
        <f t="shared" ca="1" si="29"/>
        <v/>
      </c>
    </row>
    <row r="263" spans="2:9" ht="15" thickBot="1" x14ac:dyDescent="0.35">
      <c r="B263" s="79" t="str">
        <f t="shared" ca="1" si="31"/>
        <v/>
      </c>
      <c r="C263" s="80" t="str">
        <f t="shared" ca="1" si="25"/>
        <v/>
      </c>
      <c r="D263" s="83" t="str">
        <f t="shared" ca="1" si="26"/>
        <v/>
      </c>
      <c r="E263" s="81">
        <f t="shared" ca="1" si="30"/>
        <v>0</v>
      </c>
      <c r="F263" s="83"/>
      <c r="G263" s="82" t="str">
        <f t="shared" ca="1" si="27"/>
        <v/>
      </c>
      <c r="H263" s="82" t="str">
        <f t="shared" ca="1" si="28"/>
        <v/>
      </c>
      <c r="I263" s="82" t="str">
        <f t="shared" ca="1" si="29"/>
        <v/>
      </c>
    </row>
    <row r="264" spans="2:9" ht="15" thickBot="1" x14ac:dyDescent="0.35">
      <c r="B264" s="79" t="str">
        <f t="shared" ca="1" si="31"/>
        <v/>
      </c>
      <c r="C264" s="80" t="str">
        <f t="shared" ca="1" si="25"/>
        <v/>
      </c>
      <c r="D264" s="83" t="str">
        <f t="shared" ca="1" si="26"/>
        <v/>
      </c>
      <c r="E264" s="81">
        <f t="shared" ca="1" si="30"/>
        <v>0</v>
      </c>
      <c r="F264" s="83"/>
      <c r="G264" s="82" t="str">
        <f t="shared" ca="1" si="27"/>
        <v/>
      </c>
      <c r="H264" s="82" t="str">
        <f t="shared" ca="1" si="28"/>
        <v/>
      </c>
      <c r="I264" s="82" t="str">
        <f t="shared" ca="1" si="29"/>
        <v/>
      </c>
    </row>
    <row r="265" spans="2:9" ht="15" thickBot="1" x14ac:dyDescent="0.35">
      <c r="B265" s="79" t="str">
        <f t="shared" ca="1" si="31"/>
        <v/>
      </c>
      <c r="C265" s="80" t="str">
        <f t="shared" ca="1" si="25"/>
        <v/>
      </c>
      <c r="D265" s="83" t="str">
        <f t="shared" ca="1" si="26"/>
        <v/>
      </c>
      <c r="E265" s="81">
        <f t="shared" ca="1" si="30"/>
        <v>0</v>
      </c>
      <c r="F265" s="83"/>
      <c r="G265" s="82" t="str">
        <f t="shared" ca="1" si="27"/>
        <v/>
      </c>
      <c r="H265" s="82" t="str">
        <f t="shared" ca="1" si="28"/>
        <v/>
      </c>
      <c r="I265" s="82" t="str">
        <f t="shared" ca="1" si="29"/>
        <v/>
      </c>
    </row>
    <row r="266" spans="2:9" ht="15" thickBot="1" x14ac:dyDescent="0.35">
      <c r="B266" s="79" t="str">
        <f t="shared" ca="1" si="31"/>
        <v/>
      </c>
      <c r="C266" s="80" t="str">
        <f t="shared" ca="1" si="25"/>
        <v/>
      </c>
      <c r="D266" s="83" t="str">
        <f t="shared" ca="1" si="26"/>
        <v/>
      </c>
      <c r="E266" s="81">
        <f t="shared" ca="1" si="30"/>
        <v>0</v>
      </c>
      <c r="F266" s="83"/>
      <c r="G266" s="82" t="str">
        <f t="shared" ca="1" si="27"/>
        <v/>
      </c>
      <c r="H266" s="82" t="str">
        <f t="shared" ca="1" si="28"/>
        <v/>
      </c>
      <c r="I266" s="82" t="str">
        <f t="shared" ca="1" si="29"/>
        <v/>
      </c>
    </row>
    <row r="267" spans="2:9" ht="15" thickBot="1" x14ac:dyDescent="0.35">
      <c r="B267" s="79" t="str">
        <f t="shared" ca="1" si="31"/>
        <v/>
      </c>
      <c r="C267" s="80" t="str">
        <f t="shared" ca="1" si="25"/>
        <v/>
      </c>
      <c r="D267" s="83" t="str">
        <f t="shared" ca="1" si="26"/>
        <v/>
      </c>
      <c r="E267" s="81">
        <f t="shared" ca="1" si="30"/>
        <v>0</v>
      </c>
      <c r="F267" s="83"/>
      <c r="G267" s="82" t="str">
        <f t="shared" ca="1" si="27"/>
        <v/>
      </c>
      <c r="H267" s="82" t="str">
        <f t="shared" ca="1" si="28"/>
        <v/>
      </c>
      <c r="I267" s="82" t="str">
        <f t="shared" ca="1" si="29"/>
        <v/>
      </c>
    </row>
    <row r="268" spans="2:9" ht="15" thickBot="1" x14ac:dyDescent="0.35">
      <c r="B268" s="79" t="str">
        <f t="shared" ca="1" si="31"/>
        <v/>
      </c>
      <c r="C268" s="80" t="str">
        <f t="shared" ca="1" si="25"/>
        <v/>
      </c>
      <c r="D268" s="83" t="str">
        <f t="shared" ca="1" si="26"/>
        <v/>
      </c>
      <c r="E268" s="81">
        <f t="shared" ca="1" si="30"/>
        <v>0</v>
      </c>
      <c r="F268" s="83"/>
      <c r="G268" s="82" t="str">
        <f t="shared" ca="1" si="27"/>
        <v/>
      </c>
      <c r="H268" s="82" t="str">
        <f t="shared" ca="1" si="28"/>
        <v/>
      </c>
      <c r="I268" s="82" t="str">
        <f t="shared" ca="1" si="29"/>
        <v/>
      </c>
    </row>
    <row r="269" spans="2:9" ht="15" thickBot="1" x14ac:dyDescent="0.35">
      <c r="B269" s="79" t="str">
        <f t="shared" ca="1" si="31"/>
        <v/>
      </c>
      <c r="C269" s="80" t="str">
        <f t="shared" ca="1" si="25"/>
        <v/>
      </c>
      <c r="D269" s="83" t="str">
        <f t="shared" ca="1" si="26"/>
        <v/>
      </c>
      <c r="E269" s="81">
        <f t="shared" ca="1" si="30"/>
        <v>0</v>
      </c>
      <c r="F269" s="83"/>
      <c r="G269" s="82" t="str">
        <f t="shared" ca="1" si="27"/>
        <v/>
      </c>
      <c r="H269" s="82" t="str">
        <f t="shared" ca="1" si="28"/>
        <v/>
      </c>
      <c r="I269" s="82" t="str">
        <f t="shared" ca="1" si="29"/>
        <v/>
      </c>
    </row>
    <row r="270" spans="2:9" ht="15" thickBot="1" x14ac:dyDescent="0.35">
      <c r="B270" s="79" t="str">
        <f t="shared" ca="1" si="31"/>
        <v/>
      </c>
      <c r="C270" s="80" t="str">
        <f t="shared" ca="1" si="25"/>
        <v/>
      </c>
      <c r="D270" s="83" t="str">
        <f t="shared" ca="1" si="26"/>
        <v/>
      </c>
      <c r="E270" s="81">
        <f t="shared" ca="1" si="30"/>
        <v>0</v>
      </c>
      <c r="F270" s="83"/>
      <c r="G270" s="82" t="str">
        <f t="shared" ca="1" si="27"/>
        <v/>
      </c>
      <c r="H270" s="82" t="str">
        <f t="shared" ca="1" si="28"/>
        <v/>
      </c>
      <c r="I270" s="82" t="str">
        <f t="shared" ca="1" si="29"/>
        <v/>
      </c>
    </row>
    <row r="271" spans="2:9" ht="15" thickBot="1" x14ac:dyDescent="0.35">
      <c r="B271" s="79" t="str">
        <f t="shared" ca="1" si="31"/>
        <v/>
      </c>
      <c r="C271" s="80" t="str">
        <f t="shared" ca="1" si="25"/>
        <v/>
      </c>
      <c r="D271" s="83" t="str">
        <f t="shared" ca="1" si="26"/>
        <v/>
      </c>
      <c r="E271" s="81">
        <f t="shared" ca="1" si="30"/>
        <v>0</v>
      </c>
      <c r="F271" s="83"/>
      <c r="G271" s="82" t="str">
        <f t="shared" ca="1" si="27"/>
        <v/>
      </c>
      <c r="H271" s="82" t="str">
        <f t="shared" ca="1" si="28"/>
        <v/>
      </c>
      <c r="I271" s="82" t="str">
        <f t="shared" ca="1" si="29"/>
        <v/>
      </c>
    </row>
    <row r="272" spans="2:9" ht="15" thickBot="1" x14ac:dyDescent="0.35">
      <c r="B272" s="79" t="str">
        <f t="shared" ca="1" si="31"/>
        <v/>
      </c>
      <c r="C272" s="80" t="str">
        <f t="shared" ca="1" si="25"/>
        <v/>
      </c>
      <c r="D272" s="83" t="str">
        <f t="shared" ca="1" si="26"/>
        <v/>
      </c>
      <c r="E272" s="81">
        <f t="shared" ca="1" si="30"/>
        <v>0</v>
      </c>
      <c r="F272" s="83"/>
      <c r="G272" s="82" t="str">
        <f t="shared" ca="1" si="27"/>
        <v/>
      </c>
      <c r="H272" s="82" t="str">
        <f t="shared" ca="1" si="28"/>
        <v/>
      </c>
      <c r="I272" s="82" t="str">
        <f t="shared" ca="1" si="29"/>
        <v/>
      </c>
    </row>
    <row r="273" spans="2:9" ht="15" thickBot="1" x14ac:dyDescent="0.35">
      <c r="B273" s="79" t="str">
        <f t="shared" ca="1" si="31"/>
        <v/>
      </c>
      <c r="C273" s="80" t="str">
        <f t="shared" ca="1" si="25"/>
        <v/>
      </c>
      <c r="D273" s="83" t="str">
        <f t="shared" ca="1" si="26"/>
        <v/>
      </c>
      <c r="E273" s="81">
        <f t="shared" ca="1" si="30"/>
        <v>0</v>
      </c>
      <c r="F273" s="83"/>
      <c r="G273" s="82" t="str">
        <f t="shared" ca="1" si="27"/>
        <v/>
      </c>
      <c r="H273" s="82" t="str">
        <f t="shared" ca="1" si="28"/>
        <v/>
      </c>
      <c r="I273" s="82" t="str">
        <f t="shared" ca="1" si="29"/>
        <v/>
      </c>
    </row>
    <row r="274" spans="2:9" ht="15" thickBot="1" x14ac:dyDescent="0.35">
      <c r="B274" s="79" t="str">
        <f t="shared" ca="1" si="31"/>
        <v/>
      </c>
      <c r="C274" s="80" t="str">
        <f t="shared" ca="1" si="25"/>
        <v/>
      </c>
      <c r="D274" s="83" t="str">
        <f t="shared" ca="1" si="26"/>
        <v/>
      </c>
      <c r="E274" s="81">
        <f t="shared" ca="1" si="30"/>
        <v>0</v>
      </c>
      <c r="F274" s="83"/>
      <c r="G274" s="82" t="str">
        <f t="shared" ca="1" si="27"/>
        <v/>
      </c>
      <c r="H274" s="82" t="str">
        <f t="shared" ca="1" si="28"/>
        <v/>
      </c>
      <c r="I274" s="82" t="str">
        <f t="shared" ca="1" si="29"/>
        <v/>
      </c>
    </row>
    <row r="275" spans="2:9" ht="15" thickBot="1" x14ac:dyDescent="0.35">
      <c r="B275" s="79" t="str">
        <f t="shared" ca="1" si="31"/>
        <v/>
      </c>
      <c r="C275" s="80" t="str">
        <f t="shared" ca="1" si="25"/>
        <v/>
      </c>
      <c r="D275" s="83" t="str">
        <f t="shared" ca="1" si="26"/>
        <v/>
      </c>
      <c r="E275" s="81">
        <f t="shared" ca="1" si="30"/>
        <v>0</v>
      </c>
      <c r="F275" s="83"/>
      <c r="G275" s="82" t="str">
        <f t="shared" ca="1" si="27"/>
        <v/>
      </c>
      <c r="H275" s="82" t="str">
        <f t="shared" ca="1" si="28"/>
        <v/>
      </c>
      <c r="I275" s="82" t="str">
        <f t="shared" ca="1" si="29"/>
        <v/>
      </c>
    </row>
    <row r="276" spans="2:9" ht="15" thickBot="1" x14ac:dyDescent="0.35">
      <c r="B276" s="79" t="str">
        <f t="shared" ca="1" si="31"/>
        <v/>
      </c>
      <c r="C276" s="80" t="str">
        <f t="shared" ca="1" si="25"/>
        <v/>
      </c>
      <c r="D276" s="83" t="str">
        <f t="shared" ca="1" si="26"/>
        <v/>
      </c>
      <c r="E276" s="81">
        <f t="shared" ca="1" si="30"/>
        <v>0</v>
      </c>
      <c r="F276" s="83"/>
      <c r="G276" s="82" t="str">
        <f t="shared" ca="1" si="27"/>
        <v/>
      </c>
      <c r="H276" s="82" t="str">
        <f t="shared" ca="1" si="28"/>
        <v/>
      </c>
      <c r="I276" s="82" t="str">
        <f t="shared" ca="1" si="29"/>
        <v/>
      </c>
    </row>
    <row r="277" spans="2:9" ht="15" thickBot="1" x14ac:dyDescent="0.35">
      <c r="B277" s="79" t="str">
        <f t="shared" ca="1" si="31"/>
        <v/>
      </c>
      <c r="C277" s="80" t="str">
        <f t="shared" ca="1" si="25"/>
        <v/>
      </c>
      <c r="D277" s="83" t="str">
        <f t="shared" ca="1" si="26"/>
        <v/>
      </c>
      <c r="E277" s="81">
        <f t="shared" ca="1" si="30"/>
        <v>0</v>
      </c>
      <c r="F277" s="83"/>
      <c r="G277" s="82" t="str">
        <f t="shared" ca="1" si="27"/>
        <v/>
      </c>
      <c r="H277" s="82" t="str">
        <f t="shared" ca="1" si="28"/>
        <v/>
      </c>
      <c r="I277" s="82" t="str">
        <f t="shared" ca="1" si="29"/>
        <v/>
      </c>
    </row>
    <row r="278" spans="2:9" ht="15" thickBot="1" x14ac:dyDescent="0.35">
      <c r="B278" s="79" t="str">
        <f t="shared" ca="1" si="31"/>
        <v/>
      </c>
      <c r="C278" s="80" t="str">
        <f t="shared" ca="1" si="25"/>
        <v/>
      </c>
      <c r="D278" s="83" t="str">
        <f t="shared" ca="1" si="26"/>
        <v/>
      </c>
      <c r="E278" s="81">
        <f t="shared" ca="1" si="30"/>
        <v>0</v>
      </c>
      <c r="F278" s="83"/>
      <c r="G278" s="82" t="str">
        <f t="shared" ca="1" si="27"/>
        <v/>
      </c>
      <c r="H278" s="82" t="str">
        <f t="shared" ca="1" si="28"/>
        <v/>
      </c>
      <c r="I278" s="82" t="str">
        <f t="shared" ca="1" si="29"/>
        <v/>
      </c>
    </row>
    <row r="279" spans="2:9" ht="15" thickBot="1" x14ac:dyDescent="0.35">
      <c r="B279" s="79" t="str">
        <f t="shared" ca="1" si="31"/>
        <v/>
      </c>
      <c r="C279" s="80" t="str">
        <f t="shared" ca="1" si="25"/>
        <v/>
      </c>
      <c r="D279" s="83" t="str">
        <f t="shared" ca="1" si="26"/>
        <v/>
      </c>
      <c r="E279" s="81">
        <f t="shared" ca="1" si="30"/>
        <v>0</v>
      </c>
      <c r="F279" s="83"/>
      <c r="G279" s="82" t="str">
        <f t="shared" ca="1" si="27"/>
        <v/>
      </c>
      <c r="H279" s="82" t="str">
        <f t="shared" ca="1" si="28"/>
        <v/>
      </c>
      <c r="I279" s="82" t="str">
        <f t="shared" ca="1" si="29"/>
        <v/>
      </c>
    </row>
    <row r="280" spans="2:9" ht="15" thickBot="1" x14ac:dyDescent="0.35">
      <c r="B280" s="79" t="str">
        <f t="shared" ca="1" si="31"/>
        <v/>
      </c>
      <c r="C280" s="80" t="str">
        <f t="shared" ref="C280:C343" ca="1" si="32">IF($E$10="End of the Period",IF(B280="","",IF(OR(payment_frequency_1="Weekly",payment_frequency_1="Bi-weekly",payment_frequency_1="Semi-monthly"),first_payment_date_1+B280*VLOOKUP(payment_frequency_1,periodic_table,2,0),EDATE(first_payment_date_1,B280*VLOOKUP(payment_frequency_1,periodic_table,2,0)))),IF(B280="","",IF(OR(payment_frequency_1="Weekly",payment_frequency_1="Bi-weekly",payment_frequency_1="Semi-monthly"),first_payment_date_1+(B280-1)*VLOOKUP(payment_frequency_1,periodic_table,2,0),EDATE(first_payment_date_1,(B280-1)*VLOOKUP(payment_frequency_1,periodic_table,2,0)))))</f>
        <v/>
      </c>
      <c r="D280" s="83" t="str">
        <f t="shared" ref="D280:D343" ca="1" si="33">IF(B280="","",IF(I279&lt;payment_1,I279*(1+rate_1),payment_1))</f>
        <v/>
      </c>
      <c r="E280" s="81">
        <f t="shared" ca="1" si="30"/>
        <v>0</v>
      </c>
      <c r="F280" s="83"/>
      <c r="G280" s="82" t="str">
        <f t="shared" ref="G280:G343" ca="1" si="34">IF(AND(payment_type_1=1,B280=1),0,IF(B280="","",I279*rate_1))</f>
        <v/>
      </c>
      <c r="H280" s="82" t="str">
        <f t="shared" ca="1" si="28"/>
        <v/>
      </c>
      <c r="I280" s="82" t="str">
        <f t="shared" ca="1" si="29"/>
        <v/>
      </c>
    </row>
    <row r="281" spans="2:9" ht="15" thickBot="1" x14ac:dyDescent="0.35">
      <c r="B281" s="79" t="str">
        <f t="shared" ca="1" si="31"/>
        <v/>
      </c>
      <c r="C281" s="80" t="str">
        <f t="shared" ca="1" si="32"/>
        <v/>
      </c>
      <c r="D281" s="83" t="str">
        <f t="shared" ca="1" si="33"/>
        <v/>
      </c>
      <c r="E281" s="81">
        <f t="shared" ca="1" si="30"/>
        <v>0</v>
      </c>
      <c r="F281" s="83"/>
      <c r="G281" s="82" t="str">
        <f t="shared" ca="1" si="34"/>
        <v/>
      </c>
      <c r="H281" s="82" t="str">
        <f t="shared" ref="H281:H344" ca="1" si="35">IF(B281="","",D281-G281+E281+F281)</f>
        <v/>
      </c>
      <c r="I281" s="82" t="str">
        <f t="shared" ref="I281:I344" ca="1" si="36">IFERROR(IF(H281&lt;=0,"",I280-H281),"")</f>
        <v/>
      </c>
    </row>
    <row r="282" spans="2:9" ht="15" thickBot="1" x14ac:dyDescent="0.35">
      <c r="B282" s="79" t="str">
        <f t="shared" ca="1" si="31"/>
        <v/>
      </c>
      <c r="C282" s="80" t="str">
        <f t="shared" ca="1" si="32"/>
        <v/>
      </c>
      <c r="D282" s="83" t="str">
        <f t="shared" ca="1" si="33"/>
        <v/>
      </c>
      <c r="E282" s="81">
        <f t="shared" ca="1" si="30"/>
        <v>0</v>
      </c>
      <c r="F282" s="83"/>
      <c r="G282" s="82" t="str">
        <f t="shared" ca="1" si="34"/>
        <v/>
      </c>
      <c r="H282" s="82" t="str">
        <f t="shared" ca="1" si="35"/>
        <v/>
      </c>
      <c r="I282" s="82" t="str">
        <f t="shared" ca="1" si="36"/>
        <v/>
      </c>
    </row>
    <row r="283" spans="2:9" ht="15" thickBot="1" x14ac:dyDescent="0.35">
      <c r="B283" s="79" t="str">
        <f t="shared" ca="1" si="31"/>
        <v/>
      </c>
      <c r="C283" s="80" t="str">
        <f t="shared" ca="1" si="32"/>
        <v/>
      </c>
      <c r="D283" s="83" t="str">
        <f t="shared" ca="1" si="33"/>
        <v/>
      </c>
      <c r="E283" s="81">
        <f t="shared" ca="1" si="30"/>
        <v>0</v>
      </c>
      <c r="F283" s="83"/>
      <c r="G283" s="82" t="str">
        <f t="shared" ca="1" si="34"/>
        <v/>
      </c>
      <c r="H283" s="82" t="str">
        <f t="shared" ca="1" si="35"/>
        <v/>
      </c>
      <c r="I283" s="82" t="str">
        <f t="shared" ca="1" si="36"/>
        <v/>
      </c>
    </row>
    <row r="284" spans="2:9" ht="15" thickBot="1" x14ac:dyDescent="0.35">
      <c r="B284" s="79" t="str">
        <f t="shared" ca="1" si="31"/>
        <v/>
      </c>
      <c r="C284" s="80" t="str">
        <f t="shared" ca="1" si="32"/>
        <v/>
      </c>
      <c r="D284" s="83" t="str">
        <f t="shared" ca="1" si="33"/>
        <v/>
      </c>
      <c r="E284" s="81">
        <f t="shared" ca="1" si="30"/>
        <v>0</v>
      </c>
      <c r="F284" s="83"/>
      <c r="G284" s="82" t="str">
        <f t="shared" ca="1" si="34"/>
        <v/>
      </c>
      <c r="H284" s="82" t="str">
        <f t="shared" ca="1" si="35"/>
        <v/>
      </c>
      <c r="I284" s="82" t="str">
        <f t="shared" ca="1" si="36"/>
        <v/>
      </c>
    </row>
    <row r="285" spans="2:9" ht="15" thickBot="1" x14ac:dyDescent="0.35">
      <c r="B285" s="79" t="str">
        <f t="shared" ca="1" si="31"/>
        <v/>
      </c>
      <c r="C285" s="80" t="str">
        <f t="shared" ca="1" si="32"/>
        <v/>
      </c>
      <c r="D285" s="83" t="str">
        <f t="shared" ca="1" si="33"/>
        <v/>
      </c>
      <c r="E285" s="81">
        <f t="shared" ca="1" si="30"/>
        <v>0</v>
      </c>
      <c r="F285" s="83"/>
      <c r="G285" s="82" t="str">
        <f t="shared" ca="1" si="34"/>
        <v/>
      </c>
      <c r="H285" s="82" t="str">
        <f t="shared" ca="1" si="35"/>
        <v/>
      </c>
      <c r="I285" s="82" t="str">
        <f t="shared" ca="1" si="36"/>
        <v/>
      </c>
    </row>
    <row r="286" spans="2:9" ht="15" thickBot="1" x14ac:dyDescent="0.35">
      <c r="B286" s="79" t="str">
        <f t="shared" ca="1" si="31"/>
        <v/>
      </c>
      <c r="C286" s="80" t="str">
        <f t="shared" ca="1" si="32"/>
        <v/>
      </c>
      <c r="D286" s="83" t="str">
        <f t="shared" ca="1" si="33"/>
        <v/>
      </c>
      <c r="E286" s="81">
        <f t="shared" ca="1" si="30"/>
        <v>0</v>
      </c>
      <c r="F286" s="83"/>
      <c r="G286" s="82" t="str">
        <f t="shared" ca="1" si="34"/>
        <v/>
      </c>
      <c r="H286" s="82" t="str">
        <f t="shared" ca="1" si="35"/>
        <v/>
      </c>
      <c r="I286" s="82" t="str">
        <f t="shared" ca="1" si="36"/>
        <v/>
      </c>
    </row>
    <row r="287" spans="2:9" ht="15" thickBot="1" x14ac:dyDescent="0.35">
      <c r="B287" s="79" t="str">
        <f t="shared" ca="1" si="31"/>
        <v/>
      </c>
      <c r="C287" s="80" t="str">
        <f t="shared" ca="1" si="32"/>
        <v/>
      </c>
      <c r="D287" s="83" t="str">
        <f t="shared" ca="1" si="33"/>
        <v/>
      </c>
      <c r="E287" s="81">
        <f t="shared" ca="1" si="30"/>
        <v>0</v>
      </c>
      <c r="F287" s="83"/>
      <c r="G287" s="82" t="str">
        <f t="shared" ca="1" si="34"/>
        <v/>
      </c>
      <c r="H287" s="82" t="str">
        <f t="shared" ca="1" si="35"/>
        <v/>
      </c>
      <c r="I287" s="82" t="str">
        <f t="shared" ca="1" si="36"/>
        <v/>
      </c>
    </row>
    <row r="288" spans="2:9" ht="15" thickBot="1" x14ac:dyDescent="0.35">
      <c r="B288" s="79" t="str">
        <f t="shared" ca="1" si="31"/>
        <v/>
      </c>
      <c r="C288" s="80" t="str">
        <f t="shared" ca="1" si="32"/>
        <v/>
      </c>
      <c r="D288" s="83" t="str">
        <f t="shared" ca="1" si="33"/>
        <v/>
      </c>
      <c r="E288" s="81">
        <f t="shared" ca="1" si="30"/>
        <v>0</v>
      </c>
      <c r="F288" s="83"/>
      <c r="G288" s="82" t="str">
        <f t="shared" ca="1" si="34"/>
        <v/>
      </c>
      <c r="H288" s="82" t="str">
        <f t="shared" ca="1" si="35"/>
        <v/>
      </c>
      <c r="I288" s="82" t="str">
        <f t="shared" ca="1" si="36"/>
        <v/>
      </c>
    </row>
    <row r="289" spans="2:9" ht="15" thickBot="1" x14ac:dyDescent="0.35">
      <c r="B289" s="79" t="str">
        <f t="shared" ca="1" si="31"/>
        <v/>
      </c>
      <c r="C289" s="80" t="str">
        <f t="shared" ca="1" si="32"/>
        <v/>
      </c>
      <c r="D289" s="83" t="str">
        <f t="shared" ca="1" si="33"/>
        <v/>
      </c>
      <c r="E289" s="81">
        <f t="shared" ca="1" si="30"/>
        <v>0</v>
      </c>
      <c r="F289" s="83"/>
      <c r="G289" s="82" t="str">
        <f t="shared" ca="1" si="34"/>
        <v/>
      </c>
      <c r="H289" s="82" t="str">
        <f t="shared" ca="1" si="35"/>
        <v/>
      </c>
      <c r="I289" s="82" t="str">
        <f t="shared" ca="1" si="36"/>
        <v/>
      </c>
    </row>
    <row r="290" spans="2:9" ht="15" thickBot="1" x14ac:dyDescent="0.35">
      <c r="B290" s="79" t="str">
        <f t="shared" ca="1" si="31"/>
        <v/>
      </c>
      <c r="C290" s="80" t="str">
        <f t="shared" ca="1" si="32"/>
        <v/>
      </c>
      <c r="D290" s="83" t="str">
        <f t="shared" ca="1" si="33"/>
        <v/>
      </c>
      <c r="E290" s="81">
        <f t="shared" ca="1" si="30"/>
        <v>0</v>
      </c>
      <c r="F290" s="83"/>
      <c r="G290" s="82" t="str">
        <f t="shared" ca="1" si="34"/>
        <v/>
      </c>
      <c r="H290" s="82" t="str">
        <f t="shared" ca="1" si="35"/>
        <v/>
      </c>
      <c r="I290" s="82" t="str">
        <f t="shared" ca="1" si="36"/>
        <v/>
      </c>
    </row>
    <row r="291" spans="2:9" ht="15" thickBot="1" x14ac:dyDescent="0.35">
      <c r="B291" s="79" t="str">
        <f t="shared" ca="1" si="31"/>
        <v/>
      </c>
      <c r="C291" s="80" t="str">
        <f t="shared" ca="1" si="32"/>
        <v/>
      </c>
      <c r="D291" s="83" t="str">
        <f t="shared" ca="1" si="33"/>
        <v/>
      </c>
      <c r="E291" s="81">
        <f t="shared" ca="1" si="30"/>
        <v>0</v>
      </c>
      <c r="F291" s="83"/>
      <c r="G291" s="82" t="str">
        <f t="shared" ca="1" si="34"/>
        <v/>
      </c>
      <c r="H291" s="82" t="str">
        <f t="shared" ca="1" si="35"/>
        <v/>
      </c>
      <c r="I291" s="82" t="str">
        <f t="shared" ca="1" si="36"/>
        <v/>
      </c>
    </row>
    <row r="292" spans="2:9" ht="15" thickBot="1" x14ac:dyDescent="0.35">
      <c r="B292" s="79" t="str">
        <f t="shared" ca="1" si="31"/>
        <v/>
      </c>
      <c r="C292" s="80" t="str">
        <f t="shared" ca="1" si="32"/>
        <v/>
      </c>
      <c r="D292" s="83" t="str">
        <f t="shared" ca="1" si="33"/>
        <v/>
      </c>
      <c r="E292" s="81">
        <f t="shared" ref="E292:E355" ca="1" si="37">IFERROR(IF(I291-D292&lt;$E$13,0,IF(B292=$I$17,$E$13,IF(B292&lt;$I$17,0,IF(MOD(B292-$I$17,$E$18)=0,$E$13,0)))),0)</f>
        <v>0</v>
      </c>
      <c r="F292" s="83"/>
      <c r="G292" s="82" t="str">
        <f t="shared" ca="1" si="34"/>
        <v/>
      </c>
      <c r="H292" s="82" t="str">
        <f t="shared" ca="1" si="35"/>
        <v/>
      </c>
      <c r="I292" s="82" t="str">
        <f t="shared" ca="1" si="36"/>
        <v/>
      </c>
    </row>
    <row r="293" spans="2:9" ht="15" thickBot="1" x14ac:dyDescent="0.35">
      <c r="B293" s="79" t="str">
        <f t="shared" ca="1" si="31"/>
        <v/>
      </c>
      <c r="C293" s="80" t="str">
        <f t="shared" ca="1" si="32"/>
        <v/>
      </c>
      <c r="D293" s="83" t="str">
        <f t="shared" ca="1" si="33"/>
        <v/>
      </c>
      <c r="E293" s="81">
        <f t="shared" ca="1" si="37"/>
        <v>0</v>
      </c>
      <c r="F293" s="83"/>
      <c r="G293" s="82" t="str">
        <f t="shared" ca="1" si="34"/>
        <v/>
      </c>
      <c r="H293" s="82" t="str">
        <f t="shared" ca="1" si="35"/>
        <v/>
      </c>
      <c r="I293" s="82" t="str">
        <f t="shared" ca="1" si="36"/>
        <v/>
      </c>
    </row>
    <row r="294" spans="2:9" ht="15" thickBot="1" x14ac:dyDescent="0.35">
      <c r="B294" s="79" t="str">
        <f t="shared" ca="1" si="31"/>
        <v/>
      </c>
      <c r="C294" s="80" t="str">
        <f t="shared" ca="1" si="32"/>
        <v/>
      </c>
      <c r="D294" s="83" t="str">
        <f t="shared" ca="1" si="33"/>
        <v/>
      </c>
      <c r="E294" s="81">
        <f t="shared" ca="1" si="37"/>
        <v>0</v>
      </c>
      <c r="F294" s="83"/>
      <c r="G294" s="82" t="str">
        <f t="shared" ca="1" si="34"/>
        <v/>
      </c>
      <c r="H294" s="82" t="str">
        <f t="shared" ca="1" si="35"/>
        <v/>
      </c>
      <c r="I294" s="82" t="str">
        <f t="shared" ca="1" si="36"/>
        <v/>
      </c>
    </row>
    <row r="295" spans="2:9" ht="15" thickBot="1" x14ac:dyDescent="0.35">
      <c r="B295" s="79" t="str">
        <f t="shared" ca="1" si="31"/>
        <v/>
      </c>
      <c r="C295" s="80" t="str">
        <f t="shared" ca="1" si="32"/>
        <v/>
      </c>
      <c r="D295" s="83" t="str">
        <f t="shared" ca="1" si="33"/>
        <v/>
      </c>
      <c r="E295" s="81">
        <f t="shared" ca="1" si="37"/>
        <v>0</v>
      </c>
      <c r="F295" s="83"/>
      <c r="G295" s="82" t="str">
        <f t="shared" ca="1" si="34"/>
        <v/>
      </c>
      <c r="H295" s="82" t="str">
        <f t="shared" ca="1" si="35"/>
        <v/>
      </c>
      <c r="I295" s="82" t="str">
        <f t="shared" ca="1" si="36"/>
        <v/>
      </c>
    </row>
    <row r="296" spans="2:9" ht="15" thickBot="1" x14ac:dyDescent="0.35">
      <c r="B296" s="79" t="str">
        <f t="shared" ca="1" si="31"/>
        <v/>
      </c>
      <c r="C296" s="80" t="str">
        <f t="shared" ca="1" si="32"/>
        <v/>
      </c>
      <c r="D296" s="83" t="str">
        <f t="shared" ca="1" si="33"/>
        <v/>
      </c>
      <c r="E296" s="81">
        <f t="shared" ca="1" si="37"/>
        <v>0</v>
      </c>
      <c r="F296" s="83"/>
      <c r="G296" s="82" t="str">
        <f t="shared" ca="1" si="34"/>
        <v/>
      </c>
      <c r="H296" s="82" t="str">
        <f t="shared" ca="1" si="35"/>
        <v/>
      </c>
      <c r="I296" s="82" t="str">
        <f t="shared" ca="1" si="36"/>
        <v/>
      </c>
    </row>
    <row r="297" spans="2:9" ht="15" thickBot="1" x14ac:dyDescent="0.35">
      <c r="B297" s="79" t="str">
        <f t="shared" ca="1" si="31"/>
        <v/>
      </c>
      <c r="C297" s="80" t="str">
        <f t="shared" ca="1" si="32"/>
        <v/>
      </c>
      <c r="D297" s="83" t="str">
        <f t="shared" ca="1" si="33"/>
        <v/>
      </c>
      <c r="E297" s="81">
        <f t="shared" ca="1" si="37"/>
        <v>0</v>
      </c>
      <c r="F297" s="83"/>
      <c r="G297" s="82" t="str">
        <f t="shared" ca="1" si="34"/>
        <v/>
      </c>
      <c r="H297" s="82" t="str">
        <f t="shared" ca="1" si="35"/>
        <v/>
      </c>
      <c r="I297" s="82" t="str">
        <f t="shared" ca="1" si="36"/>
        <v/>
      </c>
    </row>
    <row r="298" spans="2:9" ht="15" thickBot="1" x14ac:dyDescent="0.35">
      <c r="B298" s="79" t="str">
        <f t="shared" ca="1" si="31"/>
        <v/>
      </c>
      <c r="C298" s="80" t="str">
        <f t="shared" ca="1" si="32"/>
        <v/>
      </c>
      <c r="D298" s="83" t="str">
        <f t="shared" ca="1" si="33"/>
        <v/>
      </c>
      <c r="E298" s="81">
        <f t="shared" ca="1" si="37"/>
        <v>0</v>
      </c>
      <c r="F298" s="83"/>
      <c r="G298" s="82" t="str">
        <f t="shared" ca="1" si="34"/>
        <v/>
      </c>
      <c r="H298" s="82" t="str">
        <f t="shared" ca="1" si="35"/>
        <v/>
      </c>
      <c r="I298" s="82" t="str">
        <f t="shared" ca="1" si="36"/>
        <v/>
      </c>
    </row>
    <row r="299" spans="2:9" ht="15" thickBot="1" x14ac:dyDescent="0.35">
      <c r="B299" s="79" t="str">
        <f t="shared" ca="1" si="31"/>
        <v/>
      </c>
      <c r="C299" s="80" t="str">
        <f t="shared" ca="1" si="32"/>
        <v/>
      </c>
      <c r="D299" s="83" t="str">
        <f t="shared" ca="1" si="33"/>
        <v/>
      </c>
      <c r="E299" s="81">
        <f t="shared" ca="1" si="37"/>
        <v>0</v>
      </c>
      <c r="F299" s="83"/>
      <c r="G299" s="82" t="str">
        <f t="shared" ca="1" si="34"/>
        <v/>
      </c>
      <c r="H299" s="82" t="str">
        <f t="shared" ca="1" si="35"/>
        <v/>
      </c>
      <c r="I299" s="82" t="str">
        <f t="shared" ca="1" si="36"/>
        <v/>
      </c>
    </row>
    <row r="300" spans="2:9" ht="15" thickBot="1" x14ac:dyDescent="0.35">
      <c r="B300" s="79" t="str">
        <f t="shared" ca="1" si="31"/>
        <v/>
      </c>
      <c r="C300" s="80" t="str">
        <f t="shared" ca="1" si="32"/>
        <v/>
      </c>
      <c r="D300" s="83" t="str">
        <f t="shared" ca="1" si="33"/>
        <v/>
      </c>
      <c r="E300" s="81">
        <f t="shared" ca="1" si="37"/>
        <v>0</v>
      </c>
      <c r="F300" s="83"/>
      <c r="G300" s="82" t="str">
        <f t="shared" ca="1" si="34"/>
        <v/>
      </c>
      <c r="H300" s="82" t="str">
        <f t="shared" ca="1" si="35"/>
        <v/>
      </c>
      <c r="I300" s="82" t="str">
        <f t="shared" ca="1" si="36"/>
        <v/>
      </c>
    </row>
    <row r="301" spans="2:9" ht="15" thickBot="1" x14ac:dyDescent="0.35">
      <c r="B301" s="79" t="str">
        <f t="shared" ca="1" si="31"/>
        <v/>
      </c>
      <c r="C301" s="80" t="str">
        <f t="shared" ca="1" si="32"/>
        <v/>
      </c>
      <c r="D301" s="83" t="str">
        <f t="shared" ca="1" si="33"/>
        <v/>
      </c>
      <c r="E301" s="81">
        <f t="shared" ca="1" si="37"/>
        <v>0</v>
      </c>
      <c r="F301" s="83"/>
      <c r="G301" s="82" t="str">
        <f t="shared" ca="1" si="34"/>
        <v/>
      </c>
      <c r="H301" s="82" t="str">
        <f t="shared" ca="1" si="35"/>
        <v/>
      </c>
      <c r="I301" s="82" t="str">
        <f t="shared" ca="1" si="36"/>
        <v/>
      </c>
    </row>
    <row r="302" spans="2:9" ht="15" thickBot="1" x14ac:dyDescent="0.35">
      <c r="B302" s="79" t="str">
        <f t="shared" ca="1" si="31"/>
        <v/>
      </c>
      <c r="C302" s="80" t="str">
        <f t="shared" ca="1" si="32"/>
        <v/>
      </c>
      <c r="D302" s="83" t="str">
        <f t="shared" ca="1" si="33"/>
        <v/>
      </c>
      <c r="E302" s="81">
        <f t="shared" ca="1" si="37"/>
        <v>0</v>
      </c>
      <c r="F302" s="83"/>
      <c r="G302" s="82" t="str">
        <f t="shared" ca="1" si="34"/>
        <v/>
      </c>
      <c r="H302" s="82" t="str">
        <f t="shared" ca="1" si="35"/>
        <v/>
      </c>
      <c r="I302" s="82" t="str">
        <f t="shared" ca="1" si="36"/>
        <v/>
      </c>
    </row>
    <row r="303" spans="2:9" ht="15" thickBot="1" x14ac:dyDescent="0.35">
      <c r="B303" s="79" t="str">
        <f t="shared" ref="B303:B366" ca="1" si="38">IFERROR(IF(I302&lt;=0,"",B302+1),"")</f>
        <v/>
      </c>
      <c r="C303" s="80" t="str">
        <f t="shared" ca="1" si="32"/>
        <v/>
      </c>
      <c r="D303" s="83" t="str">
        <f t="shared" ca="1" si="33"/>
        <v/>
      </c>
      <c r="E303" s="81">
        <f t="shared" ca="1" si="37"/>
        <v>0</v>
      </c>
      <c r="F303" s="83"/>
      <c r="G303" s="82" t="str">
        <f t="shared" ca="1" si="34"/>
        <v/>
      </c>
      <c r="H303" s="82" t="str">
        <f t="shared" ca="1" si="35"/>
        <v/>
      </c>
      <c r="I303" s="82" t="str">
        <f t="shared" ca="1" si="36"/>
        <v/>
      </c>
    </row>
    <row r="304" spans="2:9" ht="15" thickBot="1" x14ac:dyDescent="0.35">
      <c r="B304" s="79" t="str">
        <f t="shared" ca="1" si="38"/>
        <v/>
      </c>
      <c r="C304" s="80" t="str">
        <f t="shared" ca="1" si="32"/>
        <v/>
      </c>
      <c r="D304" s="83" t="str">
        <f t="shared" ca="1" si="33"/>
        <v/>
      </c>
      <c r="E304" s="81">
        <f t="shared" ca="1" si="37"/>
        <v>0</v>
      </c>
      <c r="F304" s="83"/>
      <c r="G304" s="82" t="str">
        <f t="shared" ca="1" si="34"/>
        <v/>
      </c>
      <c r="H304" s="82" t="str">
        <f t="shared" ca="1" si="35"/>
        <v/>
      </c>
      <c r="I304" s="82" t="str">
        <f t="shared" ca="1" si="36"/>
        <v/>
      </c>
    </row>
    <row r="305" spans="2:9" ht="15" thickBot="1" x14ac:dyDescent="0.35">
      <c r="B305" s="79" t="str">
        <f t="shared" ca="1" si="38"/>
        <v/>
      </c>
      <c r="C305" s="80" t="str">
        <f t="shared" ca="1" si="32"/>
        <v/>
      </c>
      <c r="D305" s="83" t="str">
        <f t="shared" ca="1" si="33"/>
        <v/>
      </c>
      <c r="E305" s="81">
        <f t="shared" ca="1" si="37"/>
        <v>0</v>
      </c>
      <c r="F305" s="83"/>
      <c r="G305" s="82" t="str">
        <f t="shared" ca="1" si="34"/>
        <v/>
      </c>
      <c r="H305" s="82" t="str">
        <f t="shared" ca="1" si="35"/>
        <v/>
      </c>
      <c r="I305" s="82" t="str">
        <f t="shared" ca="1" si="36"/>
        <v/>
      </c>
    </row>
    <row r="306" spans="2:9" ht="15" thickBot="1" x14ac:dyDescent="0.35">
      <c r="B306" s="79" t="str">
        <f t="shared" ca="1" si="38"/>
        <v/>
      </c>
      <c r="C306" s="80" t="str">
        <f t="shared" ca="1" si="32"/>
        <v/>
      </c>
      <c r="D306" s="83" t="str">
        <f t="shared" ca="1" si="33"/>
        <v/>
      </c>
      <c r="E306" s="81">
        <f t="shared" ca="1" si="37"/>
        <v>0</v>
      </c>
      <c r="F306" s="83"/>
      <c r="G306" s="82" t="str">
        <f t="shared" ca="1" si="34"/>
        <v/>
      </c>
      <c r="H306" s="82" t="str">
        <f t="shared" ca="1" si="35"/>
        <v/>
      </c>
      <c r="I306" s="82" t="str">
        <f t="shared" ca="1" si="36"/>
        <v/>
      </c>
    </row>
    <row r="307" spans="2:9" ht="15" thickBot="1" x14ac:dyDescent="0.35">
      <c r="B307" s="79" t="str">
        <f t="shared" ca="1" si="38"/>
        <v/>
      </c>
      <c r="C307" s="80" t="str">
        <f t="shared" ca="1" si="32"/>
        <v/>
      </c>
      <c r="D307" s="83" t="str">
        <f t="shared" ca="1" si="33"/>
        <v/>
      </c>
      <c r="E307" s="81">
        <f t="shared" ca="1" si="37"/>
        <v>0</v>
      </c>
      <c r="F307" s="83"/>
      <c r="G307" s="82" t="str">
        <f t="shared" ca="1" si="34"/>
        <v/>
      </c>
      <c r="H307" s="82" t="str">
        <f t="shared" ca="1" si="35"/>
        <v/>
      </c>
      <c r="I307" s="82" t="str">
        <f t="shared" ca="1" si="36"/>
        <v/>
      </c>
    </row>
    <row r="308" spans="2:9" ht="15" thickBot="1" x14ac:dyDescent="0.35">
      <c r="B308" s="79" t="str">
        <f t="shared" ca="1" si="38"/>
        <v/>
      </c>
      <c r="C308" s="80" t="str">
        <f t="shared" ca="1" si="32"/>
        <v/>
      </c>
      <c r="D308" s="83" t="str">
        <f t="shared" ca="1" si="33"/>
        <v/>
      </c>
      <c r="E308" s="81">
        <f t="shared" ca="1" si="37"/>
        <v>0</v>
      </c>
      <c r="F308" s="83"/>
      <c r="G308" s="82" t="str">
        <f t="shared" ca="1" si="34"/>
        <v/>
      </c>
      <c r="H308" s="82" t="str">
        <f t="shared" ca="1" si="35"/>
        <v/>
      </c>
      <c r="I308" s="82" t="str">
        <f t="shared" ca="1" si="36"/>
        <v/>
      </c>
    </row>
    <row r="309" spans="2:9" ht="15" thickBot="1" x14ac:dyDescent="0.35">
      <c r="B309" s="79" t="str">
        <f t="shared" ca="1" si="38"/>
        <v/>
      </c>
      <c r="C309" s="80" t="str">
        <f t="shared" ca="1" si="32"/>
        <v/>
      </c>
      <c r="D309" s="83" t="str">
        <f t="shared" ca="1" si="33"/>
        <v/>
      </c>
      <c r="E309" s="81">
        <f t="shared" ca="1" si="37"/>
        <v>0</v>
      </c>
      <c r="F309" s="83"/>
      <c r="G309" s="82" t="str">
        <f t="shared" ca="1" si="34"/>
        <v/>
      </c>
      <c r="H309" s="82" t="str">
        <f t="shared" ca="1" si="35"/>
        <v/>
      </c>
      <c r="I309" s="82" t="str">
        <f t="shared" ca="1" si="36"/>
        <v/>
      </c>
    </row>
    <row r="310" spans="2:9" ht="15" thickBot="1" x14ac:dyDescent="0.35">
      <c r="B310" s="79" t="str">
        <f t="shared" ca="1" si="38"/>
        <v/>
      </c>
      <c r="C310" s="80" t="str">
        <f t="shared" ca="1" si="32"/>
        <v/>
      </c>
      <c r="D310" s="83" t="str">
        <f t="shared" ca="1" si="33"/>
        <v/>
      </c>
      <c r="E310" s="81">
        <f t="shared" ca="1" si="37"/>
        <v>0</v>
      </c>
      <c r="F310" s="83"/>
      <c r="G310" s="82" t="str">
        <f t="shared" ca="1" si="34"/>
        <v/>
      </c>
      <c r="H310" s="82" t="str">
        <f t="shared" ca="1" si="35"/>
        <v/>
      </c>
      <c r="I310" s="82" t="str">
        <f t="shared" ca="1" si="36"/>
        <v/>
      </c>
    </row>
    <row r="311" spans="2:9" ht="15" thickBot="1" x14ac:dyDescent="0.35">
      <c r="B311" s="79" t="str">
        <f t="shared" ca="1" si="38"/>
        <v/>
      </c>
      <c r="C311" s="80" t="str">
        <f t="shared" ca="1" si="32"/>
        <v/>
      </c>
      <c r="D311" s="83" t="str">
        <f t="shared" ca="1" si="33"/>
        <v/>
      </c>
      <c r="E311" s="81">
        <f t="shared" ca="1" si="37"/>
        <v>0</v>
      </c>
      <c r="F311" s="83"/>
      <c r="G311" s="82" t="str">
        <f t="shared" ca="1" si="34"/>
        <v/>
      </c>
      <c r="H311" s="82" t="str">
        <f t="shared" ca="1" si="35"/>
        <v/>
      </c>
      <c r="I311" s="82" t="str">
        <f t="shared" ca="1" si="36"/>
        <v/>
      </c>
    </row>
    <row r="312" spans="2:9" ht="15" thickBot="1" x14ac:dyDescent="0.35">
      <c r="B312" s="79" t="str">
        <f t="shared" ca="1" si="38"/>
        <v/>
      </c>
      <c r="C312" s="80" t="str">
        <f t="shared" ca="1" si="32"/>
        <v/>
      </c>
      <c r="D312" s="83" t="str">
        <f t="shared" ca="1" si="33"/>
        <v/>
      </c>
      <c r="E312" s="81">
        <f t="shared" ca="1" si="37"/>
        <v>0</v>
      </c>
      <c r="F312" s="83"/>
      <c r="G312" s="82" t="str">
        <f t="shared" ca="1" si="34"/>
        <v/>
      </c>
      <c r="H312" s="82" t="str">
        <f t="shared" ca="1" si="35"/>
        <v/>
      </c>
      <c r="I312" s="82" t="str">
        <f t="shared" ca="1" si="36"/>
        <v/>
      </c>
    </row>
    <row r="313" spans="2:9" ht="15" thickBot="1" x14ac:dyDescent="0.35">
      <c r="B313" s="79" t="str">
        <f t="shared" ca="1" si="38"/>
        <v/>
      </c>
      <c r="C313" s="80" t="str">
        <f t="shared" ca="1" si="32"/>
        <v/>
      </c>
      <c r="D313" s="83" t="str">
        <f t="shared" ca="1" si="33"/>
        <v/>
      </c>
      <c r="E313" s="81">
        <f t="shared" ca="1" si="37"/>
        <v>0</v>
      </c>
      <c r="F313" s="83"/>
      <c r="G313" s="82" t="str">
        <f t="shared" ca="1" si="34"/>
        <v/>
      </c>
      <c r="H313" s="82" t="str">
        <f t="shared" ca="1" si="35"/>
        <v/>
      </c>
      <c r="I313" s="82" t="str">
        <f t="shared" ca="1" si="36"/>
        <v/>
      </c>
    </row>
    <row r="314" spans="2:9" ht="15" thickBot="1" x14ac:dyDescent="0.35">
      <c r="B314" s="79" t="str">
        <f t="shared" ca="1" si="38"/>
        <v/>
      </c>
      <c r="C314" s="80" t="str">
        <f t="shared" ca="1" si="32"/>
        <v/>
      </c>
      <c r="D314" s="83" t="str">
        <f t="shared" ca="1" si="33"/>
        <v/>
      </c>
      <c r="E314" s="81">
        <f t="shared" ca="1" si="37"/>
        <v>0</v>
      </c>
      <c r="F314" s="83"/>
      <c r="G314" s="82" t="str">
        <f t="shared" ca="1" si="34"/>
        <v/>
      </c>
      <c r="H314" s="82" t="str">
        <f t="shared" ca="1" si="35"/>
        <v/>
      </c>
      <c r="I314" s="82" t="str">
        <f t="shared" ca="1" si="36"/>
        <v/>
      </c>
    </row>
    <row r="315" spans="2:9" ht="15" thickBot="1" x14ac:dyDescent="0.35">
      <c r="B315" s="79" t="str">
        <f t="shared" ca="1" si="38"/>
        <v/>
      </c>
      <c r="C315" s="80" t="str">
        <f t="shared" ca="1" si="32"/>
        <v/>
      </c>
      <c r="D315" s="83" t="str">
        <f t="shared" ca="1" si="33"/>
        <v/>
      </c>
      <c r="E315" s="81">
        <f t="shared" ca="1" si="37"/>
        <v>0</v>
      </c>
      <c r="F315" s="83"/>
      <c r="G315" s="82" t="str">
        <f t="shared" ca="1" si="34"/>
        <v/>
      </c>
      <c r="H315" s="82" t="str">
        <f t="shared" ca="1" si="35"/>
        <v/>
      </c>
      <c r="I315" s="82" t="str">
        <f t="shared" ca="1" si="36"/>
        <v/>
      </c>
    </row>
    <row r="316" spans="2:9" ht="15" thickBot="1" x14ac:dyDescent="0.35">
      <c r="B316" s="79" t="str">
        <f t="shared" ca="1" si="38"/>
        <v/>
      </c>
      <c r="C316" s="80" t="str">
        <f t="shared" ca="1" si="32"/>
        <v/>
      </c>
      <c r="D316" s="83" t="str">
        <f t="shared" ca="1" si="33"/>
        <v/>
      </c>
      <c r="E316" s="81">
        <f t="shared" ca="1" si="37"/>
        <v>0</v>
      </c>
      <c r="F316" s="83"/>
      <c r="G316" s="82" t="str">
        <f t="shared" ca="1" si="34"/>
        <v/>
      </c>
      <c r="H316" s="82" t="str">
        <f t="shared" ca="1" si="35"/>
        <v/>
      </c>
      <c r="I316" s="82" t="str">
        <f t="shared" ca="1" si="36"/>
        <v/>
      </c>
    </row>
    <row r="317" spans="2:9" ht="15" thickBot="1" x14ac:dyDescent="0.35">
      <c r="B317" s="79" t="str">
        <f t="shared" ca="1" si="38"/>
        <v/>
      </c>
      <c r="C317" s="80" t="str">
        <f t="shared" ca="1" si="32"/>
        <v/>
      </c>
      <c r="D317" s="83" t="str">
        <f t="shared" ca="1" si="33"/>
        <v/>
      </c>
      <c r="E317" s="81">
        <f t="shared" ca="1" si="37"/>
        <v>0</v>
      </c>
      <c r="F317" s="83"/>
      <c r="G317" s="82" t="str">
        <f t="shared" ca="1" si="34"/>
        <v/>
      </c>
      <c r="H317" s="82" t="str">
        <f t="shared" ca="1" si="35"/>
        <v/>
      </c>
      <c r="I317" s="82" t="str">
        <f t="shared" ca="1" si="36"/>
        <v/>
      </c>
    </row>
    <row r="318" spans="2:9" ht="15" thickBot="1" x14ac:dyDescent="0.35">
      <c r="B318" s="79" t="str">
        <f t="shared" ca="1" si="38"/>
        <v/>
      </c>
      <c r="C318" s="80" t="str">
        <f t="shared" ca="1" si="32"/>
        <v/>
      </c>
      <c r="D318" s="83" t="str">
        <f t="shared" ca="1" si="33"/>
        <v/>
      </c>
      <c r="E318" s="81">
        <f t="shared" ca="1" si="37"/>
        <v>0</v>
      </c>
      <c r="F318" s="83"/>
      <c r="G318" s="82" t="str">
        <f t="shared" ca="1" si="34"/>
        <v/>
      </c>
      <c r="H318" s="82" t="str">
        <f t="shared" ca="1" si="35"/>
        <v/>
      </c>
      <c r="I318" s="82" t="str">
        <f t="shared" ca="1" si="36"/>
        <v/>
      </c>
    </row>
    <row r="319" spans="2:9" ht="15" thickBot="1" x14ac:dyDescent="0.35">
      <c r="B319" s="79" t="str">
        <f t="shared" ca="1" si="38"/>
        <v/>
      </c>
      <c r="C319" s="80" t="str">
        <f t="shared" ca="1" si="32"/>
        <v/>
      </c>
      <c r="D319" s="83" t="str">
        <f t="shared" ca="1" si="33"/>
        <v/>
      </c>
      <c r="E319" s="81">
        <f t="shared" ca="1" si="37"/>
        <v>0</v>
      </c>
      <c r="F319" s="83"/>
      <c r="G319" s="82" t="str">
        <f t="shared" ca="1" si="34"/>
        <v/>
      </c>
      <c r="H319" s="82" t="str">
        <f t="shared" ca="1" si="35"/>
        <v/>
      </c>
      <c r="I319" s="82" t="str">
        <f t="shared" ca="1" si="36"/>
        <v/>
      </c>
    </row>
    <row r="320" spans="2:9" ht="15" thickBot="1" x14ac:dyDescent="0.35">
      <c r="B320" s="79" t="str">
        <f t="shared" ca="1" si="38"/>
        <v/>
      </c>
      <c r="C320" s="80" t="str">
        <f t="shared" ca="1" si="32"/>
        <v/>
      </c>
      <c r="D320" s="83" t="str">
        <f t="shared" ca="1" si="33"/>
        <v/>
      </c>
      <c r="E320" s="81">
        <f t="shared" ca="1" si="37"/>
        <v>0</v>
      </c>
      <c r="F320" s="83"/>
      <c r="G320" s="82" t="str">
        <f t="shared" ca="1" si="34"/>
        <v/>
      </c>
      <c r="H320" s="82" t="str">
        <f t="shared" ca="1" si="35"/>
        <v/>
      </c>
      <c r="I320" s="82" t="str">
        <f t="shared" ca="1" si="36"/>
        <v/>
      </c>
    </row>
    <row r="321" spans="2:9" ht="15" thickBot="1" x14ac:dyDescent="0.35">
      <c r="B321" s="79" t="str">
        <f t="shared" ca="1" si="38"/>
        <v/>
      </c>
      <c r="C321" s="80" t="str">
        <f t="shared" ca="1" si="32"/>
        <v/>
      </c>
      <c r="D321" s="83" t="str">
        <f t="shared" ca="1" si="33"/>
        <v/>
      </c>
      <c r="E321" s="81">
        <f t="shared" ca="1" si="37"/>
        <v>0</v>
      </c>
      <c r="F321" s="83"/>
      <c r="G321" s="82" t="str">
        <f t="shared" ca="1" si="34"/>
        <v/>
      </c>
      <c r="H321" s="82" t="str">
        <f t="shared" ca="1" si="35"/>
        <v/>
      </c>
      <c r="I321" s="82" t="str">
        <f t="shared" ca="1" si="36"/>
        <v/>
      </c>
    </row>
    <row r="322" spans="2:9" ht="15" thickBot="1" x14ac:dyDescent="0.35">
      <c r="B322" s="79" t="str">
        <f t="shared" ca="1" si="38"/>
        <v/>
      </c>
      <c r="C322" s="80" t="str">
        <f t="shared" ca="1" si="32"/>
        <v/>
      </c>
      <c r="D322" s="83" t="str">
        <f t="shared" ca="1" si="33"/>
        <v/>
      </c>
      <c r="E322" s="81">
        <f t="shared" ca="1" si="37"/>
        <v>0</v>
      </c>
      <c r="F322" s="83"/>
      <c r="G322" s="82" t="str">
        <f t="shared" ca="1" si="34"/>
        <v/>
      </c>
      <c r="H322" s="82" t="str">
        <f t="shared" ca="1" si="35"/>
        <v/>
      </c>
      <c r="I322" s="82" t="str">
        <f t="shared" ca="1" si="36"/>
        <v/>
      </c>
    </row>
    <row r="323" spans="2:9" ht="15" thickBot="1" x14ac:dyDescent="0.35">
      <c r="B323" s="79" t="str">
        <f t="shared" ca="1" si="38"/>
        <v/>
      </c>
      <c r="C323" s="80" t="str">
        <f t="shared" ca="1" si="32"/>
        <v/>
      </c>
      <c r="D323" s="83" t="str">
        <f t="shared" ca="1" si="33"/>
        <v/>
      </c>
      <c r="E323" s="81">
        <f t="shared" ca="1" si="37"/>
        <v>0</v>
      </c>
      <c r="F323" s="83"/>
      <c r="G323" s="82" t="str">
        <f t="shared" ca="1" si="34"/>
        <v/>
      </c>
      <c r="H323" s="82" t="str">
        <f t="shared" ca="1" si="35"/>
        <v/>
      </c>
      <c r="I323" s="82" t="str">
        <f t="shared" ca="1" si="36"/>
        <v/>
      </c>
    </row>
    <row r="324" spans="2:9" ht="15" thickBot="1" x14ac:dyDescent="0.35">
      <c r="B324" s="79" t="str">
        <f t="shared" ca="1" si="38"/>
        <v/>
      </c>
      <c r="C324" s="80" t="str">
        <f t="shared" ca="1" si="32"/>
        <v/>
      </c>
      <c r="D324" s="83" t="str">
        <f t="shared" ca="1" si="33"/>
        <v/>
      </c>
      <c r="E324" s="81">
        <f t="shared" ca="1" si="37"/>
        <v>0</v>
      </c>
      <c r="F324" s="83"/>
      <c r="G324" s="82" t="str">
        <f t="shared" ca="1" si="34"/>
        <v/>
      </c>
      <c r="H324" s="82" t="str">
        <f t="shared" ca="1" si="35"/>
        <v/>
      </c>
      <c r="I324" s="82" t="str">
        <f t="shared" ca="1" si="36"/>
        <v/>
      </c>
    </row>
    <row r="325" spans="2:9" ht="15" thickBot="1" x14ac:dyDescent="0.35">
      <c r="B325" s="79" t="str">
        <f t="shared" ca="1" si="38"/>
        <v/>
      </c>
      <c r="C325" s="80" t="str">
        <f t="shared" ca="1" si="32"/>
        <v/>
      </c>
      <c r="D325" s="83" t="str">
        <f t="shared" ca="1" si="33"/>
        <v/>
      </c>
      <c r="E325" s="81">
        <f t="shared" ca="1" si="37"/>
        <v>0</v>
      </c>
      <c r="F325" s="83"/>
      <c r="G325" s="82" t="str">
        <f t="shared" ca="1" si="34"/>
        <v/>
      </c>
      <c r="H325" s="82" t="str">
        <f t="shared" ca="1" si="35"/>
        <v/>
      </c>
      <c r="I325" s="82" t="str">
        <f t="shared" ca="1" si="36"/>
        <v/>
      </c>
    </row>
    <row r="326" spans="2:9" ht="15" thickBot="1" x14ac:dyDescent="0.35">
      <c r="B326" s="79" t="str">
        <f t="shared" ca="1" si="38"/>
        <v/>
      </c>
      <c r="C326" s="80" t="str">
        <f t="shared" ca="1" si="32"/>
        <v/>
      </c>
      <c r="D326" s="83" t="str">
        <f t="shared" ca="1" si="33"/>
        <v/>
      </c>
      <c r="E326" s="81">
        <f t="shared" ca="1" si="37"/>
        <v>0</v>
      </c>
      <c r="F326" s="83"/>
      <c r="G326" s="82" t="str">
        <f t="shared" ca="1" si="34"/>
        <v/>
      </c>
      <c r="H326" s="82" t="str">
        <f t="shared" ca="1" si="35"/>
        <v/>
      </c>
      <c r="I326" s="82" t="str">
        <f t="shared" ca="1" si="36"/>
        <v/>
      </c>
    </row>
    <row r="327" spans="2:9" ht="15" thickBot="1" x14ac:dyDescent="0.35">
      <c r="B327" s="79" t="str">
        <f t="shared" ca="1" si="38"/>
        <v/>
      </c>
      <c r="C327" s="80" t="str">
        <f t="shared" ca="1" si="32"/>
        <v/>
      </c>
      <c r="D327" s="83" t="str">
        <f t="shared" ca="1" si="33"/>
        <v/>
      </c>
      <c r="E327" s="81">
        <f t="shared" ca="1" si="37"/>
        <v>0</v>
      </c>
      <c r="F327" s="83"/>
      <c r="G327" s="82" t="str">
        <f t="shared" ca="1" si="34"/>
        <v/>
      </c>
      <c r="H327" s="82" t="str">
        <f t="shared" ca="1" si="35"/>
        <v/>
      </c>
      <c r="I327" s="82" t="str">
        <f t="shared" ca="1" si="36"/>
        <v/>
      </c>
    </row>
    <row r="328" spans="2:9" ht="15" thickBot="1" x14ac:dyDescent="0.35">
      <c r="B328" s="79" t="str">
        <f t="shared" ca="1" si="38"/>
        <v/>
      </c>
      <c r="C328" s="80" t="str">
        <f t="shared" ca="1" si="32"/>
        <v/>
      </c>
      <c r="D328" s="83" t="str">
        <f t="shared" ca="1" si="33"/>
        <v/>
      </c>
      <c r="E328" s="81">
        <f t="shared" ca="1" si="37"/>
        <v>0</v>
      </c>
      <c r="F328" s="83"/>
      <c r="G328" s="82" t="str">
        <f t="shared" ca="1" si="34"/>
        <v/>
      </c>
      <c r="H328" s="82" t="str">
        <f t="shared" ca="1" si="35"/>
        <v/>
      </c>
      <c r="I328" s="82" t="str">
        <f t="shared" ca="1" si="36"/>
        <v/>
      </c>
    </row>
    <row r="329" spans="2:9" ht="15" thickBot="1" x14ac:dyDescent="0.35">
      <c r="B329" s="79" t="str">
        <f t="shared" ca="1" si="38"/>
        <v/>
      </c>
      <c r="C329" s="80" t="str">
        <f t="shared" ca="1" si="32"/>
        <v/>
      </c>
      <c r="D329" s="83" t="str">
        <f t="shared" ca="1" si="33"/>
        <v/>
      </c>
      <c r="E329" s="81">
        <f t="shared" ca="1" si="37"/>
        <v>0</v>
      </c>
      <c r="F329" s="83"/>
      <c r="G329" s="82" t="str">
        <f t="shared" ca="1" si="34"/>
        <v/>
      </c>
      <c r="H329" s="82" t="str">
        <f t="shared" ca="1" si="35"/>
        <v/>
      </c>
      <c r="I329" s="82" t="str">
        <f t="shared" ca="1" si="36"/>
        <v/>
      </c>
    </row>
    <row r="330" spans="2:9" ht="15" thickBot="1" x14ac:dyDescent="0.35">
      <c r="B330" s="79" t="str">
        <f t="shared" ca="1" si="38"/>
        <v/>
      </c>
      <c r="C330" s="80" t="str">
        <f t="shared" ca="1" si="32"/>
        <v/>
      </c>
      <c r="D330" s="83" t="str">
        <f t="shared" ca="1" si="33"/>
        <v/>
      </c>
      <c r="E330" s="81">
        <f t="shared" ca="1" si="37"/>
        <v>0</v>
      </c>
      <c r="F330" s="83"/>
      <c r="G330" s="82" t="str">
        <f t="shared" ca="1" si="34"/>
        <v/>
      </c>
      <c r="H330" s="82" t="str">
        <f t="shared" ca="1" si="35"/>
        <v/>
      </c>
      <c r="I330" s="82" t="str">
        <f t="shared" ca="1" si="36"/>
        <v/>
      </c>
    </row>
    <row r="331" spans="2:9" ht="15" thickBot="1" x14ac:dyDescent="0.35">
      <c r="B331" s="79" t="str">
        <f t="shared" ca="1" si="38"/>
        <v/>
      </c>
      <c r="C331" s="80" t="str">
        <f t="shared" ca="1" si="32"/>
        <v/>
      </c>
      <c r="D331" s="83" t="str">
        <f t="shared" ca="1" si="33"/>
        <v/>
      </c>
      <c r="E331" s="81">
        <f t="shared" ca="1" si="37"/>
        <v>0</v>
      </c>
      <c r="F331" s="83"/>
      <c r="G331" s="82" t="str">
        <f t="shared" ca="1" si="34"/>
        <v/>
      </c>
      <c r="H331" s="82" t="str">
        <f t="shared" ca="1" si="35"/>
        <v/>
      </c>
      <c r="I331" s="82" t="str">
        <f t="shared" ca="1" si="36"/>
        <v/>
      </c>
    </row>
    <row r="332" spans="2:9" ht="15" thickBot="1" x14ac:dyDescent="0.35">
      <c r="B332" s="79" t="str">
        <f t="shared" ca="1" si="38"/>
        <v/>
      </c>
      <c r="C332" s="80" t="str">
        <f t="shared" ca="1" si="32"/>
        <v/>
      </c>
      <c r="D332" s="83" t="str">
        <f t="shared" ca="1" si="33"/>
        <v/>
      </c>
      <c r="E332" s="81">
        <f t="shared" ca="1" si="37"/>
        <v>0</v>
      </c>
      <c r="F332" s="83"/>
      <c r="G332" s="82" t="str">
        <f t="shared" ca="1" si="34"/>
        <v/>
      </c>
      <c r="H332" s="82" t="str">
        <f t="shared" ca="1" si="35"/>
        <v/>
      </c>
      <c r="I332" s="82" t="str">
        <f t="shared" ca="1" si="36"/>
        <v/>
      </c>
    </row>
    <row r="333" spans="2:9" ht="15" thickBot="1" x14ac:dyDescent="0.35">
      <c r="B333" s="79" t="str">
        <f t="shared" ca="1" si="38"/>
        <v/>
      </c>
      <c r="C333" s="80" t="str">
        <f t="shared" ca="1" si="32"/>
        <v/>
      </c>
      <c r="D333" s="83" t="str">
        <f t="shared" ca="1" si="33"/>
        <v/>
      </c>
      <c r="E333" s="81">
        <f t="shared" ca="1" si="37"/>
        <v>0</v>
      </c>
      <c r="F333" s="83"/>
      <c r="G333" s="82" t="str">
        <f t="shared" ca="1" si="34"/>
        <v/>
      </c>
      <c r="H333" s="82" t="str">
        <f t="shared" ca="1" si="35"/>
        <v/>
      </c>
      <c r="I333" s="82" t="str">
        <f t="shared" ca="1" si="36"/>
        <v/>
      </c>
    </row>
    <row r="334" spans="2:9" ht="15" thickBot="1" x14ac:dyDescent="0.35">
      <c r="B334" s="79" t="str">
        <f t="shared" ca="1" si="38"/>
        <v/>
      </c>
      <c r="C334" s="80" t="str">
        <f t="shared" ca="1" si="32"/>
        <v/>
      </c>
      <c r="D334" s="83" t="str">
        <f t="shared" ca="1" si="33"/>
        <v/>
      </c>
      <c r="E334" s="81">
        <f t="shared" ca="1" si="37"/>
        <v>0</v>
      </c>
      <c r="F334" s="83"/>
      <c r="G334" s="82" t="str">
        <f t="shared" ca="1" si="34"/>
        <v/>
      </c>
      <c r="H334" s="82" t="str">
        <f t="shared" ca="1" si="35"/>
        <v/>
      </c>
      <c r="I334" s="82" t="str">
        <f t="shared" ca="1" si="36"/>
        <v/>
      </c>
    </row>
    <row r="335" spans="2:9" ht="15" thickBot="1" x14ac:dyDescent="0.35">
      <c r="B335" s="79" t="str">
        <f t="shared" ca="1" si="38"/>
        <v/>
      </c>
      <c r="C335" s="80" t="str">
        <f t="shared" ca="1" si="32"/>
        <v/>
      </c>
      <c r="D335" s="83" t="str">
        <f t="shared" ca="1" si="33"/>
        <v/>
      </c>
      <c r="E335" s="81">
        <f t="shared" ca="1" si="37"/>
        <v>0</v>
      </c>
      <c r="F335" s="83"/>
      <c r="G335" s="82" t="str">
        <f t="shared" ca="1" si="34"/>
        <v/>
      </c>
      <c r="H335" s="82" t="str">
        <f t="shared" ca="1" si="35"/>
        <v/>
      </c>
      <c r="I335" s="82" t="str">
        <f t="shared" ca="1" si="36"/>
        <v/>
      </c>
    </row>
    <row r="336" spans="2:9" ht="15" thickBot="1" x14ac:dyDescent="0.35">
      <c r="B336" s="79" t="str">
        <f t="shared" ca="1" si="38"/>
        <v/>
      </c>
      <c r="C336" s="80" t="str">
        <f t="shared" ca="1" si="32"/>
        <v/>
      </c>
      <c r="D336" s="83" t="str">
        <f t="shared" ca="1" si="33"/>
        <v/>
      </c>
      <c r="E336" s="81">
        <f t="shared" ca="1" si="37"/>
        <v>0</v>
      </c>
      <c r="F336" s="83"/>
      <c r="G336" s="82" t="str">
        <f t="shared" ca="1" si="34"/>
        <v/>
      </c>
      <c r="H336" s="82" t="str">
        <f t="shared" ca="1" si="35"/>
        <v/>
      </c>
      <c r="I336" s="82" t="str">
        <f t="shared" ca="1" si="36"/>
        <v/>
      </c>
    </row>
    <row r="337" spans="2:9" ht="15" thickBot="1" x14ac:dyDescent="0.35">
      <c r="B337" s="79" t="str">
        <f t="shared" ca="1" si="38"/>
        <v/>
      </c>
      <c r="C337" s="80" t="str">
        <f t="shared" ca="1" si="32"/>
        <v/>
      </c>
      <c r="D337" s="83" t="str">
        <f t="shared" ca="1" si="33"/>
        <v/>
      </c>
      <c r="E337" s="81">
        <f t="shared" ca="1" si="37"/>
        <v>0</v>
      </c>
      <c r="F337" s="83"/>
      <c r="G337" s="82" t="str">
        <f t="shared" ca="1" si="34"/>
        <v/>
      </c>
      <c r="H337" s="82" t="str">
        <f t="shared" ca="1" si="35"/>
        <v/>
      </c>
      <c r="I337" s="82" t="str">
        <f t="shared" ca="1" si="36"/>
        <v/>
      </c>
    </row>
    <row r="338" spans="2:9" ht="15" thickBot="1" x14ac:dyDescent="0.35">
      <c r="B338" s="79" t="str">
        <f t="shared" ca="1" si="38"/>
        <v/>
      </c>
      <c r="C338" s="80" t="str">
        <f t="shared" ca="1" si="32"/>
        <v/>
      </c>
      <c r="D338" s="83" t="str">
        <f t="shared" ca="1" si="33"/>
        <v/>
      </c>
      <c r="E338" s="81">
        <f t="shared" ca="1" si="37"/>
        <v>0</v>
      </c>
      <c r="F338" s="83"/>
      <c r="G338" s="82" t="str">
        <f t="shared" ca="1" si="34"/>
        <v/>
      </c>
      <c r="H338" s="82" t="str">
        <f t="shared" ca="1" si="35"/>
        <v/>
      </c>
      <c r="I338" s="82" t="str">
        <f t="shared" ca="1" si="36"/>
        <v/>
      </c>
    </row>
    <row r="339" spans="2:9" ht="15" thickBot="1" x14ac:dyDescent="0.35">
      <c r="B339" s="79" t="str">
        <f t="shared" ca="1" si="38"/>
        <v/>
      </c>
      <c r="C339" s="80" t="str">
        <f t="shared" ca="1" si="32"/>
        <v/>
      </c>
      <c r="D339" s="83" t="str">
        <f t="shared" ca="1" si="33"/>
        <v/>
      </c>
      <c r="E339" s="81">
        <f t="shared" ca="1" si="37"/>
        <v>0</v>
      </c>
      <c r="F339" s="83"/>
      <c r="G339" s="82" t="str">
        <f t="shared" ca="1" si="34"/>
        <v/>
      </c>
      <c r="H339" s="82" t="str">
        <f t="shared" ca="1" si="35"/>
        <v/>
      </c>
      <c r="I339" s="82" t="str">
        <f t="shared" ca="1" si="36"/>
        <v/>
      </c>
    </row>
    <row r="340" spans="2:9" ht="15" thickBot="1" x14ac:dyDescent="0.35">
      <c r="B340" s="79" t="str">
        <f t="shared" ca="1" si="38"/>
        <v/>
      </c>
      <c r="C340" s="80" t="str">
        <f t="shared" ca="1" si="32"/>
        <v/>
      </c>
      <c r="D340" s="83" t="str">
        <f t="shared" ca="1" si="33"/>
        <v/>
      </c>
      <c r="E340" s="81">
        <f t="shared" ca="1" si="37"/>
        <v>0</v>
      </c>
      <c r="F340" s="83"/>
      <c r="G340" s="82" t="str">
        <f t="shared" ca="1" si="34"/>
        <v/>
      </c>
      <c r="H340" s="82" t="str">
        <f t="shared" ca="1" si="35"/>
        <v/>
      </c>
      <c r="I340" s="82" t="str">
        <f t="shared" ca="1" si="36"/>
        <v/>
      </c>
    </row>
    <row r="341" spans="2:9" ht="15" thickBot="1" x14ac:dyDescent="0.35">
      <c r="B341" s="79" t="str">
        <f t="shared" ca="1" si="38"/>
        <v/>
      </c>
      <c r="C341" s="80" t="str">
        <f t="shared" ca="1" si="32"/>
        <v/>
      </c>
      <c r="D341" s="83" t="str">
        <f t="shared" ca="1" si="33"/>
        <v/>
      </c>
      <c r="E341" s="81">
        <f t="shared" ca="1" si="37"/>
        <v>0</v>
      </c>
      <c r="F341" s="83"/>
      <c r="G341" s="82" t="str">
        <f t="shared" ca="1" si="34"/>
        <v/>
      </c>
      <c r="H341" s="82" t="str">
        <f t="shared" ca="1" si="35"/>
        <v/>
      </c>
      <c r="I341" s="82" t="str">
        <f t="shared" ca="1" si="36"/>
        <v/>
      </c>
    </row>
    <row r="342" spans="2:9" ht="15" thickBot="1" x14ac:dyDescent="0.35">
      <c r="B342" s="79" t="str">
        <f t="shared" ca="1" si="38"/>
        <v/>
      </c>
      <c r="C342" s="80" t="str">
        <f t="shared" ca="1" si="32"/>
        <v/>
      </c>
      <c r="D342" s="83" t="str">
        <f t="shared" ca="1" si="33"/>
        <v/>
      </c>
      <c r="E342" s="81">
        <f t="shared" ca="1" si="37"/>
        <v>0</v>
      </c>
      <c r="F342" s="83"/>
      <c r="G342" s="82" t="str">
        <f t="shared" ca="1" si="34"/>
        <v/>
      </c>
      <c r="H342" s="82" t="str">
        <f t="shared" ca="1" si="35"/>
        <v/>
      </c>
      <c r="I342" s="82" t="str">
        <f t="shared" ca="1" si="36"/>
        <v/>
      </c>
    </row>
    <row r="343" spans="2:9" ht="15" thickBot="1" x14ac:dyDescent="0.35">
      <c r="B343" s="79" t="str">
        <f t="shared" ca="1" si="38"/>
        <v/>
      </c>
      <c r="C343" s="80" t="str">
        <f t="shared" ca="1" si="32"/>
        <v/>
      </c>
      <c r="D343" s="83" t="str">
        <f t="shared" ca="1" si="33"/>
        <v/>
      </c>
      <c r="E343" s="81">
        <f t="shared" ca="1" si="37"/>
        <v>0</v>
      </c>
      <c r="F343" s="83"/>
      <c r="G343" s="82" t="str">
        <f t="shared" ca="1" si="34"/>
        <v/>
      </c>
      <c r="H343" s="82" t="str">
        <f t="shared" ca="1" si="35"/>
        <v/>
      </c>
      <c r="I343" s="82" t="str">
        <f t="shared" ca="1" si="36"/>
        <v/>
      </c>
    </row>
    <row r="344" spans="2:9" ht="15" thickBot="1" x14ac:dyDescent="0.35">
      <c r="B344" s="79" t="str">
        <f t="shared" ca="1" si="38"/>
        <v/>
      </c>
      <c r="C344" s="80" t="str">
        <f t="shared" ref="C344:C407" ca="1" si="39">IF($E$10="End of the Period",IF(B344="","",IF(OR(payment_frequency_1="Weekly",payment_frequency_1="Bi-weekly",payment_frequency_1="Semi-monthly"),first_payment_date_1+B344*VLOOKUP(payment_frequency_1,periodic_table,2,0),EDATE(first_payment_date_1,B344*VLOOKUP(payment_frequency_1,periodic_table,2,0)))),IF(B344="","",IF(OR(payment_frequency_1="Weekly",payment_frequency_1="Bi-weekly",payment_frequency_1="Semi-monthly"),first_payment_date_1+(B344-1)*VLOOKUP(payment_frequency_1,periodic_table,2,0),EDATE(first_payment_date_1,(B344-1)*VLOOKUP(payment_frequency_1,periodic_table,2,0)))))</f>
        <v/>
      </c>
      <c r="D344" s="83" t="str">
        <f t="shared" ref="D344:D407" ca="1" si="40">IF(B344="","",IF(I343&lt;payment_1,I343*(1+rate_1),payment_1))</f>
        <v/>
      </c>
      <c r="E344" s="81">
        <f t="shared" ca="1" si="37"/>
        <v>0</v>
      </c>
      <c r="F344" s="83"/>
      <c r="G344" s="82" t="str">
        <f t="shared" ref="G344:G407" ca="1" si="41">IF(AND(payment_type_1=1,B344=1),0,IF(B344="","",I343*rate_1))</f>
        <v/>
      </c>
      <c r="H344" s="82" t="str">
        <f t="shared" ca="1" si="35"/>
        <v/>
      </c>
      <c r="I344" s="82" t="str">
        <f t="shared" ca="1" si="36"/>
        <v/>
      </c>
    </row>
    <row r="345" spans="2:9" ht="15" thickBot="1" x14ac:dyDescent="0.35">
      <c r="B345" s="79" t="str">
        <f t="shared" ca="1" si="38"/>
        <v/>
      </c>
      <c r="C345" s="80" t="str">
        <f t="shared" ca="1" si="39"/>
        <v/>
      </c>
      <c r="D345" s="83" t="str">
        <f t="shared" ca="1" si="40"/>
        <v/>
      </c>
      <c r="E345" s="81">
        <f t="shared" ca="1" si="37"/>
        <v>0</v>
      </c>
      <c r="F345" s="83"/>
      <c r="G345" s="82" t="str">
        <f t="shared" ca="1" si="41"/>
        <v/>
      </c>
      <c r="H345" s="82" t="str">
        <f t="shared" ref="H345:H408" ca="1" si="42">IF(B345="","",D345-G345+E345+F345)</f>
        <v/>
      </c>
      <c r="I345" s="82" t="str">
        <f t="shared" ref="I345:I408" ca="1" si="43">IFERROR(IF(H345&lt;=0,"",I344-H345),"")</f>
        <v/>
      </c>
    </row>
    <row r="346" spans="2:9" ht="15" thickBot="1" x14ac:dyDescent="0.35">
      <c r="B346" s="79" t="str">
        <f t="shared" ca="1" si="38"/>
        <v/>
      </c>
      <c r="C346" s="80" t="str">
        <f t="shared" ca="1" si="39"/>
        <v/>
      </c>
      <c r="D346" s="83" t="str">
        <f t="shared" ca="1" si="40"/>
        <v/>
      </c>
      <c r="E346" s="81">
        <f t="shared" ca="1" si="37"/>
        <v>0</v>
      </c>
      <c r="F346" s="83"/>
      <c r="G346" s="82" t="str">
        <f t="shared" ca="1" si="41"/>
        <v/>
      </c>
      <c r="H346" s="82" t="str">
        <f t="shared" ca="1" si="42"/>
        <v/>
      </c>
      <c r="I346" s="82" t="str">
        <f t="shared" ca="1" si="43"/>
        <v/>
      </c>
    </row>
    <row r="347" spans="2:9" ht="15" thickBot="1" x14ac:dyDescent="0.35">
      <c r="B347" s="79" t="str">
        <f t="shared" ca="1" si="38"/>
        <v/>
      </c>
      <c r="C347" s="80" t="str">
        <f t="shared" ca="1" si="39"/>
        <v/>
      </c>
      <c r="D347" s="83" t="str">
        <f t="shared" ca="1" si="40"/>
        <v/>
      </c>
      <c r="E347" s="81">
        <f t="shared" ca="1" si="37"/>
        <v>0</v>
      </c>
      <c r="F347" s="83"/>
      <c r="G347" s="82" t="str">
        <f t="shared" ca="1" si="41"/>
        <v/>
      </c>
      <c r="H347" s="82" t="str">
        <f t="shared" ca="1" si="42"/>
        <v/>
      </c>
      <c r="I347" s="82" t="str">
        <f t="shared" ca="1" si="43"/>
        <v/>
      </c>
    </row>
    <row r="348" spans="2:9" ht="15" thickBot="1" x14ac:dyDescent="0.35">
      <c r="B348" s="79" t="str">
        <f t="shared" ca="1" si="38"/>
        <v/>
      </c>
      <c r="C348" s="80" t="str">
        <f t="shared" ca="1" si="39"/>
        <v/>
      </c>
      <c r="D348" s="83" t="str">
        <f t="shared" ca="1" si="40"/>
        <v/>
      </c>
      <c r="E348" s="81">
        <f t="shared" ca="1" si="37"/>
        <v>0</v>
      </c>
      <c r="F348" s="83"/>
      <c r="G348" s="82" t="str">
        <f t="shared" ca="1" si="41"/>
        <v/>
      </c>
      <c r="H348" s="82" t="str">
        <f t="shared" ca="1" si="42"/>
        <v/>
      </c>
      <c r="I348" s="82" t="str">
        <f t="shared" ca="1" si="43"/>
        <v/>
      </c>
    </row>
    <row r="349" spans="2:9" ht="15" thickBot="1" x14ac:dyDescent="0.35">
      <c r="B349" s="79" t="str">
        <f t="shared" ca="1" si="38"/>
        <v/>
      </c>
      <c r="C349" s="80" t="str">
        <f t="shared" ca="1" si="39"/>
        <v/>
      </c>
      <c r="D349" s="83" t="str">
        <f t="shared" ca="1" si="40"/>
        <v/>
      </c>
      <c r="E349" s="81">
        <f t="shared" ca="1" si="37"/>
        <v>0</v>
      </c>
      <c r="F349" s="83"/>
      <c r="G349" s="82" t="str">
        <f t="shared" ca="1" si="41"/>
        <v/>
      </c>
      <c r="H349" s="82" t="str">
        <f t="shared" ca="1" si="42"/>
        <v/>
      </c>
      <c r="I349" s="82" t="str">
        <f t="shared" ca="1" si="43"/>
        <v/>
      </c>
    </row>
    <row r="350" spans="2:9" ht="15" thickBot="1" x14ac:dyDescent="0.35">
      <c r="B350" s="79" t="str">
        <f t="shared" ca="1" si="38"/>
        <v/>
      </c>
      <c r="C350" s="80" t="str">
        <f t="shared" ca="1" si="39"/>
        <v/>
      </c>
      <c r="D350" s="83" t="str">
        <f t="shared" ca="1" si="40"/>
        <v/>
      </c>
      <c r="E350" s="81">
        <f t="shared" ca="1" si="37"/>
        <v>0</v>
      </c>
      <c r="F350" s="83"/>
      <c r="G350" s="82" t="str">
        <f t="shared" ca="1" si="41"/>
        <v/>
      </c>
      <c r="H350" s="82" t="str">
        <f t="shared" ca="1" si="42"/>
        <v/>
      </c>
      <c r="I350" s="82" t="str">
        <f t="shared" ca="1" si="43"/>
        <v/>
      </c>
    </row>
    <row r="351" spans="2:9" ht="15" thickBot="1" x14ac:dyDescent="0.35">
      <c r="B351" s="79" t="str">
        <f t="shared" ca="1" si="38"/>
        <v/>
      </c>
      <c r="C351" s="80" t="str">
        <f t="shared" ca="1" si="39"/>
        <v/>
      </c>
      <c r="D351" s="83" t="str">
        <f t="shared" ca="1" si="40"/>
        <v/>
      </c>
      <c r="E351" s="81">
        <f t="shared" ca="1" si="37"/>
        <v>0</v>
      </c>
      <c r="F351" s="83"/>
      <c r="G351" s="82" t="str">
        <f t="shared" ca="1" si="41"/>
        <v/>
      </c>
      <c r="H351" s="82" t="str">
        <f t="shared" ca="1" si="42"/>
        <v/>
      </c>
      <c r="I351" s="82" t="str">
        <f t="shared" ca="1" si="43"/>
        <v/>
      </c>
    </row>
    <row r="352" spans="2:9" ht="15" thickBot="1" x14ac:dyDescent="0.35">
      <c r="B352" s="79" t="str">
        <f t="shared" ca="1" si="38"/>
        <v/>
      </c>
      <c r="C352" s="80" t="str">
        <f t="shared" ca="1" si="39"/>
        <v/>
      </c>
      <c r="D352" s="83" t="str">
        <f t="shared" ca="1" si="40"/>
        <v/>
      </c>
      <c r="E352" s="81">
        <f t="shared" ca="1" si="37"/>
        <v>0</v>
      </c>
      <c r="F352" s="83"/>
      <c r="G352" s="82" t="str">
        <f t="shared" ca="1" si="41"/>
        <v/>
      </c>
      <c r="H352" s="82" t="str">
        <f t="shared" ca="1" si="42"/>
        <v/>
      </c>
      <c r="I352" s="82" t="str">
        <f t="shared" ca="1" si="43"/>
        <v/>
      </c>
    </row>
    <row r="353" spans="2:9" ht="15" thickBot="1" x14ac:dyDescent="0.35">
      <c r="B353" s="79" t="str">
        <f t="shared" ca="1" si="38"/>
        <v/>
      </c>
      <c r="C353" s="80" t="str">
        <f t="shared" ca="1" si="39"/>
        <v/>
      </c>
      <c r="D353" s="83" t="str">
        <f t="shared" ca="1" si="40"/>
        <v/>
      </c>
      <c r="E353" s="81">
        <f t="shared" ca="1" si="37"/>
        <v>0</v>
      </c>
      <c r="F353" s="83"/>
      <c r="G353" s="82" t="str">
        <f t="shared" ca="1" si="41"/>
        <v/>
      </c>
      <c r="H353" s="82" t="str">
        <f t="shared" ca="1" si="42"/>
        <v/>
      </c>
      <c r="I353" s="82" t="str">
        <f t="shared" ca="1" si="43"/>
        <v/>
      </c>
    </row>
    <row r="354" spans="2:9" ht="15" thickBot="1" x14ac:dyDescent="0.35">
      <c r="B354" s="79" t="str">
        <f t="shared" ca="1" si="38"/>
        <v/>
      </c>
      <c r="C354" s="80" t="str">
        <f t="shared" ca="1" si="39"/>
        <v/>
      </c>
      <c r="D354" s="83" t="str">
        <f t="shared" ca="1" si="40"/>
        <v/>
      </c>
      <c r="E354" s="81">
        <f t="shared" ca="1" si="37"/>
        <v>0</v>
      </c>
      <c r="F354" s="83"/>
      <c r="G354" s="82" t="str">
        <f t="shared" ca="1" si="41"/>
        <v/>
      </c>
      <c r="H354" s="82" t="str">
        <f t="shared" ca="1" si="42"/>
        <v/>
      </c>
      <c r="I354" s="82" t="str">
        <f t="shared" ca="1" si="43"/>
        <v/>
      </c>
    </row>
    <row r="355" spans="2:9" ht="15" thickBot="1" x14ac:dyDescent="0.35">
      <c r="B355" s="79" t="str">
        <f t="shared" ca="1" si="38"/>
        <v/>
      </c>
      <c r="C355" s="80" t="str">
        <f t="shared" ca="1" si="39"/>
        <v/>
      </c>
      <c r="D355" s="83" t="str">
        <f t="shared" ca="1" si="40"/>
        <v/>
      </c>
      <c r="E355" s="81">
        <f t="shared" ca="1" si="37"/>
        <v>0</v>
      </c>
      <c r="F355" s="83"/>
      <c r="G355" s="82" t="str">
        <f t="shared" ca="1" si="41"/>
        <v/>
      </c>
      <c r="H355" s="82" t="str">
        <f t="shared" ca="1" si="42"/>
        <v/>
      </c>
      <c r="I355" s="82" t="str">
        <f t="shared" ca="1" si="43"/>
        <v/>
      </c>
    </row>
    <row r="356" spans="2:9" ht="15" thickBot="1" x14ac:dyDescent="0.35">
      <c r="B356" s="79" t="str">
        <f t="shared" ca="1" si="38"/>
        <v/>
      </c>
      <c r="C356" s="80" t="str">
        <f t="shared" ca="1" si="39"/>
        <v/>
      </c>
      <c r="D356" s="83" t="str">
        <f t="shared" ca="1" si="40"/>
        <v/>
      </c>
      <c r="E356" s="81">
        <f t="shared" ref="E356:E419" ca="1" si="44">IFERROR(IF(I355-D356&lt;$E$13,0,IF(B356=$I$17,$E$13,IF(B356&lt;$I$17,0,IF(MOD(B356-$I$17,$E$18)=0,$E$13,0)))),0)</f>
        <v>0</v>
      </c>
      <c r="F356" s="83"/>
      <c r="G356" s="82" t="str">
        <f t="shared" ca="1" si="41"/>
        <v/>
      </c>
      <c r="H356" s="82" t="str">
        <f t="shared" ca="1" si="42"/>
        <v/>
      </c>
      <c r="I356" s="82" t="str">
        <f t="shared" ca="1" si="43"/>
        <v/>
      </c>
    </row>
    <row r="357" spans="2:9" ht="15" thickBot="1" x14ac:dyDescent="0.35">
      <c r="B357" s="79" t="str">
        <f t="shared" ca="1" si="38"/>
        <v/>
      </c>
      <c r="C357" s="80" t="str">
        <f t="shared" ca="1" si="39"/>
        <v/>
      </c>
      <c r="D357" s="83" t="str">
        <f t="shared" ca="1" si="40"/>
        <v/>
      </c>
      <c r="E357" s="81">
        <f t="shared" ca="1" si="44"/>
        <v>0</v>
      </c>
      <c r="F357" s="83"/>
      <c r="G357" s="82" t="str">
        <f t="shared" ca="1" si="41"/>
        <v/>
      </c>
      <c r="H357" s="82" t="str">
        <f t="shared" ca="1" si="42"/>
        <v/>
      </c>
      <c r="I357" s="82" t="str">
        <f t="shared" ca="1" si="43"/>
        <v/>
      </c>
    </row>
    <row r="358" spans="2:9" ht="15" thickBot="1" x14ac:dyDescent="0.35">
      <c r="B358" s="79" t="str">
        <f t="shared" ca="1" si="38"/>
        <v/>
      </c>
      <c r="C358" s="80" t="str">
        <f t="shared" ca="1" si="39"/>
        <v/>
      </c>
      <c r="D358" s="83" t="str">
        <f t="shared" ca="1" si="40"/>
        <v/>
      </c>
      <c r="E358" s="81">
        <f t="shared" ca="1" si="44"/>
        <v>0</v>
      </c>
      <c r="F358" s="83"/>
      <c r="G358" s="82" t="str">
        <f t="shared" ca="1" si="41"/>
        <v/>
      </c>
      <c r="H358" s="82" t="str">
        <f t="shared" ca="1" si="42"/>
        <v/>
      </c>
      <c r="I358" s="82" t="str">
        <f t="shared" ca="1" si="43"/>
        <v/>
      </c>
    </row>
    <row r="359" spans="2:9" ht="15" thickBot="1" x14ac:dyDescent="0.35">
      <c r="B359" s="79" t="str">
        <f t="shared" ca="1" si="38"/>
        <v/>
      </c>
      <c r="C359" s="80" t="str">
        <f t="shared" ca="1" si="39"/>
        <v/>
      </c>
      <c r="D359" s="83" t="str">
        <f t="shared" ca="1" si="40"/>
        <v/>
      </c>
      <c r="E359" s="81">
        <f t="shared" ca="1" si="44"/>
        <v>0</v>
      </c>
      <c r="F359" s="83"/>
      <c r="G359" s="82" t="str">
        <f t="shared" ca="1" si="41"/>
        <v/>
      </c>
      <c r="H359" s="82" t="str">
        <f t="shared" ca="1" si="42"/>
        <v/>
      </c>
      <c r="I359" s="82" t="str">
        <f t="shared" ca="1" si="43"/>
        <v/>
      </c>
    </row>
    <row r="360" spans="2:9" ht="15" thickBot="1" x14ac:dyDescent="0.35">
      <c r="B360" s="79" t="str">
        <f t="shared" ca="1" si="38"/>
        <v/>
      </c>
      <c r="C360" s="80" t="str">
        <f t="shared" ca="1" si="39"/>
        <v/>
      </c>
      <c r="D360" s="83" t="str">
        <f t="shared" ca="1" si="40"/>
        <v/>
      </c>
      <c r="E360" s="81">
        <f t="shared" ca="1" si="44"/>
        <v>0</v>
      </c>
      <c r="F360" s="83"/>
      <c r="G360" s="82" t="str">
        <f t="shared" ca="1" si="41"/>
        <v/>
      </c>
      <c r="H360" s="82" t="str">
        <f t="shared" ca="1" si="42"/>
        <v/>
      </c>
      <c r="I360" s="82" t="str">
        <f t="shared" ca="1" si="43"/>
        <v/>
      </c>
    </row>
    <row r="361" spans="2:9" ht="15" thickBot="1" x14ac:dyDescent="0.35">
      <c r="B361" s="79" t="str">
        <f t="shared" ca="1" si="38"/>
        <v/>
      </c>
      <c r="C361" s="80" t="str">
        <f t="shared" ca="1" si="39"/>
        <v/>
      </c>
      <c r="D361" s="83" t="str">
        <f t="shared" ca="1" si="40"/>
        <v/>
      </c>
      <c r="E361" s="81">
        <f t="shared" ca="1" si="44"/>
        <v>0</v>
      </c>
      <c r="F361" s="83"/>
      <c r="G361" s="82" t="str">
        <f t="shared" ca="1" si="41"/>
        <v/>
      </c>
      <c r="H361" s="82" t="str">
        <f t="shared" ca="1" si="42"/>
        <v/>
      </c>
      <c r="I361" s="82" t="str">
        <f t="shared" ca="1" si="43"/>
        <v/>
      </c>
    </row>
    <row r="362" spans="2:9" ht="15" thickBot="1" x14ac:dyDescent="0.35">
      <c r="B362" s="79" t="str">
        <f t="shared" ca="1" si="38"/>
        <v/>
      </c>
      <c r="C362" s="80" t="str">
        <f t="shared" ca="1" si="39"/>
        <v/>
      </c>
      <c r="D362" s="83" t="str">
        <f t="shared" ca="1" si="40"/>
        <v/>
      </c>
      <c r="E362" s="81">
        <f t="shared" ca="1" si="44"/>
        <v>0</v>
      </c>
      <c r="F362" s="83"/>
      <c r="G362" s="82" t="str">
        <f t="shared" ca="1" si="41"/>
        <v/>
      </c>
      <c r="H362" s="82" t="str">
        <f t="shared" ca="1" si="42"/>
        <v/>
      </c>
      <c r="I362" s="82" t="str">
        <f t="shared" ca="1" si="43"/>
        <v/>
      </c>
    </row>
    <row r="363" spans="2:9" ht="15" thickBot="1" x14ac:dyDescent="0.35">
      <c r="B363" s="79" t="str">
        <f t="shared" ca="1" si="38"/>
        <v/>
      </c>
      <c r="C363" s="80" t="str">
        <f t="shared" ca="1" si="39"/>
        <v/>
      </c>
      <c r="D363" s="83" t="str">
        <f t="shared" ca="1" si="40"/>
        <v/>
      </c>
      <c r="E363" s="81">
        <f t="shared" ca="1" si="44"/>
        <v>0</v>
      </c>
      <c r="F363" s="83"/>
      <c r="G363" s="82" t="str">
        <f t="shared" ca="1" si="41"/>
        <v/>
      </c>
      <c r="H363" s="82" t="str">
        <f t="shared" ca="1" si="42"/>
        <v/>
      </c>
      <c r="I363" s="82" t="str">
        <f t="shared" ca="1" si="43"/>
        <v/>
      </c>
    </row>
    <row r="364" spans="2:9" ht="15" thickBot="1" x14ac:dyDescent="0.35">
      <c r="B364" s="79" t="str">
        <f t="shared" ca="1" si="38"/>
        <v/>
      </c>
      <c r="C364" s="80" t="str">
        <f t="shared" ca="1" si="39"/>
        <v/>
      </c>
      <c r="D364" s="83" t="str">
        <f t="shared" ca="1" si="40"/>
        <v/>
      </c>
      <c r="E364" s="81">
        <f t="shared" ca="1" si="44"/>
        <v>0</v>
      </c>
      <c r="F364" s="83"/>
      <c r="G364" s="82" t="str">
        <f t="shared" ca="1" si="41"/>
        <v/>
      </c>
      <c r="H364" s="82" t="str">
        <f t="shared" ca="1" si="42"/>
        <v/>
      </c>
      <c r="I364" s="82" t="str">
        <f t="shared" ca="1" si="43"/>
        <v/>
      </c>
    </row>
    <row r="365" spans="2:9" ht="15" thickBot="1" x14ac:dyDescent="0.35">
      <c r="B365" s="79" t="str">
        <f t="shared" ca="1" si="38"/>
        <v/>
      </c>
      <c r="C365" s="80" t="str">
        <f t="shared" ca="1" si="39"/>
        <v/>
      </c>
      <c r="D365" s="83" t="str">
        <f t="shared" ca="1" si="40"/>
        <v/>
      </c>
      <c r="E365" s="81">
        <f t="shared" ca="1" si="44"/>
        <v>0</v>
      </c>
      <c r="F365" s="83"/>
      <c r="G365" s="82" t="str">
        <f t="shared" ca="1" si="41"/>
        <v/>
      </c>
      <c r="H365" s="82" t="str">
        <f t="shared" ca="1" si="42"/>
        <v/>
      </c>
      <c r="I365" s="82" t="str">
        <f t="shared" ca="1" si="43"/>
        <v/>
      </c>
    </row>
    <row r="366" spans="2:9" ht="15" thickBot="1" x14ac:dyDescent="0.35">
      <c r="B366" s="79" t="str">
        <f t="shared" ca="1" si="38"/>
        <v/>
      </c>
      <c r="C366" s="80" t="str">
        <f t="shared" ca="1" si="39"/>
        <v/>
      </c>
      <c r="D366" s="83" t="str">
        <f t="shared" ca="1" si="40"/>
        <v/>
      </c>
      <c r="E366" s="81">
        <f t="shared" ca="1" si="44"/>
        <v>0</v>
      </c>
      <c r="F366" s="83"/>
      <c r="G366" s="82" t="str">
        <f t="shared" ca="1" si="41"/>
        <v/>
      </c>
      <c r="H366" s="82" t="str">
        <f t="shared" ca="1" si="42"/>
        <v/>
      </c>
      <c r="I366" s="82" t="str">
        <f t="shared" ca="1" si="43"/>
        <v/>
      </c>
    </row>
    <row r="367" spans="2:9" ht="15" thickBot="1" x14ac:dyDescent="0.35">
      <c r="B367" s="79" t="str">
        <f t="shared" ref="B367:B430" ca="1" si="45">IFERROR(IF(I366&lt;=0,"",B366+1),"")</f>
        <v/>
      </c>
      <c r="C367" s="80" t="str">
        <f t="shared" ca="1" si="39"/>
        <v/>
      </c>
      <c r="D367" s="83" t="str">
        <f t="shared" ca="1" si="40"/>
        <v/>
      </c>
      <c r="E367" s="81">
        <f t="shared" ca="1" si="44"/>
        <v>0</v>
      </c>
      <c r="F367" s="83"/>
      <c r="G367" s="82" t="str">
        <f t="shared" ca="1" si="41"/>
        <v/>
      </c>
      <c r="H367" s="82" t="str">
        <f t="shared" ca="1" si="42"/>
        <v/>
      </c>
      <c r="I367" s="82" t="str">
        <f t="shared" ca="1" si="43"/>
        <v/>
      </c>
    </row>
    <row r="368" spans="2:9" ht="15" thickBot="1" x14ac:dyDescent="0.35">
      <c r="B368" s="79" t="str">
        <f t="shared" ca="1" si="45"/>
        <v/>
      </c>
      <c r="C368" s="80" t="str">
        <f t="shared" ca="1" si="39"/>
        <v/>
      </c>
      <c r="D368" s="83" t="str">
        <f t="shared" ca="1" si="40"/>
        <v/>
      </c>
      <c r="E368" s="81">
        <f t="shared" ca="1" si="44"/>
        <v>0</v>
      </c>
      <c r="F368" s="83"/>
      <c r="G368" s="82" t="str">
        <f t="shared" ca="1" si="41"/>
        <v/>
      </c>
      <c r="H368" s="82" t="str">
        <f t="shared" ca="1" si="42"/>
        <v/>
      </c>
      <c r="I368" s="82" t="str">
        <f t="shared" ca="1" si="43"/>
        <v/>
      </c>
    </row>
    <row r="369" spans="2:9" ht="15" thickBot="1" x14ac:dyDescent="0.35">
      <c r="B369" s="79" t="str">
        <f t="shared" ca="1" si="45"/>
        <v/>
      </c>
      <c r="C369" s="80" t="str">
        <f t="shared" ca="1" si="39"/>
        <v/>
      </c>
      <c r="D369" s="83" t="str">
        <f t="shared" ca="1" si="40"/>
        <v/>
      </c>
      <c r="E369" s="81">
        <f t="shared" ca="1" si="44"/>
        <v>0</v>
      </c>
      <c r="F369" s="83"/>
      <c r="G369" s="82" t="str">
        <f t="shared" ca="1" si="41"/>
        <v/>
      </c>
      <c r="H369" s="82" t="str">
        <f t="shared" ca="1" si="42"/>
        <v/>
      </c>
      <c r="I369" s="82" t="str">
        <f t="shared" ca="1" si="43"/>
        <v/>
      </c>
    </row>
    <row r="370" spans="2:9" ht="15" thickBot="1" x14ac:dyDescent="0.35">
      <c r="B370" s="79" t="str">
        <f t="shared" ca="1" si="45"/>
        <v/>
      </c>
      <c r="C370" s="80" t="str">
        <f t="shared" ca="1" si="39"/>
        <v/>
      </c>
      <c r="D370" s="83" t="str">
        <f t="shared" ca="1" si="40"/>
        <v/>
      </c>
      <c r="E370" s="81">
        <f t="shared" ca="1" si="44"/>
        <v>0</v>
      </c>
      <c r="F370" s="83"/>
      <c r="G370" s="82" t="str">
        <f t="shared" ca="1" si="41"/>
        <v/>
      </c>
      <c r="H370" s="82" t="str">
        <f t="shared" ca="1" si="42"/>
        <v/>
      </c>
      <c r="I370" s="82" t="str">
        <f t="shared" ca="1" si="43"/>
        <v/>
      </c>
    </row>
    <row r="371" spans="2:9" ht="15" thickBot="1" x14ac:dyDescent="0.35">
      <c r="B371" s="79" t="str">
        <f t="shared" ca="1" si="45"/>
        <v/>
      </c>
      <c r="C371" s="80" t="str">
        <f t="shared" ca="1" si="39"/>
        <v/>
      </c>
      <c r="D371" s="83" t="str">
        <f t="shared" ca="1" si="40"/>
        <v/>
      </c>
      <c r="E371" s="81">
        <f t="shared" ca="1" si="44"/>
        <v>0</v>
      </c>
      <c r="F371" s="83"/>
      <c r="G371" s="82" t="str">
        <f t="shared" ca="1" si="41"/>
        <v/>
      </c>
      <c r="H371" s="82" t="str">
        <f t="shared" ca="1" si="42"/>
        <v/>
      </c>
      <c r="I371" s="82" t="str">
        <f t="shared" ca="1" si="43"/>
        <v/>
      </c>
    </row>
    <row r="372" spans="2:9" ht="15" thickBot="1" x14ac:dyDescent="0.35">
      <c r="B372" s="79" t="str">
        <f t="shared" ca="1" si="45"/>
        <v/>
      </c>
      <c r="C372" s="80" t="str">
        <f t="shared" ca="1" si="39"/>
        <v/>
      </c>
      <c r="D372" s="83" t="str">
        <f t="shared" ca="1" si="40"/>
        <v/>
      </c>
      <c r="E372" s="81">
        <f t="shared" ca="1" si="44"/>
        <v>0</v>
      </c>
      <c r="F372" s="83"/>
      <c r="G372" s="82" t="str">
        <f t="shared" ca="1" si="41"/>
        <v/>
      </c>
      <c r="H372" s="82" t="str">
        <f t="shared" ca="1" si="42"/>
        <v/>
      </c>
      <c r="I372" s="82" t="str">
        <f t="shared" ca="1" si="43"/>
        <v/>
      </c>
    </row>
    <row r="373" spans="2:9" ht="15" thickBot="1" x14ac:dyDescent="0.35">
      <c r="B373" s="79" t="str">
        <f t="shared" ca="1" si="45"/>
        <v/>
      </c>
      <c r="C373" s="80" t="str">
        <f t="shared" ca="1" si="39"/>
        <v/>
      </c>
      <c r="D373" s="83" t="str">
        <f t="shared" ca="1" si="40"/>
        <v/>
      </c>
      <c r="E373" s="81">
        <f t="shared" ca="1" si="44"/>
        <v>0</v>
      </c>
      <c r="F373" s="83"/>
      <c r="G373" s="82" t="str">
        <f t="shared" ca="1" si="41"/>
        <v/>
      </c>
      <c r="H373" s="82" t="str">
        <f t="shared" ca="1" si="42"/>
        <v/>
      </c>
      <c r="I373" s="82" t="str">
        <f t="shared" ca="1" si="43"/>
        <v/>
      </c>
    </row>
    <row r="374" spans="2:9" ht="15" thickBot="1" x14ac:dyDescent="0.35">
      <c r="B374" s="79" t="str">
        <f t="shared" ca="1" si="45"/>
        <v/>
      </c>
      <c r="C374" s="80" t="str">
        <f t="shared" ca="1" si="39"/>
        <v/>
      </c>
      <c r="D374" s="83" t="str">
        <f t="shared" ca="1" si="40"/>
        <v/>
      </c>
      <c r="E374" s="81">
        <f t="shared" ca="1" si="44"/>
        <v>0</v>
      </c>
      <c r="F374" s="83"/>
      <c r="G374" s="82" t="str">
        <f t="shared" ca="1" si="41"/>
        <v/>
      </c>
      <c r="H374" s="82" t="str">
        <f t="shared" ca="1" si="42"/>
        <v/>
      </c>
      <c r="I374" s="82" t="str">
        <f t="shared" ca="1" si="43"/>
        <v/>
      </c>
    </row>
    <row r="375" spans="2:9" ht="15" thickBot="1" x14ac:dyDescent="0.35">
      <c r="B375" s="79" t="str">
        <f t="shared" ca="1" si="45"/>
        <v/>
      </c>
      <c r="C375" s="80" t="str">
        <f t="shared" ca="1" si="39"/>
        <v/>
      </c>
      <c r="D375" s="83" t="str">
        <f t="shared" ca="1" si="40"/>
        <v/>
      </c>
      <c r="E375" s="81">
        <f t="shared" ca="1" si="44"/>
        <v>0</v>
      </c>
      <c r="F375" s="83"/>
      <c r="G375" s="82" t="str">
        <f t="shared" ca="1" si="41"/>
        <v/>
      </c>
      <c r="H375" s="82" t="str">
        <f t="shared" ca="1" si="42"/>
        <v/>
      </c>
      <c r="I375" s="82" t="str">
        <f t="shared" ca="1" si="43"/>
        <v/>
      </c>
    </row>
    <row r="376" spans="2:9" ht="15" thickBot="1" x14ac:dyDescent="0.35">
      <c r="B376" s="79" t="str">
        <f t="shared" ca="1" si="45"/>
        <v/>
      </c>
      <c r="C376" s="80" t="str">
        <f t="shared" ca="1" si="39"/>
        <v/>
      </c>
      <c r="D376" s="83" t="str">
        <f t="shared" ca="1" si="40"/>
        <v/>
      </c>
      <c r="E376" s="81">
        <f t="shared" ca="1" si="44"/>
        <v>0</v>
      </c>
      <c r="F376" s="83"/>
      <c r="G376" s="82" t="str">
        <f t="shared" ca="1" si="41"/>
        <v/>
      </c>
      <c r="H376" s="82" t="str">
        <f t="shared" ca="1" si="42"/>
        <v/>
      </c>
      <c r="I376" s="82" t="str">
        <f t="shared" ca="1" si="43"/>
        <v/>
      </c>
    </row>
    <row r="377" spans="2:9" ht="15" thickBot="1" x14ac:dyDescent="0.35">
      <c r="B377" s="79" t="str">
        <f t="shared" ca="1" si="45"/>
        <v/>
      </c>
      <c r="C377" s="80" t="str">
        <f t="shared" ca="1" si="39"/>
        <v/>
      </c>
      <c r="D377" s="83" t="str">
        <f t="shared" ca="1" si="40"/>
        <v/>
      </c>
      <c r="E377" s="81">
        <f t="shared" ca="1" si="44"/>
        <v>0</v>
      </c>
      <c r="F377" s="83"/>
      <c r="G377" s="82" t="str">
        <f t="shared" ca="1" si="41"/>
        <v/>
      </c>
      <c r="H377" s="82" t="str">
        <f t="shared" ca="1" si="42"/>
        <v/>
      </c>
      <c r="I377" s="82" t="str">
        <f t="shared" ca="1" si="43"/>
        <v/>
      </c>
    </row>
    <row r="378" spans="2:9" ht="15" thickBot="1" x14ac:dyDescent="0.35">
      <c r="B378" s="79" t="str">
        <f t="shared" ca="1" si="45"/>
        <v/>
      </c>
      <c r="C378" s="80" t="str">
        <f t="shared" ca="1" si="39"/>
        <v/>
      </c>
      <c r="D378" s="83" t="str">
        <f t="shared" ca="1" si="40"/>
        <v/>
      </c>
      <c r="E378" s="81">
        <f t="shared" ca="1" si="44"/>
        <v>0</v>
      </c>
      <c r="F378" s="83"/>
      <c r="G378" s="82" t="str">
        <f t="shared" ca="1" si="41"/>
        <v/>
      </c>
      <c r="H378" s="82" t="str">
        <f t="shared" ca="1" si="42"/>
        <v/>
      </c>
      <c r="I378" s="82" t="str">
        <f t="shared" ca="1" si="43"/>
        <v/>
      </c>
    </row>
    <row r="379" spans="2:9" ht="15" thickBot="1" x14ac:dyDescent="0.35">
      <c r="B379" s="79" t="str">
        <f t="shared" ca="1" si="45"/>
        <v/>
      </c>
      <c r="C379" s="80" t="str">
        <f t="shared" ca="1" si="39"/>
        <v/>
      </c>
      <c r="D379" s="83" t="str">
        <f t="shared" ca="1" si="40"/>
        <v/>
      </c>
      <c r="E379" s="81">
        <f t="shared" ca="1" si="44"/>
        <v>0</v>
      </c>
      <c r="F379" s="83"/>
      <c r="G379" s="82" t="str">
        <f t="shared" ca="1" si="41"/>
        <v/>
      </c>
      <c r="H379" s="82" t="str">
        <f t="shared" ca="1" si="42"/>
        <v/>
      </c>
      <c r="I379" s="82" t="str">
        <f t="shared" ca="1" si="43"/>
        <v/>
      </c>
    </row>
    <row r="380" spans="2:9" ht="15" thickBot="1" x14ac:dyDescent="0.35">
      <c r="B380" s="79" t="str">
        <f t="shared" ca="1" si="45"/>
        <v/>
      </c>
      <c r="C380" s="80" t="str">
        <f t="shared" ca="1" si="39"/>
        <v/>
      </c>
      <c r="D380" s="83" t="str">
        <f t="shared" ca="1" si="40"/>
        <v/>
      </c>
      <c r="E380" s="81">
        <f t="shared" ca="1" si="44"/>
        <v>0</v>
      </c>
      <c r="F380" s="83"/>
      <c r="G380" s="82" t="str">
        <f t="shared" ca="1" si="41"/>
        <v/>
      </c>
      <c r="H380" s="82" t="str">
        <f t="shared" ca="1" si="42"/>
        <v/>
      </c>
      <c r="I380" s="82" t="str">
        <f t="shared" ca="1" si="43"/>
        <v/>
      </c>
    </row>
    <row r="381" spans="2:9" ht="15" thickBot="1" x14ac:dyDescent="0.35">
      <c r="B381" s="79" t="str">
        <f t="shared" ca="1" si="45"/>
        <v/>
      </c>
      <c r="C381" s="80" t="str">
        <f t="shared" ca="1" si="39"/>
        <v/>
      </c>
      <c r="D381" s="83" t="str">
        <f t="shared" ca="1" si="40"/>
        <v/>
      </c>
      <c r="E381" s="81">
        <f t="shared" ca="1" si="44"/>
        <v>0</v>
      </c>
      <c r="F381" s="83"/>
      <c r="G381" s="82" t="str">
        <f t="shared" ca="1" si="41"/>
        <v/>
      </c>
      <c r="H381" s="82" t="str">
        <f t="shared" ca="1" si="42"/>
        <v/>
      </c>
      <c r="I381" s="82" t="str">
        <f t="shared" ca="1" si="43"/>
        <v/>
      </c>
    </row>
    <row r="382" spans="2:9" ht="15" thickBot="1" x14ac:dyDescent="0.35">
      <c r="B382" s="79" t="str">
        <f t="shared" ca="1" si="45"/>
        <v/>
      </c>
      <c r="C382" s="80" t="str">
        <f t="shared" ca="1" si="39"/>
        <v/>
      </c>
      <c r="D382" s="83" t="str">
        <f t="shared" ca="1" si="40"/>
        <v/>
      </c>
      <c r="E382" s="81">
        <f t="shared" ca="1" si="44"/>
        <v>0</v>
      </c>
      <c r="F382" s="83"/>
      <c r="G382" s="82" t="str">
        <f t="shared" ca="1" si="41"/>
        <v/>
      </c>
      <c r="H382" s="82" t="str">
        <f t="shared" ca="1" si="42"/>
        <v/>
      </c>
      <c r="I382" s="82" t="str">
        <f t="shared" ca="1" si="43"/>
        <v/>
      </c>
    </row>
    <row r="383" spans="2:9" ht="15" thickBot="1" x14ac:dyDescent="0.35">
      <c r="B383" s="79" t="str">
        <f t="shared" ca="1" si="45"/>
        <v/>
      </c>
      <c r="C383" s="80" t="str">
        <f t="shared" ca="1" si="39"/>
        <v/>
      </c>
      <c r="D383" s="83" t="str">
        <f t="shared" ca="1" si="40"/>
        <v/>
      </c>
      <c r="E383" s="81">
        <f t="shared" ca="1" si="44"/>
        <v>0</v>
      </c>
      <c r="F383" s="83"/>
      <c r="G383" s="82" t="str">
        <f t="shared" ca="1" si="41"/>
        <v/>
      </c>
      <c r="H383" s="82" t="str">
        <f t="shared" ca="1" si="42"/>
        <v/>
      </c>
      <c r="I383" s="82" t="str">
        <f t="shared" ca="1" si="43"/>
        <v/>
      </c>
    </row>
    <row r="384" spans="2:9" ht="15" thickBot="1" x14ac:dyDescent="0.35">
      <c r="B384" s="79" t="str">
        <f t="shared" ca="1" si="45"/>
        <v/>
      </c>
      <c r="C384" s="80" t="str">
        <f t="shared" ca="1" si="39"/>
        <v/>
      </c>
      <c r="D384" s="83" t="str">
        <f t="shared" ca="1" si="40"/>
        <v/>
      </c>
      <c r="E384" s="81">
        <f t="shared" ca="1" si="44"/>
        <v>0</v>
      </c>
      <c r="F384" s="83"/>
      <c r="G384" s="82" t="str">
        <f t="shared" ca="1" si="41"/>
        <v/>
      </c>
      <c r="H384" s="82" t="str">
        <f t="shared" ca="1" si="42"/>
        <v/>
      </c>
      <c r="I384" s="82" t="str">
        <f t="shared" ca="1" si="43"/>
        <v/>
      </c>
    </row>
    <row r="385" spans="2:9" ht="15" thickBot="1" x14ac:dyDescent="0.35">
      <c r="B385" s="79" t="str">
        <f t="shared" ca="1" si="45"/>
        <v/>
      </c>
      <c r="C385" s="80" t="str">
        <f t="shared" ca="1" si="39"/>
        <v/>
      </c>
      <c r="D385" s="83" t="str">
        <f t="shared" ca="1" si="40"/>
        <v/>
      </c>
      <c r="E385" s="81">
        <f t="shared" ca="1" si="44"/>
        <v>0</v>
      </c>
      <c r="F385" s="83"/>
      <c r="G385" s="82" t="str">
        <f t="shared" ca="1" si="41"/>
        <v/>
      </c>
      <c r="H385" s="82" t="str">
        <f t="shared" ca="1" si="42"/>
        <v/>
      </c>
      <c r="I385" s="82" t="str">
        <f t="shared" ca="1" si="43"/>
        <v/>
      </c>
    </row>
    <row r="386" spans="2:9" ht="15" thickBot="1" x14ac:dyDescent="0.35">
      <c r="B386" s="79" t="str">
        <f t="shared" ca="1" si="45"/>
        <v/>
      </c>
      <c r="C386" s="80" t="str">
        <f t="shared" ca="1" si="39"/>
        <v/>
      </c>
      <c r="D386" s="83" t="str">
        <f t="shared" ca="1" si="40"/>
        <v/>
      </c>
      <c r="E386" s="81">
        <f t="shared" ca="1" si="44"/>
        <v>0</v>
      </c>
      <c r="F386" s="83"/>
      <c r="G386" s="82" t="str">
        <f t="shared" ca="1" si="41"/>
        <v/>
      </c>
      <c r="H386" s="82" t="str">
        <f t="shared" ca="1" si="42"/>
        <v/>
      </c>
      <c r="I386" s="82" t="str">
        <f t="shared" ca="1" si="43"/>
        <v/>
      </c>
    </row>
    <row r="387" spans="2:9" ht="15" thickBot="1" x14ac:dyDescent="0.35">
      <c r="B387" s="79" t="str">
        <f t="shared" ca="1" si="45"/>
        <v/>
      </c>
      <c r="C387" s="80" t="str">
        <f t="shared" ca="1" si="39"/>
        <v/>
      </c>
      <c r="D387" s="83" t="str">
        <f t="shared" ca="1" si="40"/>
        <v/>
      </c>
      <c r="E387" s="81">
        <f t="shared" ca="1" si="44"/>
        <v>0</v>
      </c>
      <c r="F387" s="83"/>
      <c r="G387" s="82" t="str">
        <f t="shared" ca="1" si="41"/>
        <v/>
      </c>
      <c r="H387" s="82" t="str">
        <f t="shared" ca="1" si="42"/>
        <v/>
      </c>
      <c r="I387" s="82" t="str">
        <f t="shared" ca="1" si="43"/>
        <v/>
      </c>
    </row>
    <row r="388" spans="2:9" ht="15" thickBot="1" x14ac:dyDescent="0.35">
      <c r="B388" s="79" t="str">
        <f t="shared" ca="1" si="45"/>
        <v/>
      </c>
      <c r="C388" s="80" t="str">
        <f t="shared" ca="1" si="39"/>
        <v/>
      </c>
      <c r="D388" s="83" t="str">
        <f t="shared" ca="1" si="40"/>
        <v/>
      </c>
      <c r="E388" s="81">
        <f t="shared" ca="1" si="44"/>
        <v>0</v>
      </c>
      <c r="F388" s="83"/>
      <c r="G388" s="82" t="str">
        <f t="shared" ca="1" si="41"/>
        <v/>
      </c>
      <c r="H388" s="82" t="str">
        <f t="shared" ca="1" si="42"/>
        <v/>
      </c>
      <c r="I388" s="82" t="str">
        <f t="shared" ca="1" si="43"/>
        <v/>
      </c>
    </row>
    <row r="389" spans="2:9" ht="15" thickBot="1" x14ac:dyDescent="0.35">
      <c r="B389" s="79" t="str">
        <f t="shared" ca="1" si="45"/>
        <v/>
      </c>
      <c r="C389" s="80" t="str">
        <f t="shared" ca="1" si="39"/>
        <v/>
      </c>
      <c r="D389" s="83" t="str">
        <f t="shared" ca="1" si="40"/>
        <v/>
      </c>
      <c r="E389" s="81">
        <f t="shared" ca="1" si="44"/>
        <v>0</v>
      </c>
      <c r="F389" s="83"/>
      <c r="G389" s="82" t="str">
        <f t="shared" ca="1" si="41"/>
        <v/>
      </c>
      <c r="H389" s="82" t="str">
        <f t="shared" ca="1" si="42"/>
        <v/>
      </c>
      <c r="I389" s="82" t="str">
        <f t="shared" ca="1" si="43"/>
        <v/>
      </c>
    </row>
    <row r="390" spans="2:9" ht="15" thickBot="1" x14ac:dyDescent="0.35">
      <c r="B390" s="79" t="str">
        <f t="shared" ca="1" si="45"/>
        <v/>
      </c>
      <c r="C390" s="80" t="str">
        <f t="shared" ca="1" si="39"/>
        <v/>
      </c>
      <c r="D390" s="83" t="str">
        <f t="shared" ca="1" si="40"/>
        <v/>
      </c>
      <c r="E390" s="81">
        <f t="shared" ca="1" si="44"/>
        <v>0</v>
      </c>
      <c r="F390" s="83"/>
      <c r="G390" s="82" t="str">
        <f t="shared" ca="1" si="41"/>
        <v/>
      </c>
      <c r="H390" s="82" t="str">
        <f t="shared" ca="1" si="42"/>
        <v/>
      </c>
      <c r="I390" s="82" t="str">
        <f t="shared" ca="1" si="43"/>
        <v/>
      </c>
    </row>
    <row r="391" spans="2:9" ht="15" thickBot="1" x14ac:dyDescent="0.35">
      <c r="B391" s="79" t="str">
        <f t="shared" ca="1" si="45"/>
        <v/>
      </c>
      <c r="C391" s="80" t="str">
        <f t="shared" ca="1" si="39"/>
        <v/>
      </c>
      <c r="D391" s="83" t="str">
        <f t="shared" ca="1" si="40"/>
        <v/>
      </c>
      <c r="E391" s="81">
        <f t="shared" ca="1" si="44"/>
        <v>0</v>
      </c>
      <c r="F391" s="83"/>
      <c r="G391" s="82" t="str">
        <f t="shared" ca="1" si="41"/>
        <v/>
      </c>
      <c r="H391" s="82" t="str">
        <f t="shared" ca="1" si="42"/>
        <v/>
      </c>
      <c r="I391" s="82" t="str">
        <f t="shared" ca="1" si="43"/>
        <v/>
      </c>
    </row>
    <row r="392" spans="2:9" ht="15" thickBot="1" x14ac:dyDescent="0.35">
      <c r="B392" s="79" t="str">
        <f t="shared" ca="1" si="45"/>
        <v/>
      </c>
      <c r="C392" s="80" t="str">
        <f t="shared" ca="1" si="39"/>
        <v/>
      </c>
      <c r="D392" s="83" t="str">
        <f t="shared" ca="1" si="40"/>
        <v/>
      </c>
      <c r="E392" s="81">
        <f t="shared" ca="1" si="44"/>
        <v>0</v>
      </c>
      <c r="F392" s="83"/>
      <c r="G392" s="82" t="str">
        <f t="shared" ca="1" si="41"/>
        <v/>
      </c>
      <c r="H392" s="82" t="str">
        <f t="shared" ca="1" si="42"/>
        <v/>
      </c>
      <c r="I392" s="82" t="str">
        <f t="shared" ca="1" si="43"/>
        <v/>
      </c>
    </row>
    <row r="393" spans="2:9" ht="15" thickBot="1" x14ac:dyDescent="0.35">
      <c r="B393" s="79" t="str">
        <f t="shared" ca="1" si="45"/>
        <v/>
      </c>
      <c r="C393" s="80" t="str">
        <f t="shared" ca="1" si="39"/>
        <v/>
      </c>
      <c r="D393" s="83" t="str">
        <f t="shared" ca="1" si="40"/>
        <v/>
      </c>
      <c r="E393" s="81">
        <f t="shared" ca="1" si="44"/>
        <v>0</v>
      </c>
      <c r="F393" s="83"/>
      <c r="G393" s="82" t="str">
        <f t="shared" ca="1" si="41"/>
        <v/>
      </c>
      <c r="H393" s="82" t="str">
        <f t="shared" ca="1" si="42"/>
        <v/>
      </c>
      <c r="I393" s="82" t="str">
        <f t="shared" ca="1" si="43"/>
        <v/>
      </c>
    </row>
    <row r="394" spans="2:9" ht="15" thickBot="1" x14ac:dyDescent="0.35">
      <c r="B394" s="79" t="str">
        <f t="shared" ca="1" si="45"/>
        <v/>
      </c>
      <c r="C394" s="80" t="str">
        <f t="shared" ca="1" si="39"/>
        <v/>
      </c>
      <c r="D394" s="83" t="str">
        <f t="shared" ca="1" si="40"/>
        <v/>
      </c>
      <c r="E394" s="81">
        <f t="shared" ca="1" si="44"/>
        <v>0</v>
      </c>
      <c r="F394" s="83"/>
      <c r="G394" s="82" t="str">
        <f t="shared" ca="1" si="41"/>
        <v/>
      </c>
      <c r="H394" s="82" t="str">
        <f t="shared" ca="1" si="42"/>
        <v/>
      </c>
      <c r="I394" s="82" t="str">
        <f t="shared" ca="1" si="43"/>
        <v/>
      </c>
    </row>
    <row r="395" spans="2:9" ht="15" thickBot="1" x14ac:dyDescent="0.35">
      <c r="B395" s="79" t="str">
        <f t="shared" ca="1" si="45"/>
        <v/>
      </c>
      <c r="C395" s="80" t="str">
        <f t="shared" ca="1" si="39"/>
        <v/>
      </c>
      <c r="D395" s="83" t="str">
        <f t="shared" ca="1" si="40"/>
        <v/>
      </c>
      <c r="E395" s="81">
        <f t="shared" ca="1" si="44"/>
        <v>0</v>
      </c>
      <c r="F395" s="83"/>
      <c r="G395" s="82" t="str">
        <f t="shared" ca="1" si="41"/>
        <v/>
      </c>
      <c r="H395" s="82" t="str">
        <f t="shared" ca="1" si="42"/>
        <v/>
      </c>
      <c r="I395" s="82" t="str">
        <f t="shared" ca="1" si="43"/>
        <v/>
      </c>
    </row>
    <row r="396" spans="2:9" ht="15" thickBot="1" x14ac:dyDescent="0.35">
      <c r="B396" s="79" t="str">
        <f t="shared" ca="1" si="45"/>
        <v/>
      </c>
      <c r="C396" s="80" t="str">
        <f t="shared" ca="1" si="39"/>
        <v/>
      </c>
      <c r="D396" s="83" t="str">
        <f t="shared" ca="1" si="40"/>
        <v/>
      </c>
      <c r="E396" s="81">
        <f t="shared" ca="1" si="44"/>
        <v>0</v>
      </c>
      <c r="F396" s="83"/>
      <c r="G396" s="82" t="str">
        <f t="shared" ca="1" si="41"/>
        <v/>
      </c>
      <c r="H396" s="82" t="str">
        <f t="shared" ca="1" si="42"/>
        <v/>
      </c>
      <c r="I396" s="82" t="str">
        <f t="shared" ca="1" si="43"/>
        <v/>
      </c>
    </row>
    <row r="397" spans="2:9" ht="15" thickBot="1" x14ac:dyDescent="0.35">
      <c r="B397" s="79" t="str">
        <f t="shared" ca="1" si="45"/>
        <v/>
      </c>
      <c r="C397" s="80" t="str">
        <f t="shared" ca="1" si="39"/>
        <v/>
      </c>
      <c r="D397" s="83" t="str">
        <f t="shared" ca="1" si="40"/>
        <v/>
      </c>
      <c r="E397" s="81">
        <f t="shared" ca="1" si="44"/>
        <v>0</v>
      </c>
      <c r="F397" s="83"/>
      <c r="G397" s="82" t="str">
        <f t="shared" ca="1" si="41"/>
        <v/>
      </c>
      <c r="H397" s="82" t="str">
        <f t="shared" ca="1" si="42"/>
        <v/>
      </c>
      <c r="I397" s="82" t="str">
        <f t="shared" ca="1" si="43"/>
        <v/>
      </c>
    </row>
    <row r="398" spans="2:9" ht="15" thickBot="1" x14ac:dyDescent="0.35">
      <c r="B398" s="79" t="str">
        <f t="shared" ca="1" si="45"/>
        <v/>
      </c>
      <c r="C398" s="80" t="str">
        <f t="shared" ca="1" si="39"/>
        <v/>
      </c>
      <c r="D398" s="83" t="str">
        <f t="shared" ca="1" si="40"/>
        <v/>
      </c>
      <c r="E398" s="81">
        <f t="shared" ca="1" si="44"/>
        <v>0</v>
      </c>
      <c r="F398" s="83"/>
      <c r="G398" s="82" t="str">
        <f t="shared" ca="1" si="41"/>
        <v/>
      </c>
      <c r="H398" s="82" t="str">
        <f t="shared" ca="1" si="42"/>
        <v/>
      </c>
      <c r="I398" s="82" t="str">
        <f t="shared" ca="1" si="43"/>
        <v/>
      </c>
    </row>
    <row r="399" spans="2:9" ht="15" thickBot="1" x14ac:dyDescent="0.35">
      <c r="B399" s="79" t="str">
        <f t="shared" ca="1" si="45"/>
        <v/>
      </c>
      <c r="C399" s="80" t="str">
        <f t="shared" ca="1" si="39"/>
        <v/>
      </c>
      <c r="D399" s="83" t="str">
        <f t="shared" ca="1" si="40"/>
        <v/>
      </c>
      <c r="E399" s="81">
        <f t="shared" ca="1" si="44"/>
        <v>0</v>
      </c>
      <c r="F399" s="83"/>
      <c r="G399" s="82" t="str">
        <f t="shared" ca="1" si="41"/>
        <v/>
      </c>
      <c r="H399" s="82" t="str">
        <f t="shared" ca="1" si="42"/>
        <v/>
      </c>
      <c r="I399" s="82" t="str">
        <f t="shared" ca="1" si="43"/>
        <v/>
      </c>
    </row>
    <row r="400" spans="2:9" ht="15" thickBot="1" x14ac:dyDescent="0.35">
      <c r="B400" s="79" t="str">
        <f t="shared" ca="1" si="45"/>
        <v/>
      </c>
      <c r="C400" s="80" t="str">
        <f t="shared" ca="1" si="39"/>
        <v/>
      </c>
      <c r="D400" s="83" t="str">
        <f t="shared" ca="1" si="40"/>
        <v/>
      </c>
      <c r="E400" s="81">
        <f t="shared" ca="1" si="44"/>
        <v>0</v>
      </c>
      <c r="F400" s="83"/>
      <c r="G400" s="82" t="str">
        <f t="shared" ca="1" si="41"/>
        <v/>
      </c>
      <c r="H400" s="82" t="str">
        <f t="shared" ca="1" si="42"/>
        <v/>
      </c>
      <c r="I400" s="82" t="str">
        <f t="shared" ca="1" si="43"/>
        <v/>
      </c>
    </row>
    <row r="401" spans="2:9" ht="15" thickBot="1" x14ac:dyDescent="0.35">
      <c r="B401" s="79" t="str">
        <f t="shared" ca="1" si="45"/>
        <v/>
      </c>
      <c r="C401" s="80" t="str">
        <f t="shared" ca="1" si="39"/>
        <v/>
      </c>
      <c r="D401" s="83" t="str">
        <f t="shared" ca="1" si="40"/>
        <v/>
      </c>
      <c r="E401" s="81">
        <f t="shared" ca="1" si="44"/>
        <v>0</v>
      </c>
      <c r="F401" s="83"/>
      <c r="G401" s="82" t="str">
        <f t="shared" ca="1" si="41"/>
        <v/>
      </c>
      <c r="H401" s="82" t="str">
        <f t="shared" ca="1" si="42"/>
        <v/>
      </c>
      <c r="I401" s="82" t="str">
        <f t="shared" ca="1" si="43"/>
        <v/>
      </c>
    </row>
    <row r="402" spans="2:9" ht="15" thickBot="1" x14ac:dyDescent="0.35">
      <c r="B402" s="79" t="str">
        <f t="shared" ca="1" si="45"/>
        <v/>
      </c>
      <c r="C402" s="80" t="str">
        <f t="shared" ca="1" si="39"/>
        <v/>
      </c>
      <c r="D402" s="83" t="str">
        <f t="shared" ca="1" si="40"/>
        <v/>
      </c>
      <c r="E402" s="81">
        <f t="shared" ca="1" si="44"/>
        <v>0</v>
      </c>
      <c r="F402" s="83"/>
      <c r="G402" s="82" t="str">
        <f t="shared" ca="1" si="41"/>
        <v/>
      </c>
      <c r="H402" s="82" t="str">
        <f t="shared" ca="1" si="42"/>
        <v/>
      </c>
      <c r="I402" s="82" t="str">
        <f t="shared" ca="1" si="43"/>
        <v/>
      </c>
    </row>
    <row r="403" spans="2:9" ht="15" thickBot="1" x14ac:dyDescent="0.35">
      <c r="B403" s="79" t="str">
        <f t="shared" ca="1" si="45"/>
        <v/>
      </c>
      <c r="C403" s="80" t="str">
        <f t="shared" ca="1" si="39"/>
        <v/>
      </c>
      <c r="D403" s="83" t="str">
        <f t="shared" ca="1" si="40"/>
        <v/>
      </c>
      <c r="E403" s="81">
        <f t="shared" ca="1" si="44"/>
        <v>0</v>
      </c>
      <c r="F403" s="83"/>
      <c r="G403" s="82" t="str">
        <f t="shared" ca="1" si="41"/>
        <v/>
      </c>
      <c r="H403" s="82" t="str">
        <f t="shared" ca="1" si="42"/>
        <v/>
      </c>
      <c r="I403" s="82" t="str">
        <f t="shared" ca="1" si="43"/>
        <v/>
      </c>
    </row>
    <row r="404" spans="2:9" ht="15" thickBot="1" x14ac:dyDescent="0.35">
      <c r="B404" s="79" t="str">
        <f t="shared" ca="1" si="45"/>
        <v/>
      </c>
      <c r="C404" s="80" t="str">
        <f t="shared" ca="1" si="39"/>
        <v/>
      </c>
      <c r="D404" s="83" t="str">
        <f t="shared" ca="1" si="40"/>
        <v/>
      </c>
      <c r="E404" s="81">
        <f t="shared" ca="1" si="44"/>
        <v>0</v>
      </c>
      <c r="F404" s="83"/>
      <c r="G404" s="82" t="str">
        <f t="shared" ca="1" si="41"/>
        <v/>
      </c>
      <c r="H404" s="82" t="str">
        <f t="shared" ca="1" si="42"/>
        <v/>
      </c>
      <c r="I404" s="82" t="str">
        <f t="shared" ca="1" si="43"/>
        <v/>
      </c>
    </row>
    <row r="405" spans="2:9" ht="15" thickBot="1" x14ac:dyDescent="0.35">
      <c r="B405" s="79" t="str">
        <f t="shared" ca="1" si="45"/>
        <v/>
      </c>
      <c r="C405" s="80" t="str">
        <f t="shared" ca="1" si="39"/>
        <v/>
      </c>
      <c r="D405" s="83" t="str">
        <f t="shared" ca="1" si="40"/>
        <v/>
      </c>
      <c r="E405" s="81">
        <f t="shared" ca="1" si="44"/>
        <v>0</v>
      </c>
      <c r="F405" s="83"/>
      <c r="G405" s="82" t="str">
        <f t="shared" ca="1" si="41"/>
        <v/>
      </c>
      <c r="H405" s="82" t="str">
        <f t="shared" ca="1" si="42"/>
        <v/>
      </c>
      <c r="I405" s="82" t="str">
        <f t="shared" ca="1" si="43"/>
        <v/>
      </c>
    </row>
    <row r="406" spans="2:9" ht="15" thickBot="1" x14ac:dyDescent="0.35">
      <c r="B406" s="79" t="str">
        <f t="shared" ca="1" si="45"/>
        <v/>
      </c>
      <c r="C406" s="80" t="str">
        <f t="shared" ca="1" si="39"/>
        <v/>
      </c>
      <c r="D406" s="83" t="str">
        <f t="shared" ca="1" si="40"/>
        <v/>
      </c>
      <c r="E406" s="81">
        <f t="shared" ca="1" si="44"/>
        <v>0</v>
      </c>
      <c r="F406" s="83"/>
      <c r="G406" s="82" t="str">
        <f t="shared" ca="1" si="41"/>
        <v/>
      </c>
      <c r="H406" s="82" t="str">
        <f t="shared" ca="1" si="42"/>
        <v/>
      </c>
      <c r="I406" s="82" t="str">
        <f t="shared" ca="1" si="43"/>
        <v/>
      </c>
    </row>
    <row r="407" spans="2:9" ht="15" thickBot="1" x14ac:dyDescent="0.35">
      <c r="B407" s="79" t="str">
        <f t="shared" ca="1" si="45"/>
        <v/>
      </c>
      <c r="C407" s="80" t="str">
        <f t="shared" ca="1" si="39"/>
        <v/>
      </c>
      <c r="D407" s="83" t="str">
        <f t="shared" ca="1" si="40"/>
        <v/>
      </c>
      <c r="E407" s="81">
        <f t="shared" ca="1" si="44"/>
        <v>0</v>
      </c>
      <c r="F407" s="83"/>
      <c r="G407" s="82" t="str">
        <f t="shared" ca="1" si="41"/>
        <v/>
      </c>
      <c r="H407" s="82" t="str">
        <f t="shared" ca="1" si="42"/>
        <v/>
      </c>
      <c r="I407" s="82" t="str">
        <f t="shared" ca="1" si="43"/>
        <v/>
      </c>
    </row>
    <row r="408" spans="2:9" ht="15" thickBot="1" x14ac:dyDescent="0.35">
      <c r="B408" s="79" t="str">
        <f t="shared" ca="1" si="45"/>
        <v/>
      </c>
      <c r="C408" s="80" t="str">
        <f t="shared" ref="C408:C471" ca="1" si="46">IF($E$10="End of the Period",IF(B408="","",IF(OR(payment_frequency_1="Weekly",payment_frequency_1="Bi-weekly",payment_frequency_1="Semi-monthly"),first_payment_date_1+B408*VLOOKUP(payment_frequency_1,periodic_table,2,0),EDATE(first_payment_date_1,B408*VLOOKUP(payment_frequency_1,periodic_table,2,0)))),IF(B408="","",IF(OR(payment_frequency_1="Weekly",payment_frequency_1="Bi-weekly",payment_frequency_1="Semi-monthly"),first_payment_date_1+(B408-1)*VLOOKUP(payment_frequency_1,periodic_table,2,0),EDATE(first_payment_date_1,(B408-1)*VLOOKUP(payment_frequency_1,periodic_table,2,0)))))</f>
        <v/>
      </c>
      <c r="D408" s="83" t="str">
        <f t="shared" ref="D408:D471" ca="1" si="47">IF(B408="","",IF(I407&lt;payment_1,I407*(1+rate_1),payment_1))</f>
        <v/>
      </c>
      <c r="E408" s="81">
        <f t="shared" ca="1" si="44"/>
        <v>0</v>
      </c>
      <c r="F408" s="83"/>
      <c r="G408" s="82" t="str">
        <f t="shared" ref="G408:G471" ca="1" si="48">IF(AND(payment_type_1=1,B408=1),0,IF(B408="","",I407*rate_1))</f>
        <v/>
      </c>
      <c r="H408" s="82" t="str">
        <f t="shared" ca="1" si="42"/>
        <v/>
      </c>
      <c r="I408" s="82" t="str">
        <f t="shared" ca="1" si="43"/>
        <v/>
      </c>
    </row>
    <row r="409" spans="2:9" ht="15" thickBot="1" x14ac:dyDescent="0.35">
      <c r="B409" s="79" t="str">
        <f t="shared" ca="1" si="45"/>
        <v/>
      </c>
      <c r="C409" s="80" t="str">
        <f t="shared" ca="1" si="46"/>
        <v/>
      </c>
      <c r="D409" s="83" t="str">
        <f t="shared" ca="1" si="47"/>
        <v/>
      </c>
      <c r="E409" s="81">
        <f t="shared" ca="1" si="44"/>
        <v>0</v>
      </c>
      <c r="F409" s="83"/>
      <c r="G409" s="82" t="str">
        <f t="shared" ca="1" si="48"/>
        <v/>
      </c>
      <c r="H409" s="82" t="str">
        <f t="shared" ref="H409:H472" ca="1" si="49">IF(B409="","",D409-G409+E409+F409)</f>
        <v/>
      </c>
      <c r="I409" s="82" t="str">
        <f t="shared" ref="I409:I472" ca="1" si="50">IFERROR(IF(H409&lt;=0,"",I408-H409),"")</f>
        <v/>
      </c>
    </row>
    <row r="410" spans="2:9" ht="15" thickBot="1" x14ac:dyDescent="0.35">
      <c r="B410" s="79" t="str">
        <f t="shared" ca="1" si="45"/>
        <v/>
      </c>
      <c r="C410" s="80" t="str">
        <f t="shared" ca="1" si="46"/>
        <v/>
      </c>
      <c r="D410" s="83" t="str">
        <f t="shared" ca="1" si="47"/>
        <v/>
      </c>
      <c r="E410" s="81">
        <f t="shared" ca="1" si="44"/>
        <v>0</v>
      </c>
      <c r="F410" s="83"/>
      <c r="G410" s="82" t="str">
        <f t="shared" ca="1" si="48"/>
        <v/>
      </c>
      <c r="H410" s="82" t="str">
        <f t="shared" ca="1" si="49"/>
        <v/>
      </c>
      <c r="I410" s="82" t="str">
        <f t="shared" ca="1" si="50"/>
        <v/>
      </c>
    </row>
    <row r="411" spans="2:9" ht="15" thickBot="1" x14ac:dyDescent="0.35">
      <c r="B411" s="79" t="str">
        <f t="shared" ca="1" si="45"/>
        <v/>
      </c>
      <c r="C411" s="80" t="str">
        <f t="shared" ca="1" si="46"/>
        <v/>
      </c>
      <c r="D411" s="83" t="str">
        <f t="shared" ca="1" si="47"/>
        <v/>
      </c>
      <c r="E411" s="81">
        <f t="shared" ca="1" si="44"/>
        <v>0</v>
      </c>
      <c r="F411" s="83"/>
      <c r="G411" s="82" t="str">
        <f t="shared" ca="1" si="48"/>
        <v/>
      </c>
      <c r="H411" s="82" t="str">
        <f t="shared" ca="1" si="49"/>
        <v/>
      </c>
      <c r="I411" s="82" t="str">
        <f t="shared" ca="1" si="50"/>
        <v/>
      </c>
    </row>
    <row r="412" spans="2:9" ht="15" thickBot="1" x14ac:dyDescent="0.35">
      <c r="B412" s="79" t="str">
        <f t="shared" ca="1" si="45"/>
        <v/>
      </c>
      <c r="C412" s="80" t="str">
        <f t="shared" ca="1" si="46"/>
        <v/>
      </c>
      <c r="D412" s="83" t="str">
        <f t="shared" ca="1" si="47"/>
        <v/>
      </c>
      <c r="E412" s="81">
        <f t="shared" ca="1" si="44"/>
        <v>0</v>
      </c>
      <c r="F412" s="83"/>
      <c r="G412" s="82" t="str">
        <f t="shared" ca="1" si="48"/>
        <v/>
      </c>
      <c r="H412" s="82" t="str">
        <f t="shared" ca="1" si="49"/>
        <v/>
      </c>
      <c r="I412" s="82" t="str">
        <f t="shared" ca="1" si="50"/>
        <v/>
      </c>
    </row>
    <row r="413" spans="2:9" ht="15" thickBot="1" x14ac:dyDescent="0.35">
      <c r="B413" s="79" t="str">
        <f t="shared" ca="1" si="45"/>
        <v/>
      </c>
      <c r="C413" s="80" t="str">
        <f t="shared" ca="1" si="46"/>
        <v/>
      </c>
      <c r="D413" s="83" t="str">
        <f t="shared" ca="1" si="47"/>
        <v/>
      </c>
      <c r="E413" s="81">
        <f t="shared" ca="1" si="44"/>
        <v>0</v>
      </c>
      <c r="F413" s="83"/>
      <c r="G413" s="82" t="str">
        <f t="shared" ca="1" si="48"/>
        <v/>
      </c>
      <c r="H413" s="82" t="str">
        <f t="shared" ca="1" si="49"/>
        <v/>
      </c>
      <c r="I413" s="82" t="str">
        <f t="shared" ca="1" si="50"/>
        <v/>
      </c>
    </row>
    <row r="414" spans="2:9" ht="15" thickBot="1" x14ac:dyDescent="0.35">
      <c r="B414" s="79" t="str">
        <f t="shared" ca="1" si="45"/>
        <v/>
      </c>
      <c r="C414" s="80" t="str">
        <f t="shared" ca="1" si="46"/>
        <v/>
      </c>
      <c r="D414" s="83" t="str">
        <f t="shared" ca="1" si="47"/>
        <v/>
      </c>
      <c r="E414" s="81">
        <f t="shared" ca="1" si="44"/>
        <v>0</v>
      </c>
      <c r="F414" s="83"/>
      <c r="G414" s="82" t="str">
        <f t="shared" ca="1" si="48"/>
        <v/>
      </c>
      <c r="H414" s="82" t="str">
        <f t="shared" ca="1" si="49"/>
        <v/>
      </c>
      <c r="I414" s="82" t="str">
        <f t="shared" ca="1" si="50"/>
        <v/>
      </c>
    </row>
    <row r="415" spans="2:9" ht="15" thickBot="1" x14ac:dyDescent="0.35">
      <c r="B415" s="79" t="str">
        <f t="shared" ca="1" si="45"/>
        <v/>
      </c>
      <c r="C415" s="80" t="str">
        <f t="shared" ca="1" si="46"/>
        <v/>
      </c>
      <c r="D415" s="83" t="str">
        <f t="shared" ca="1" si="47"/>
        <v/>
      </c>
      <c r="E415" s="81">
        <f t="shared" ca="1" si="44"/>
        <v>0</v>
      </c>
      <c r="F415" s="83"/>
      <c r="G415" s="82" t="str">
        <f t="shared" ca="1" si="48"/>
        <v/>
      </c>
      <c r="H415" s="82" t="str">
        <f t="shared" ca="1" si="49"/>
        <v/>
      </c>
      <c r="I415" s="82" t="str">
        <f t="shared" ca="1" si="50"/>
        <v/>
      </c>
    </row>
    <row r="416" spans="2:9" ht="15" thickBot="1" x14ac:dyDescent="0.35">
      <c r="B416" s="79" t="str">
        <f t="shared" ca="1" si="45"/>
        <v/>
      </c>
      <c r="C416" s="80" t="str">
        <f t="shared" ca="1" si="46"/>
        <v/>
      </c>
      <c r="D416" s="83" t="str">
        <f t="shared" ca="1" si="47"/>
        <v/>
      </c>
      <c r="E416" s="81">
        <f t="shared" ca="1" si="44"/>
        <v>0</v>
      </c>
      <c r="F416" s="83"/>
      <c r="G416" s="82" t="str">
        <f t="shared" ca="1" si="48"/>
        <v/>
      </c>
      <c r="H416" s="82" t="str">
        <f t="shared" ca="1" si="49"/>
        <v/>
      </c>
      <c r="I416" s="82" t="str">
        <f t="shared" ca="1" si="50"/>
        <v/>
      </c>
    </row>
    <row r="417" spans="2:9" ht="15" thickBot="1" x14ac:dyDescent="0.35">
      <c r="B417" s="79" t="str">
        <f t="shared" ca="1" si="45"/>
        <v/>
      </c>
      <c r="C417" s="80" t="str">
        <f t="shared" ca="1" si="46"/>
        <v/>
      </c>
      <c r="D417" s="83" t="str">
        <f t="shared" ca="1" si="47"/>
        <v/>
      </c>
      <c r="E417" s="81">
        <f t="shared" ca="1" si="44"/>
        <v>0</v>
      </c>
      <c r="F417" s="83"/>
      <c r="G417" s="82" t="str">
        <f t="shared" ca="1" si="48"/>
        <v/>
      </c>
      <c r="H417" s="82" t="str">
        <f t="shared" ca="1" si="49"/>
        <v/>
      </c>
      <c r="I417" s="82" t="str">
        <f t="shared" ca="1" si="50"/>
        <v/>
      </c>
    </row>
    <row r="418" spans="2:9" ht="15" thickBot="1" x14ac:dyDescent="0.35">
      <c r="B418" s="79" t="str">
        <f t="shared" ca="1" si="45"/>
        <v/>
      </c>
      <c r="C418" s="80" t="str">
        <f t="shared" ca="1" si="46"/>
        <v/>
      </c>
      <c r="D418" s="83" t="str">
        <f t="shared" ca="1" si="47"/>
        <v/>
      </c>
      <c r="E418" s="81">
        <f t="shared" ca="1" si="44"/>
        <v>0</v>
      </c>
      <c r="F418" s="83"/>
      <c r="G418" s="82" t="str">
        <f t="shared" ca="1" si="48"/>
        <v/>
      </c>
      <c r="H418" s="82" t="str">
        <f t="shared" ca="1" si="49"/>
        <v/>
      </c>
      <c r="I418" s="82" t="str">
        <f t="shared" ca="1" si="50"/>
        <v/>
      </c>
    </row>
    <row r="419" spans="2:9" ht="15" thickBot="1" x14ac:dyDescent="0.35">
      <c r="B419" s="79" t="str">
        <f t="shared" ca="1" si="45"/>
        <v/>
      </c>
      <c r="C419" s="80" t="str">
        <f t="shared" ca="1" si="46"/>
        <v/>
      </c>
      <c r="D419" s="83" t="str">
        <f t="shared" ca="1" si="47"/>
        <v/>
      </c>
      <c r="E419" s="81">
        <f t="shared" ca="1" si="44"/>
        <v>0</v>
      </c>
      <c r="F419" s="83"/>
      <c r="G419" s="82" t="str">
        <f t="shared" ca="1" si="48"/>
        <v/>
      </c>
      <c r="H419" s="82" t="str">
        <f t="shared" ca="1" si="49"/>
        <v/>
      </c>
      <c r="I419" s="82" t="str">
        <f t="shared" ca="1" si="50"/>
        <v/>
      </c>
    </row>
    <row r="420" spans="2:9" ht="15" thickBot="1" x14ac:dyDescent="0.35">
      <c r="B420" s="79" t="str">
        <f t="shared" ca="1" si="45"/>
        <v/>
      </c>
      <c r="C420" s="80" t="str">
        <f t="shared" ca="1" si="46"/>
        <v/>
      </c>
      <c r="D420" s="83" t="str">
        <f t="shared" ca="1" si="47"/>
        <v/>
      </c>
      <c r="E420" s="81">
        <f t="shared" ref="E420:E483" ca="1" si="51">IFERROR(IF(I419-D420&lt;$E$13,0,IF(B420=$I$17,$E$13,IF(B420&lt;$I$17,0,IF(MOD(B420-$I$17,$E$18)=0,$E$13,0)))),0)</f>
        <v>0</v>
      </c>
      <c r="F420" s="83"/>
      <c r="G420" s="82" t="str">
        <f t="shared" ca="1" si="48"/>
        <v/>
      </c>
      <c r="H420" s="82" t="str">
        <f t="shared" ca="1" si="49"/>
        <v/>
      </c>
      <c r="I420" s="82" t="str">
        <f t="shared" ca="1" si="50"/>
        <v/>
      </c>
    </row>
    <row r="421" spans="2:9" ht="15" thickBot="1" x14ac:dyDescent="0.35">
      <c r="B421" s="79" t="str">
        <f t="shared" ca="1" si="45"/>
        <v/>
      </c>
      <c r="C421" s="80" t="str">
        <f t="shared" ca="1" si="46"/>
        <v/>
      </c>
      <c r="D421" s="83" t="str">
        <f t="shared" ca="1" si="47"/>
        <v/>
      </c>
      <c r="E421" s="81">
        <f t="shared" ca="1" si="51"/>
        <v>0</v>
      </c>
      <c r="F421" s="83"/>
      <c r="G421" s="82" t="str">
        <f t="shared" ca="1" si="48"/>
        <v/>
      </c>
      <c r="H421" s="82" t="str">
        <f t="shared" ca="1" si="49"/>
        <v/>
      </c>
      <c r="I421" s="82" t="str">
        <f t="shared" ca="1" si="50"/>
        <v/>
      </c>
    </row>
    <row r="422" spans="2:9" ht="15" thickBot="1" x14ac:dyDescent="0.35">
      <c r="B422" s="79" t="str">
        <f t="shared" ca="1" si="45"/>
        <v/>
      </c>
      <c r="C422" s="80" t="str">
        <f t="shared" ca="1" si="46"/>
        <v/>
      </c>
      <c r="D422" s="83" t="str">
        <f t="shared" ca="1" si="47"/>
        <v/>
      </c>
      <c r="E422" s="81">
        <f t="shared" ca="1" si="51"/>
        <v>0</v>
      </c>
      <c r="F422" s="83"/>
      <c r="G422" s="82" t="str">
        <f t="shared" ca="1" si="48"/>
        <v/>
      </c>
      <c r="H422" s="82" t="str">
        <f t="shared" ca="1" si="49"/>
        <v/>
      </c>
      <c r="I422" s="82" t="str">
        <f t="shared" ca="1" si="50"/>
        <v/>
      </c>
    </row>
    <row r="423" spans="2:9" ht="15" thickBot="1" x14ac:dyDescent="0.35">
      <c r="B423" s="79" t="str">
        <f t="shared" ca="1" si="45"/>
        <v/>
      </c>
      <c r="C423" s="80" t="str">
        <f t="shared" ca="1" si="46"/>
        <v/>
      </c>
      <c r="D423" s="83" t="str">
        <f t="shared" ca="1" si="47"/>
        <v/>
      </c>
      <c r="E423" s="81">
        <f t="shared" ca="1" si="51"/>
        <v>0</v>
      </c>
      <c r="F423" s="83"/>
      <c r="G423" s="82" t="str">
        <f t="shared" ca="1" si="48"/>
        <v/>
      </c>
      <c r="H423" s="82" t="str">
        <f t="shared" ca="1" si="49"/>
        <v/>
      </c>
      <c r="I423" s="82" t="str">
        <f t="shared" ca="1" si="50"/>
        <v/>
      </c>
    </row>
    <row r="424" spans="2:9" ht="15" thickBot="1" x14ac:dyDescent="0.35">
      <c r="B424" s="79" t="str">
        <f t="shared" ca="1" si="45"/>
        <v/>
      </c>
      <c r="C424" s="80" t="str">
        <f t="shared" ca="1" si="46"/>
        <v/>
      </c>
      <c r="D424" s="83" t="str">
        <f t="shared" ca="1" si="47"/>
        <v/>
      </c>
      <c r="E424" s="81">
        <f t="shared" ca="1" si="51"/>
        <v>0</v>
      </c>
      <c r="F424" s="83"/>
      <c r="G424" s="82" t="str">
        <f t="shared" ca="1" si="48"/>
        <v/>
      </c>
      <c r="H424" s="82" t="str">
        <f t="shared" ca="1" si="49"/>
        <v/>
      </c>
      <c r="I424" s="82" t="str">
        <f t="shared" ca="1" si="50"/>
        <v/>
      </c>
    </row>
    <row r="425" spans="2:9" ht="15" thickBot="1" x14ac:dyDescent="0.35">
      <c r="B425" s="79" t="str">
        <f t="shared" ca="1" si="45"/>
        <v/>
      </c>
      <c r="C425" s="80" t="str">
        <f t="shared" ca="1" si="46"/>
        <v/>
      </c>
      <c r="D425" s="83" t="str">
        <f t="shared" ca="1" si="47"/>
        <v/>
      </c>
      <c r="E425" s="81">
        <f t="shared" ca="1" si="51"/>
        <v>0</v>
      </c>
      <c r="F425" s="83"/>
      <c r="G425" s="82" t="str">
        <f t="shared" ca="1" si="48"/>
        <v/>
      </c>
      <c r="H425" s="82" t="str">
        <f t="shared" ca="1" si="49"/>
        <v/>
      </c>
      <c r="I425" s="82" t="str">
        <f t="shared" ca="1" si="50"/>
        <v/>
      </c>
    </row>
    <row r="426" spans="2:9" ht="15" thickBot="1" x14ac:dyDescent="0.35">
      <c r="B426" s="79" t="str">
        <f t="shared" ca="1" si="45"/>
        <v/>
      </c>
      <c r="C426" s="80" t="str">
        <f t="shared" ca="1" si="46"/>
        <v/>
      </c>
      <c r="D426" s="83" t="str">
        <f t="shared" ca="1" si="47"/>
        <v/>
      </c>
      <c r="E426" s="81">
        <f t="shared" ca="1" si="51"/>
        <v>0</v>
      </c>
      <c r="F426" s="83"/>
      <c r="G426" s="82" t="str">
        <f t="shared" ca="1" si="48"/>
        <v/>
      </c>
      <c r="H426" s="82" t="str">
        <f t="shared" ca="1" si="49"/>
        <v/>
      </c>
      <c r="I426" s="82" t="str">
        <f t="shared" ca="1" si="50"/>
        <v/>
      </c>
    </row>
    <row r="427" spans="2:9" ht="15" thickBot="1" x14ac:dyDescent="0.35">
      <c r="B427" s="79" t="str">
        <f t="shared" ca="1" si="45"/>
        <v/>
      </c>
      <c r="C427" s="80" t="str">
        <f t="shared" ca="1" si="46"/>
        <v/>
      </c>
      <c r="D427" s="83" t="str">
        <f t="shared" ca="1" si="47"/>
        <v/>
      </c>
      <c r="E427" s="81">
        <f t="shared" ca="1" si="51"/>
        <v>0</v>
      </c>
      <c r="F427" s="83"/>
      <c r="G427" s="82" t="str">
        <f t="shared" ca="1" si="48"/>
        <v/>
      </c>
      <c r="H427" s="82" t="str">
        <f t="shared" ca="1" si="49"/>
        <v/>
      </c>
      <c r="I427" s="82" t="str">
        <f t="shared" ca="1" si="50"/>
        <v/>
      </c>
    </row>
    <row r="428" spans="2:9" ht="15" thickBot="1" x14ac:dyDescent="0.35">
      <c r="B428" s="79" t="str">
        <f t="shared" ca="1" si="45"/>
        <v/>
      </c>
      <c r="C428" s="80" t="str">
        <f t="shared" ca="1" si="46"/>
        <v/>
      </c>
      <c r="D428" s="83" t="str">
        <f t="shared" ca="1" si="47"/>
        <v/>
      </c>
      <c r="E428" s="81">
        <f t="shared" ca="1" si="51"/>
        <v>0</v>
      </c>
      <c r="F428" s="83"/>
      <c r="G428" s="82" t="str">
        <f t="shared" ca="1" si="48"/>
        <v/>
      </c>
      <c r="H428" s="82" t="str">
        <f t="shared" ca="1" si="49"/>
        <v/>
      </c>
      <c r="I428" s="82" t="str">
        <f t="shared" ca="1" si="50"/>
        <v/>
      </c>
    </row>
    <row r="429" spans="2:9" ht="15" thickBot="1" x14ac:dyDescent="0.35">
      <c r="B429" s="79" t="str">
        <f t="shared" ca="1" si="45"/>
        <v/>
      </c>
      <c r="C429" s="80" t="str">
        <f t="shared" ca="1" si="46"/>
        <v/>
      </c>
      <c r="D429" s="83" t="str">
        <f t="shared" ca="1" si="47"/>
        <v/>
      </c>
      <c r="E429" s="81">
        <f t="shared" ca="1" si="51"/>
        <v>0</v>
      </c>
      <c r="F429" s="83"/>
      <c r="G429" s="82" t="str">
        <f t="shared" ca="1" si="48"/>
        <v/>
      </c>
      <c r="H429" s="82" t="str">
        <f t="shared" ca="1" si="49"/>
        <v/>
      </c>
      <c r="I429" s="82" t="str">
        <f t="shared" ca="1" si="50"/>
        <v/>
      </c>
    </row>
    <row r="430" spans="2:9" ht="15" thickBot="1" x14ac:dyDescent="0.35">
      <c r="B430" s="79" t="str">
        <f t="shared" ca="1" si="45"/>
        <v/>
      </c>
      <c r="C430" s="80" t="str">
        <f t="shared" ca="1" si="46"/>
        <v/>
      </c>
      <c r="D430" s="83" t="str">
        <f t="shared" ca="1" si="47"/>
        <v/>
      </c>
      <c r="E430" s="81">
        <f t="shared" ca="1" si="51"/>
        <v>0</v>
      </c>
      <c r="F430" s="83"/>
      <c r="G430" s="82" t="str">
        <f t="shared" ca="1" si="48"/>
        <v/>
      </c>
      <c r="H430" s="82" t="str">
        <f t="shared" ca="1" si="49"/>
        <v/>
      </c>
      <c r="I430" s="82" t="str">
        <f t="shared" ca="1" si="50"/>
        <v/>
      </c>
    </row>
    <row r="431" spans="2:9" ht="15" thickBot="1" x14ac:dyDescent="0.35">
      <c r="B431" s="79" t="str">
        <f t="shared" ref="B431:B494" ca="1" si="52">IFERROR(IF(I430&lt;=0,"",B430+1),"")</f>
        <v/>
      </c>
      <c r="C431" s="80" t="str">
        <f t="shared" ca="1" si="46"/>
        <v/>
      </c>
      <c r="D431" s="83" t="str">
        <f t="shared" ca="1" si="47"/>
        <v/>
      </c>
      <c r="E431" s="81">
        <f t="shared" ca="1" si="51"/>
        <v>0</v>
      </c>
      <c r="F431" s="83"/>
      <c r="G431" s="82" t="str">
        <f t="shared" ca="1" si="48"/>
        <v/>
      </c>
      <c r="H431" s="82" t="str">
        <f t="shared" ca="1" si="49"/>
        <v/>
      </c>
      <c r="I431" s="82" t="str">
        <f t="shared" ca="1" si="50"/>
        <v/>
      </c>
    </row>
    <row r="432" spans="2:9" ht="15" thickBot="1" x14ac:dyDescent="0.35">
      <c r="B432" s="79" t="str">
        <f t="shared" ca="1" si="52"/>
        <v/>
      </c>
      <c r="C432" s="80" t="str">
        <f t="shared" ca="1" si="46"/>
        <v/>
      </c>
      <c r="D432" s="83" t="str">
        <f t="shared" ca="1" si="47"/>
        <v/>
      </c>
      <c r="E432" s="81">
        <f t="shared" ca="1" si="51"/>
        <v>0</v>
      </c>
      <c r="F432" s="83"/>
      <c r="G432" s="82" t="str">
        <f t="shared" ca="1" si="48"/>
        <v/>
      </c>
      <c r="H432" s="82" t="str">
        <f t="shared" ca="1" si="49"/>
        <v/>
      </c>
      <c r="I432" s="82" t="str">
        <f t="shared" ca="1" si="50"/>
        <v/>
      </c>
    </row>
    <row r="433" spans="2:9" ht="15" thickBot="1" x14ac:dyDescent="0.35">
      <c r="B433" s="79" t="str">
        <f t="shared" ca="1" si="52"/>
        <v/>
      </c>
      <c r="C433" s="80" t="str">
        <f t="shared" ca="1" si="46"/>
        <v/>
      </c>
      <c r="D433" s="83" t="str">
        <f t="shared" ca="1" si="47"/>
        <v/>
      </c>
      <c r="E433" s="81">
        <f t="shared" ca="1" si="51"/>
        <v>0</v>
      </c>
      <c r="F433" s="83"/>
      <c r="G433" s="82" t="str">
        <f t="shared" ca="1" si="48"/>
        <v/>
      </c>
      <c r="H433" s="82" t="str">
        <f t="shared" ca="1" si="49"/>
        <v/>
      </c>
      <c r="I433" s="82" t="str">
        <f t="shared" ca="1" si="50"/>
        <v/>
      </c>
    </row>
    <row r="434" spans="2:9" ht="15" thickBot="1" x14ac:dyDescent="0.35">
      <c r="B434" s="79" t="str">
        <f t="shared" ca="1" si="52"/>
        <v/>
      </c>
      <c r="C434" s="80" t="str">
        <f t="shared" ca="1" si="46"/>
        <v/>
      </c>
      <c r="D434" s="83" t="str">
        <f t="shared" ca="1" si="47"/>
        <v/>
      </c>
      <c r="E434" s="81">
        <f t="shared" ca="1" si="51"/>
        <v>0</v>
      </c>
      <c r="F434" s="83"/>
      <c r="G434" s="82" t="str">
        <f t="shared" ca="1" si="48"/>
        <v/>
      </c>
      <c r="H434" s="82" t="str">
        <f t="shared" ca="1" si="49"/>
        <v/>
      </c>
      <c r="I434" s="82" t="str">
        <f t="shared" ca="1" si="50"/>
        <v/>
      </c>
    </row>
    <row r="435" spans="2:9" ht="15" thickBot="1" x14ac:dyDescent="0.35">
      <c r="B435" s="79" t="str">
        <f t="shared" ca="1" si="52"/>
        <v/>
      </c>
      <c r="C435" s="80" t="str">
        <f t="shared" ca="1" si="46"/>
        <v/>
      </c>
      <c r="D435" s="83" t="str">
        <f t="shared" ca="1" si="47"/>
        <v/>
      </c>
      <c r="E435" s="81">
        <f t="shared" ca="1" si="51"/>
        <v>0</v>
      </c>
      <c r="F435" s="83"/>
      <c r="G435" s="82" t="str">
        <f t="shared" ca="1" si="48"/>
        <v/>
      </c>
      <c r="H435" s="82" t="str">
        <f t="shared" ca="1" si="49"/>
        <v/>
      </c>
      <c r="I435" s="82" t="str">
        <f t="shared" ca="1" si="50"/>
        <v/>
      </c>
    </row>
    <row r="436" spans="2:9" ht="15" thickBot="1" x14ac:dyDescent="0.35">
      <c r="B436" s="79" t="str">
        <f t="shared" ca="1" si="52"/>
        <v/>
      </c>
      <c r="C436" s="80" t="str">
        <f t="shared" ca="1" si="46"/>
        <v/>
      </c>
      <c r="D436" s="83" t="str">
        <f t="shared" ca="1" si="47"/>
        <v/>
      </c>
      <c r="E436" s="81">
        <f t="shared" ca="1" si="51"/>
        <v>0</v>
      </c>
      <c r="F436" s="83"/>
      <c r="G436" s="82" t="str">
        <f t="shared" ca="1" si="48"/>
        <v/>
      </c>
      <c r="H436" s="82" t="str">
        <f t="shared" ca="1" si="49"/>
        <v/>
      </c>
      <c r="I436" s="82" t="str">
        <f t="shared" ca="1" si="50"/>
        <v/>
      </c>
    </row>
    <row r="437" spans="2:9" ht="15" thickBot="1" x14ac:dyDescent="0.35">
      <c r="B437" s="79" t="str">
        <f t="shared" ca="1" si="52"/>
        <v/>
      </c>
      <c r="C437" s="80" t="str">
        <f t="shared" ca="1" si="46"/>
        <v/>
      </c>
      <c r="D437" s="83" t="str">
        <f t="shared" ca="1" si="47"/>
        <v/>
      </c>
      <c r="E437" s="81">
        <f t="shared" ca="1" si="51"/>
        <v>0</v>
      </c>
      <c r="F437" s="83"/>
      <c r="G437" s="82" t="str">
        <f t="shared" ca="1" si="48"/>
        <v/>
      </c>
      <c r="H437" s="82" t="str">
        <f t="shared" ca="1" si="49"/>
        <v/>
      </c>
      <c r="I437" s="82" t="str">
        <f t="shared" ca="1" si="50"/>
        <v/>
      </c>
    </row>
    <row r="438" spans="2:9" ht="15" thickBot="1" x14ac:dyDescent="0.35">
      <c r="B438" s="79" t="str">
        <f t="shared" ca="1" si="52"/>
        <v/>
      </c>
      <c r="C438" s="80" t="str">
        <f t="shared" ca="1" si="46"/>
        <v/>
      </c>
      <c r="D438" s="83" t="str">
        <f t="shared" ca="1" si="47"/>
        <v/>
      </c>
      <c r="E438" s="81">
        <f t="shared" ca="1" si="51"/>
        <v>0</v>
      </c>
      <c r="F438" s="83"/>
      <c r="G438" s="82" t="str">
        <f t="shared" ca="1" si="48"/>
        <v/>
      </c>
      <c r="H438" s="82" t="str">
        <f t="shared" ca="1" si="49"/>
        <v/>
      </c>
      <c r="I438" s="82" t="str">
        <f t="shared" ca="1" si="50"/>
        <v/>
      </c>
    </row>
    <row r="439" spans="2:9" ht="15" thickBot="1" x14ac:dyDescent="0.35">
      <c r="B439" s="79" t="str">
        <f t="shared" ca="1" si="52"/>
        <v/>
      </c>
      <c r="C439" s="80" t="str">
        <f t="shared" ca="1" si="46"/>
        <v/>
      </c>
      <c r="D439" s="83" t="str">
        <f t="shared" ca="1" si="47"/>
        <v/>
      </c>
      <c r="E439" s="81">
        <f t="shared" ca="1" si="51"/>
        <v>0</v>
      </c>
      <c r="F439" s="83"/>
      <c r="G439" s="82" t="str">
        <f t="shared" ca="1" si="48"/>
        <v/>
      </c>
      <c r="H439" s="82" t="str">
        <f t="shared" ca="1" si="49"/>
        <v/>
      </c>
      <c r="I439" s="82" t="str">
        <f t="shared" ca="1" si="50"/>
        <v/>
      </c>
    </row>
    <row r="440" spans="2:9" ht="15" thickBot="1" x14ac:dyDescent="0.35">
      <c r="B440" s="79" t="str">
        <f t="shared" ca="1" si="52"/>
        <v/>
      </c>
      <c r="C440" s="80" t="str">
        <f t="shared" ca="1" si="46"/>
        <v/>
      </c>
      <c r="D440" s="83" t="str">
        <f t="shared" ca="1" si="47"/>
        <v/>
      </c>
      <c r="E440" s="81">
        <f t="shared" ca="1" si="51"/>
        <v>0</v>
      </c>
      <c r="F440" s="83"/>
      <c r="G440" s="82" t="str">
        <f t="shared" ca="1" si="48"/>
        <v/>
      </c>
      <c r="H440" s="82" t="str">
        <f t="shared" ca="1" si="49"/>
        <v/>
      </c>
      <c r="I440" s="82" t="str">
        <f t="shared" ca="1" si="50"/>
        <v/>
      </c>
    </row>
    <row r="441" spans="2:9" ht="15" thickBot="1" x14ac:dyDescent="0.35">
      <c r="B441" s="79" t="str">
        <f t="shared" ca="1" si="52"/>
        <v/>
      </c>
      <c r="C441" s="80" t="str">
        <f t="shared" ca="1" si="46"/>
        <v/>
      </c>
      <c r="D441" s="83" t="str">
        <f t="shared" ca="1" si="47"/>
        <v/>
      </c>
      <c r="E441" s="81">
        <f t="shared" ca="1" si="51"/>
        <v>0</v>
      </c>
      <c r="F441" s="83"/>
      <c r="G441" s="82" t="str">
        <f t="shared" ca="1" si="48"/>
        <v/>
      </c>
      <c r="H441" s="82" t="str">
        <f t="shared" ca="1" si="49"/>
        <v/>
      </c>
      <c r="I441" s="82" t="str">
        <f t="shared" ca="1" si="50"/>
        <v/>
      </c>
    </row>
    <row r="442" spans="2:9" ht="15" thickBot="1" x14ac:dyDescent="0.35">
      <c r="B442" s="79" t="str">
        <f t="shared" ca="1" si="52"/>
        <v/>
      </c>
      <c r="C442" s="80" t="str">
        <f t="shared" ca="1" si="46"/>
        <v/>
      </c>
      <c r="D442" s="83" t="str">
        <f t="shared" ca="1" si="47"/>
        <v/>
      </c>
      <c r="E442" s="81">
        <f t="shared" ca="1" si="51"/>
        <v>0</v>
      </c>
      <c r="F442" s="83"/>
      <c r="G442" s="82" t="str">
        <f t="shared" ca="1" si="48"/>
        <v/>
      </c>
      <c r="H442" s="82" t="str">
        <f t="shared" ca="1" si="49"/>
        <v/>
      </c>
      <c r="I442" s="82" t="str">
        <f t="shared" ca="1" si="50"/>
        <v/>
      </c>
    </row>
    <row r="443" spans="2:9" ht="15" thickBot="1" x14ac:dyDescent="0.35">
      <c r="B443" s="79" t="str">
        <f t="shared" ca="1" si="52"/>
        <v/>
      </c>
      <c r="C443" s="80" t="str">
        <f t="shared" ca="1" si="46"/>
        <v/>
      </c>
      <c r="D443" s="83" t="str">
        <f t="shared" ca="1" si="47"/>
        <v/>
      </c>
      <c r="E443" s="81">
        <f t="shared" ca="1" si="51"/>
        <v>0</v>
      </c>
      <c r="F443" s="83"/>
      <c r="G443" s="82" t="str">
        <f t="shared" ca="1" si="48"/>
        <v/>
      </c>
      <c r="H443" s="82" t="str">
        <f t="shared" ca="1" si="49"/>
        <v/>
      </c>
      <c r="I443" s="82" t="str">
        <f t="shared" ca="1" si="50"/>
        <v/>
      </c>
    </row>
    <row r="444" spans="2:9" ht="15" thickBot="1" x14ac:dyDescent="0.35">
      <c r="B444" s="79" t="str">
        <f t="shared" ca="1" si="52"/>
        <v/>
      </c>
      <c r="C444" s="80" t="str">
        <f t="shared" ca="1" si="46"/>
        <v/>
      </c>
      <c r="D444" s="83" t="str">
        <f t="shared" ca="1" si="47"/>
        <v/>
      </c>
      <c r="E444" s="81">
        <f t="shared" ca="1" si="51"/>
        <v>0</v>
      </c>
      <c r="F444" s="83"/>
      <c r="G444" s="82" t="str">
        <f t="shared" ca="1" si="48"/>
        <v/>
      </c>
      <c r="H444" s="82" t="str">
        <f t="shared" ca="1" si="49"/>
        <v/>
      </c>
      <c r="I444" s="82" t="str">
        <f t="shared" ca="1" si="50"/>
        <v/>
      </c>
    </row>
    <row r="445" spans="2:9" ht="15" thickBot="1" x14ac:dyDescent="0.35">
      <c r="B445" s="79" t="str">
        <f t="shared" ca="1" si="52"/>
        <v/>
      </c>
      <c r="C445" s="80" t="str">
        <f t="shared" ca="1" si="46"/>
        <v/>
      </c>
      <c r="D445" s="83" t="str">
        <f t="shared" ca="1" si="47"/>
        <v/>
      </c>
      <c r="E445" s="81">
        <f t="shared" ca="1" si="51"/>
        <v>0</v>
      </c>
      <c r="F445" s="83"/>
      <c r="G445" s="82" t="str">
        <f t="shared" ca="1" si="48"/>
        <v/>
      </c>
      <c r="H445" s="82" t="str">
        <f t="shared" ca="1" si="49"/>
        <v/>
      </c>
      <c r="I445" s="82" t="str">
        <f t="shared" ca="1" si="50"/>
        <v/>
      </c>
    </row>
    <row r="446" spans="2:9" ht="15" thickBot="1" x14ac:dyDescent="0.35">
      <c r="B446" s="79" t="str">
        <f t="shared" ca="1" si="52"/>
        <v/>
      </c>
      <c r="C446" s="80" t="str">
        <f t="shared" ca="1" si="46"/>
        <v/>
      </c>
      <c r="D446" s="83" t="str">
        <f t="shared" ca="1" si="47"/>
        <v/>
      </c>
      <c r="E446" s="81">
        <f t="shared" ca="1" si="51"/>
        <v>0</v>
      </c>
      <c r="F446" s="83"/>
      <c r="G446" s="82" t="str">
        <f t="shared" ca="1" si="48"/>
        <v/>
      </c>
      <c r="H446" s="82" t="str">
        <f t="shared" ca="1" si="49"/>
        <v/>
      </c>
      <c r="I446" s="82" t="str">
        <f t="shared" ca="1" si="50"/>
        <v/>
      </c>
    </row>
    <row r="447" spans="2:9" ht="15" thickBot="1" x14ac:dyDescent="0.35">
      <c r="B447" s="79" t="str">
        <f t="shared" ca="1" si="52"/>
        <v/>
      </c>
      <c r="C447" s="80" t="str">
        <f t="shared" ca="1" si="46"/>
        <v/>
      </c>
      <c r="D447" s="83" t="str">
        <f t="shared" ca="1" si="47"/>
        <v/>
      </c>
      <c r="E447" s="81">
        <f t="shared" ca="1" si="51"/>
        <v>0</v>
      </c>
      <c r="F447" s="83"/>
      <c r="G447" s="82" t="str">
        <f t="shared" ca="1" si="48"/>
        <v/>
      </c>
      <c r="H447" s="82" t="str">
        <f t="shared" ca="1" si="49"/>
        <v/>
      </c>
      <c r="I447" s="82" t="str">
        <f t="shared" ca="1" si="50"/>
        <v/>
      </c>
    </row>
    <row r="448" spans="2:9" ht="15" thickBot="1" x14ac:dyDescent="0.35">
      <c r="B448" s="79" t="str">
        <f t="shared" ca="1" si="52"/>
        <v/>
      </c>
      <c r="C448" s="80" t="str">
        <f t="shared" ca="1" si="46"/>
        <v/>
      </c>
      <c r="D448" s="83" t="str">
        <f t="shared" ca="1" si="47"/>
        <v/>
      </c>
      <c r="E448" s="81">
        <f t="shared" ca="1" si="51"/>
        <v>0</v>
      </c>
      <c r="F448" s="83"/>
      <c r="G448" s="82" t="str">
        <f t="shared" ca="1" si="48"/>
        <v/>
      </c>
      <c r="H448" s="82" t="str">
        <f t="shared" ca="1" si="49"/>
        <v/>
      </c>
      <c r="I448" s="82" t="str">
        <f t="shared" ca="1" si="50"/>
        <v/>
      </c>
    </row>
    <row r="449" spans="2:9" ht="15" thickBot="1" x14ac:dyDescent="0.35">
      <c r="B449" s="79" t="str">
        <f t="shared" ca="1" si="52"/>
        <v/>
      </c>
      <c r="C449" s="80" t="str">
        <f t="shared" ca="1" si="46"/>
        <v/>
      </c>
      <c r="D449" s="83" t="str">
        <f t="shared" ca="1" si="47"/>
        <v/>
      </c>
      <c r="E449" s="81">
        <f t="shared" ca="1" si="51"/>
        <v>0</v>
      </c>
      <c r="F449" s="83"/>
      <c r="G449" s="82" t="str">
        <f t="shared" ca="1" si="48"/>
        <v/>
      </c>
      <c r="H449" s="82" t="str">
        <f t="shared" ca="1" si="49"/>
        <v/>
      </c>
      <c r="I449" s="82" t="str">
        <f t="shared" ca="1" si="50"/>
        <v/>
      </c>
    </row>
    <row r="450" spans="2:9" ht="15" thickBot="1" x14ac:dyDescent="0.35">
      <c r="B450" s="79" t="str">
        <f t="shared" ca="1" si="52"/>
        <v/>
      </c>
      <c r="C450" s="80" t="str">
        <f t="shared" ca="1" si="46"/>
        <v/>
      </c>
      <c r="D450" s="83" t="str">
        <f t="shared" ca="1" si="47"/>
        <v/>
      </c>
      <c r="E450" s="81">
        <f t="shared" ca="1" si="51"/>
        <v>0</v>
      </c>
      <c r="F450" s="83"/>
      <c r="G450" s="82" t="str">
        <f t="shared" ca="1" si="48"/>
        <v/>
      </c>
      <c r="H450" s="82" t="str">
        <f t="shared" ca="1" si="49"/>
        <v/>
      </c>
      <c r="I450" s="82" t="str">
        <f t="shared" ca="1" si="50"/>
        <v/>
      </c>
    </row>
    <row r="451" spans="2:9" ht="15" thickBot="1" x14ac:dyDescent="0.35">
      <c r="B451" s="79" t="str">
        <f t="shared" ca="1" si="52"/>
        <v/>
      </c>
      <c r="C451" s="80" t="str">
        <f t="shared" ca="1" si="46"/>
        <v/>
      </c>
      <c r="D451" s="83" t="str">
        <f t="shared" ca="1" si="47"/>
        <v/>
      </c>
      <c r="E451" s="81">
        <f t="shared" ca="1" si="51"/>
        <v>0</v>
      </c>
      <c r="F451" s="83"/>
      <c r="G451" s="82" t="str">
        <f t="shared" ca="1" si="48"/>
        <v/>
      </c>
      <c r="H451" s="82" t="str">
        <f t="shared" ca="1" si="49"/>
        <v/>
      </c>
      <c r="I451" s="82" t="str">
        <f t="shared" ca="1" si="50"/>
        <v/>
      </c>
    </row>
    <row r="452" spans="2:9" ht="15" thickBot="1" x14ac:dyDescent="0.35">
      <c r="B452" s="79" t="str">
        <f t="shared" ca="1" si="52"/>
        <v/>
      </c>
      <c r="C452" s="80" t="str">
        <f t="shared" ca="1" si="46"/>
        <v/>
      </c>
      <c r="D452" s="83" t="str">
        <f t="shared" ca="1" si="47"/>
        <v/>
      </c>
      <c r="E452" s="81">
        <f t="shared" ca="1" si="51"/>
        <v>0</v>
      </c>
      <c r="F452" s="83"/>
      <c r="G452" s="82" t="str">
        <f t="shared" ca="1" si="48"/>
        <v/>
      </c>
      <c r="H452" s="82" t="str">
        <f t="shared" ca="1" si="49"/>
        <v/>
      </c>
      <c r="I452" s="82" t="str">
        <f t="shared" ca="1" si="50"/>
        <v/>
      </c>
    </row>
    <row r="453" spans="2:9" ht="15" thickBot="1" x14ac:dyDescent="0.35">
      <c r="B453" s="79" t="str">
        <f t="shared" ca="1" si="52"/>
        <v/>
      </c>
      <c r="C453" s="80" t="str">
        <f t="shared" ca="1" si="46"/>
        <v/>
      </c>
      <c r="D453" s="83" t="str">
        <f t="shared" ca="1" si="47"/>
        <v/>
      </c>
      <c r="E453" s="81">
        <f t="shared" ca="1" si="51"/>
        <v>0</v>
      </c>
      <c r="F453" s="83"/>
      <c r="G453" s="82" t="str">
        <f t="shared" ca="1" si="48"/>
        <v/>
      </c>
      <c r="H453" s="82" t="str">
        <f t="shared" ca="1" si="49"/>
        <v/>
      </c>
      <c r="I453" s="82" t="str">
        <f t="shared" ca="1" si="50"/>
        <v/>
      </c>
    </row>
    <row r="454" spans="2:9" ht="15" thickBot="1" x14ac:dyDescent="0.35">
      <c r="B454" s="79" t="str">
        <f t="shared" ca="1" si="52"/>
        <v/>
      </c>
      <c r="C454" s="80" t="str">
        <f t="shared" ca="1" si="46"/>
        <v/>
      </c>
      <c r="D454" s="83" t="str">
        <f t="shared" ca="1" si="47"/>
        <v/>
      </c>
      <c r="E454" s="81">
        <f t="shared" ca="1" si="51"/>
        <v>0</v>
      </c>
      <c r="F454" s="83"/>
      <c r="G454" s="82" t="str">
        <f t="shared" ca="1" si="48"/>
        <v/>
      </c>
      <c r="H454" s="82" t="str">
        <f t="shared" ca="1" si="49"/>
        <v/>
      </c>
      <c r="I454" s="82" t="str">
        <f t="shared" ca="1" si="50"/>
        <v/>
      </c>
    </row>
    <row r="455" spans="2:9" ht="15" thickBot="1" x14ac:dyDescent="0.35">
      <c r="B455" s="79" t="str">
        <f t="shared" ca="1" si="52"/>
        <v/>
      </c>
      <c r="C455" s="80" t="str">
        <f t="shared" ca="1" si="46"/>
        <v/>
      </c>
      <c r="D455" s="83" t="str">
        <f t="shared" ca="1" si="47"/>
        <v/>
      </c>
      <c r="E455" s="81">
        <f t="shared" ca="1" si="51"/>
        <v>0</v>
      </c>
      <c r="F455" s="83"/>
      <c r="G455" s="82" t="str">
        <f t="shared" ca="1" si="48"/>
        <v/>
      </c>
      <c r="H455" s="82" t="str">
        <f t="shared" ca="1" si="49"/>
        <v/>
      </c>
      <c r="I455" s="82" t="str">
        <f t="shared" ca="1" si="50"/>
        <v/>
      </c>
    </row>
    <row r="456" spans="2:9" ht="15" thickBot="1" x14ac:dyDescent="0.35">
      <c r="B456" s="79" t="str">
        <f t="shared" ca="1" si="52"/>
        <v/>
      </c>
      <c r="C456" s="80" t="str">
        <f t="shared" ca="1" si="46"/>
        <v/>
      </c>
      <c r="D456" s="83" t="str">
        <f t="shared" ca="1" si="47"/>
        <v/>
      </c>
      <c r="E456" s="81">
        <f t="shared" ca="1" si="51"/>
        <v>0</v>
      </c>
      <c r="F456" s="83"/>
      <c r="G456" s="82" t="str">
        <f t="shared" ca="1" si="48"/>
        <v/>
      </c>
      <c r="H456" s="82" t="str">
        <f t="shared" ca="1" si="49"/>
        <v/>
      </c>
      <c r="I456" s="82" t="str">
        <f t="shared" ca="1" si="50"/>
        <v/>
      </c>
    </row>
    <row r="457" spans="2:9" ht="15" thickBot="1" x14ac:dyDescent="0.35">
      <c r="B457" s="79" t="str">
        <f t="shared" ca="1" si="52"/>
        <v/>
      </c>
      <c r="C457" s="80" t="str">
        <f t="shared" ca="1" si="46"/>
        <v/>
      </c>
      <c r="D457" s="83" t="str">
        <f t="shared" ca="1" si="47"/>
        <v/>
      </c>
      <c r="E457" s="81">
        <f t="shared" ca="1" si="51"/>
        <v>0</v>
      </c>
      <c r="F457" s="83"/>
      <c r="G457" s="82" t="str">
        <f t="shared" ca="1" si="48"/>
        <v/>
      </c>
      <c r="H457" s="82" t="str">
        <f t="shared" ca="1" si="49"/>
        <v/>
      </c>
      <c r="I457" s="82" t="str">
        <f t="shared" ca="1" si="50"/>
        <v/>
      </c>
    </row>
    <row r="458" spans="2:9" ht="15" thickBot="1" x14ac:dyDescent="0.35">
      <c r="B458" s="79" t="str">
        <f t="shared" ca="1" si="52"/>
        <v/>
      </c>
      <c r="C458" s="80" t="str">
        <f t="shared" ca="1" si="46"/>
        <v/>
      </c>
      <c r="D458" s="83" t="str">
        <f t="shared" ca="1" si="47"/>
        <v/>
      </c>
      <c r="E458" s="81">
        <f t="shared" ca="1" si="51"/>
        <v>0</v>
      </c>
      <c r="F458" s="83"/>
      <c r="G458" s="82" t="str">
        <f t="shared" ca="1" si="48"/>
        <v/>
      </c>
      <c r="H458" s="82" t="str">
        <f t="shared" ca="1" si="49"/>
        <v/>
      </c>
      <c r="I458" s="82" t="str">
        <f t="shared" ca="1" si="50"/>
        <v/>
      </c>
    </row>
    <row r="459" spans="2:9" ht="15" thickBot="1" x14ac:dyDescent="0.35">
      <c r="B459" s="79" t="str">
        <f t="shared" ca="1" si="52"/>
        <v/>
      </c>
      <c r="C459" s="80" t="str">
        <f t="shared" ca="1" si="46"/>
        <v/>
      </c>
      <c r="D459" s="83" t="str">
        <f t="shared" ca="1" si="47"/>
        <v/>
      </c>
      <c r="E459" s="81">
        <f t="shared" ca="1" si="51"/>
        <v>0</v>
      </c>
      <c r="F459" s="83"/>
      <c r="G459" s="82" t="str">
        <f t="shared" ca="1" si="48"/>
        <v/>
      </c>
      <c r="H459" s="82" t="str">
        <f t="shared" ca="1" si="49"/>
        <v/>
      </c>
      <c r="I459" s="82" t="str">
        <f t="shared" ca="1" si="50"/>
        <v/>
      </c>
    </row>
    <row r="460" spans="2:9" ht="15" thickBot="1" x14ac:dyDescent="0.35">
      <c r="B460" s="79" t="str">
        <f t="shared" ca="1" si="52"/>
        <v/>
      </c>
      <c r="C460" s="80" t="str">
        <f t="shared" ca="1" si="46"/>
        <v/>
      </c>
      <c r="D460" s="83" t="str">
        <f t="shared" ca="1" si="47"/>
        <v/>
      </c>
      <c r="E460" s="81">
        <f t="shared" ca="1" si="51"/>
        <v>0</v>
      </c>
      <c r="F460" s="83"/>
      <c r="G460" s="82" t="str">
        <f t="shared" ca="1" si="48"/>
        <v/>
      </c>
      <c r="H460" s="82" t="str">
        <f t="shared" ca="1" si="49"/>
        <v/>
      </c>
      <c r="I460" s="82" t="str">
        <f t="shared" ca="1" si="50"/>
        <v/>
      </c>
    </row>
    <row r="461" spans="2:9" ht="15" thickBot="1" x14ac:dyDescent="0.35">
      <c r="B461" s="79" t="str">
        <f t="shared" ca="1" si="52"/>
        <v/>
      </c>
      <c r="C461" s="80" t="str">
        <f t="shared" ca="1" si="46"/>
        <v/>
      </c>
      <c r="D461" s="83" t="str">
        <f t="shared" ca="1" si="47"/>
        <v/>
      </c>
      <c r="E461" s="81">
        <f t="shared" ca="1" si="51"/>
        <v>0</v>
      </c>
      <c r="F461" s="83"/>
      <c r="G461" s="82" t="str">
        <f t="shared" ca="1" si="48"/>
        <v/>
      </c>
      <c r="H461" s="82" t="str">
        <f t="shared" ca="1" si="49"/>
        <v/>
      </c>
      <c r="I461" s="82" t="str">
        <f t="shared" ca="1" si="50"/>
        <v/>
      </c>
    </row>
    <row r="462" spans="2:9" ht="15" thickBot="1" x14ac:dyDescent="0.35">
      <c r="B462" s="79" t="str">
        <f t="shared" ca="1" si="52"/>
        <v/>
      </c>
      <c r="C462" s="80" t="str">
        <f t="shared" ca="1" si="46"/>
        <v/>
      </c>
      <c r="D462" s="83" t="str">
        <f t="shared" ca="1" si="47"/>
        <v/>
      </c>
      <c r="E462" s="81">
        <f t="shared" ca="1" si="51"/>
        <v>0</v>
      </c>
      <c r="F462" s="83"/>
      <c r="G462" s="82" t="str">
        <f t="shared" ca="1" si="48"/>
        <v/>
      </c>
      <c r="H462" s="82" t="str">
        <f t="shared" ca="1" si="49"/>
        <v/>
      </c>
      <c r="I462" s="82" t="str">
        <f t="shared" ca="1" si="50"/>
        <v/>
      </c>
    </row>
    <row r="463" spans="2:9" ht="15" thickBot="1" x14ac:dyDescent="0.35">
      <c r="B463" s="79" t="str">
        <f t="shared" ca="1" si="52"/>
        <v/>
      </c>
      <c r="C463" s="80" t="str">
        <f t="shared" ca="1" si="46"/>
        <v/>
      </c>
      <c r="D463" s="83" t="str">
        <f t="shared" ca="1" si="47"/>
        <v/>
      </c>
      <c r="E463" s="81">
        <f t="shared" ca="1" si="51"/>
        <v>0</v>
      </c>
      <c r="F463" s="83"/>
      <c r="G463" s="82" t="str">
        <f t="shared" ca="1" si="48"/>
        <v/>
      </c>
      <c r="H463" s="82" t="str">
        <f t="shared" ca="1" si="49"/>
        <v/>
      </c>
      <c r="I463" s="82" t="str">
        <f t="shared" ca="1" si="50"/>
        <v/>
      </c>
    </row>
    <row r="464" spans="2:9" ht="15" thickBot="1" x14ac:dyDescent="0.35">
      <c r="B464" s="79" t="str">
        <f t="shared" ca="1" si="52"/>
        <v/>
      </c>
      <c r="C464" s="80" t="str">
        <f t="shared" ca="1" si="46"/>
        <v/>
      </c>
      <c r="D464" s="83" t="str">
        <f t="shared" ca="1" si="47"/>
        <v/>
      </c>
      <c r="E464" s="81">
        <f t="shared" ca="1" si="51"/>
        <v>0</v>
      </c>
      <c r="F464" s="83"/>
      <c r="G464" s="82" t="str">
        <f t="shared" ca="1" si="48"/>
        <v/>
      </c>
      <c r="H464" s="82" t="str">
        <f t="shared" ca="1" si="49"/>
        <v/>
      </c>
      <c r="I464" s="82" t="str">
        <f t="shared" ca="1" si="50"/>
        <v/>
      </c>
    </row>
    <row r="465" spans="2:9" ht="15" thickBot="1" x14ac:dyDescent="0.35">
      <c r="B465" s="79" t="str">
        <f t="shared" ca="1" si="52"/>
        <v/>
      </c>
      <c r="C465" s="80" t="str">
        <f t="shared" ca="1" si="46"/>
        <v/>
      </c>
      <c r="D465" s="83" t="str">
        <f t="shared" ca="1" si="47"/>
        <v/>
      </c>
      <c r="E465" s="81">
        <f t="shared" ca="1" si="51"/>
        <v>0</v>
      </c>
      <c r="F465" s="83"/>
      <c r="G465" s="82" t="str">
        <f t="shared" ca="1" si="48"/>
        <v/>
      </c>
      <c r="H465" s="82" t="str">
        <f t="shared" ca="1" si="49"/>
        <v/>
      </c>
      <c r="I465" s="82" t="str">
        <f t="shared" ca="1" si="50"/>
        <v/>
      </c>
    </row>
    <row r="466" spans="2:9" ht="15" thickBot="1" x14ac:dyDescent="0.35">
      <c r="B466" s="79" t="str">
        <f t="shared" ca="1" si="52"/>
        <v/>
      </c>
      <c r="C466" s="80" t="str">
        <f t="shared" ca="1" si="46"/>
        <v/>
      </c>
      <c r="D466" s="83" t="str">
        <f t="shared" ca="1" si="47"/>
        <v/>
      </c>
      <c r="E466" s="81">
        <f t="shared" ca="1" si="51"/>
        <v>0</v>
      </c>
      <c r="F466" s="83"/>
      <c r="G466" s="82" t="str">
        <f t="shared" ca="1" si="48"/>
        <v/>
      </c>
      <c r="H466" s="82" t="str">
        <f t="shared" ca="1" si="49"/>
        <v/>
      </c>
      <c r="I466" s="82" t="str">
        <f t="shared" ca="1" si="50"/>
        <v/>
      </c>
    </row>
    <row r="467" spans="2:9" ht="15" thickBot="1" x14ac:dyDescent="0.35">
      <c r="B467" s="79" t="str">
        <f t="shared" ca="1" si="52"/>
        <v/>
      </c>
      <c r="C467" s="80" t="str">
        <f t="shared" ca="1" si="46"/>
        <v/>
      </c>
      <c r="D467" s="83" t="str">
        <f t="shared" ca="1" si="47"/>
        <v/>
      </c>
      <c r="E467" s="81">
        <f t="shared" ca="1" si="51"/>
        <v>0</v>
      </c>
      <c r="F467" s="83"/>
      <c r="G467" s="82" t="str">
        <f t="shared" ca="1" si="48"/>
        <v/>
      </c>
      <c r="H467" s="82" t="str">
        <f t="shared" ca="1" si="49"/>
        <v/>
      </c>
      <c r="I467" s="82" t="str">
        <f t="shared" ca="1" si="50"/>
        <v/>
      </c>
    </row>
    <row r="468" spans="2:9" ht="15" thickBot="1" x14ac:dyDescent="0.35">
      <c r="B468" s="79" t="str">
        <f t="shared" ca="1" si="52"/>
        <v/>
      </c>
      <c r="C468" s="80" t="str">
        <f t="shared" ca="1" si="46"/>
        <v/>
      </c>
      <c r="D468" s="83" t="str">
        <f t="shared" ca="1" si="47"/>
        <v/>
      </c>
      <c r="E468" s="81">
        <f t="shared" ca="1" si="51"/>
        <v>0</v>
      </c>
      <c r="F468" s="83"/>
      <c r="G468" s="82" t="str">
        <f t="shared" ca="1" si="48"/>
        <v/>
      </c>
      <c r="H468" s="82" t="str">
        <f t="shared" ca="1" si="49"/>
        <v/>
      </c>
      <c r="I468" s="82" t="str">
        <f t="shared" ca="1" si="50"/>
        <v/>
      </c>
    </row>
    <row r="469" spans="2:9" ht="15" thickBot="1" x14ac:dyDescent="0.35">
      <c r="B469" s="79" t="str">
        <f t="shared" ca="1" si="52"/>
        <v/>
      </c>
      <c r="C469" s="80" t="str">
        <f t="shared" ca="1" si="46"/>
        <v/>
      </c>
      <c r="D469" s="83" t="str">
        <f t="shared" ca="1" si="47"/>
        <v/>
      </c>
      <c r="E469" s="81">
        <f t="shared" ca="1" si="51"/>
        <v>0</v>
      </c>
      <c r="F469" s="83"/>
      <c r="G469" s="82" t="str">
        <f t="shared" ca="1" si="48"/>
        <v/>
      </c>
      <c r="H469" s="82" t="str">
        <f t="shared" ca="1" si="49"/>
        <v/>
      </c>
      <c r="I469" s="82" t="str">
        <f t="shared" ca="1" si="50"/>
        <v/>
      </c>
    </row>
    <row r="470" spans="2:9" ht="15" thickBot="1" x14ac:dyDescent="0.35">
      <c r="B470" s="79" t="str">
        <f t="shared" ca="1" si="52"/>
        <v/>
      </c>
      <c r="C470" s="80" t="str">
        <f t="shared" ca="1" si="46"/>
        <v/>
      </c>
      <c r="D470" s="83" t="str">
        <f t="shared" ca="1" si="47"/>
        <v/>
      </c>
      <c r="E470" s="81">
        <f t="shared" ca="1" si="51"/>
        <v>0</v>
      </c>
      <c r="F470" s="83"/>
      <c r="G470" s="82" t="str">
        <f t="shared" ca="1" si="48"/>
        <v/>
      </c>
      <c r="H470" s="82" t="str">
        <f t="shared" ca="1" si="49"/>
        <v/>
      </c>
      <c r="I470" s="82" t="str">
        <f t="shared" ca="1" si="50"/>
        <v/>
      </c>
    </row>
    <row r="471" spans="2:9" ht="15" thickBot="1" x14ac:dyDescent="0.35">
      <c r="B471" s="79" t="str">
        <f t="shared" ca="1" si="52"/>
        <v/>
      </c>
      <c r="C471" s="80" t="str">
        <f t="shared" ca="1" si="46"/>
        <v/>
      </c>
      <c r="D471" s="83" t="str">
        <f t="shared" ca="1" si="47"/>
        <v/>
      </c>
      <c r="E471" s="81">
        <f t="shared" ca="1" si="51"/>
        <v>0</v>
      </c>
      <c r="F471" s="83"/>
      <c r="G471" s="82" t="str">
        <f t="shared" ca="1" si="48"/>
        <v/>
      </c>
      <c r="H471" s="82" t="str">
        <f t="shared" ca="1" si="49"/>
        <v/>
      </c>
      <c r="I471" s="82" t="str">
        <f t="shared" ca="1" si="50"/>
        <v/>
      </c>
    </row>
    <row r="472" spans="2:9" ht="15" thickBot="1" x14ac:dyDescent="0.35">
      <c r="B472" s="79" t="str">
        <f t="shared" ca="1" si="52"/>
        <v/>
      </c>
      <c r="C472" s="80" t="str">
        <f t="shared" ref="C472:C535" ca="1" si="53">IF($E$10="End of the Period",IF(B472="","",IF(OR(payment_frequency_1="Weekly",payment_frequency_1="Bi-weekly",payment_frequency_1="Semi-monthly"),first_payment_date_1+B472*VLOOKUP(payment_frequency_1,periodic_table,2,0),EDATE(first_payment_date_1,B472*VLOOKUP(payment_frequency_1,periodic_table,2,0)))),IF(B472="","",IF(OR(payment_frequency_1="Weekly",payment_frequency_1="Bi-weekly",payment_frequency_1="Semi-monthly"),first_payment_date_1+(B472-1)*VLOOKUP(payment_frequency_1,periodic_table,2,0),EDATE(first_payment_date_1,(B472-1)*VLOOKUP(payment_frequency_1,periodic_table,2,0)))))</f>
        <v/>
      </c>
      <c r="D472" s="83" t="str">
        <f t="shared" ref="D472:D535" ca="1" si="54">IF(B472="","",IF(I471&lt;payment_1,I471*(1+rate_1),payment_1))</f>
        <v/>
      </c>
      <c r="E472" s="81">
        <f t="shared" ca="1" si="51"/>
        <v>0</v>
      </c>
      <c r="F472" s="83"/>
      <c r="G472" s="82" t="str">
        <f t="shared" ref="G472:G535" ca="1" si="55">IF(AND(payment_type_1=1,B472=1),0,IF(B472="","",I471*rate_1))</f>
        <v/>
      </c>
      <c r="H472" s="82" t="str">
        <f t="shared" ca="1" si="49"/>
        <v/>
      </c>
      <c r="I472" s="82" t="str">
        <f t="shared" ca="1" si="50"/>
        <v/>
      </c>
    </row>
    <row r="473" spans="2:9" ht="15" thickBot="1" x14ac:dyDescent="0.35">
      <c r="B473" s="79" t="str">
        <f t="shared" ca="1" si="52"/>
        <v/>
      </c>
      <c r="C473" s="80" t="str">
        <f t="shared" ca="1" si="53"/>
        <v/>
      </c>
      <c r="D473" s="83" t="str">
        <f t="shared" ca="1" si="54"/>
        <v/>
      </c>
      <c r="E473" s="81">
        <f t="shared" ca="1" si="51"/>
        <v>0</v>
      </c>
      <c r="F473" s="83"/>
      <c r="G473" s="82" t="str">
        <f t="shared" ca="1" si="55"/>
        <v/>
      </c>
      <c r="H473" s="82" t="str">
        <f t="shared" ref="H473:H536" ca="1" si="56">IF(B473="","",D473-G473+E473+F473)</f>
        <v/>
      </c>
      <c r="I473" s="82" t="str">
        <f t="shared" ref="I473:I536" ca="1" si="57">IFERROR(IF(H473&lt;=0,"",I472-H473),"")</f>
        <v/>
      </c>
    </row>
    <row r="474" spans="2:9" ht="15" thickBot="1" x14ac:dyDescent="0.35">
      <c r="B474" s="79" t="str">
        <f t="shared" ca="1" si="52"/>
        <v/>
      </c>
      <c r="C474" s="80" t="str">
        <f t="shared" ca="1" si="53"/>
        <v/>
      </c>
      <c r="D474" s="83" t="str">
        <f t="shared" ca="1" si="54"/>
        <v/>
      </c>
      <c r="E474" s="81">
        <f t="shared" ca="1" si="51"/>
        <v>0</v>
      </c>
      <c r="F474" s="83"/>
      <c r="G474" s="82" t="str">
        <f t="shared" ca="1" si="55"/>
        <v/>
      </c>
      <c r="H474" s="82" t="str">
        <f t="shared" ca="1" si="56"/>
        <v/>
      </c>
      <c r="I474" s="82" t="str">
        <f t="shared" ca="1" si="57"/>
        <v/>
      </c>
    </row>
    <row r="475" spans="2:9" ht="15" thickBot="1" x14ac:dyDescent="0.35">
      <c r="B475" s="79" t="str">
        <f t="shared" ca="1" si="52"/>
        <v/>
      </c>
      <c r="C475" s="80" t="str">
        <f t="shared" ca="1" si="53"/>
        <v/>
      </c>
      <c r="D475" s="83" t="str">
        <f t="shared" ca="1" si="54"/>
        <v/>
      </c>
      <c r="E475" s="81">
        <f t="shared" ca="1" si="51"/>
        <v>0</v>
      </c>
      <c r="F475" s="83"/>
      <c r="G475" s="82" t="str">
        <f t="shared" ca="1" si="55"/>
        <v/>
      </c>
      <c r="H475" s="82" t="str">
        <f t="shared" ca="1" si="56"/>
        <v/>
      </c>
      <c r="I475" s="82" t="str">
        <f t="shared" ca="1" si="57"/>
        <v/>
      </c>
    </row>
    <row r="476" spans="2:9" ht="15" thickBot="1" x14ac:dyDescent="0.35">
      <c r="B476" s="79" t="str">
        <f t="shared" ca="1" si="52"/>
        <v/>
      </c>
      <c r="C476" s="80" t="str">
        <f t="shared" ca="1" si="53"/>
        <v/>
      </c>
      <c r="D476" s="83" t="str">
        <f t="shared" ca="1" si="54"/>
        <v/>
      </c>
      <c r="E476" s="81">
        <f t="shared" ca="1" si="51"/>
        <v>0</v>
      </c>
      <c r="F476" s="83"/>
      <c r="G476" s="82" t="str">
        <f t="shared" ca="1" si="55"/>
        <v/>
      </c>
      <c r="H476" s="82" t="str">
        <f t="shared" ca="1" si="56"/>
        <v/>
      </c>
      <c r="I476" s="82" t="str">
        <f t="shared" ca="1" si="57"/>
        <v/>
      </c>
    </row>
    <row r="477" spans="2:9" ht="15" thickBot="1" x14ac:dyDescent="0.35">
      <c r="B477" s="79" t="str">
        <f t="shared" ca="1" si="52"/>
        <v/>
      </c>
      <c r="C477" s="80" t="str">
        <f t="shared" ca="1" si="53"/>
        <v/>
      </c>
      <c r="D477" s="83" t="str">
        <f t="shared" ca="1" si="54"/>
        <v/>
      </c>
      <c r="E477" s="81">
        <f t="shared" ca="1" si="51"/>
        <v>0</v>
      </c>
      <c r="F477" s="83"/>
      <c r="G477" s="82" t="str">
        <f t="shared" ca="1" si="55"/>
        <v/>
      </c>
      <c r="H477" s="82" t="str">
        <f t="shared" ca="1" si="56"/>
        <v/>
      </c>
      <c r="I477" s="82" t="str">
        <f t="shared" ca="1" si="57"/>
        <v/>
      </c>
    </row>
    <row r="478" spans="2:9" ht="15" thickBot="1" x14ac:dyDescent="0.35">
      <c r="B478" s="79" t="str">
        <f t="shared" ca="1" si="52"/>
        <v/>
      </c>
      <c r="C478" s="80" t="str">
        <f t="shared" ca="1" si="53"/>
        <v/>
      </c>
      <c r="D478" s="83" t="str">
        <f t="shared" ca="1" si="54"/>
        <v/>
      </c>
      <c r="E478" s="81">
        <f t="shared" ca="1" si="51"/>
        <v>0</v>
      </c>
      <c r="F478" s="83"/>
      <c r="G478" s="82" t="str">
        <f t="shared" ca="1" si="55"/>
        <v/>
      </c>
      <c r="H478" s="82" t="str">
        <f t="shared" ca="1" si="56"/>
        <v/>
      </c>
      <c r="I478" s="82" t="str">
        <f t="shared" ca="1" si="57"/>
        <v/>
      </c>
    </row>
    <row r="479" spans="2:9" ht="15" thickBot="1" x14ac:dyDescent="0.35">
      <c r="B479" s="79" t="str">
        <f t="shared" ca="1" si="52"/>
        <v/>
      </c>
      <c r="C479" s="80" t="str">
        <f t="shared" ca="1" si="53"/>
        <v/>
      </c>
      <c r="D479" s="83" t="str">
        <f t="shared" ca="1" si="54"/>
        <v/>
      </c>
      <c r="E479" s="81">
        <f t="shared" ca="1" si="51"/>
        <v>0</v>
      </c>
      <c r="F479" s="83"/>
      <c r="G479" s="82" t="str">
        <f t="shared" ca="1" si="55"/>
        <v/>
      </c>
      <c r="H479" s="82" t="str">
        <f t="shared" ca="1" si="56"/>
        <v/>
      </c>
      <c r="I479" s="82" t="str">
        <f t="shared" ca="1" si="57"/>
        <v/>
      </c>
    </row>
    <row r="480" spans="2:9" ht="15" thickBot="1" x14ac:dyDescent="0.35">
      <c r="B480" s="79" t="str">
        <f t="shared" ca="1" si="52"/>
        <v/>
      </c>
      <c r="C480" s="80" t="str">
        <f t="shared" ca="1" si="53"/>
        <v/>
      </c>
      <c r="D480" s="83" t="str">
        <f t="shared" ca="1" si="54"/>
        <v/>
      </c>
      <c r="E480" s="81">
        <f t="shared" ca="1" si="51"/>
        <v>0</v>
      </c>
      <c r="F480" s="83"/>
      <c r="G480" s="82" t="str">
        <f t="shared" ca="1" si="55"/>
        <v/>
      </c>
      <c r="H480" s="82" t="str">
        <f t="shared" ca="1" si="56"/>
        <v/>
      </c>
      <c r="I480" s="82" t="str">
        <f t="shared" ca="1" si="57"/>
        <v/>
      </c>
    </row>
    <row r="481" spans="2:9" ht="15" thickBot="1" x14ac:dyDescent="0.35">
      <c r="B481" s="79" t="str">
        <f t="shared" ca="1" si="52"/>
        <v/>
      </c>
      <c r="C481" s="80" t="str">
        <f t="shared" ca="1" si="53"/>
        <v/>
      </c>
      <c r="D481" s="83" t="str">
        <f t="shared" ca="1" si="54"/>
        <v/>
      </c>
      <c r="E481" s="81">
        <f t="shared" ca="1" si="51"/>
        <v>0</v>
      </c>
      <c r="F481" s="83"/>
      <c r="G481" s="82" t="str">
        <f t="shared" ca="1" si="55"/>
        <v/>
      </c>
      <c r="H481" s="82" t="str">
        <f t="shared" ca="1" si="56"/>
        <v/>
      </c>
      <c r="I481" s="82" t="str">
        <f t="shared" ca="1" si="57"/>
        <v/>
      </c>
    </row>
    <row r="482" spans="2:9" ht="15" thickBot="1" x14ac:dyDescent="0.35">
      <c r="B482" s="79" t="str">
        <f t="shared" ca="1" si="52"/>
        <v/>
      </c>
      <c r="C482" s="80" t="str">
        <f t="shared" ca="1" si="53"/>
        <v/>
      </c>
      <c r="D482" s="83" t="str">
        <f t="shared" ca="1" si="54"/>
        <v/>
      </c>
      <c r="E482" s="81">
        <f t="shared" ca="1" si="51"/>
        <v>0</v>
      </c>
      <c r="F482" s="83"/>
      <c r="G482" s="82" t="str">
        <f t="shared" ca="1" si="55"/>
        <v/>
      </c>
      <c r="H482" s="82" t="str">
        <f t="shared" ca="1" si="56"/>
        <v/>
      </c>
      <c r="I482" s="82" t="str">
        <f t="shared" ca="1" si="57"/>
        <v/>
      </c>
    </row>
    <row r="483" spans="2:9" ht="15" thickBot="1" x14ac:dyDescent="0.35">
      <c r="B483" s="79" t="str">
        <f t="shared" ca="1" si="52"/>
        <v/>
      </c>
      <c r="C483" s="80" t="str">
        <f t="shared" ca="1" si="53"/>
        <v/>
      </c>
      <c r="D483" s="83" t="str">
        <f t="shared" ca="1" si="54"/>
        <v/>
      </c>
      <c r="E483" s="81">
        <f t="shared" ca="1" si="51"/>
        <v>0</v>
      </c>
      <c r="F483" s="83"/>
      <c r="G483" s="82" t="str">
        <f t="shared" ca="1" si="55"/>
        <v/>
      </c>
      <c r="H483" s="82" t="str">
        <f t="shared" ca="1" si="56"/>
        <v/>
      </c>
      <c r="I483" s="82" t="str">
        <f t="shared" ca="1" si="57"/>
        <v/>
      </c>
    </row>
    <row r="484" spans="2:9" ht="15" thickBot="1" x14ac:dyDescent="0.35">
      <c r="B484" s="79" t="str">
        <f t="shared" ca="1" si="52"/>
        <v/>
      </c>
      <c r="C484" s="80" t="str">
        <f t="shared" ca="1" si="53"/>
        <v/>
      </c>
      <c r="D484" s="83" t="str">
        <f t="shared" ca="1" si="54"/>
        <v/>
      </c>
      <c r="E484" s="81">
        <f t="shared" ref="E484:E547" ca="1" si="58">IFERROR(IF(I483-D484&lt;$E$13,0,IF(B484=$I$17,$E$13,IF(B484&lt;$I$17,0,IF(MOD(B484-$I$17,$E$18)=0,$E$13,0)))),0)</f>
        <v>0</v>
      </c>
      <c r="F484" s="83"/>
      <c r="G484" s="82" t="str">
        <f t="shared" ca="1" si="55"/>
        <v/>
      </c>
      <c r="H484" s="82" t="str">
        <f t="shared" ca="1" si="56"/>
        <v/>
      </c>
      <c r="I484" s="82" t="str">
        <f t="shared" ca="1" si="57"/>
        <v/>
      </c>
    </row>
    <row r="485" spans="2:9" ht="15" thickBot="1" x14ac:dyDescent="0.35">
      <c r="B485" s="79" t="str">
        <f t="shared" ca="1" si="52"/>
        <v/>
      </c>
      <c r="C485" s="80" t="str">
        <f t="shared" ca="1" si="53"/>
        <v/>
      </c>
      <c r="D485" s="83" t="str">
        <f t="shared" ca="1" si="54"/>
        <v/>
      </c>
      <c r="E485" s="81">
        <f t="shared" ca="1" si="58"/>
        <v>0</v>
      </c>
      <c r="F485" s="83"/>
      <c r="G485" s="82" t="str">
        <f t="shared" ca="1" si="55"/>
        <v/>
      </c>
      <c r="H485" s="82" t="str">
        <f t="shared" ca="1" si="56"/>
        <v/>
      </c>
      <c r="I485" s="82" t="str">
        <f t="shared" ca="1" si="57"/>
        <v/>
      </c>
    </row>
    <row r="486" spans="2:9" ht="15" thickBot="1" x14ac:dyDescent="0.35">
      <c r="B486" s="79" t="str">
        <f t="shared" ca="1" si="52"/>
        <v/>
      </c>
      <c r="C486" s="80" t="str">
        <f t="shared" ca="1" si="53"/>
        <v/>
      </c>
      <c r="D486" s="83" t="str">
        <f t="shared" ca="1" si="54"/>
        <v/>
      </c>
      <c r="E486" s="81">
        <f t="shared" ca="1" si="58"/>
        <v>0</v>
      </c>
      <c r="F486" s="83"/>
      <c r="G486" s="82" t="str">
        <f t="shared" ca="1" si="55"/>
        <v/>
      </c>
      <c r="H486" s="82" t="str">
        <f t="shared" ca="1" si="56"/>
        <v/>
      </c>
      <c r="I486" s="82" t="str">
        <f t="shared" ca="1" si="57"/>
        <v/>
      </c>
    </row>
    <row r="487" spans="2:9" ht="15" thickBot="1" x14ac:dyDescent="0.35">
      <c r="B487" s="79" t="str">
        <f t="shared" ca="1" si="52"/>
        <v/>
      </c>
      <c r="C487" s="80" t="str">
        <f t="shared" ca="1" si="53"/>
        <v/>
      </c>
      <c r="D487" s="83" t="str">
        <f t="shared" ca="1" si="54"/>
        <v/>
      </c>
      <c r="E487" s="81">
        <f t="shared" ca="1" si="58"/>
        <v>0</v>
      </c>
      <c r="F487" s="83"/>
      <c r="G487" s="82" t="str">
        <f t="shared" ca="1" si="55"/>
        <v/>
      </c>
      <c r="H487" s="82" t="str">
        <f t="shared" ca="1" si="56"/>
        <v/>
      </c>
      <c r="I487" s="82" t="str">
        <f t="shared" ca="1" si="57"/>
        <v/>
      </c>
    </row>
    <row r="488" spans="2:9" ht="15" thickBot="1" x14ac:dyDescent="0.35">
      <c r="B488" s="79" t="str">
        <f t="shared" ca="1" si="52"/>
        <v/>
      </c>
      <c r="C488" s="80" t="str">
        <f t="shared" ca="1" si="53"/>
        <v/>
      </c>
      <c r="D488" s="83" t="str">
        <f t="shared" ca="1" si="54"/>
        <v/>
      </c>
      <c r="E488" s="81">
        <f t="shared" ca="1" si="58"/>
        <v>0</v>
      </c>
      <c r="F488" s="83"/>
      <c r="G488" s="82" t="str">
        <f t="shared" ca="1" si="55"/>
        <v/>
      </c>
      <c r="H488" s="82" t="str">
        <f t="shared" ca="1" si="56"/>
        <v/>
      </c>
      <c r="I488" s="82" t="str">
        <f t="shared" ca="1" si="57"/>
        <v/>
      </c>
    </row>
    <row r="489" spans="2:9" ht="15" thickBot="1" x14ac:dyDescent="0.35">
      <c r="B489" s="79" t="str">
        <f t="shared" ca="1" si="52"/>
        <v/>
      </c>
      <c r="C489" s="80" t="str">
        <f t="shared" ca="1" si="53"/>
        <v/>
      </c>
      <c r="D489" s="83" t="str">
        <f t="shared" ca="1" si="54"/>
        <v/>
      </c>
      <c r="E489" s="81">
        <f t="shared" ca="1" si="58"/>
        <v>0</v>
      </c>
      <c r="F489" s="83"/>
      <c r="G489" s="82" t="str">
        <f t="shared" ca="1" si="55"/>
        <v/>
      </c>
      <c r="H489" s="82" t="str">
        <f t="shared" ca="1" si="56"/>
        <v/>
      </c>
      <c r="I489" s="82" t="str">
        <f t="shared" ca="1" si="57"/>
        <v/>
      </c>
    </row>
    <row r="490" spans="2:9" ht="15" thickBot="1" x14ac:dyDescent="0.35">
      <c r="B490" s="79" t="str">
        <f t="shared" ca="1" si="52"/>
        <v/>
      </c>
      <c r="C490" s="80" t="str">
        <f t="shared" ca="1" si="53"/>
        <v/>
      </c>
      <c r="D490" s="83" t="str">
        <f t="shared" ca="1" si="54"/>
        <v/>
      </c>
      <c r="E490" s="81">
        <f t="shared" ca="1" si="58"/>
        <v>0</v>
      </c>
      <c r="F490" s="83"/>
      <c r="G490" s="82" t="str">
        <f t="shared" ca="1" si="55"/>
        <v/>
      </c>
      <c r="H490" s="82" t="str">
        <f t="shared" ca="1" si="56"/>
        <v/>
      </c>
      <c r="I490" s="82" t="str">
        <f t="shared" ca="1" si="57"/>
        <v/>
      </c>
    </row>
    <row r="491" spans="2:9" ht="15" thickBot="1" x14ac:dyDescent="0.35">
      <c r="B491" s="79" t="str">
        <f t="shared" ca="1" si="52"/>
        <v/>
      </c>
      <c r="C491" s="80" t="str">
        <f t="shared" ca="1" si="53"/>
        <v/>
      </c>
      <c r="D491" s="83" t="str">
        <f t="shared" ca="1" si="54"/>
        <v/>
      </c>
      <c r="E491" s="81">
        <f t="shared" ca="1" si="58"/>
        <v>0</v>
      </c>
      <c r="F491" s="83"/>
      <c r="G491" s="82" t="str">
        <f t="shared" ca="1" si="55"/>
        <v/>
      </c>
      <c r="H491" s="82" t="str">
        <f t="shared" ca="1" si="56"/>
        <v/>
      </c>
      <c r="I491" s="82" t="str">
        <f t="shared" ca="1" si="57"/>
        <v/>
      </c>
    </row>
    <row r="492" spans="2:9" ht="15" thickBot="1" x14ac:dyDescent="0.35">
      <c r="B492" s="79" t="str">
        <f t="shared" ca="1" si="52"/>
        <v/>
      </c>
      <c r="C492" s="80" t="str">
        <f t="shared" ca="1" si="53"/>
        <v/>
      </c>
      <c r="D492" s="83" t="str">
        <f t="shared" ca="1" si="54"/>
        <v/>
      </c>
      <c r="E492" s="81">
        <f t="shared" ca="1" si="58"/>
        <v>0</v>
      </c>
      <c r="F492" s="83"/>
      <c r="G492" s="82" t="str">
        <f t="shared" ca="1" si="55"/>
        <v/>
      </c>
      <c r="H492" s="82" t="str">
        <f t="shared" ca="1" si="56"/>
        <v/>
      </c>
      <c r="I492" s="82" t="str">
        <f t="shared" ca="1" si="57"/>
        <v/>
      </c>
    </row>
    <row r="493" spans="2:9" ht="15" thickBot="1" x14ac:dyDescent="0.35">
      <c r="B493" s="79" t="str">
        <f t="shared" ca="1" si="52"/>
        <v/>
      </c>
      <c r="C493" s="80" t="str">
        <f t="shared" ca="1" si="53"/>
        <v/>
      </c>
      <c r="D493" s="83" t="str">
        <f t="shared" ca="1" si="54"/>
        <v/>
      </c>
      <c r="E493" s="81">
        <f t="shared" ca="1" si="58"/>
        <v>0</v>
      </c>
      <c r="F493" s="83"/>
      <c r="G493" s="82" t="str">
        <f t="shared" ca="1" si="55"/>
        <v/>
      </c>
      <c r="H493" s="82" t="str">
        <f t="shared" ca="1" si="56"/>
        <v/>
      </c>
      <c r="I493" s="82" t="str">
        <f t="shared" ca="1" si="57"/>
        <v/>
      </c>
    </row>
    <row r="494" spans="2:9" ht="15" thickBot="1" x14ac:dyDescent="0.35">
      <c r="B494" s="79" t="str">
        <f t="shared" ca="1" si="52"/>
        <v/>
      </c>
      <c r="C494" s="80" t="str">
        <f t="shared" ca="1" si="53"/>
        <v/>
      </c>
      <c r="D494" s="83" t="str">
        <f t="shared" ca="1" si="54"/>
        <v/>
      </c>
      <c r="E494" s="81">
        <f t="shared" ca="1" si="58"/>
        <v>0</v>
      </c>
      <c r="F494" s="83"/>
      <c r="G494" s="82" t="str">
        <f t="shared" ca="1" si="55"/>
        <v/>
      </c>
      <c r="H494" s="82" t="str">
        <f t="shared" ca="1" si="56"/>
        <v/>
      </c>
      <c r="I494" s="82" t="str">
        <f t="shared" ca="1" si="57"/>
        <v/>
      </c>
    </row>
    <row r="495" spans="2:9" ht="15" thickBot="1" x14ac:dyDescent="0.35">
      <c r="B495" s="79" t="str">
        <f t="shared" ref="B495:B558" ca="1" si="59">IFERROR(IF(I494&lt;=0,"",B494+1),"")</f>
        <v/>
      </c>
      <c r="C495" s="80" t="str">
        <f t="shared" ca="1" si="53"/>
        <v/>
      </c>
      <c r="D495" s="83" t="str">
        <f t="shared" ca="1" si="54"/>
        <v/>
      </c>
      <c r="E495" s="81">
        <f t="shared" ca="1" si="58"/>
        <v>0</v>
      </c>
      <c r="F495" s="83"/>
      <c r="G495" s="82" t="str">
        <f t="shared" ca="1" si="55"/>
        <v/>
      </c>
      <c r="H495" s="82" t="str">
        <f t="shared" ca="1" si="56"/>
        <v/>
      </c>
      <c r="I495" s="82" t="str">
        <f t="shared" ca="1" si="57"/>
        <v/>
      </c>
    </row>
    <row r="496" spans="2:9" ht="15" thickBot="1" x14ac:dyDescent="0.35">
      <c r="B496" s="79" t="str">
        <f t="shared" ca="1" si="59"/>
        <v/>
      </c>
      <c r="C496" s="80" t="str">
        <f t="shared" ca="1" si="53"/>
        <v/>
      </c>
      <c r="D496" s="83" t="str">
        <f t="shared" ca="1" si="54"/>
        <v/>
      </c>
      <c r="E496" s="81">
        <f t="shared" ca="1" si="58"/>
        <v>0</v>
      </c>
      <c r="F496" s="83"/>
      <c r="G496" s="82" t="str">
        <f t="shared" ca="1" si="55"/>
        <v/>
      </c>
      <c r="H496" s="82" t="str">
        <f t="shared" ca="1" si="56"/>
        <v/>
      </c>
      <c r="I496" s="82" t="str">
        <f t="shared" ca="1" si="57"/>
        <v/>
      </c>
    </row>
    <row r="497" spans="2:9" ht="15" thickBot="1" x14ac:dyDescent="0.35">
      <c r="B497" s="79" t="str">
        <f t="shared" ca="1" si="59"/>
        <v/>
      </c>
      <c r="C497" s="80" t="str">
        <f t="shared" ca="1" si="53"/>
        <v/>
      </c>
      <c r="D497" s="83" t="str">
        <f t="shared" ca="1" si="54"/>
        <v/>
      </c>
      <c r="E497" s="81">
        <f t="shared" ca="1" si="58"/>
        <v>0</v>
      </c>
      <c r="F497" s="83"/>
      <c r="G497" s="82" t="str">
        <f t="shared" ca="1" si="55"/>
        <v/>
      </c>
      <c r="H497" s="82" t="str">
        <f t="shared" ca="1" si="56"/>
        <v/>
      </c>
      <c r="I497" s="82" t="str">
        <f t="shared" ca="1" si="57"/>
        <v/>
      </c>
    </row>
    <row r="498" spans="2:9" ht="15" thickBot="1" x14ac:dyDescent="0.35">
      <c r="B498" s="79" t="str">
        <f t="shared" ca="1" si="59"/>
        <v/>
      </c>
      <c r="C498" s="80" t="str">
        <f t="shared" ca="1" si="53"/>
        <v/>
      </c>
      <c r="D498" s="83" t="str">
        <f t="shared" ca="1" si="54"/>
        <v/>
      </c>
      <c r="E498" s="81">
        <f t="shared" ca="1" si="58"/>
        <v>0</v>
      </c>
      <c r="F498" s="83"/>
      <c r="G498" s="82" t="str">
        <f t="shared" ca="1" si="55"/>
        <v/>
      </c>
      <c r="H498" s="82" t="str">
        <f t="shared" ca="1" si="56"/>
        <v/>
      </c>
      <c r="I498" s="82" t="str">
        <f t="shared" ca="1" si="57"/>
        <v/>
      </c>
    </row>
    <row r="499" spans="2:9" ht="15" thickBot="1" x14ac:dyDescent="0.35">
      <c r="B499" s="79" t="str">
        <f t="shared" ca="1" si="59"/>
        <v/>
      </c>
      <c r="C499" s="80" t="str">
        <f t="shared" ca="1" si="53"/>
        <v/>
      </c>
      <c r="D499" s="83" t="str">
        <f t="shared" ca="1" si="54"/>
        <v/>
      </c>
      <c r="E499" s="81">
        <f t="shared" ca="1" si="58"/>
        <v>0</v>
      </c>
      <c r="F499" s="83"/>
      <c r="G499" s="82" t="str">
        <f t="shared" ca="1" si="55"/>
        <v/>
      </c>
      <c r="H499" s="82" t="str">
        <f t="shared" ca="1" si="56"/>
        <v/>
      </c>
      <c r="I499" s="82" t="str">
        <f t="shared" ca="1" si="57"/>
        <v/>
      </c>
    </row>
    <row r="500" spans="2:9" ht="15" thickBot="1" x14ac:dyDescent="0.35">
      <c r="B500" s="79" t="str">
        <f t="shared" ca="1" si="59"/>
        <v/>
      </c>
      <c r="C500" s="80" t="str">
        <f t="shared" ca="1" si="53"/>
        <v/>
      </c>
      <c r="D500" s="83" t="str">
        <f t="shared" ca="1" si="54"/>
        <v/>
      </c>
      <c r="E500" s="81">
        <f t="shared" ca="1" si="58"/>
        <v>0</v>
      </c>
      <c r="F500" s="83"/>
      <c r="G500" s="82" t="str">
        <f t="shared" ca="1" si="55"/>
        <v/>
      </c>
      <c r="H500" s="82" t="str">
        <f t="shared" ca="1" si="56"/>
        <v/>
      </c>
      <c r="I500" s="82" t="str">
        <f t="shared" ca="1" si="57"/>
        <v/>
      </c>
    </row>
    <row r="501" spans="2:9" ht="15" thickBot="1" x14ac:dyDescent="0.35">
      <c r="B501" s="79" t="str">
        <f t="shared" ca="1" si="59"/>
        <v/>
      </c>
      <c r="C501" s="80" t="str">
        <f t="shared" ca="1" si="53"/>
        <v/>
      </c>
      <c r="D501" s="83" t="str">
        <f t="shared" ca="1" si="54"/>
        <v/>
      </c>
      <c r="E501" s="81">
        <f t="shared" ca="1" si="58"/>
        <v>0</v>
      </c>
      <c r="F501" s="83"/>
      <c r="G501" s="82" t="str">
        <f t="shared" ca="1" si="55"/>
        <v/>
      </c>
      <c r="H501" s="82" t="str">
        <f t="shared" ca="1" si="56"/>
        <v/>
      </c>
      <c r="I501" s="82" t="str">
        <f t="shared" ca="1" si="57"/>
        <v/>
      </c>
    </row>
    <row r="502" spans="2:9" ht="15" thickBot="1" x14ac:dyDescent="0.35">
      <c r="B502" s="79" t="str">
        <f t="shared" ca="1" si="59"/>
        <v/>
      </c>
      <c r="C502" s="80" t="str">
        <f t="shared" ca="1" si="53"/>
        <v/>
      </c>
      <c r="D502" s="83" t="str">
        <f t="shared" ca="1" si="54"/>
        <v/>
      </c>
      <c r="E502" s="81">
        <f t="shared" ca="1" si="58"/>
        <v>0</v>
      </c>
      <c r="F502" s="83"/>
      <c r="G502" s="82" t="str">
        <f t="shared" ca="1" si="55"/>
        <v/>
      </c>
      <c r="H502" s="82" t="str">
        <f t="shared" ca="1" si="56"/>
        <v/>
      </c>
      <c r="I502" s="82" t="str">
        <f t="shared" ca="1" si="57"/>
        <v/>
      </c>
    </row>
    <row r="503" spans="2:9" ht="15" thickBot="1" x14ac:dyDescent="0.35">
      <c r="B503" s="79" t="str">
        <f t="shared" ca="1" si="59"/>
        <v/>
      </c>
      <c r="C503" s="80" t="str">
        <f t="shared" ca="1" si="53"/>
        <v/>
      </c>
      <c r="D503" s="83" t="str">
        <f t="shared" ca="1" si="54"/>
        <v/>
      </c>
      <c r="E503" s="81">
        <f t="shared" ca="1" si="58"/>
        <v>0</v>
      </c>
      <c r="F503" s="83"/>
      <c r="G503" s="82" t="str">
        <f t="shared" ca="1" si="55"/>
        <v/>
      </c>
      <c r="H503" s="82" t="str">
        <f t="shared" ca="1" si="56"/>
        <v/>
      </c>
      <c r="I503" s="82" t="str">
        <f t="shared" ca="1" si="57"/>
        <v/>
      </c>
    </row>
    <row r="504" spans="2:9" ht="15" thickBot="1" x14ac:dyDescent="0.35">
      <c r="B504" s="79" t="str">
        <f t="shared" ca="1" si="59"/>
        <v/>
      </c>
      <c r="C504" s="80" t="str">
        <f t="shared" ca="1" si="53"/>
        <v/>
      </c>
      <c r="D504" s="83" t="str">
        <f t="shared" ca="1" si="54"/>
        <v/>
      </c>
      <c r="E504" s="81">
        <f t="shared" ca="1" si="58"/>
        <v>0</v>
      </c>
      <c r="F504" s="83"/>
      <c r="G504" s="82" t="str">
        <f t="shared" ca="1" si="55"/>
        <v/>
      </c>
      <c r="H504" s="82" t="str">
        <f t="shared" ca="1" si="56"/>
        <v/>
      </c>
      <c r="I504" s="82" t="str">
        <f t="shared" ca="1" si="57"/>
        <v/>
      </c>
    </row>
    <row r="505" spans="2:9" ht="15" thickBot="1" x14ac:dyDescent="0.35">
      <c r="B505" s="79" t="str">
        <f t="shared" ca="1" si="59"/>
        <v/>
      </c>
      <c r="C505" s="80" t="str">
        <f t="shared" ca="1" si="53"/>
        <v/>
      </c>
      <c r="D505" s="83" t="str">
        <f t="shared" ca="1" si="54"/>
        <v/>
      </c>
      <c r="E505" s="81">
        <f t="shared" ca="1" si="58"/>
        <v>0</v>
      </c>
      <c r="F505" s="83"/>
      <c r="G505" s="82" t="str">
        <f t="shared" ca="1" si="55"/>
        <v/>
      </c>
      <c r="H505" s="82" t="str">
        <f t="shared" ca="1" si="56"/>
        <v/>
      </c>
      <c r="I505" s="82" t="str">
        <f t="shared" ca="1" si="57"/>
        <v/>
      </c>
    </row>
    <row r="506" spans="2:9" ht="15" thickBot="1" x14ac:dyDescent="0.35">
      <c r="B506" s="79" t="str">
        <f t="shared" ca="1" si="59"/>
        <v/>
      </c>
      <c r="C506" s="80" t="str">
        <f t="shared" ca="1" si="53"/>
        <v/>
      </c>
      <c r="D506" s="83" t="str">
        <f t="shared" ca="1" si="54"/>
        <v/>
      </c>
      <c r="E506" s="81">
        <f t="shared" ca="1" si="58"/>
        <v>0</v>
      </c>
      <c r="F506" s="83"/>
      <c r="G506" s="82" t="str">
        <f t="shared" ca="1" si="55"/>
        <v/>
      </c>
      <c r="H506" s="82" t="str">
        <f t="shared" ca="1" si="56"/>
        <v/>
      </c>
      <c r="I506" s="82" t="str">
        <f t="shared" ca="1" si="57"/>
        <v/>
      </c>
    </row>
    <row r="507" spans="2:9" ht="15" thickBot="1" x14ac:dyDescent="0.35">
      <c r="B507" s="79" t="str">
        <f t="shared" ca="1" si="59"/>
        <v/>
      </c>
      <c r="C507" s="80" t="str">
        <f t="shared" ca="1" si="53"/>
        <v/>
      </c>
      <c r="D507" s="83" t="str">
        <f t="shared" ca="1" si="54"/>
        <v/>
      </c>
      <c r="E507" s="81">
        <f t="shared" ca="1" si="58"/>
        <v>0</v>
      </c>
      <c r="F507" s="83"/>
      <c r="G507" s="82" t="str">
        <f t="shared" ca="1" si="55"/>
        <v/>
      </c>
      <c r="H507" s="82" t="str">
        <f t="shared" ca="1" si="56"/>
        <v/>
      </c>
      <c r="I507" s="82" t="str">
        <f t="shared" ca="1" si="57"/>
        <v/>
      </c>
    </row>
    <row r="508" spans="2:9" ht="15" thickBot="1" x14ac:dyDescent="0.35">
      <c r="B508" s="79" t="str">
        <f t="shared" ca="1" si="59"/>
        <v/>
      </c>
      <c r="C508" s="80" t="str">
        <f t="shared" ca="1" si="53"/>
        <v/>
      </c>
      <c r="D508" s="83" t="str">
        <f t="shared" ca="1" si="54"/>
        <v/>
      </c>
      <c r="E508" s="81">
        <f t="shared" ca="1" si="58"/>
        <v>0</v>
      </c>
      <c r="F508" s="83"/>
      <c r="G508" s="82" t="str">
        <f t="shared" ca="1" si="55"/>
        <v/>
      </c>
      <c r="H508" s="82" t="str">
        <f t="shared" ca="1" si="56"/>
        <v/>
      </c>
      <c r="I508" s="82" t="str">
        <f t="shared" ca="1" si="57"/>
        <v/>
      </c>
    </row>
    <row r="509" spans="2:9" ht="15" thickBot="1" x14ac:dyDescent="0.35">
      <c r="B509" s="79" t="str">
        <f t="shared" ca="1" si="59"/>
        <v/>
      </c>
      <c r="C509" s="80" t="str">
        <f t="shared" ca="1" si="53"/>
        <v/>
      </c>
      <c r="D509" s="83" t="str">
        <f t="shared" ca="1" si="54"/>
        <v/>
      </c>
      <c r="E509" s="81">
        <f t="shared" ca="1" si="58"/>
        <v>0</v>
      </c>
      <c r="F509" s="83"/>
      <c r="G509" s="82" t="str">
        <f t="shared" ca="1" si="55"/>
        <v/>
      </c>
      <c r="H509" s="82" t="str">
        <f t="shared" ca="1" si="56"/>
        <v/>
      </c>
      <c r="I509" s="82" t="str">
        <f t="shared" ca="1" si="57"/>
        <v/>
      </c>
    </row>
    <row r="510" spans="2:9" ht="15" thickBot="1" x14ac:dyDescent="0.35">
      <c r="B510" s="79" t="str">
        <f t="shared" ca="1" si="59"/>
        <v/>
      </c>
      <c r="C510" s="80" t="str">
        <f t="shared" ca="1" si="53"/>
        <v/>
      </c>
      <c r="D510" s="83" t="str">
        <f t="shared" ca="1" si="54"/>
        <v/>
      </c>
      <c r="E510" s="81">
        <f t="shared" ca="1" si="58"/>
        <v>0</v>
      </c>
      <c r="F510" s="83"/>
      <c r="G510" s="82" t="str">
        <f t="shared" ca="1" si="55"/>
        <v/>
      </c>
      <c r="H510" s="82" t="str">
        <f t="shared" ca="1" si="56"/>
        <v/>
      </c>
      <c r="I510" s="82" t="str">
        <f t="shared" ca="1" si="57"/>
        <v/>
      </c>
    </row>
    <row r="511" spans="2:9" ht="15" thickBot="1" x14ac:dyDescent="0.35">
      <c r="B511" s="79" t="str">
        <f t="shared" ca="1" si="59"/>
        <v/>
      </c>
      <c r="C511" s="80" t="str">
        <f t="shared" ca="1" si="53"/>
        <v/>
      </c>
      <c r="D511" s="83" t="str">
        <f t="shared" ca="1" si="54"/>
        <v/>
      </c>
      <c r="E511" s="81">
        <f t="shared" ca="1" si="58"/>
        <v>0</v>
      </c>
      <c r="F511" s="83"/>
      <c r="G511" s="82" t="str">
        <f t="shared" ca="1" si="55"/>
        <v/>
      </c>
      <c r="H511" s="82" t="str">
        <f t="shared" ca="1" si="56"/>
        <v/>
      </c>
      <c r="I511" s="82" t="str">
        <f t="shared" ca="1" si="57"/>
        <v/>
      </c>
    </row>
    <row r="512" spans="2:9" ht="15" thickBot="1" x14ac:dyDescent="0.35">
      <c r="B512" s="79" t="str">
        <f t="shared" ca="1" si="59"/>
        <v/>
      </c>
      <c r="C512" s="80" t="str">
        <f t="shared" ca="1" si="53"/>
        <v/>
      </c>
      <c r="D512" s="83" t="str">
        <f t="shared" ca="1" si="54"/>
        <v/>
      </c>
      <c r="E512" s="81">
        <f t="shared" ca="1" si="58"/>
        <v>0</v>
      </c>
      <c r="F512" s="83"/>
      <c r="G512" s="82" t="str">
        <f t="shared" ca="1" si="55"/>
        <v/>
      </c>
      <c r="H512" s="82" t="str">
        <f t="shared" ca="1" si="56"/>
        <v/>
      </c>
      <c r="I512" s="82" t="str">
        <f t="shared" ca="1" si="57"/>
        <v/>
      </c>
    </row>
    <row r="513" spans="2:9" ht="15" thickBot="1" x14ac:dyDescent="0.35">
      <c r="B513" s="79" t="str">
        <f t="shared" ca="1" si="59"/>
        <v/>
      </c>
      <c r="C513" s="80" t="str">
        <f t="shared" ca="1" si="53"/>
        <v/>
      </c>
      <c r="D513" s="83" t="str">
        <f t="shared" ca="1" si="54"/>
        <v/>
      </c>
      <c r="E513" s="81">
        <f t="shared" ca="1" si="58"/>
        <v>0</v>
      </c>
      <c r="F513" s="83"/>
      <c r="G513" s="82" t="str">
        <f t="shared" ca="1" si="55"/>
        <v/>
      </c>
      <c r="H513" s="82" t="str">
        <f t="shared" ca="1" si="56"/>
        <v/>
      </c>
      <c r="I513" s="82" t="str">
        <f t="shared" ca="1" si="57"/>
        <v/>
      </c>
    </row>
    <row r="514" spans="2:9" ht="15" thickBot="1" x14ac:dyDescent="0.35">
      <c r="B514" s="79" t="str">
        <f t="shared" ca="1" si="59"/>
        <v/>
      </c>
      <c r="C514" s="80" t="str">
        <f t="shared" ca="1" si="53"/>
        <v/>
      </c>
      <c r="D514" s="83" t="str">
        <f t="shared" ca="1" si="54"/>
        <v/>
      </c>
      <c r="E514" s="81">
        <f t="shared" ca="1" si="58"/>
        <v>0</v>
      </c>
      <c r="F514" s="83"/>
      <c r="G514" s="82" t="str">
        <f t="shared" ca="1" si="55"/>
        <v/>
      </c>
      <c r="H514" s="82" t="str">
        <f t="shared" ca="1" si="56"/>
        <v/>
      </c>
      <c r="I514" s="82" t="str">
        <f t="shared" ca="1" si="57"/>
        <v/>
      </c>
    </row>
    <row r="515" spans="2:9" ht="15" thickBot="1" x14ac:dyDescent="0.35">
      <c r="B515" s="79" t="str">
        <f t="shared" ca="1" si="59"/>
        <v/>
      </c>
      <c r="C515" s="80" t="str">
        <f t="shared" ca="1" si="53"/>
        <v/>
      </c>
      <c r="D515" s="83" t="str">
        <f t="shared" ca="1" si="54"/>
        <v/>
      </c>
      <c r="E515" s="81">
        <f t="shared" ca="1" si="58"/>
        <v>0</v>
      </c>
      <c r="F515" s="83"/>
      <c r="G515" s="82" t="str">
        <f t="shared" ca="1" si="55"/>
        <v/>
      </c>
      <c r="H515" s="82" t="str">
        <f t="shared" ca="1" si="56"/>
        <v/>
      </c>
      <c r="I515" s="82" t="str">
        <f t="shared" ca="1" si="57"/>
        <v/>
      </c>
    </row>
    <row r="516" spans="2:9" ht="15" thickBot="1" x14ac:dyDescent="0.35">
      <c r="B516" s="79" t="str">
        <f t="shared" ca="1" si="59"/>
        <v/>
      </c>
      <c r="C516" s="80" t="str">
        <f t="shared" ca="1" si="53"/>
        <v/>
      </c>
      <c r="D516" s="83" t="str">
        <f t="shared" ca="1" si="54"/>
        <v/>
      </c>
      <c r="E516" s="81">
        <f t="shared" ca="1" si="58"/>
        <v>0</v>
      </c>
      <c r="F516" s="83"/>
      <c r="G516" s="82" t="str">
        <f t="shared" ca="1" si="55"/>
        <v/>
      </c>
      <c r="H516" s="82" t="str">
        <f t="shared" ca="1" si="56"/>
        <v/>
      </c>
      <c r="I516" s="82" t="str">
        <f t="shared" ca="1" si="57"/>
        <v/>
      </c>
    </row>
    <row r="517" spans="2:9" ht="15" thickBot="1" x14ac:dyDescent="0.35">
      <c r="B517" s="79" t="str">
        <f t="shared" ca="1" si="59"/>
        <v/>
      </c>
      <c r="C517" s="80" t="str">
        <f t="shared" ca="1" si="53"/>
        <v/>
      </c>
      <c r="D517" s="83" t="str">
        <f t="shared" ca="1" si="54"/>
        <v/>
      </c>
      <c r="E517" s="81">
        <f t="shared" ca="1" si="58"/>
        <v>0</v>
      </c>
      <c r="F517" s="83"/>
      <c r="G517" s="82" t="str">
        <f t="shared" ca="1" si="55"/>
        <v/>
      </c>
      <c r="H517" s="82" t="str">
        <f t="shared" ca="1" si="56"/>
        <v/>
      </c>
      <c r="I517" s="82" t="str">
        <f t="shared" ca="1" si="57"/>
        <v/>
      </c>
    </row>
    <row r="518" spans="2:9" ht="15" thickBot="1" x14ac:dyDescent="0.35">
      <c r="B518" s="79" t="str">
        <f t="shared" ca="1" si="59"/>
        <v/>
      </c>
      <c r="C518" s="80" t="str">
        <f t="shared" ca="1" si="53"/>
        <v/>
      </c>
      <c r="D518" s="83" t="str">
        <f t="shared" ca="1" si="54"/>
        <v/>
      </c>
      <c r="E518" s="81">
        <f t="shared" ca="1" si="58"/>
        <v>0</v>
      </c>
      <c r="F518" s="83"/>
      <c r="G518" s="82" t="str">
        <f t="shared" ca="1" si="55"/>
        <v/>
      </c>
      <c r="H518" s="82" t="str">
        <f t="shared" ca="1" si="56"/>
        <v/>
      </c>
      <c r="I518" s="82" t="str">
        <f t="shared" ca="1" si="57"/>
        <v/>
      </c>
    </row>
    <row r="519" spans="2:9" ht="15" thickBot="1" x14ac:dyDescent="0.35">
      <c r="B519" s="79" t="str">
        <f t="shared" ca="1" si="59"/>
        <v/>
      </c>
      <c r="C519" s="80" t="str">
        <f t="shared" ca="1" si="53"/>
        <v/>
      </c>
      <c r="D519" s="83" t="str">
        <f t="shared" ca="1" si="54"/>
        <v/>
      </c>
      <c r="E519" s="81">
        <f t="shared" ca="1" si="58"/>
        <v>0</v>
      </c>
      <c r="F519" s="83"/>
      <c r="G519" s="82" t="str">
        <f t="shared" ca="1" si="55"/>
        <v/>
      </c>
      <c r="H519" s="82" t="str">
        <f t="shared" ca="1" si="56"/>
        <v/>
      </c>
      <c r="I519" s="82" t="str">
        <f t="shared" ca="1" si="57"/>
        <v/>
      </c>
    </row>
    <row r="520" spans="2:9" ht="15" thickBot="1" x14ac:dyDescent="0.35">
      <c r="B520" s="79" t="str">
        <f t="shared" ca="1" si="59"/>
        <v/>
      </c>
      <c r="C520" s="80" t="str">
        <f t="shared" ca="1" si="53"/>
        <v/>
      </c>
      <c r="D520" s="83" t="str">
        <f t="shared" ca="1" si="54"/>
        <v/>
      </c>
      <c r="E520" s="81">
        <f t="shared" ca="1" si="58"/>
        <v>0</v>
      </c>
      <c r="F520" s="83"/>
      <c r="G520" s="82" t="str">
        <f t="shared" ca="1" si="55"/>
        <v/>
      </c>
      <c r="H520" s="82" t="str">
        <f t="shared" ca="1" si="56"/>
        <v/>
      </c>
      <c r="I520" s="82" t="str">
        <f t="shared" ca="1" si="57"/>
        <v/>
      </c>
    </row>
    <row r="521" spans="2:9" ht="15" thickBot="1" x14ac:dyDescent="0.35">
      <c r="B521" s="79" t="str">
        <f t="shared" ca="1" si="59"/>
        <v/>
      </c>
      <c r="C521" s="80" t="str">
        <f t="shared" ca="1" si="53"/>
        <v/>
      </c>
      <c r="D521" s="83" t="str">
        <f t="shared" ca="1" si="54"/>
        <v/>
      </c>
      <c r="E521" s="81">
        <f t="shared" ca="1" si="58"/>
        <v>0</v>
      </c>
      <c r="F521" s="83"/>
      <c r="G521" s="82" t="str">
        <f t="shared" ca="1" si="55"/>
        <v/>
      </c>
      <c r="H521" s="82" t="str">
        <f t="shared" ca="1" si="56"/>
        <v/>
      </c>
      <c r="I521" s="82" t="str">
        <f t="shared" ca="1" si="57"/>
        <v/>
      </c>
    </row>
    <row r="522" spans="2:9" ht="15" thickBot="1" x14ac:dyDescent="0.35">
      <c r="B522" s="79" t="str">
        <f t="shared" ca="1" si="59"/>
        <v/>
      </c>
      <c r="C522" s="80" t="str">
        <f t="shared" ca="1" si="53"/>
        <v/>
      </c>
      <c r="D522" s="83" t="str">
        <f t="shared" ca="1" si="54"/>
        <v/>
      </c>
      <c r="E522" s="81">
        <f t="shared" ca="1" si="58"/>
        <v>0</v>
      </c>
      <c r="F522" s="83"/>
      <c r="G522" s="82" t="str">
        <f t="shared" ca="1" si="55"/>
        <v/>
      </c>
      <c r="H522" s="82" t="str">
        <f t="shared" ca="1" si="56"/>
        <v/>
      </c>
      <c r="I522" s="82" t="str">
        <f t="shared" ca="1" si="57"/>
        <v/>
      </c>
    </row>
    <row r="523" spans="2:9" ht="15" thickBot="1" x14ac:dyDescent="0.35">
      <c r="B523" s="79" t="str">
        <f t="shared" ca="1" si="59"/>
        <v/>
      </c>
      <c r="C523" s="80" t="str">
        <f t="shared" ca="1" si="53"/>
        <v/>
      </c>
      <c r="D523" s="83" t="str">
        <f t="shared" ca="1" si="54"/>
        <v/>
      </c>
      <c r="E523" s="81">
        <f t="shared" ca="1" si="58"/>
        <v>0</v>
      </c>
      <c r="F523" s="83"/>
      <c r="G523" s="82" t="str">
        <f t="shared" ca="1" si="55"/>
        <v/>
      </c>
      <c r="H523" s="82" t="str">
        <f t="shared" ca="1" si="56"/>
        <v/>
      </c>
      <c r="I523" s="82" t="str">
        <f t="shared" ca="1" si="57"/>
        <v/>
      </c>
    </row>
    <row r="524" spans="2:9" ht="15" thickBot="1" x14ac:dyDescent="0.35">
      <c r="B524" s="79" t="str">
        <f t="shared" ca="1" si="59"/>
        <v/>
      </c>
      <c r="C524" s="80" t="str">
        <f t="shared" ca="1" si="53"/>
        <v/>
      </c>
      <c r="D524" s="83" t="str">
        <f t="shared" ca="1" si="54"/>
        <v/>
      </c>
      <c r="E524" s="81">
        <f t="shared" ca="1" si="58"/>
        <v>0</v>
      </c>
      <c r="F524" s="83"/>
      <c r="G524" s="82" t="str">
        <f t="shared" ca="1" si="55"/>
        <v/>
      </c>
      <c r="H524" s="82" t="str">
        <f t="shared" ca="1" si="56"/>
        <v/>
      </c>
      <c r="I524" s="82" t="str">
        <f t="shared" ca="1" si="57"/>
        <v/>
      </c>
    </row>
    <row r="525" spans="2:9" ht="15" thickBot="1" x14ac:dyDescent="0.35">
      <c r="B525" s="79" t="str">
        <f t="shared" ca="1" si="59"/>
        <v/>
      </c>
      <c r="C525" s="80" t="str">
        <f t="shared" ca="1" si="53"/>
        <v/>
      </c>
      <c r="D525" s="83" t="str">
        <f t="shared" ca="1" si="54"/>
        <v/>
      </c>
      <c r="E525" s="81">
        <f t="shared" ca="1" si="58"/>
        <v>0</v>
      </c>
      <c r="F525" s="83"/>
      <c r="G525" s="82" t="str">
        <f t="shared" ca="1" si="55"/>
        <v/>
      </c>
      <c r="H525" s="82" t="str">
        <f t="shared" ca="1" si="56"/>
        <v/>
      </c>
      <c r="I525" s="82" t="str">
        <f t="shared" ca="1" si="57"/>
        <v/>
      </c>
    </row>
    <row r="526" spans="2:9" ht="15" thickBot="1" x14ac:dyDescent="0.35">
      <c r="B526" s="79" t="str">
        <f t="shared" ca="1" si="59"/>
        <v/>
      </c>
      <c r="C526" s="80" t="str">
        <f t="shared" ca="1" si="53"/>
        <v/>
      </c>
      <c r="D526" s="83" t="str">
        <f t="shared" ca="1" si="54"/>
        <v/>
      </c>
      <c r="E526" s="81">
        <f t="shared" ca="1" si="58"/>
        <v>0</v>
      </c>
      <c r="F526" s="83"/>
      <c r="G526" s="82" t="str">
        <f t="shared" ca="1" si="55"/>
        <v/>
      </c>
      <c r="H526" s="82" t="str">
        <f t="shared" ca="1" si="56"/>
        <v/>
      </c>
      <c r="I526" s="82" t="str">
        <f t="shared" ca="1" si="57"/>
        <v/>
      </c>
    </row>
    <row r="527" spans="2:9" ht="15" thickBot="1" x14ac:dyDescent="0.35">
      <c r="B527" s="79" t="str">
        <f t="shared" ca="1" si="59"/>
        <v/>
      </c>
      <c r="C527" s="80" t="str">
        <f t="shared" ca="1" si="53"/>
        <v/>
      </c>
      <c r="D527" s="83" t="str">
        <f t="shared" ca="1" si="54"/>
        <v/>
      </c>
      <c r="E527" s="81">
        <f t="shared" ca="1" si="58"/>
        <v>0</v>
      </c>
      <c r="F527" s="83"/>
      <c r="G527" s="82" t="str">
        <f t="shared" ca="1" si="55"/>
        <v/>
      </c>
      <c r="H527" s="82" t="str">
        <f t="shared" ca="1" si="56"/>
        <v/>
      </c>
      <c r="I527" s="82" t="str">
        <f t="shared" ca="1" si="57"/>
        <v/>
      </c>
    </row>
    <row r="528" spans="2:9" ht="15" thickBot="1" x14ac:dyDescent="0.35">
      <c r="B528" s="79" t="str">
        <f t="shared" ca="1" si="59"/>
        <v/>
      </c>
      <c r="C528" s="80" t="str">
        <f t="shared" ca="1" si="53"/>
        <v/>
      </c>
      <c r="D528" s="83" t="str">
        <f t="shared" ca="1" si="54"/>
        <v/>
      </c>
      <c r="E528" s="81">
        <f t="shared" ca="1" si="58"/>
        <v>0</v>
      </c>
      <c r="F528" s="83"/>
      <c r="G528" s="82" t="str">
        <f t="shared" ca="1" si="55"/>
        <v/>
      </c>
      <c r="H528" s="82" t="str">
        <f t="shared" ca="1" si="56"/>
        <v/>
      </c>
      <c r="I528" s="82" t="str">
        <f t="shared" ca="1" si="57"/>
        <v/>
      </c>
    </row>
    <row r="529" spans="2:9" ht="15" thickBot="1" x14ac:dyDescent="0.35">
      <c r="B529" s="79" t="str">
        <f t="shared" ca="1" si="59"/>
        <v/>
      </c>
      <c r="C529" s="80" t="str">
        <f t="shared" ca="1" si="53"/>
        <v/>
      </c>
      <c r="D529" s="83" t="str">
        <f t="shared" ca="1" si="54"/>
        <v/>
      </c>
      <c r="E529" s="81">
        <f t="shared" ca="1" si="58"/>
        <v>0</v>
      </c>
      <c r="F529" s="83"/>
      <c r="G529" s="82" t="str">
        <f t="shared" ca="1" si="55"/>
        <v/>
      </c>
      <c r="H529" s="82" t="str">
        <f t="shared" ca="1" si="56"/>
        <v/>
      </c>
      <c r="I529" s="82" t="str">
        <f t="shared" ca="1" si="57"/>
        <v/>
      </c>
    </row>
    <row r="530" spans="2:9" ht="15" thickBot="1" x14ac:dyDescent="0.35">
      <c r="B530" s="79" t="str">
        <f t="shared" ca="1" si="59"/>
        <v/>
      </c>
      <c r="C530" s="80" t="str">
        <f t="shared" ca="1" si="53"/>
        <v/>
      </c>
      <c r="D530" s="83" t="str">
        <f t="shared" ca="1" si="54"/>
        <v/>
      </c>
      <c r="E530" s="81">
        <f t="shared" ca="1" si="58"/>
        <v>0</v>
      </c>
      <c r="F530" s="83"/>
      <c r="G530" s="82" t="str">
        <f t="shared" ca="1" si="55"/>
        <v/>
      </c>
      <c r="H530" s="82" t="str">
        <f t="shared" ca="1" si="56"/>
        <v/>
      </c>
      <c r="I530" s="82" t="str">
        <f t="shared" ca="1" si="57"/>
        <v/>
      </c>
    </row>
    <row r="531" spans="2:9" ht="15" thickBot="1" x14ac:dyDescent="0.35">
      <c r="B531" s="79" t="str">
        <f t="shared" ca="1" si="59"/>
        <v/>
      </c>
      <c r="C531" s="80" t="str">
        <f t="shared" ca="1" si="53"/>
        <v/>
      </c>
      <c r="D531" s="83" t="str">
        <f t="shared" ca="1" si="54"/>
        <v/>
      </c>
      <c r="E531" s="81">
        <f t="shared" ca="1" si="58"/>
        <v>0</v>
      </c>
      <c r="F531" s="83"/>
      <c r="G531" s="82" t="str">
        <f t="shared" ca="1" si="55"/>
        <v/>
      </c>
      <c r="H531" s="82" t="str">
        <f t="shared" ca="1" si="56"/>
        <v/>
      </c>
      <c r="I531" s="82" t="str">
        <f t="shared" ca="1" si="57"/>
        <v/>
      </c>
    </row>
    <row r="532" spans="2:9" ht="15" thickBot="1" x14ac:dyDescent="0.35">
      <c r="B532" s="79" t="str">
        <f t="shared" ca="1" si="59"/>
        <v/>
      </c>
      <c r="C532" s="80" t="str">
        <f t="shared" ca="1" si="53"/>
        <v/>
      </c>
      <c r="D532" s="83" t="str">
        <f t="shared" ca="1" si="54"/>
        <v/>
      </c>
      <c r="E532" s="81">
        <f t="shared" ca="1" si="58"/>
        <v>0</v>
      </c>
      <c r="F532" s="83"/>
      <c r="G532" s="82" t="str">
        <f t="shared" ca="1" si="55"/>
        <v/>
      </c>
      <c r="H532" s="82" t="str">
        <f t="shared" ca="1" si="56"/>
        <v/>
      </c>
      <c r="I532" s="82" t="str">
        <f t="shared" ca="1" si="57"/>
        <v/>
      </c>
    </row>
    <row r="533" spans="2:9" ht="15" thickBot="1" x14ac:dyDescent="0.35">
      <c r="B533" s="79" t="str">
        <f t="shared" ca="1" si="59"/>
        <v/>
      </c>
      <c r="C533" s="80" t="str">
        <f t="shared" ca="1" si="53"/>
        <v/>
      </c>
      <c r="D533" s="83" t="str">
        <f t="shared" ca="1" si="54"/>
        <v/>
      </c>
      <c r="E533" s="81">
        <f t="shared" ca="1" si="58"/>
        <v>0</v>
      </c>
      <c r="F533" s="83"/>
      <c r="G533" s="82" t="str">
        <f t="shared" ca="1" si="55"/>
        <v/>
      </c>
      <c r="H533" s="82" t="str">
        <f t="shared" ca="1" si="56"/>
        <v/>
      </c>
      <c r="I533" s="82" t="str">
        <f t="shared" ca="1" si="57"/>
        <v/>
      </c>
    </row>
    <row r="534" spans="2:9" ht="15" thickBot="1" x14ac:dyDescent="0.35">
      <c r="B534" s="79" t="str">
        <f t="shared" ca="1" si="59"/>
        <v/>
      </c>
      <c r="C534" s="80" t="str">
        <f t="shared" ca="1" si="53"/>
        <v/>
      </c>
      <c r="D534" s="83" t="str">
        <f t="shared" ca="1" si="54"/>
        <v/>
      </c>
      <c r="E534" s="81">
        <f t="shared" ca="1" si="58"/>
        <v>0</v>
      </c>
      <c r="F534" s="83"/>
      <c r="G534" s="82" t="str">
        <f t="shared" ca="1" si="55"/>
        <v/>
      </c>
      <c r="H534" s="82" t="str">
        <f t="shared" ca="1" si="56"/>
        <v/>
      </c>
      <c r="I534" s="82" t="str">
        <f t="shared" ca="1" si="57"/>
        <v/>
      </c>
    </row>
    <row r="535" spans="2:9" ht="15" thickBot="1" x14ac:dyDescent="0.35">
      <c r="B535" s="79" t="str">
        <f t="shared" ca="1" si="59"/>
        <v/>
      </c>
      <c r="C535" s="80" t="str">
        <f t="shared" ca="1" si="53"/>
        <v/>
      </c>
      <c r="D535" s="83" t="str">
        <f t="shared" ca="1" si="54"/>
        <v/>
      </c>
      <c r="E535" s="81">
        <f t="shared" ca="1" si="58"/>
        <v>0</v>
      </c>
      <c r="F535" s="83"/>
      <c r="G535" s="82" t="str">
        <f t="shared" ca="1" si="55"/>
        <v/>
      </c>
      <c r="H535" s="82" t="str">
        <f t="shared" ca="1" si="56"/>
        <v/>
      </c>
      <c r="I535" s="82" t="str">
        <f t="shared" ca="1" si="57"/>
        <v/>
      </c>
    </row>
    <row r="536" spans="2:9" ht="15" thickBot="1" x14ac:dyDescent="0.35">
      <c r="B536" s="79" t="str">
        <f t="shared" ca="1" si="59"/>
        <v/>
      </c>
      <c r="C536" s="80" t="str">
        <f t="shared" ref="C536:C599" ca="1" si="60">IF($E$10="End of the Period",IF(B536="","",IF(OR(payment_frequency_1="Weekly",payment_frequency_1="Bi-weekly",payment_frequency_1="Semi-monthly"),first_payment_date_1+B536*VLOOKUP(payment_frequency_1,periodic_table,2,0),EDATE(first_payment_date_1,B536*VLOOKUP(payment_frequency_1,periodic_table,2,0)))),IF(B536="","",IF(OR(payment_frequency_1="Weekly",payment_frequency_1="Bi-weekly",payment_frequency_1="Semi-monthly"),first_payment_date_1+(B536-1)*VLOOKUP(payment_frequency_1,periodic_table,2,0),EDATE(first_payment_date_1,(B536-1)*VLOOKUP(payment_frequency_1,periodic_table,2,0)))))</f>
        <v/>
      </c>
      <c r="D536" s="83" t="str">
        <f t="shared" ref="D536:D599" ca="1" si="61">IF(B536="","",IF(I535&lt;payment_1,I535*(1+rate_1),payment_1))</f>
        <v/>
      </c>
      <c r="E536" s="81">
        <f t="shared" ca="1" si="58"/>
        <v>0</v>
      </c>
      <c r="F536" s="83"/>
      <c r="G536" s="82" t="str">
        <f t="shared" ref="G536:G599" ca="1" si="62">IF(AND(payment_type_1=1,B536=1),0,IF(B536="","",I535*rate_1))</f>
        <v/>
      </c>
      <c r="H536" s="82" t="str">
        <f t="shared" ca="1" si="56"/>
        <v/>
      </c>
      <c r="I536" s="82" t="str">
        <f t="shared" ca="1" si="57"/>
        <v/>
      </c>
    </row>
    <row r="537" spans="2:9" ht="15" thickBot="1" x14ac:dyDescent="0.35">
      <c r="B537" s="79" t="str">
        <f t="shared" ca="1" si="59"/>
        <v/>
      </c>
      <c r="C537" s="80" t="str">
        <f t="shared" ca="1" si="60"/>
        <v/>
      </c>
      <c r="D537" s="83" t="str">
        <f t="shared" ca="1" si="61"/>
        <v/>
      </c>
      <c r="E537" s="81">
        <f t="shared" ca="1" si="58"/>
        <v>0</v>
      </c>
      <c r="F537" s="83"/>
      <c r="G537" s="82" t="str">
        <f t="shared" ca="1" si="62"/>
        <v/>
      </c>
      <c r="H537" s="82" t="str">
        <f t="shared" ref="H537:H600" ca="1" si="63">IF(B537="","",D537-G537+E537+F537)</f>
        <v/>
      </c>
      <c r="I537" s="82" t="str">
        <f t="shared" ref="I537:I600" ca="1" si="64">IFERROR(IF(H537&lt;=0,"",I536-H537),"")</f>
        <v/>
      </c>
    </row>
    <row r="538" spans="2:9" ht="15" thickBot="1" x14ac:dyDescent="0.35">
      <c r="B538" s="79" t="str">
        <f t="shared" ca="1" si="59"/>
        <v/>
      </c>
      <c r="C538" s="80" t="str">
        <f t="shared" ca="1" si="60"/>
        <v/>
      </c>
      <c r="D538" s="83" t="str">
        <f t="shared" ca="1" si="61"/>
        <v/>
      </c>
      <c r="E538" s="81">
        <f t="shared" ca="1" si="58"/>
        <v>0</v>
      </c>
      <c r="F538" s="83"/>
      <c r="G538" s="82" t="str">
        <f t="shared" ca="1" si="62"/>
        <v/>
      </c>
      <c r="H538" s="82" t="str">
        <f t="shared" ca="1" si="63"/>
        <v/>
      </c>
      <c r="I538" s="82" t="str">
        <f t="shared" ca="1" si="64"/>
        <v/>
      </c>
    </row>
    <row r="539" spans="2:9" ht="15" thickBot="1" x14ac:dyDescent="0.35">
      <c r="B539" s="79" t="str">
        <f t="shared" ca="1" si="59"/>
        <v/>
      </c>
      <c r="C539" s="80" t="str">
        <f t="shared" ca="1" si="60"/>
        <v/>
      </c>
      <c r="D539" s="83" t="str">
        <f t="shared" ca="1" si="61"/>
        <v/>
      </c>
      <c r="E539" s="81">
        <f t="shared" ca="1" si="58"/>
        <v>0</v>
      </c>
      <c r="F539" s="83"/>
      <c r="G539" s="82" t="str">
        <f t="shared" ca="1" si="62"/>
        <v/>
      </c>
      <c r="H539" s="82" t="str">
        <f t="shared" ca="1" si="63"/>
        <v/>
      </c>
      <c r="I539" s="82" t="str">
        <f t="shared" ca="1" si="64"/>
        <v/>
      </c>
    </row>
    <row r="540" spans="2:9" ht="15" thickBot="1" x14ac:dyDescent="0.35">
      <c r="B540" s="79" t="str">
        <f t="shared" ca="1" si="59"/>
        <v/>
      </c>
      <c r="C540" s="80" t="str">
        <f t="shared" ca="1" si="60"/>
        <v/>
      </c>
      <c r="D540" s="83" t="str">
        <f t="shared" ca="1" si="61"/>
        <v/>
      </c>
      <c r="E540" s="81">
        <f t="shared" ca="1" si="58"/>
        <v>0</v>
      </c>
      <c r="F540" s="83"/>
      <c r="G540" s="82" t="str">
        <f t="shared" ca="1" si="62"/>
        <v/>
      </c>
      <c r="H540" s="82" t="str">
        <f t="shared" ca="1" si="63"/>
        <v/>
      </c>
      <c r="I540" s="82" t="str">
        <f t="shared" ca="1" si="64"/>
        <v/>
      </c>
    </row>
    <row r="541" spans="2:9" ht="15" thickBot="1" x14ac:dyDescent="0.35">
      <c r="B541" s="79" t="str">
        <f t="shared" ca="1" si="59"/>
        <v/>
      </c>
      <c r="C541" s="80" t="str">
        <f t="shared" ca="1" si="60"/>
        <v/>
      </c>
      <c r="D541" s="83" t="str">
        <f t="shared" ca="1" si="61"/>
        <v/>
      </c>
      <c r="E541" s="81">
        <f t="shared" ca="1" si="58"/>
        <v>0</v>
      </c>
      <c r="F541" s="83"/>
      <c r="G541" s="82" t="str">
        <f t="shared" ca="1" si="62"/>
        <v/>
      </c>
      <c r="H541" s="82" t="str">
        <f t="shared" ca="1" si="63"/>
        <v/>
      </c>
      <c r="I541" s="82" t="str">
        <f t="shared" ca="1" si="64"/>
        <v/>
      </c>
    </row>
    <row r="542" spans="2:9" ht="15" thickBot="1" x14ac:dyDescent="0.35">
      <c r="B542" s="79" t="str">
        <f t="shared" ca="1" si="59"/>
        <v/>
      </c>
      <c r="C542" s="80" t="str">
        <f t="shared" ca="1" si="60"/>
        <v/>
      </c>
      <c r="D542" s="83" t="str">
        <f t="shared" ca="1" si="61"/>
        <v/>
      </c>
      <c r="E542" s="81">
        <f t="shared" ca="1" si="58"/>
        <v>0</v>
      </c>
      <c r="F542" s="83"/>
      <c r="G542" s="82" t="str">
        <f t="shared" ca="1" si="62"/>
        <v/>
      </c>
      <c r="H542" s="82" t="str">
        <f t="shared" ca="1" si="63"/>
        <v/>
      </c>
      <c r="I542" s="82" t="str">
        <f t="shared" ca="1" si="64"/>
        <v/>
      </c>
    </row>
    <row r="543" spans="2:9" ht="15" thickBot="1" x14ac:dyDescent="0.35">
      <c r="B543" s="79" t="str">
        <f t="shared" ca="1" si="59"/>
        <v/>
      </c>
      <c r="C543" s="80" t="str">
        <f t="shared" ca="1" si="60"/>
        <v/>
      </c>
      <c r="D543" s="83" t="str">
        <f t="shared" ca="1" si="61"/>
        <v/>
      </c>
      <c r="E543" s="81">
        <f t="shared" ca="1" si="58"/>
        <v>0</v>
      </c>
      <c r="F543" s="83"/>
      <c r="G543" s="82" t="str">
        <f t="shared" ca="1" si="62"/>
        <v/>
      </c>
      <c r="H543" s="82" t="str">
        <f t="shared" ca="1" si="63"/>
        <v/>
      </c>
      <c r="I543" s="82" t="str">
        <f t="shared" ca="1" si="64"/>
        <v/>
      </c>
    </row>
    <row r="544" spans="2:9" ht="15" thickBot="1" x14ac:dyDescent="0.35">
      <c r="B544" s="79" t="str">
        <f t="shared" ca="1" si="59"/>
        <v/>
      </c>
      <c r="C544" s="80" t="str">
        <f t="shared" ca="1" si="60"/>
        <v/>
      </c>
      <c r="D544" s="83" t="str">
        <f t="shared" ca="1" si="61"/>
        <v/>
      </c>
      <c r="E544" s="81">
        <f t="shared" ca="1" si="58"/>
        <v>0</v>
      </c>
      <c r="F544" s="83"/>
      <c r="G544" s="82" t="str">
        <f t="shared" ca="1" si="62"/>
        <v/>
      </c>
      <c r="H544" s="82" t="str">
        <f t="shared" ca="1" si="63"/>
        <v/>
      </c>
      <c r="I544" s="82" t="str">
        <f t="shared" ca="1" si="64"/>
        <v/>
      </c>
    </row>
    <row r="545" spans="2:9" ht="15" thickBot="1" x14ac:dyDescent="0.35">
      <c r="B545" s="79" t="str">
        <f t="shared" ca="1" si="59"/>
        <v/>
      </c>
      <c r="C545" s="80" t="str">
        <f t="shared" ca="1" si="60"/>
        <v/>
      </c>
      <c r="D545" s="83" t="str">
        <f t="shared" ca="1" si="61"/>
        <v/>
      </c>
      <c r="E545" s="81">
        <f t="shared" ca="1" si="58"/>
        <v>0</v>
      </c>
      <c r="F545" s="83"/>
      <c r="G545" s="82" t="str">
        <f t="shared" ca="1" si="62"/>
        <v/>
      </c>
      <c r="H545" s="82" t="str">
        <f t="shared" ca="1" si="63"/>
        <v/>
      </c>
      <c r="I545" s="82" t="str">
        <f t="shared" ca="1" si="64"/>
        <v/>
      </c>
    </row>
    <row r="546" spans="2:9" ht="15" thickBot="1" x14ac:dyDescent="0.35">
      <c r="B546" s="79" t="str">
        <f t="shared" ca="1" si="59"/>
        <v/>
      </c>
      <c r="C546" s="80" t="str">
        <f t="shared" ca="1" si="60"/>
        <v/>
      </c>
      <c r="D546" s="83" t="str">
        <f t="shared" ca="1" si="61"/>
        <v/>
      </c>
      <c r="E546" s="81">
        <f t="shared" ca="1" si="58"/>
        <v>0</v>
      </c>
      <c r="F546" s="83"/>
      <c r="G546" s="82" t="str">
        <f t="shared" ca="1" si="62"/>
        <v/>
      </c>
      <c r="H546" s="82" t="str">
        <f t="shared" ca="1" si="63"/>
        <v/>
      </c>
      <c r="I546" s="82" t="str">
        <f t="shared" ca="1" si="64"/>
        <v/>
      </c>
    </row>
    <row r="547" spans="2:9" ht="15" thickBot="1" x14ac:dyDescent="0.35">
      <c r="B547" s="79" t="str">
        <f t="shared" ca="1" si="59"/>
        <v/>
      </c>
      <c r="C547" s="80" t="str">
        <f t="shared" ca="1" si="60"/>
        <v/>
      </c>
      <c r="D547" s="83" t="str">
        <f t="shared" ca="1" si="61"/>
        <v/>
      </c>
      <c r="E547" s="81">
        <f t="shared" ca="1" si="58"/>
        <v>0</v>
      </c>
      <c r="F547" s="83"/>
      <c r="G547" s="82" t="str">
        <f t="shared" ca="1" si="62"/>
        <v/>
      </c>
      <c r="H547" s="82" t="str">
        <f t="shared" ca="1" si="63"/>
        <v/>
      </c>
      <c r="I547" s="82" t="str">
        <f t="shared" ca="1" si="64"/>
        <v/>
      </c>
    </row>
    <row r="548" spans="2:9" ht="15" thickBot="1" x14ac:dyDescent="0.35">
      <c r="B548" s="79" t="str">
        <f t="shared" ca="1" si="59"/>
        <v/>
      </c>
      <c r="C548" s="80" t="str">
        <f t="shared" ca="1" si="60"/>
        <v/>
      </c>
      <c r="D548" s="83" t="str">
        <f t="shared" ca="1" si="61"/>
        <v/>
      </c>
      <c r="E548" s="81">
        <f t="shared" ref="E548:E611" ca="1" si="65">IFERROR(IF(I547-D548&lt;$E$13,0,IF(B548=$I$17,$E$13,IF(B548&lt;$I$17,0,IF(MOD(B548-$I$17,$E$18)=0,$E$13,0)))),0)</f>
        <v>0</v>
      </c>
      <c r="F548" s="83"/>
      <c r="G548" s="82" t="str">
        <f t="shared" ca="1" si="62"/>
        <v/>
      </c>
      <c r="H548" s="82" t="str">
        <f t="shared" ca="1" si="63"/>
        <v/>
      </c>
      <c r="I548" s="82" t="str">
        <f t="shared" ca="1" si="64"/>
        <v/>
      </c>
    </row>
    <row r="549" spans="2:9" ht="15" thickBot="1" x14ac:dyDescent="0.35">
      <c r="B549" s="79" t="str">
        <f t="shared" ca="1" si="59"/>
        <v/>
      </c>
      <c r="C549" s="80" t="str">
        <f t="shared" ca="1" si="60"/>
        <v/>
      </c>
      <c r="D549" s="83" t="str">
        <f t="shared" ca="1" si="61"/>
        <v/>
      </c>
      <c r="E549" s="81">
        <f t="shared" ca="1" si="65"/>
        <v>0</v>
      </c>
      <c r="F549" s="83"/>
      <c r="G549" s="82" t="str">
        <f t="shared" ca="1" si="62"/>
        <v/>
      </c>
      <c r="H549" s="82" t="str">
        <f t="shared" ca="1" si="63"/>
        <v/>
      </c>
      <c r="I549" s="82" t="str">
        <f t="shared" ca="1" si="64"/>
        <v/>
      </c>
    </row>
    <row r="550" spans="2:9" ht="15" thickBot="1" x14ac:dyDescent="0.35">
      <c r="B550" s="79" t="str">
        <f t="shared" ca="1" si="59"/>
        <v/>
      </c>
      <c r="C550" s="80" t="str">
        <f t="shared" ca="1" si="60"/>
        <v/>
      </c>
      <c r="D550" s="83" t="str">
        <f t="shared" ca="1" si="61"/>
        <v/>
      </c>
      <c r="E550" s="81">
        <f t="shared" ca="1" si="65"/>
        <v>0</v>
      </c>
      <c r="F550" s="83"/>
      <c r="G550" s="82" t="str">
        <f t="shared" ca="1" si="62"/>
        <v/>
      </c>
      <c r="H550" s="82" t="str">
        <f t="shared" ca="1" si="63"/>
        <v/>
      </c>
      <c r="I550" s="82" t="str">
        <f t="shared" ca="1" si="64"/>
        <v/>
      </c>
    </row>
    <row r="551" spans="2:9" ht="15" thickBot="1" x14ac:dyDescent="0.35">
      <c r="B551" s="79" t="str">
        <f t="shared" ca="1" si="59"/>
        <v/>
      </c>
      <c r="C551" s="80" t="str">
        <f t="shared" ca="1" si="60"/>
        <v/>
      </c>
      <c r="D551" s="83" t="str">
        <f t="shared" ca="1" si="61"/>
        <v/>
      </c>
      <c r="E551" s="81">
        <f t="shared" ca="1" si="65"/>
        <v>0</v>
      </c>
      <c r="F551" s="83"/>
      <c r="G551" s="82" t="str">
        <f t="shared" ca="1" si="62"/>
        <v/>
      </c>
      <c r="H551" s="82" t="str">
        <f t="shared" ca="1" si="63"/>
        <v/>
      </c>
      <c r="I551" s="82" t="str">
        <f t="shared" ca="1" si="64"/>
        <v/>
      </c>
    </row>
    <row r="552" spans="2:9" ht="15" thickBot="1" x14ac:dyDescent="0.35">
      <c r="B552" s="79" t="str">
        <f t="shared" ca="1" si="59"/>
        <v/>
      </c>
      <c r="C552" s="80" t="str">
        <f t="shared" ca="1" si="60"/>
        <v/>
      </c>
      <c r="D552" s="83" t="str">
        <f t="shared" ca="1" si="61"/>
        <v/>
      </c>
      <c r="E552" s="81">
        <f t="shared" ca="1" si="65"/>
        <v>0</v>
      </c>
      <c r="F552" s="83"/>
      <c r="G552" s="82" t="str">
        <f t="shared" ca="1" si="62"/>
        <v/>
      </c>
      <c r="H552" s="82" t="str">
        <f t="shared" ca="1" si="63"/>
        <v/>
      </c>
      <c r="I552" s="82" t="str">
        <f t="shared" ca="1" si="64"/>
        <v/>
      </c>
    </row>
    <row r="553" spans="2:9" ht="15" thickBot="1" x14ac:dyDescent="0.35">
      <c r="B553" s="79" t="str">
        <f t="shared" ca="1" si="59"/>
        <v/>
      </c>
      <c r="C553" s="80" t="str">
        <f t="shared" ca="1" si="60"/>
        <v/>
      </c>
      <c r="D553" s="83" t="str">
        <f t="shared" ca="1" si="61"/>
        <v/>
      </c>
      <c r="E553" s="81">
        <f t="shared" ca="1" si="65"/>
        <v>0</v>
      </c>
      <c r="F553" s="83"/>
      <c r="G553" s="82" t="str">
        <f t="shared" ca="1" si="62"/>
        <v/>
      </c>
      <c r="H553" s="82" t="str">
        <f t="shared" ca="1" si="63"/>
        <v/>
      </c>
      <c r="I553" s="82" t="str">
        <f t="shared" ca="1" si="64"/>
        <v/>
      </c>
    </row>
    <row r="554" spans="2:9" ht="15" thickBot="1" x14ac:dyDescent="0.35">
      <c r="B554" s="79" t="str">
        <f t="shared" ca="1" si="59"/>
        <v/>
      </c>
      <c r="C554" s="80" t="str">
        <f t="shared" ca="1" si="60"/>
        <v/>
      </c>
      <c r="D554" s="83" t="str">
        <f t="shared" ca="1" si="61"/>
        <v/>
      </c>
      <c r="E554" s="81">
        <f t="shared" ca="1" si="65"/>
        <v>0</v>
      </c>
      <c r="F554" s="83"/>
      <c r="G554" s="82" t="str">
        <f t="shared" ca="1" si="62"/>
        <v/>
      </c>
      <c r="H554" s="82" t="str">
        <f t="shared" ca="1" si="63"/>
        <v/>
      </c>
      <c r="I554" s="82" t="str">
        <f t="shared" ca="1" si="64"/>
        <v/>
      </c>
    </row>
    <row r="555" spans="2:9" ht="15" thickBot="1" x14ac:dyDescent="0.35">
      <c r="B555" s="79" t="str">
        <f t="shared" ca="1" si="59"/>
        <v/>
      </c>
      <c r="C555" s="80" t="str">
        <f t="shared" ca="1" si="60"/>
        <v/>
      </c>
      <c r="D555" s="83" t="str">
        <f t="shared" ca="1" si="61"/>
        <v/>
      </c>
      <c r="E555" s="81">
        <f t="shared" ca="1" si="65"/>
        <v>0</v>
      </c>
      <c r="F555" s="83"/>
      <c r="G555" s="82" t="str">
        <f t="shared" ca="1" si="62"/>
        <v/>
      </c>
      <c r="H555" s="82" t="str">
        <f t="shared" ca="1" si="63"/>
        <v/>
      </c>
      <c r="I555" s="82" t="str">
        <f t="shared" ca="1" si="64"/>
        <v/>
      </c>
    </row>
    <row r="556" spans="2:9" ht="15" thickBot="1" x14ac:dyDescent="0.35">
      <c r="B556" s="79" t="str">
        <f t="shared" ca="1" si="59"/>
        <v/>
      </c>
      <c r="C556" s="80" t="str">
        <f t="shared" ca="1" si="60"/>
        <v/>
      </c>
      <c r="D556" s="83" t="str">
        <f t="shared" ca="1" si="61"/>
        <v/>
      </c>
      <c r="E556" s="81">
        <f t="shared" ca="1" si="65"/>
        <v>0</v>
      </c>
      <c r="F556" s="83"/>
      <c r="G556" s="82" t="str">
        <f t="shared" ca="1" si="62"/>
        <v/>
      </c>
      <c r="H556" s="82" t="str">
        <f t="shared" ca="1" si="63"/>
        <v/>
      </c>
      <c r="I556" s="82" t="str">
        <f t="shared" ca="1" si="64"/>
        <v/>
      </c>
    </row>
    <row r="557" spans="2:9" ht="15" thickBot="1" x14ac:dyDescent="0.35">
      <c r="B557" s="79" t="str">
        <f t="shared" ca="1" si="59"/>
        <v/>
      </c>
      <c r="C557" s="80" t="str">
        <f t="shared" ca="1" si="60"/>
        <v/>
      </c>
      <c r="D557" s="83" t="str">
        <f t="shared" ca="1" si="61"/>
        <v/>
      </c>
      <c r="E557" s="81">
        <f t="shared" ca="1" si="65"/>
        <v>0</v>
      </c>
      <c r="F557" s="83"/>
      <c r="G557" s="82" t="str">
        <f t="shared" ca="1" si="62"/>
        <v/>
      </c>
      <c r="H557" s="82" t="str">
        <f t="shared" ca="1" si="63"/>
        <v/>
      </c>
      <c r="I557" s="82" t="str">
        <f t="shared" ca="1" si="64"/>
        <v/>
      </c>
    </row>
    <row r="558" spans="2:9" ht="15" thickBot="1" x14ac:dyDescent="0.35">
      <c r="B558" s="79" t="str">
        <f t="shared" ca="1" si="59"/>
        <v/>
      </c>
      <c r="C558" s="80" t="str">
        <f t="shared" ca="1" si="60"/>
        <v/>
      </c>
      <c r="D558" s="83" t="str">
        <f t="shared" ca="1" si="61"/>
        <v/>
      </c>
      <c r="E558" s="81">
        <f t="shared" ca="1" si="65"/>
        <v>0</v>
      </c>
      <c r="F558" s="83"/>
      <c r="G558" s="82" t="str">
        <f t="shared" ca="1" si="62"/>
        <v/>
      </c>
      <c r="H558" s="82" t="str">
        <f t="shared" ca="1" si="63"/>
        <v/>
      </c>
      <c r="I558" s="82" t="str">
        <f t="shared" ca="1" si="64"/>
        <v/>
      </c>
    </row>
    <row r="559" spans="2:9" ht="15" thickBot="1" x14ac:dyDescent="0.35">
      <c r="B559" s="79" t="str">
        <f t="shared" ref="B559:B622" ca="1" si="66">IFERROR(IF(I558&lt;=0,"",B558+1),"")</f>
        <v/>
      </c>
      <c r="C559" s="80" t="str">
        <f t="shared" ca="1" si="60"/>
        <v/>
      </c>
      <c r="D559" s="83" t="str">
        <f t="shared" ca="1" si="61"/>
        <v/>
      </c>
      <c r="E559" s="81">
        <f t="shared" ca="1" si="65"/>
        <v>0</v>
      </c>
      <c r="F559" s="83"/>
      <c r="G559" s="82" t="str">
        <f t="shared" ca="1" si="62"/>
        <v/>
      </c>
      <c r="H559" s="82" t="str">
        <f t="shared" ca="1" si="63"/>
        <v/>
      </c>
      <c r="I559" s="82" t="str">
        <f t="shared" ca="1" si="64"/>
        <v/>
      </c>
    </row>
    <row r="560" spans="2:9" ht="15" thickBot="1" x14ac:dyDescent="0.35">
      <c r="B560" s="79" t="str">
        <f t="shared" ca="1" si="66"/>
        <v/>
      </c>
      <c r="C560" s="80" t="str">
        <f t="shared" ca="1" si="60"/>
        <v/>
      </c>
      <c r="D560" s="83" t="str">
        <f t="shared" ca="1" si="61"/>
        <v/>
      </c>
      <c r="E560" s="81">
        <f t="shared" ca="1" si="65"/>
        <v>0</v>
      </c>
      <c r="F560" s="83"/>
      <c r="G560" s="82" t="str">
        <f t="shared" ca="1" si="62"/>
        <v/>
      </c>
      <c r="H560" s="82" t="str">
        <f t="shared" ca="1" si="63"/>
        <v/>
      </c>
      <c r="I560" s="82" t="str">
        <f t="shared" ca="1" si="64"/>
        <v/>
      </c>
    </row>
    <row r="561" spans="2:9" ht="15" thickBot="1" x14ac:dyDescent="0.35">
      <c r="B561" s="79" t="str">
        <f t="shared" ca="1" si="66"/>
        <v/>
      </c>
      <c r="C561" s="80" t="str">
        <f t="shared" ca="1" si="60"/>
        <v/>
      </c>
      <c r="D561" s="83" t="str">
        <f t="shared" ca="1" si="61"/>
        <v/>
      </c>
      <c r="E561" s="81">
        <f t="shared" ca="1" si="65"/>
        <v>0</v>
      </c>
      <c r="F561" s="83"/>
      <c r="G561" s="82" t="str">
        <f t="shared" ca="1" si="62"/>
        <v/>
      </c>
      <c r="H561" s="82" t="str">
        <f t="shared" ca="1" si="63"/>
        <v/>
      </c>
      <c r="I561" s="82" t="str">
        <f t="shared" ca="1" si="64"/>
        <v/>
      </c>
    </row>
    <row r="562" spans="2:9" ht="15" thickBot="1" x14ac:dyDescent="0.35">
      <c r="B562" s="79" t="str">
        <f t="shared" ca="1" si="66"/>
        <v/>
      </c>
      <c r="C562" s="80" t="str">
        <f t="shared" ca="1" si="60"/>
        <v/>
      </c>
      <c r="D562" s="83" t="str">
        <f t="shared" ca="1" si="61"/>
        <v/>
      </c>
      <c r="E562" s="81">
        <f t="shared" ca="1" si="65"/>
        <v>0</v>
      </c>
      <c r="F562" s="83"/>
      <c r="G562" s="82" t="str">
        <f t="shared" ca="1" si="62"/>
        <v/>
      </c>
      <c r="H562" s="82" t="str">
        <f t="shared" ca="1" si="63"/>
        <v/>
      </c>
      <c r="I562" s="82" t="str">
        <f t="shared" ca="1" si="64"/>
        <v/>
      </c>
    </row>
    <row r="563" spans="2:9" ht="15" thickBot="1" x14ac:dyDescent="0.35">
      <c r="B563" s="79" t="str">
        <f t="shared" ca="1" si="66"/>
        <v/>
      </c>
      <c r="C563" s="80" t="str">
        <f t="shared" ca="1" si="60"/>
        <v/>
      </c>
      <c r="D563" s="83" t="str">
        <f t="shared" ca="1" si="61"/>
        <v/>
      </c>
      <c r="E563" s="81">
        <f t="shared" ca="1" si="65"/>
        <v>0</v>
      </c>
      <c r="F563" s="83"/>
      <c r="G563" s="82" t="str">
        <f t="shared" ca="1" si="62"/>
        <v/>
      </c>
      <c r="H563" s="82" t="str">
        <f t="shared" ca="1" si="63"/>
        <v/>
      </c>
      <c r="I563" s="82" t="str">
        <f t="shared" ca="1" si="64"/>
        <v/>
      </c>
    </row>
    <row r="564" spans="2:9" ht="15" thickBot="1" x14ac:dyDescent="0.35">
      <c r="B564" s="79" t="str">
        <f t="shared" ca="1" si="66"/>
        <v/>
      </c>
      <c r="C564" s="80" t="str">
        <f t="shared" ca="1" si="60"/>
        <v/>
      </c>
      <c r="D564" s="83" t="str">
        <f t="shared" ca="1" si="61"/>
        <v/>
      </c>
      <c r="E564" s="81">
        <f t="shared" ca="1" si="65"/>
        <v>0</v>
      </c>
      <c r="F564" s="83"/>
      <c r="G564" s="82" t="str">
        <f t="shared" ca="1" si="62"/>
        <v/>
      </c>
      <c r="H564" s="82" t="str">
        <f t="shared" ca="1" si="63"/>
        <v/>
      </c>
      <c r="I564" s="82" t="str">
        <f t="shared" ca="1" si="64"/>
        <v/>
      </c>
    </row>
    <row r="565" spans="2:9" ht="15" thickBot="1" x14ac:dyDescent="0.35">
      <c r="B565" s="79" t="str">
        <f t="shared" ca="1" si="66"/>
        <v/>
      </c>
      <c r="C565" s="80" t="str">
        <f t="shared" ca="1" si="60"/>
        <v/>
      </c>
      <c r="D565" s="83" t="str">
        <f t="shared" ca="1" si="61"/>
        <v/>
      </c>
      <c r="E565" s="81">
        <f t="shared" ca="1" si="65"/>
        <v>0</v>
      </c>
      <c r="F565" s="83"/>
      <c r="G565" s="82" t="str">
        <f t="shared" ca="1" si="62"/>
        <v/>
      </c>
      <c r="H565" s="82" t="str">
        <f t="shared" ca="1" si="63"/>
        <v/>
      </c>
      <c r="I565" s="82" t="str">
        <f t="shared" ca="1" si="64"/>
        <v/>
      </c>
    </row>
    <row r="566" spans="2:9" ht="15" thickBot="1" x14ac:dyDescent="0.35">
      <c r="B566" s="79" t="str">
        <f t="shared" ca="1" si="66"/>
        <v/>
      </c>
      <c r="C566" s="80" t="str">
        <f t="shared" ca="1" si="60"/>
        <v/>
      </c>
      <c r="D566" s="83" t="str">
        <f t="shared" ca="1" si="61"/>
        <v/>
      </c>
      <c r="E566" s="81">
        <f t="shared" ca="1" si="65"/>
        <v>0</v>
      </c>
      <c r="F566" s="83"/>
      <c r="G566" s="82" t="str">
        <f t="shared" ca="1" si="62"/>
        <v/>
      </c>
      <c r="H566" s="82" t="str">
        <f t="shared" ca="1" si="63"/>
        <v/>
      </c>
      <c r="I566" s="82" t="str">
        <f t="shared" ca="1" si="64"/>
        <v/>
      </c>
    </row>
    <row r="567" spans="2:9" ht="15" thickBot="1" x14ac:dyDescent="0.35">
      <c r="B567" s="79" t="str">
        <f t="shared" ca="1" si="66"/>
        <v/>
      </c>
      <c r="C567" s="80" t="str">
        <f t="shared" ca="1" si="60"/>
        <v/>
      </c>
      <c r="D567" s="83" t="str">
        <f t="shared" ca="1" si="61"/>
        <v/>
      </c>
      <c r="E567" s="81">
        <f t="shared" ca="1" si="65"/>
        <v>0</v>
      </c>
      <c r="F567" s="83"/>
      <c r="G567" s="82" t="str">
        <f t="shared" ca="1" si="62"/>
        <v/>
      </c>
      <c r="H567" s="82" t="str">
        <f t="shared" ca="1" si="63"/>
        <v/>
      </c>
      <c r="I567" s="82" t="str">
        <f t="shared" ca="1" si="64"/>
        <v/>
      </c>
    </row>
    <row r="568" spans="2:9" ht="15" thickBot="1" x14ac:dyDescent="0.35">
      <c r="B568" s="79" t="str">
        <f t="shared" ca="1" si="66"/>
        <v/>
      </c>
      <c r="C568" s="80" t="str">
        <f t="shared" ca="1" si="60"/>
        <v/>
      </c>
      <c r="D568" s="83" t="str">
        <f t="shared" ca="1" si="61"/>
        <v/>
      </c>
      <c r="E568" s="81">
        <f t="shared" ca="1" si="65"/>
        <v>0</v>
      </c>
      <c r="F568" s="83"/>
      <c r="G568" s="82" t="str">
        <f t="shared" ca="1" si="62"/>
        <v/>
      </c>
      <c r="H568" s="82" t="str">
        <f t="shared" ca="1" si="63"/>
        <v/>
      </c>
      <c r="I568" s="82" t="str">
        <f t="shared" ca="1" si="64"/>
        <v/>
      </c>
    </row>
    <row r="569" spans="2:9" ht="15" thickBot="1" x14ac:dyDescent="0.35">
      <c r="B569" s="79" t="str">
        <f t="shared" ca="1" si="66"/>
        <v/>
      </c>
      <c r="C569" s="80" t="str">
        <f t="shared" ca="1" si="60"/>
        <v/>
      </c>
      <c r="D569" s="83" t="str">
        <f t="shared" ca="1" si="61"/>
        <v/>
      </c>
      <c r="E569" s="81">
        <f t="shared" ca="1" si="65"/>
        <v>0</v>
      </c>
      <c r="F569" s="83"/>
      <c r="G569" s="82" t="str">
        <f t="shared" ca="1" si="62"/>
        <v/>
      </c>
      <c r="H569" s="82" t="str">
        <f t="shared" ca="1" si="63"/>
        <v/>
      </c>
      <c r="I569" s="82" t="str">
        <f t="shared" ca="1" si="64"/>
        <v/>
      </c>
    </row>
    <row r="570" spans="2:9" ht="15" thickBot="1" x14ac:dyDescent="0.35">
      <c r="B570" s="79" t="str">
        <f t="shared" ca="1" si="66"/>
        <v/>
      </c>
      <c r="C570" s="80" t="str">
        <f t="shared" ca="1" si="60"/>
        <v/>
      </c>
      <c r="D570" s="83" t="str">
        <f t="shared" ca="1" si="61"/>
        <v/>
      </c>
      <c r="E570" s="81">
        <f t="shared" ca="1" si="65"/>
        <v>0</v>
      </c>
      <c r="F570" s="83"/>
      <c r="G570" s="82" t="str">
        <f t="shared" ca="1" si="62"/>
        <v/>
      </c>
      <c r="H570" s="82" t="str">
        <f t="shared" ca="1" si="63"/>
        <v/>
      </c>
      <c r="I570" s="82" t="str">
        <f t="shared" ca="1" si="64"/>
        <v/>
      </c>
    </row>
    <row r="571" spans="2:9" ht="15" thickBot="1" x14ac:dyDescent="0.35">
      <c r="B571" s="79" t="str">
        <f t="shared" ca="1" si="66"/>
        <v/>
      </c>
      <c r="C571" s="80" t="str">
        <f t="shared" ca="1" si="60"/>
        <v/>
      </c>
      <c r="D571" s="83" t="str">
        <f t="shared" ca="1" si="61"/>
        <v/>
      </c>
      <c r="E571" s="81">
        <f t="shared" ca="1" si="65"/>
        <v>0</v>
      </c>
      <c r="F571" s="83"/>
      <c r="G571" s="82" t="str">
        <f t="shared" ca="1" si="62"/>
        <v/>
      </c>
      <c r="H571" s="82" t="str">
        <f t="shared" ca="1" si="63"/>
        <v/>
      </c>
      <c r="I571" s="82" t="str">
        <f t="shared" ca="1" si="64"/>
        <v/>
      </c>
    </row>
    <row r="572" spans="2:9" ht="15" thickBot="1" x14ac:dyDescent="0.35">
      <c r="B572" s="79" t="str">
        <f t="shared" ca="1" si="66"/>
        <v/>
      </c>
      <c r="C572" s="80" t="str">
        <f t="shared" ca="1" si="60"/>
        <v/>
      </c>
      <c r="D572" s="83" t="str">
        <f t="shared" ca="1" si="61"/>
        <v/>
      </c>
      <c r="E572" s="81">
        <f t="shared" ca="1" si="65"/>
        <v>0</v>
      </c>
      <c r="F572" s="83"/>
      <c r="G572" s="82" t="str">
        <f t="shared" ca="1" si="62"/>
        <v/>
      </c>
      <c r="H572" s="82" t="str">
        <f t="shared" ca="1" si="63"/>
        <v/>
      </c>
      <c r="I572" s="82" t="str">
        <f t="shared" ca="1" si="64"/>
        <v/>
      </c>
    </row>
    <row r="573" spans="2:9" ht="15" thickBot="1" x14ac:dyDescent="0.35">
      <c r="B573" s="79" t="str">
        <f t="shared" ca="1" si="66"/>
        <v/>
      </c>
      <c r="C573" s="80" t="str">
        <f t="shared" ca="1" si="60"/>
        <v/>
      </c>
      <c r="D573" s="83" t="str">
        <f t="shared" ca="1" si="61"/>
        <v/>
      </c>
      <c r="E573" s="81">
        <f t="shared" ca="1" si="65"/>
        <v>0</v>
      </c>
      <c r="F573" s="83"/>
      <c r="G573" s="82" t="str">
        <f t="shared" ca="1" si="62"/>
        <v/>
      </c>
      <c r="H573" s="82" t="str">
        <f t="shared" ca="1" si="63"/>
        <v/>
      </c>
      <c r="I573" s="82" t="str">
        <f t="shared" ca="1" si="64"/>
        <v/>
      </c>
    </row>
    <row r="574" spans="2:9" ht="15" thickBot="1" x14ac:dyDescent="0.35">
      <c r="B574" s="79" t="str">
        <f t="shared" ca="1" si="66"/>
        <v/>
      </c>
      <c r="C574" s="80" t="str">
        <f t="shared" ca="1" si="60"/>
        <v/>
      </c>
      <c r="D574" s="83" t="str">
        <f t="shared" ca="1" si="61"/>
        <v/>
      </c>
      <c r="E574" s="81">
        <f t="shared" ca="1" si="65"/>
        <v>0</v>
      </c>
      <c r="F574" s="83"/>
      <c r="G574" s="82" t="str">
        <f t="shared" ca="1" si="62"/>
        <v/>
      </c>
      <c r="H574" s="82" t="str">
        <f t="shared" ca="1" si="63"/>
        <v/>
      </c>
      <c r="I574" s="82" t="str">
        <f t="shared" ca="1" si="64"/>
        <v/>
      </c>
    </row>
    <row r="575" spans="2:9" ht="15" thickBot="1" x14ac:dyDescent="0.35">
      <c r="B575" s="79" t="str">
        <f t="shared" ca="1" si="66"/>
        <v/>
      </c>
      <c r="C575" s="80" t="str">
        <f t="shared" ca="1" si="60"/>
        <v/>
      </c>
      <c r="D575" s="83" t="str">
        <f t="shared" ca="1" si="61"/>
        <v/>
      </c>
      <c r="E575" s="81">
        <f t="shared" ca="1" si="65"/>
        <v>0</v>
      </c>
      <c r="F575" s="83"/>
      <c r="G575" s="82" t="str">
        <f t="shared" ca="1" si="62"/>
        <v/>
      </c>
      <c r="H575" s="82" t="str">
        <f t="shared" ca="1" si="63"/>
        <v/>
      </c>
      <c r="I575" s="82" t="str">
        <f t="shared" ca="1" si="64"/>
        <v/>
      </c>
    </row>
    <row r="576" spans="2:9" ht="15" thickBot="1" x14ac:dyDescent="0.35">
      <c r="B576" s="79" t="str">
        <f t="shared" ca="1" si="66"/>
        <v/>
      </c>
      <c r="C576" s="80" t="str">
        <f t="shared" ca="1" si="60"/>
        <v/>
      </c>
      <c r="D576" s="83" t="str">
        <f t="shared" ca="1" si="61"/>
        <v/>
      </c>
      <c r="E576" s="81">
        <f t="shared" ca="1" si="65"/>
        <v>0</v>
      </c>
      <c r="F576" s="83"/>
      <c r="G576" s="82" t="str">
        <f t="shared" ca="1" si="62"/>
        <v/>
      </c>
      <c r="H576" s="82" t="str">
        <f t="shared" ca="1" si="63"/>
        <v/>
      </c>
      <c r="I576" s="82" t="str">
        <f t="shared" ca="1" si="64"/>
        <v/>
      </c>
    </row>
    <row r="577" spans="2:9" ht="15" thickBot="1" x14ac:dyDescent="0.35">
      <c r="B577" s="79" t="str">
        <f t="shared" ca="1" si="66"/>
        <v/>
      </c>
      <c r="C577" s="80" t="str">
        <f t="shared" ca="1" si="60"/>
        <v/>
      </c>
      <c r="D577" s="83" t="str">
        <f t="shared" ca="1" si="61"/>
        <v/>
      </c>
      <c r="E577" s="81">
        <f t="shared" ca="1" si="65"/>
        <v>0</v>
      </c>
      <c r="F577" s="83"/>
      <c r="G577" s="82" t="str">
        <f t="shared" ca="1" si="62"/>
        <v/>
      </c>
      <c r="H577" s="82" t="str">
        <f t="shared" ca="1" si="63"/>
        <v/>
      </c>
      <c r="I577" s="82" t="str">
        <f t="shared" ca="1" si="64"/>
        <v/>
      </c>
    </row>
    <row r="578" spans="2:9" ht="15" thickBot="1" x14ac:dyDescent="0.35">
      <c r="B578" s="79" t="str">
        <f t="shared" ca="1" si="66"/>
        <v/>
      </c>
      <c r="C578" s="80" t="str">
        <f t="shared" ca="1" si="60"/>
        <v/>
      </c>
      <c r="D578" s="83" t="str">
        <f t="shared" ca="1" si="61"/>
        <v/>
      </c>
      <c r="E578" s="81">
        <f t="shared" ca="1" si="65"/>
        <v>0</v>
      </c>
      <c r="F578" s="83"/>
      <c r="G578" s="82" t="str">
        <f t="shared" ca="1" si="62"/>
        <v/>
      </c>
      <c r="H578" s="82" t="str">
        <f t="shared" ca="1" si="63"/>
        <v/>
      </c>
      <c r="I578" s="82" t="str">
        <f t="shared" ca="1" si="64"/>
        <v/>
      </c>
    </row>
    <row r="579" spans="2:9" ht="15" thickBot="1" x14ac:dyDescent="0.35">
      <c r="B579" s="79" t="str">
        <f t="shared" ca="1" si="66"/>
        <v/>
      </c>
      <c r="C579" s="80" t="str">
        <f t="shared" ca="1" si="60"/>
        <v/>
      </c>
      <c r="D579" s="83" t="str">
        <f t="shared" ca="1" si="61"/>
        <v/>
      </c>
      <c r="E579" s="81">
        <f t="shared" ca="1" si="65"/>
        <v>0</v>
      </c>
      <c r="F579" s="83"/>
      <c r="G579" s="82" t="str">
        <f t="shared" ca="1" si="62"/>
        <v/>
      </c>
      <c r="H579" s="82" t="str">
        <f t="shared" ca="1" si="63"/>
        <v/>
      </c>
      <c r="I579" s="82" t="str">
        <f t="shared" ca="1" si="64"/>
        <v/>
      </c>
    </row>
    <row r="580" spans="2:9" ht="15" thickBot="1" x14ac:dyDescent="0.35">
      <c r="B580" s="79" t="str">
        <f t="shared" ca="1" si="66"/>
        <v/>
      </c>
      <c r="C580" s="80" t="str">
        <f t="shared" ca="1" si="60"/>
        <v/>
      </c>
      <c r="D580" s="83" t="str">
        <f t="shared" ca="1" si="61"/>
        <v/>
      </c>
      <c r="E580" s="81">
        <f t="shared" ca="1" si="65"/>
        <v>0</v>
      </c>
      <c r="F580" s="83"/>
      <c r="G580" s="82" t="str">
        <f t="shared" ca="1" si="62"/>
        <v/>
      </c>
      <c r="H580" s="82" t="str">
        <f t="shared" ca="1" si="63"/>
        <v/>
      </c>
      <c r="I580" s="82" t="str">
        <f t="shared" ca="1" si="64"/>
        <v/>
      </c>
    </row>
    <row r="581" spans="2:9" ht="15" thickBot="1" x14ac:dyDescent="0.35">
      <c r="B581" s="79" t="str">
        <f t="shared" ca="1" si="66"/>
        <v/>
      </c>
      <c r="C581" s="80" t="str">
        <f t="shared" ca="1" si="60"/>
        <v/>
      </c>
      <c r="D581" s="83" t="str">
        <f t="shared" ca="1" si="61"/>
        <v/>
      </c>
      <c r="E581" s="81">
        <f t="shared" ca="1" si="65"/>
        <v>0</v>
      </c>
      <c r="F581" s="83"/>
      <c r="G581" s="82" t="str">
        <f t="shared" ca="1" si="62"/>
        <v/>
      </c>
      <c r="H581" s="82" t="str">
        <f t="shared" ca="1" si="63"/>
        <v/>
      </c>
      <c r="I581" s="82" t="str">
        <f t="shared" ca="1" si="64"/>
        <v/>
      </c>
    </row>
    <row r="582" spans="2:9" ht="15" thickBot="1" x14ac:dyDescent="0.35">
      <c r="B582" s="79" t="str">
        <f t="shared" ca="1" si="66"/>
        <v/>
      </c>
      <c r="C582" s="80" t="str">
        <f t="shared" ca="1" si="60"/>
        <v/>
      </c>
      <c r="D582" s="83" t="str">
        <f t="shared" ca="1" si="61"/>
        <v/>
      </c>
      <c r="E582" s="81">
        <f t="shared" ca="1" si="65"/>
        <v>0</v>
      </c>
      <c r="F582" s="83"/>
      <c r="G582" s="82" t="str">
        <f t="shared" ca="1" si="62"/>
        <v/>
      </c>
      <c r="H582" s="82" t="str">
        <f t="shared" ca="1" si="63"/>
        <v/>
      </c>
      <c r="I582" s="82" t="str">
        <f t="shared" ca="1" si="64"/>
        <v/>
      </c>
    </row>
    <row r="583" spans="2:9" ht="15" thickBot="1" x14ac:dyDescent="0.35">
      <c r="B583" s="79" t="str">
        <f t="shared" ca="1" si="66"/>
        <v/>
      </c>
      <c r="C583" s="80" t="str">
        <f t="shared" ca="1" si="60"/>
        <v/>
      </c>
      <c r="D583" s="83" t="str">
        <f t="shared" ca="1" si="61"/>
        <v/>
      </c>
      <c r="E583" s="81">
        <f t="shared" ca="1" si="65"/>
        <v>0</v>
      </c>
      <c r="F583" s="83"/>
      <c r="G583" s="82" t="str">
        <f t="shared" ca="1" si="62"/>
        <v/>
      </c>
      <c r="H583" s="82" t="str">
        <f t="shared" ca="1" si="63"/>
        <v/>
      </c>
      <c r="I583" s="82" t="str">
        <f t="shared" ca="1" si="64"/>
        <v/>
      </c>
    </row>
    <row r="584" spans="2:9" ht="15" thickBot="1" x14ac:dyDescent="0.35">
      <c r="B584" s="79" t="str">
        <f t="shared" ca="1" si="66"/>
        <v/>
      </c>
      <c r="C584" s="80" t="str">
        <f t="shared" ca="1" si="60"/>
        <v/>
      </c>
      <c r="D584" s="83" t="str">
        <f t="shared" ca="1" si="61"/>
        <v/>
      </c>
      <c r="E584" s="81">
        <f t="shared" ca="1" si="65"/>
        <v>0</v>
      </c>
      <c r="F584" s="83"/>
      <c r="G584" s="82" t="str">
        <f t="shared" ca="1" si="62"/>
        <v/>
      </c>
      <c r="H584" s="82" t="str">
        <f t="shared" ca="1" si="63"/>
        <v/>
      </c>
      <c r="I584" s="82" t="str">
        <f t="shared" ca="1" si="64"/>
        <v/>
      </c>
    </row>
    <row r="585" spans="2:9" ht="15" thickBot="1" x14ac:dyDescent="0.35">
      <c r="B585" s="79" t="str">
        <f t="shared" ca="1" si="66"/>
        <v/>
      </c>
      <c r="C585" s="80" t="str">
        <f t="shared" ca="1" si="60"/>
        <v/>
      </c>
      <c r="D585" s="83" t="str">
        <f t="shared" ca="1" si="61"/>
        <v/>
      </c>
      <c r="E585" s="81">
        <f t="shared" ca="1" si="65"/>
        <v>0</v>
      </c>
      <c r="F585" s="83"/>
      <c r="G585" s="82" t="str">
        <f t="shared" ca="1" si="62"/>
        <v/>
      </c>
      <c r="H585" s="82" t="str">
        <f t="shared" ca="1" si="63"/>
        <v/>
      </c>
      <c r="I585" s="82" t="str">
        <f t="shared" ca="1" si="64"/>
        <v/>
      </c>
    </row>
    <row r="586" spans="2:9" ht="15" thickBot="1" x14ac:dyDescent="0.35">
      <c r="B586" s="79" t="str">
        <f t="shared" ca="1" si="66"/>
        <v/>
      </c>
      <c r="C586" s="80" t="str">
        <f t="shared" ca="1" si="60"/>
        <v/>
      </c>
      <c r="D586" s="83" t="str">
        <f t="shared" ca="1" si="61"/>
        <v/>
      </c>
      <c r="E586" s="81">
        <f t="shared" ca="1" si="65"/>
        <v>0</v>
      </c>
      <c r="F586" s="83"/>
      <c r="G586" s="82" t="str">
        <f t="shared" ca="1" si="62"/>
        <v/>
      </c>
      <c r="H586" s="82" t="str">
        <f t="shared" ca="1" si="63"/>
        <v/>
      </c>
      <c r="I586" s="82" t="str">
        <f t="shared" ca="1" si="64"/>
        <v/>
      </c>
    </row>
    <row r="587" spans="2:9" ht="15" thickBot="1" x14ac:dyDescent="0.35">
      <c r="B587" s="79" t="str">
        <f t="shared" ca="1" si="66"/>
        <v/>
      </c>
      <c r="C587" s="80" t="str">
        <f t="shared" ca="1" si="60"/>
        <v/>
      </c>
      <c r="D587" s="83" t="str">
        <f t="shared" ca="1" si="61"/>
        <v/>
      </c>
      <c r="E587" s="81">
        <f t="shared" ca="1" si="65"/>
        <v>0</v>
      </c>
      <c r="F587" s="83"/>
      <c r="G587" s="82" t="str">
        <f t="shared" ca="1" si="62"/>
        <v/>
      </c>
      <c r="H587" s="82" t="str">
        <f t="shared" ca="1" si="63"/>
        <v/>
      </c>
      <c r="I587" s="82" t="str">
        <f t="shared" ca="1" si="64"/>
        <v/>
      </c>
    </row>
    <row r="588" spans="2:9" ht="15" thickBot="1" x14ac:dyDescent="0.35">
      <c r="B588" s="79" t="str">
        <f t="shared" ca="1" si="66"/>
        <v/>
      </c>
      <c r="C588" s="80" t="str">
        <f t="shared" ca="1" si="60"/>
        <v/>
      </c>
      <c r="D588" s="83" t="str">
        <f t="shared" ca="1" si="61"/>
        <v/>
      </c>
      <c r="E588" s="81">
        <f t="shared" ca="1" si="65"/>
        <v>0</v>
      </c>
      <c r="F588" s="83"/>
      <c r="G588" s="82" t="str">
        <f t="shared" ca="1" si="62"/>
        <v/>
      </c>
      <c r="H588" s="82" t="str">
        <f t="shared" ca="1" si="63"/>
        <v/>
      </c>
      <c r="I588" s="82" t="str">
        <f t="shared" ca="1" si="64"/>
        <v/>
      </c>
    </row>
    <row r="589" spans="2:9" ht="15" thickBot="1" x14ac:dyDescent="0.35">
      <c r="B589" s="79" t="str">
        <f t="shared" ca="1" si="66"/>
        <v/>
      </c>
      <c r="C589" s="80" t="str">
        <f t="shared" ca="1" si="60"/>
        <v/>
      </c>
      <c r="D589" s="83" t="str">
        <f t="shared" ca="1" si="61"/>
        <v/>
      </c>
      <c r="E589" s="81">
        <f t="shared" ca="1" si="65"/>
        <v>0</v>
      </c>
      <c r="F589" s="83"/>
      <c r="G589" s="82" t="str">
        <f t="shared" ca="1" si="62"/>
        <v/>
      </c>
      <c r="H589" s="82" t="str">
        <f t="shared" ca="1" si="63"/>
        <v/>
      </c>
      <c r="I589" s="82" t="str">
        <f t="shared" ca="1" si="64"/>
        <v/>
      </c>
    </row>
    <row r="590" spans="2:9" ht="15" thickBot="1" x14ac:dyDescent="0.35">
      <c r="B590" s="79" t="str">
        <f t="shared" ca="1" si="66"/>
        <v/>
      </c>
      <c r="C590" s="80" t="str">
        <f t="shared" ca="1" si="60"/>
        <v/>
      </c>
      <c r="D590" s="83" t="str">
        <f t="shared" ca="1" si="61"/>
        <v/>
      </c>
      <c r="E590" s="81">
        <f t="shared" ca="1" si="65"/>
        <v>0</v>
      </c>
      <c r="F590" s="83"/>
      <c r="G590" s="82" t="str">
        <f t="shared" ca="1" si="62"/>
        <v/>
      </c>
      <c r="H590" s="82" t="str">
        <f t="shared" ca="1" si="63"/>
        <v/>
      </c>
      <c r="I590" s="82" t="str">
        <f t="shared" ca="1" si="64"/>
        <v/>
      </c>
    </row>
    <row r="591" spans="2:9" ht="15" thickBot="1" x14ac:dyDescent="0.35">
      <c r="B591" s="79" t="str">
        <f t="shared" ca="1" si="66"/>
        <v/>
      </c>
      <c r="C591" s="80" t="str">
        <f t="shared" ca="1" si="60"/>
        <v/>
      </c>
      <c r="D591" s="83" t="str">
        <f t="shared" ca="1" si="61"/>
        <v/>
      </c>
      <c r="E591" s="81">
        <f t="shared" ca="1" si="65"/>
        <v>0</v>
      </c>
      <c r="F591" s="83"/>
      <c r="G591" s="82" t="str">
        <f t="shared" ca="1" si="62"/>
        <v/>
      </c>
      <c r="H591" s="82" t="str">
        <f t="shared" ca="1" si="63"/>
        <v/>
      </c>
      <c r="I591" s="82" t="str">
        <f t="shared" ca="1" si="64"/>
        <v/>
      </c>
    </row>
    <row r="592" spans="2:9" ht="15" thickBot="1" x14ac:dyDescent="0.35">
      <c r="B592" s="79" t="str">
        <f t="shared" ca="1" si="66"/>
        <v/>
      </c>
      <c r="C592" s="80" t="str">
        <f t="shared" ca="1" si="60"/>
        <v/>
      </c>
      <c r="D592" s="83" t="str">
        <f t="shared" ca="1" si="61"/>
        <v/>
      </c>
      <c r="E592" s="81">
        <f t="shared" ca="1" si="65"/>
        <v>0</v>
      </c>
      <c r="F592" s="83"/>
      <c r="G592" s="82" t="str">
        <f t="shared" ca="1" si="62"/>
        <v/>
      </c>
      <c r="H592" s="82" t="str">
        <f t="shared" ca="1" si="63"/>
        <v/>
      </c>
      <c r="I592" s="82" t="str">
        <f t="shared" ca="1" si="64"/>
        <v/>
      </c>
    </row>
    <row r="593" spans="2:9" ht="15" thickBot="1" x14ac:dyDescent="0.35">
      <c r="B593" s="79" t="str">
        <f t="shared" ca="1" si="66"/>
        <v/>
      </c>
      <c r="C593" s="80" t="str">
        <f t="shared" ca="1" si="60"/>
        <v/>
      </c>
      <c r="D593" s="83" t="str">
        <f t="shared" ca="1" si="61"/>
        <v/>
      </c>
      <c r="E593" s="81">
        <f t="shared" ca="1" si="65"/>
        <v>0</v>
      </c>
      <c r="F593" s="83"/>
      <c r="G593" s="82" t="str">
        <f t="shared" ca="1" si="62"/>
        <v/>
      </c>
      <c r="H593" s="82" t="str">
        <f t="shared" ca="1" si="63"/>
        <v/>
      </c>
      <c r="I593" s="82" t="str">
        <f t="shared" ca="1" si="64"/>
        <v/>
      </c>
    </row>
    <row r="594" spans="2:9" ht="15" thickBot="1" x14ac:dyDescent="0.35">
      <c r="B594" s="79" t="str">
        <f t="shared" ca="1" si="66"/>
        <v/>
      </c>
      <c r="C594" s="80" t="str">
        <f t="shared" ca="1" si="60"/>
        <v/>
      </c>
      <c r="D594" s="83" t="str">
        <f t="shared" ca="1" si="61"/>
        <v/>
      </c>
      <c r="E594" s="81">
        <f t="shared" ca="1" si="65"/>
        <v>0</v>
      </c>
      <c r="F594" s="83"/>
      <c r="G594" s="82" t="str">
        <f t="shared" ca="1" si="62"/>
        <v/>
      </c>
      <c r="H594" s="82" t="str">
        <f t="shared" ca="1" si="63"/>
        <v/>
      </c>
      <c r="I594" s="82" t="str">
        <f t="shared" ca="1" si="64"/>
        <v/>
      </c>
    </row>
    <row r="595" spans="2:9" ht="15" thickBot="1" x14ac:dyDescent="0.35">
      <c r="B595" s="79" t="str">
        <f t="shared" ca="1" si="66"/>
        <v/>
      </c>
      <c r="C595" s="80" t="str">
        <f t="shared" ca="1" si="60"/>
        <v/>
      </c>
      <c r="D595" s="83" t="str">
        <f t="shared" ca="1" si="61"/>
        <v/>
      </c>
      <c r="E595" s="81">
        <f t="shared" ca="1" si="65"/>
        <v>0</v>
      </c>
      <c r="F595" s="83"/>
      <c r="G595" s="82" t="str">
        <f t="shared" ca="1" si="62"/>
        <v/>
      </c>
      <c r="H595" s="82" t="str">
        <f t="shared" ca="1" si="63"/>
        <v/>
      </c>
      <c r="I595" s="82" t="str">
        <f t="shared" ca="1" si="64"/>
        <v/>
      </c>
    </row>
    <row r="596" spans="2:9" ht="15" thickBot="1" x14ac:dyDescent="0.35">
      <c r="B596" s="79" t="str">
        <f t="shared" ca="1" si="66"/>
        <v/>
      </c>
      <c r="C596" s="80" t="str">
        <f t="shared" ca="1" si="60"/>
        <v/>
      </c>
      <c r="D596" s="83" t="str">
        <f t="shared" ca="1" si="61"/>
        <v/>
      </c>
      <c r="E596" s="81">
        <f t="shared" ca="1" si="65"/>
        <v>0</v>
      </c>
      <c r="F596" s="83"/>
      <c r="G596" s="82" t="str">
        <f t="shared" ca="1" si="62"/>
        <v/>
      </c>
      <c r="H596" s="82" t="str">
        <f t="shared" ca="1" si="63"/>
        <v/>
      </c>
      <c r="I596" s="82" t="str">
        <f t="shared" ca="1" si="64"/>
        <v/>
      </c>
    </row>
    <row r="597" spans="2:9" ht="15" thickBot="1" x14ac:dyDescent="0.35">
      <c r="B597" s="79" t="str">
        <f t="shared" ca="1" si="66"/>
        <v/>
      </c>
      <c r="C597" s="80" t="str">
        <f t="shared" ca="1" si="60"/>
        <v/>
      </c>
      <c r="D597" s="83" t="str">
        <f t="shared" ca="1" si="61"/>
        <v/>
      </c>
      <c r="E597" s="81">
        <f t="shared" ca="1" si="65"/>
        <v>0</v>
      </c>
      <c r="F597" s="83"/>
      <c r="G597" s="82" t="str">
        <f t="shared" ca="1" si="62"/>
        <v/>
      </c>
      <c r="H597" s="82" t="str">
        <f t="shared" ca="1" si="63"/>
        <v/>
      </c>
      <c r="I597" s="82" t="str">
        <f t="shared" ca="1" si="64"/>
        <v/>
      </c>
    </row>
    <row r="598" spans="2:9" ht="15" thickBot="1" x14ac:dyDescent="0.35">
      <c r="B598" s="79" t="str">
        <f t="shared" ca="1" si="66"/>
        <v/>
      </c>
      <c r="C598" s="80" t="str">
        <f t="shared" ca="1" si="60"/>
        <v/>
      </c>
      <c r="D598" s="83" t="str">
        <f t="shared" ca="1" si="61"/>
        <v/>
      </c>
      <c r="E598" s="81">
        <f t="shared" ca="1" si="65"/>
        <v>0</v>
      </c>
      <c r="F598" s="83"/>
      <c r="G598" s="82" t="str">
        <f t="shared" ca="1" si="62"/>
        <v/>
      </c>
      <c r="H598" s="82" t="str">
        <f t="shared" ca="1" si="63"/>
        <v/>
      </c>
      <c r="I598" s="82" t="str">
        <f t="shared" ca="1" si="64"/>
        <v/>
      </c>
    </row>
    <row r="599" spans="2:9" ht="15" thickBot="1" x14ac:dyDescent="0.35">
      <c r="B599" s="79" t="str">
        <f t="shared" ca="1" si="66"/>
        <v/>
      </c>
      <c r="C599" s="80" t="str">
        <f t="shared" ca="1" si="60"/>
        <v/>
      </c>
      <c r="D599" s="83" t="str">
        <f t="shared" ca="1" si="61"/>
        <v/>
      </c>
      <c r="E599" s="81">
        <f t="shared" ca="1" si="65"/>
        <v>0</v>
      </c>
      <c r="F599" s="83"/>
      <c r="G599" s="82" t="str">
        <f t="shared" ca="1" si="62"/>
        <v/>
      </c>
      <c r="H599" s="82" t="str">
        <f t="shared" ca="1" si="63"/>
        <v/>
      </c>
      <c r="I599" s="82" t="str">
        <f t="shared" ca="1" si="64"/>
        <v/>
      </c>
    </row>
    <row r="600" spans="2:9" ht="15" thickBot="1" x14ac:dyDescent="0.35">
      <c r="B600" s="79" t="str">
        <f t="shared" ca="1" si="66"/>
        <v/>
      </c>
      <c r="C600" s="80" t="str">
        <f t="shared" ref="C600:C663" ca="1" si="67">IF($E$10="End of the Period",IF(B600="","",IF(OR(payment_frequency_1="Weekly",payment_frequency_1="Bi-weekly",payment_frequency_1="Semi-monthly"),first_payment_date_1+B600*VLOOKUP(payment_frequency_1,periodic_table,2,0),EDATE(first_payment_date_1,B600*VLOOKUP(payment_frequency_1,periodic_table,2,0)))),IF(B600="","",IF(OR(payment_frequency_1="Weekly",payment_frequency_1="Bi-weekly",payment_frequency_1="Semi-monthly"),first_payment_date_1+(B600-1)*VLOOKUP(payment_frequency_1,periodic_table,2,0),EDATE(first_payment_date_1,(B600-1)*VLOOKUP(payment_frequency_1,periodic_table,2,0)))))</f>
        <v/>
      </c>
      <c r="D600" s="83" t="str">
        <f t="shared" ref="D600:D663" ca="1" si="68">IF(B600="","",IF(I599&lt;payment_1,I599*(1+rate_1),payment_1))</f>
        <v/>
      </c>
      <c r="E600" s="81">
        <f t="shared" ca="1" si="65"/>
        <v>0</v>
      </c>
      <c r="F600" s="83"/>
      <c r="G600" s="82" t="str">
        <f t="shared" ref="G600:G663" ca="1" si="69">IF(AND(payment_type_1=1,B600=1),0,IF(B600="","",I599*rate_1))</f>
        <v/>
      </c>
      <c r="H600" s="82" t="str">
        <f t="shared" ca="1" si="63"/>
        <v/>
      </c>
      <c r="I600" s="82" t="str">
        <f t="shared" ca="1" si="64"/>
        <v/>
      </c>
    </row>
    <row r="601" spans="2:9" ht="15" thickBot="1" x14ac:dyDescent="0.35">
      <c r="B601" s="79" t="str">
        <f t="shared" ca="1" si="66"/>
        <v/>
      </c>
      <c r="C601" s="80" t="str">
        <f t="shared" ca="1" si="67"/>
        <v/>
      </c>
      <c r="D601" s="83" t="str">
        <f t="shared" ca="1" si="68"/>
        <v/>
      </c>
      <c r="E601" s="81">
        <f t="shared" ca="1" si="65"/>
        <v>0</v>
      </c>
      <c r="F601" s="83"/>
      <c r="G601" s="82" t="str">
        <f t="shared" ca="1" si="69"/>
        <v/>
      </c>
      <c r="H601" s="82" t="str">
        <f t="shared" ref="H601:H664" ca="1" si="70">IF(B601="","",D601-G601+E601+F601)</f>
        <v/>
      </c>
      <c r="I601" s="82" t="str">
        <f t="shared" ref="I601:I664" ca="1" si="71">IFERROR(IF(H601&lt;=0,"",I600-H601),"")</f>
        <v/>
      </c>
    </row>
    <row r="602" spans="2:9" ht="15" thickBot="1" x14ac:dyDescent="0.35">
      <c r="B602" s="79" t="str">
        <f t="shared" ca="1" si="66"/>
        <v/>
      </c>
      <c r="C602" s="80" t="str">
        <f t="shared" ca="1" si="67"/>
        <v/>
      </c>
      <c r="D602" s="83" t="str">
        <f t="shared" ca="1" si="68"/>
        <v/>
      </c>
      <c r="E602" s="81">
        <f t="shared" ca="1" si="65"/>
        <v>0</v>
      </c>
      <c r="F602" s="83"/>
      <c r="G602" s="82" t="str">
        <f t="shared" ca="1" si="69"/>
        <v/>
      </c>
      <c r="H602" s="82" t="str">
        <f t="shared" ca="1" si="70"/>
        <v/>
      </c>
      <c r="I602" s="82" t="str">
        <f t="shared" ca="1" si="71"/>
        <v/>
      </c>
    </row>
    <row r="603" spans="2:9" ht="15" thickBot="1" x14ac:dyDescent="0.35">
      <c r="B603" s="79" t="str">
        <f t="shared" ca="1" si="66"/>
        <v/>
      </c>
      <c r="C603" s="80" t="str">
        <f t="shared" ca="1" si="67"/>
        <v/>
      </c>
      <c r="D603" s="83" t="str">
        <f t="shared" ca="1" si="68"/>
        <v/>
      </c>
      <c r="E603" s="81">
        <f t="shared" ca="1" si="65"/>
        <v>0</v>
      </c>
      <c r="F603" s="83"/>
      <c r="G603" s="82" t="str">
        <f t="shared" ca="1" si="69"/>
        <v/>
      </c>
      <c r="H603" s="82" t="str">
        <f t="shared" ca="1" si="70"/>
        <v/>
      </c>
      <c r="I603" s="82" t="str">
        <f t="shared" ca="1" si="71"/>
        <v/>
      </c>
    </row>
    <row r="604" spans="2:9" ht="15" thickBot="1" x14ac:dyDescent="0.35">
      <c r="B604" s="79" t="str">
        <f t="shared" ca="1" si="66"/>
        <v/>
      </c>
      <c r="C604" s="80" t="str">
        <f t="shared" ca="1" si="67"/>
        <v/>
      </c>
      <c r="D604" s="83" t="str">
        <f t="shared" ca="1" si="68"/>
        <v/>
      </c>
      <c r="E604" s="81">
        <f t="shared" ca="1" si="65"/>
        <v>0</v>
      </c>
      <c r="F604" s="83"/>
      <c r="G604" s="82" t="str">
        <f t="shared" ca="1" si="69"/>
        <v/>
      </c>
      <c r="H604" s="82" t="str">
        <f t="shared" ca="1" si="70"/>
        <v/>
      </c>
      <c r="I604" s="82" t="str">
        <f t="shared" ca="1" si="71"/>
        <v/>
      </c>
    </row>
    <row r="605" spans="2:9" ht="15" thickBot="1" x14ac:dyDescent="0.35">
      <c r="B605" s="79" t="str">
        <f t="shared" ca="1" si="66"/>
        <v/>
      </c>
      <c r="C605" s="80" t="str">
        <f t="shared" ca="1" si="67"/>
        <v/>
      </c>
      <c r="D605" s="83" t="str">
        <f t="shared" ca="1" si="68"/>
        <v/>
      </c>
      <c r="E605" s="81">
        <f t="shared" ca="1" si="65"/>
        <v>0</v>
      </c>
      <c r="F605" s="83"/>
      <c r="G605" s="82" t="str">
        <f t="shared" ca="1" si="69"/>
        <v/>
      </c>
      <c r="H605" s="82" t="str">
        <f t="shared" ca="1" si="70"/>
        <v/>
      </c>
      <c r="I605" s="82" t="str">
        <f t="shared" ca="1" si="71"/>
        <v/>
      </c>
    </row>
    <row r="606" spans="2:9" ht="15" thickBot="1" x14ac:dyDescent="0.35">
      <c r="B606" s="79" t="str">
        <f t="shared" ca="1" si="66"/>
        <v/>
      </c>
      <c r="C606" s="80" t="str">
        <f t="shared" ca="1" si="67"/>
        <v/>
      </c>
      <c r="D606" s="83" t="str">
        <f t="shared" ca="1" si="68"/>
        <v/>
      </c>
      <c r="E606" s="81">
        <f t="shared" ca="1" si="65"/>
        <v>0</v>
      </c>
      <c r="F606" s="83"/>
      <c r="G606" s="82" t="str">
        <f t="shared" ca="1" si="69"/>
        <v/>
      </c>
      <c r="H606" s="82" t="str">
        <f t="shared" ca="1" si="70"/>
        <v/>
      </c>
      <c r="I606" s="82" t="str">
        <f t="shared" ca="1" si="71"/>
        <v/>
      </c>
    </row>
    <row r="607" spans="2:9" ht="15" thickBot="1" x14ac:dyDescent="0.35">
      <c r="B607" s="79" t="str">
        <f t="shared" ca="1" si="66"/>
        <v/>
      </c>
      <c r="C607" s="80" t="str">
        <f t="shared" ca="1" si="67"/>
        <v/>
      </c>
      <c r="D607" s="83" t="str">
        <f t="shared" ca="1" si="68"/>
        <v/>
      </c>
      <c r="E607" s="81">
        <f t="shared" ca="1" si="65"/>
        <v>0</v>
      </c>
      <c r="F607" s="83"/>
      <c r="G607" s="82" t="str">
        <f t="shared" ca="1" si="69"/>
        <v/>
      </c>
      <c r="H607" s="82" t="str">
        <f t="shared" ca="1" si="70"/>
        <v/>
      </c>
      <c r="I607" s="82" t="str">
        <f t="shared" ca="1" si="71"/>
        <v/>
      </c>
    </row>
    <row r="608" spans="2:9" ht="15" thickBot="1" x14ac:dyDescent="0.35">
      <c r="B608" s="79" t="str">
        <f t="shared" ca="1" si="66"/>
        <v/>
      </c>
      <c r="C608" s="80" t="str">
        <f t="shared" ca="1" si="67"/>
        <v/>
      </c>
      <c r="D608" s="83" t="str">
        <f t="shared" ca="1" si="68"/>
        <v/>
      </c>
      <c r="E608" s="81">
        <f t="shared" ca="1" si="65"/>
        <v>0</v>
      </c>
      <c r="F608" s="83"/>
      <c r="G608" s="82" t="str">
        <f t="shared" ca="1" si="69"/>
        <v/>
      </c>
      <c r="H608" s="82" t="str">
        <f t="shared" ca="1" si="70"/>
        <v/>
      </c>
      <c r="I608" s="82" t="str">
        <f t="shared" ca="1" si="71"/>
        <v/>
      </c>
    </row>
    <row r="609" spans="2:9" ht="15" thickBot="1" x14ac:dyDescent="0.35">
      <c r="B609" s="79" t="str">
        <f t="shared" ca="1" si="66"/>
        <v/>
      </c>
      <c r="C609" s="80" t="str">
        <f t="shared" ca="1" si="67"/>
        <v/>
      </c>
      <c r="D609" s="83" t="str">
        <f t="shared" ca="1" si="68"/>
        <v/>
      </c>
      <c r="E609" s="81">
        <f t="shared" ca="1" si="65"/>
        <v>0</v>
      </c>
      <c r="F609" s="83"/>
      <c r="G609" s="82" t="str">
        <f t="shared" ca="1" si="69"/>
        <v/>
      </c>
      <c r="H609" s="82" t="str">
        <f t="shared" ca="1" si="70"/>
        <v/>
      </c>
      <c r="I609" s="82" t="str">
        <f t="shared" ca="1" si="71"/>
        <v/>
      </c>
    </row>
    <row r="610" spans="2:9" ht="15" thickBot="1" x14ac:dyDescent="0.35">
      <c r="B610" s="79" t="str">
        <f t="shared" ca="1" si="66"/>
        <v/>
      </c>
      <c r="C610" s="80" t="str">
        <f t="shared" ca="1" si="67"/>
        <v/>
      </c>
      <c r="D610" s="83" t="str">
        <f t="shared" ca="1" si="68"/>
        <v/>
      </c>
      <c r="E610" s="81">
        <f t="shared" ca="1" si="65"/>
        <v>0</v>
      </c>
      <c r="F610" s="83"/>
      <c r="G610" s="82" t="str">
        <f t="shared" ca="1" si="69"/>
        <v/>
      </c>
      <c r="H610" s="82" t="str">
        <f t="shared" ca="1" si="70"/>
        <v/>
      </c>
      <c r="I610" s="82" t="str">
        <f t="shared" ca="1" si="71"/>
        <v/>
      </c>
    </row>
    <row r="611" spans="2:9" ht="15" thickBot="1" x14ac:dyDescent="0.35">
      <c r="B611" s="79" t="str">
        <f t="shared" ca="1" si="66"/>
        <v/>
      </c>
      <c r="C611" s="80" t="str">
        <f t="shared" ca="1" si="67"/>
        <v/>
      </c>
      <c r="D611" s="83" t="str">
        <f t="shared" ca="1" si="68"/>
        <v/>
      </c>
      <c r="E611" s="81">
        <f t="shared" ca="1" si="65"/>
        <v>0</v>
      </c>
      <c r="F611" s="83"/>
      <c r="G611" s="82" t="str">
        <f t="shared" ca="1" si="69"/>
        <v/>
      </c>
      <c r="H611" s="82" t="str">
        <f t="shared" ca="1" si="70"/>
        <v/>
      </c>
      <c r="I611" s="82" t="str">
        <f t="shared" ca="1" si="71"/>
        <v/>
      </c>
    </row>
    <row r="612" spans="2:9" ht="15" thickBot="1" x14ac:dyDescent="0.35">
      <c r="B612" s="79" t="str">
        <f t="shared" ca="1" si="66"/>
        <v/>
      </c>
      <c r="C612" s="80" t="str">
        <f t="shared" ca="1" si="67"/>
        <v/>
      </c>
      <c r="D612" s="83" t="str">
        <f t="shared" ca="1" si="68"/>
        <v/>
      </c>
      <c r="E612" s="81">
        <f t="shared" ref="E612:E675" ca="1" si="72">IFERROR(IF(I611-D612&lt;$E$13,0,IF(B612=$I$17,$E$13,IF(B612&lt;$I$17,0,IF(MOD(B612-$I$17,$E$18)=0,$E$13,0)))),0)</f>
        <v>0</v>
      </c>
      <c r="F612" s="83"/>
      <c r="G612" s="82" t="str">
        <f t="shared" ca="1" si="69"/>
        <v/>
      </c>
      <c r="H612" s="82" t="str">
        <f t="shared" ca="1" si="70"/>
        <v/>
      </c>
      <c r="I612" s="82" t="str">
        <f t="shared" ca="1" si="71"/>
        <v/>
      </c>
    </row>
    <row r="613" spans="2:9" ht="15" thickBot="1" x14ac:dyDescent="0.35">
      <c r="B613" s="79" t="str">
        <f t="shared" ca="1" si="66"/>
        <v/>
      </c>
      <c r="C613" s="80" t="str">
        <f t="shared" ca="1" si="67"/>
        <v/>
      </c>
      <c r="D613" s="83" t="str">
        <f t="shared" ca="1" si="68"/>
        <v/>
      </c>
      <c r="E613" s="81">
        <f t="shared" ca="1" si="72"/>
        <v>0</v>
      </c>
      <c r="F613" s="83"/>
      <c r="G613" s="82" t="str">
        <f t="shared" ca="1" si="69"/>
        <v/>
      </c>
      <c r="H613" s="82" t="str">
        <f t="shared" ca="1" si="70"/>
        <v/>
      </c>
      <c r="I613" s="82" t="str">
        <f t="shared" ca="1" si="71"/>
        <v/>
      </c>
    </row>
    <row r="614" spans="2:9" ht="15" thickBot="1" x14ac:dyDescent="0.35">
      <c r="B614" s="79" t="str">
        <f t="shared" ca="1" si="66"/>
        <v/>
      </c>
      <c r="C614" s="80" t="str">
        <f t="shared" ca="1" si="67"/>
        <v/>
      </c>
      <c r="D614" s="83" t="str">
        <f t="shared" ca="1" si="68"/>
        <v/>
      </c>
      <c r="E614" s="81">
        <f t="shared" ca="1" si="72"/>
        <v>0</v>
      </c>
      <c r="F614" s="83"/>
      <c r="G614" s="82" t="str">
        <f t="shared" ca="1" si="69"/>
        <v/>
      </c>
      <c r="H614" s="82" t="str">
        <f t="shared" ca="1" si="70"/>
        <v/>
      </c>
      <c r="I614" s="82" t="str">
        <f t="shared" ca="1" si="71"/>
        <v/>
      </c>
    </row>
    <row r="615" spans="2:9" ht="15" thickBot="1" x14ac:dyDescent="0.35">
      <c r="B615" s="79" t="str">
        <f t="shared" ca="1" si="66"/>
        <v/>
      </c>
      <c r="C615" s="80" t="str">
        <f t="shared" ca="1" si="67"/>
        <v/>
      </c>
      <c r="D615" s="83" t="str">
        <f t="shared" ca="1" si="68"/>
        <v/>
      </c>
      <c r="E615" s="81">
        <f t="shared" ca="1" si="72"/>
        <v>0</v>
      </c>
      <c r="F615" s="83"/>
      <c r="G615" s="82" t="str">
        <f t="shared" ca="1" si="69"/>
        <v/>
      </c>
      <c r="H615" s="82" t="str">
        <f t="shared" ca="1" si="70"/>
        <v/>
      </c>
      <c r="I615" s="82" t="str">
        <f t="shared" ca="1" si="71"/>
        <v/>
      </c>
    </row>
    <row r="616" spans="2:9" ht="15" thickBot="1" x14ac:dyDescent="0.35">
      <c r="B616" s="79" t="str">
        <f t="shared" ca="1" si="66"/>
        <v/>
      </c>
      <c r="C616" s="80" t="str">
        <f t="shared" ca="1" si="67"/>
        <v/>
      </c>
      <c r="D616" s="83" t="str">
        <f t="shared" ca="1" si="68"/>
        <v/>
      </c>
      <c r="E616" s="81">
        <f t="shared" ca="1" si="72"/>
        <v>0</v>
      </c>
      <c r="F616" s="83"/>
      <c r="G616" s="82" t="str">
        <f t="shared" ca="1" si="69"/>
        <v/>
      </c>
      <c r="H616" s="82" t="str">
        <f t="shared" ca="1" si="70"/>
        <v/>
      </c>
      <c r="I616" s="82" t="str">
        <f t="shared" ca="1" si="71"/>
        <v/>
      </c>
    </row>
    <row r="617" spans="2:9" ht="15" thickBot="1" x14ac:dyDescent="0.35">
      <c r="B617" s="79" t="str">
        <f t="shared" ca="1" si="66"/>
        <v/>
      </c>
      <c r="C617" s="80" t="str">
        <f t="shared" ca="1" si="67"/>
        <v/>
      </c>
      <c r="D617" s="83" t="str">
        <f t="shared" ca="1" si="68"/>
        <v/>
      </c>
      <c r="E617" s="81">
        <f t="shared" ca="1" si="72"/>
        <v>0</v>
      </c>
      <c r="F617" s="83"/>
      <c r="G617" s="82" t="str">
        <f t="shared" ca="1" si="69"/>
        <v/>
      </c>
      <c r="H617" s="82" t="str">
        <f t="shared" ca="1" si="70"/>
        <v/>
      </c>
      <c r="I617" s="82" t="str">
        <f t="shared" ca="1" si="71"/>
        <v/>
      </c>
    </row>
    <row r="618" spans="2:9" ht="15" thickBot="1" x14ac:dyDescent="0.35">
      <c r="B618" s="79" t="str">
        <f t="shared" ca="1" si="66"/>
        <v/>
      </c>
      <c r="C618" s="80" t="str">
        <f t="shared" ca="1" si="67"/>
        <v/>
      </c>
      <c r="D618" s="83" t="str">
        <f t="shared" ca="1" si="68"/>
        <v/>
      </c>
      <c r="E618" s="81">
        <f t="shared" ca="1" si="72"/>
        <v>0</v>
      </c>
      <c r="F618" s="83"/>
      <c r="G618" s="82" t="str">
        <f t="shared" ca="1" si="69"/>
        <v/>
      </c>
      <c r="H618" s="82" t="str">
        <f t="shared" ca="1" si="70"/>
        <v/>
      </c>
      <c r="I618" s="82" t="str">
        <f t="shared" ca="1" si="71"/>
        <v/>
      </c>
    </row>
    <row r="619" spans="2:9" ht="15" thickBot="1" x14ac:dyDescent="0.35">
      <c r="B619" s="79" t="str">
        <f t="shared" ca="1" si="66"/>
        <v/>
      </c>
      <c r="C619" s="80" t="str">
        <f t="shared" ca="1" si="67"/>
        <v/>
      </c>
      <c r="D619" s="83" t="str">
        <f t="shared" ca="1" si="68"/>
        <v/>
      </c>
      <c r="E619" s="81">
        <f t="shared" ca="1" si="72"/>
        <v>0</v>
      </c>
      <c r="F619" s="83"/>
      <c r="G619" s="82" t="str">
        <f t="shared" ca="1" si="69"/>
        <v/>
      </c>
      <c r="H619" s="82" t="str">
        <f t="shared" ca="1" si="70"/>
        <v/>
      </c>
      <c r="I619" s="82" t="str">
        <f t="shared" ca="1" si="71"/>
        <v/>
      </c>
    </row>
    <row r="620" spans="2:9" ht="15" thickBot="1" x14ac:dyDescent="0.35">
      <c r="B620" s="79" t="str">
        <f t="shared" ca="1" si="66"/>
        <v/>
      </c>
      <c r="C620" s="80" t="str">
        <f t="shared" ca="1" si="67"/>
        <v/>
      </c>
      <c r="D620" s="83" t="str">
        <f t="shared" ca="1" si="68"/>
        <v/>
      </c>
      <c r="E620" s="81">
        <f t="shared" ca="1" si="72"/>
        <v>0</v>
      </c>
      <c r="F620" s="83"/>
      <c r="G620" s="82" t="str">
        <f t="shared" ca="1" si="69"/>
        <v/>
      </c>
      <c r="H620" s="82" t="str">
        <f t="shared" ca="1" si="70"/>
        <v/>
      </c>
      <c r="I620" s="82" t="str">
        <f t="shared" ca="1" si="71"/>
        <v/>
      </c>
    </row>
    <row r="621" spans="2:9" ht="15" thickBot="1" x14ac:dyDescent="0.35">
      <c r="B621" s="79" t="str">
        <f t="shared" ca="1" si="66"/>
        <v/>
      </c>
      <c r="C621" s="80" t="str">
        <f t="shared" ca="1" si="67"/>
        <v/>
      </c>
      <c r="D621" s="83" t="str">
        <f t="shared" ca="1" si="68"/>
        <v/>
      </c>
      <c r="E621" s="81">
        <f t="shared" ca="1" si="72"/>
        <v>0</v>
      </c>
      <c r="F621" s="83"/>
      <c r="G621" s="82" t="str">
        <f t="shared" ca="1" si="69"/>
        <v/>
      </c>
      <c r="H621" s="82" t="str">
        <f t="shared" ca="1" si="70"/>
        <v/>
      </c>
      <c r="I621" s="82" t="str">
        <f t="shared" ca="1" si="71"/>
        <v/>
      </c>
    </row>
    <row r="622" spans="2:9" ht="15" thickBot="1" x14ac:dyDescent="0.35">
      <c r="B622" s="79" t="str">
        <f t="shared" ca="1" si="66"/>
        <v/>
      </c>
      <c r="C622" s="80" t="str">
        <f t="shared" ca="1" si="67"/>
        <v/>
      </c>
      <c r="D622" s="83" t="str">
        <f t="shared" ca="1" si="68"/>
        <v/>
      </c>
      <c r="E622" s="81">
        <f t="shared" ca="1" si="72"/>
        <v>0</v>
      </c>
      <c r="F622" s="83"/>
      <c r="G622" s="82" t="str">
        <f t="shared" ca="1" si="69"/>
        <v/>
      </c>
      <c r="H622" s="82" t="str">
        <f t="shared" ca="1" si="70"/>
        <v/>
      </c>
      <c r="I622" s="82" t="str">
        <f t="shared" ca="1" si="71"/>
        <v/>
      </c>
    </row>
    <row r="623" spans="2:9" ht="15" thickBot="1" x14ac:dyDescent="0.35">
      <c r="B623" s="79" t="str">
        <f t="shared" ref="B623:B686" ca="1" si="73">IFERROR(IF(I622&lt;=0,"",B622+1),"")</f>
        <v/>
      </c>
      <c r="C623" s="80" t="str">
        <f t="shared" ca="1" si="67"/>
        <v/>
      </c>
      <c r="D623" s="83" t="str">
        <f t="shared" ca="1" si="68"/>
        <v/>
      </c>
      <c r="E623" s="81">
        <f t="shared" ca="1" si="72"/>
        <v>0</v>
      </c>
      <c r="F623" s="83"/>
      <c r="G623" s="82" t="str">
        <f t="shared" ca="1" si="69"/>
        <v/>
      </c>
      <c r="H623" s="82" t="str">
        <f t="shared" ca="1" si="70"/>
        <v/>
      </c>
      <c r="I623" s="82" t="str">
        <f t="shared" ca="1" si="71"/>
        <v/>
      </c>
    </row>
    <row r="624" spans="2:9" ht="15" thickBot="1" x14ac:dyDescent="0.35">
      <c r="B624" s="79" t="str">
        <f t="shared" ca="1" si="73"/>
        <v/>
      </c>
      <c r="C624" s="80" t="str">
        <f t="shared" ca="1" si="67"/>
        <v/>
      </c>
      <c r="D624" s="83" t="str">
        <f t="shared" ca="1" si="68"/>
        <v/>
      </c>
      <c r="E624" s="81">
        <f t="shared" ca="1" si="72"/>
        <v>0</v>
      </c>
      <c r="F624" s="83"/>
      <c r="G624" s="82" t="str">
        <f t="shared" ca="1" si="69"/>
        <v/>
      </c>
      <c r="H624" s="82" t="str">
        <f t="shared" ca="1" si="70"/>
        <v/>
      </c>
      <c r="I624" s="82" t="str">
        <f t="shared" ca="1" si="71"/>
        <v/>
      </c>
    </row>
    <row r="625" spans="2:9" ht="15" thickBot="1" x14ac:dyDescent="0.35">
      <c r="B625" s="79" t="str">
        <f t="shared" ca="1" si="73"/>
        <v/>
      </c>
      <c r="C625" s="80" t="str">
        <f t="shared" ca="1" si="67"/>
        <v/>
      </c>
      <c r="D625" s="83" t="str">
        <f t="shared" ca="1" si="68"/>
        <v/>
      </c>
      <c r="E625" s="81">
        <f t="shared" ca="1" si="72"/>
        <v>0</v>
      </c>
      <c r="F625" s="83"/>
      <c r="G625" s="82" t="str">
        <f t="shared" ca="1" si="69"/>
        <v/>
      </c>
      <c r="H625" s="82" t="str">
        <f t="shared" ca="1" si="70"/>
        <v/>
      </c>
      <c r="I625" s="82" t="str">
        <f t="shared" ca="1" si="71"/>
        <v/>
      </c>
    </row>
    <row r="626" spans="2:9" ht="15" thickBot="1" x14ac:dyDescent="0.35">
      <c r="B626" s="79" t="str">
        <f t="shared" ca="1" si="73"/>
        <v/>
      </c>
      <c r="C626" s="80" t="str">
        <f t="shared" ca="1" si="67"/>
        <v/>
      </c>
      <c r="D626" s="83" t="str">
        <f t="shared" ca="1" si="68"/>
        <v/>
      </c>
      <c r="E626" s="81">
        <f t="shared" ca="1" si="72"/>
        <v>0</v>
      </c>
      <c r="F626" s="83"/>
      <c r="G626" s="82" t="str">
        <f t="shared" ca="1" si="69"/>
        <v/>
      </c>
      <c r="H626" s="82" t="str">
        <f t="shared" ca="1" si="70"/>
        <v/>
      </c>
      <c r="I626" s="82" t="str">
        <f t="shared" ca="1" si="71"/>
        <v/>
      </c>
    </row>
    <row r="627" spans="2:9" ht="15" thickBot="1" x14ac:dyDescent="0.35">
      <c r="B627" s="79" t="str">
        <f t="shared" ca="1" si="73"/>
        <v/>
      </c>
      <c r="C627" s="80" t="str">
        <f t="shared" ca="1" si="67"/>
        <v/>
      </c>
      <c r="D627" s="83" t="str">
        <f t="shared" ca="1" si="68"/>
        <v/>
      </c>
      <c r="E627" s="81">
        <f t="shared" ca="1" si="72"/>
        <v>0</v>
      </c>
      <c r="F627" s="83"/>
      <c r="G627" s="82" t="str">
        <f t="shared" ca="1" si="69"/>
        <v/>
      </c>
      <c r="H627" s="82" t="str">
        <f t="shared" ca="1" si="70"/>
        <v/>
      </c>
      <c r="I627" s="82" t="str">
        <f t="shared" ca="1" si="71"/>
        <v/>
      </c>
    </row>
    <row r="628" spans="2:9" ht="15" thickBot="1" x14ac:dyDescent="0.35">
      <c r="B628" s="79" t="str">
        <f t="shared" ca="1" si="73"/>
        <v/>
      </c>
      <c r="C628" s="80" t="str">
        <f t="shared" ca="1" si="67"/>
        <v/>
      </c>
      <c r="D628" s="83" t="str">
        <f t="shared" ca="1" si="68"/>
        <v/>
      </c>
      <c r="E628" s="81">
        <f t="shared" ca="1" si="72"/>
        <v>0</v>
      </c>
      <c r="F628" s="83"/>
      <c r="G628" s="82" t="str">
        <f t="shared" ca="1" si="69"/>
        <v/>
      </c>
      <c r="H628" s="82" t="str">
        <f t="shared" ca="1" si="70"/>
        <v/>
      </c>
      <c r="I628" s="82" t="str">
        <f t="shared" ca="1" si="71"/>
        <v/>
      </c>
    </row>
    <row r="629" spans="2:9" ht="15" thickBot="1" x14ac:dyDescent="0.35">
      <c r="B629" s="79" t="str">
        <f t="shared" ca="1" si="73"/>
        <v/>
      </c>
      <c r="C629" s="80" t="str">
        <f t="shared" ca="1" si="67"/>
        <v/>
      </c>
      <c r="D629" s="83" t="str">
        <f t="shared" ca="1" si="68"/>
        <v/>
      </c>
      <c r="E629" s="81">
        <f t="shared" ca="1" si="72"/>
        <v>0</v>
      </c>
      <c r="F629" s="83"/>
      <c r="G629" s="82" t="str">
        <f t="shared" ca="1" si="69"/>
        <v/>
      </c>
      <c r="H629" s="82" t="str">
        <f t="shared" ca="1" si="70"/>
        <v/>
      </c>
      <c r="I629" s="82" t="str">
        <f t="shared" ca="1" si="71"/>
        <v/>
      </c>
    </row>
    <row r="630" spans="2:9" ht="15" thickBot="1" x14ac:dyDescent="0.35">
      <c r="B630" s="79" t="str">
        <f t="shared" ca="1" si="73"/>
        <v/>
      </c>
      <c r="C630" s="80" t="str">
        <f t="shared" ca="1" si="67"/>
        <v/>
      </c>
      <c r="D630" s="83" t="str">
        <f t="shared" ca="1" si="68"/>
        <v/>
      </c>
      <c r="E630" s="81">
        <f t="shared" ca="1" si="72"/>
        <v>0</v>
      </c>
      <c r="F630" s="83"/>
      <c r="G630" s="82" t="str">
        <f t="shared" ca="1" si="69"/>
        <v/>
      </c>
      <c r="H630" s="82" t="str">
        <f t="shared" ca="1" si="70"/>
        <v/>
      </c>
      <c r="I630" s="82" t="str">
        <f t="shared" ca="1" si="71"/>
        <v/>
      </c>
    </row>
    <row r="631" spans="2:9" ht="15" thickBot="1" x14ac:dyDescent="0.35">
      <c r="B631" s="79" t="str">
        <f t="shared" ca="1" si="73"/>
        <v/>
      </c>
      <c r="C631" s="80" t="str">
        <f t="shared" ca="1" si="67"/>
        <v/>
      </c>
      <c r="D631" s="83" t="str">
        <f t="shared" ca="1" si="68"/>
        <v/>
      </c>
      <c r="E631" s="81">
        <f t="shared" ca="1" si="72"/>
        <v>0</v>
      </c>
      <c r="F631" s="83"/>
      <c r="G631" s="82" t="str">
        <f t="shared" ca="1" si="69"/>
        <v/>
      </c>
      <c r="H631" s="82" t="str">
        <f t="shared" ca="1" si="70"/>
        <v/>
      </c>
      <c r="I631" s="82" t="str">
        <f t="shared" ca="1" si="71"/>
        <v/>
      </c>
    </row>
    <row r="632" spans="2:9" ht="15" thickBot="1" x14ac:dyDescent="0.35">
      <c r="B632" s="79" t="str">
        <f t="shared" ca="1" si="73"/>
        <v/>
      </c>
      <c r="C632" s="80" t="str">
        <f t="shared" ca="1" si="67"/>
        <v/>
      </c>
      <c r="D632" s="83" t="str">
        <f t="shared" ca="1" si="68"/>
        <v/>
      </c>
      <c r="E632" s="81">
        <f t="shared" ca="1" si="72"/>
        <v>0</v>
      </c>
      <c r="F632" s="83"/>
      <c r="G632" s="82" t="str">
        <f t="shared" ca="1" si="69"/>
        <v/>
      </c>
      <c r="H632" s="82" t="str">
        <f t="shared" ca="1" si="70"/>
        <v/>
      </c>
      <c r="I632" s="82" t="str">
        <f t="shared" ca="1" si="71"/>
        <v/>
      </c>
    </row>
    <row r="633" spans="2:9" ht="15" thickBot="1" x14ac:dyDescent="0.35">
      <c r="B633" s="79" t="str">
        <f t="shared" ca="1" si="73"/>
        <v/>
      </c>
      <c r="C633" s="80" t="str">
        <f t="shared" ca="1" si="67"/>
        <v/>
      </c>
      <c r="D633" s="83" t="str">
        <f t="shared" ca="1" si="68"/>
        <v/>
      </c>
      <c r="E633" s="81">
        <f t="shared" ca="1" si="72"/>
        <v>0</v>
      </c>
      <c r="F633" s="83"/>
      <c r="G633" s="82" t="str">
        <f t="shared" ca="1" si="69"/>
        <v/>
      </c>
      <c r="H633" s="82" t="str">
        <f t="shared" ca="1" si="70"/>
        <v/>
      </c>
      <c r="I633" s="82" t="str">
        <f t="shared" ca="1" si="71"/>
        <v/>
      </c>
    </row>
    <row r="634" spans="2:9" ht="15" thickBot="1" x14ac:dyDescent="0.35">
      <c r="B634" s="79" t="str">
        <f t="shared" ca="1" si="73"/>
        <v/>
      </c>
      <c r="C634" s="80" t="str">
        <f t="shared" ca="1" si="67"/>
        <v/>
      </c>
      <c r="D634" s="83" t="str">
        <f t="shared" ca="1" si="68"/>
        <v/>
      </c>
      <c r="E634" s="81">
        <f t="shared" ca="1" si="72"/>
        <v>0</v>
      </c>
      <c r="F634" s="83"/>
      <c r="G634" s="82" t="str">
        <f t="shared" ca="1" si="69"/>
        <v/>
      </c>
      <c r="H634" s="82" t="str">
        <f t="shared" ca="1" si="70"/>
        <v/>
      </c>
      <c r="I634" s="82" t="str">
        <f t="shared" ca="1" si="71"/>
        <v/>
      </c>
    </row>
    <row r="635" spans="2:9" ht="15" thickBot="1" x14ac:dyDescent="0.35">
      <c r="B635" s="79" t="str">
        <f t="shared" ca="1" si="73"/>
        <v/>
      </c>
      <c r="C635" s="80" t="str">
        <f t="shared" ca="1" si="67"/>
        <v/>
      </c>
      <c r="D635" s="83" t="str">
        <f t="shared" ca="1" si="68"/>
        <v/>
      </c>
      <c r="E635" s="81">
        <f t="shared" ca="1" si="72"/>
        <v>0</v>
      </c>
      <c r="F635" s="83"/>
      <c r="G635" s="82" t="str">
        <f t="shared" ca="1" si="69"/>
        <v/>
      </c>
      <c r="H635" s="82" t="str">
        <f t="shared" ca="1" si="70"/>
        <v/>
      </c>
      <c r="I635" s="82" t="str">
        <f t="shared" ca="1" si="71"/>
        <v/>
      </c>
    </row>
    <row r="636" spans="2:9" ht="15" thickBot="1" x14ac:dyDescent="0.35">
      <c r="B636" s="79" t="str">
        <f t="shared" ca="1" si="73"/>
        <v/>
      </c>
      <c r="C636" s="80" t="str">
        <f t="shared" ca="1" si="67"/>
        <v/>
      </c>
      <c r="D636" s="83" t="str">
        <f t="shared" ca="1" si="68"/>
        <v/>
      </c>
      <c r="E636" s="81">
        <f t="shared" ca="1" si="72"/>
        <v>0</v>
      </c>
      <c r="F636" s="83"/>
      <c r="G636" s="82" t="str">
        <f t="shared" ca="1" si="69"/>
        <v/>
      </c>
      <c r="H636" s="82" t="str">
        <f t="shared" ca="1" si="70"/>
        <v/>
      </c>
      <c r="I636" s="82" t="str">
        <f t="shared" ca="1" si="71"/>
        <v/>
      </c>
    </row>
    <row r="637" spans="2:9" ht="15" thickBot="1" x14ac:dyDescent="0.35">
      <c r="B637" s="79" t="str">
        <f t="shared" ca="1" si="73"/>
        <v/>
      </c>
      <c r="C637" s="80" t="str">
        <f t="shared" ca="1" si="67"/>
        <v/>
      </c>
      <c r="D637" s="83" t="str">
        <f t="shared" ca="1" si="68"/>
        <v/>
      </c>
      <c r="E637" s="81">
        <f t="shared" ca="1" si="72"/>
        <v>0</v>
      </c>
      <c r="F637" s="83"/>
      <c r="G637" s="82" t="str">
        <f t="shared" ca="1" si="69"/>
        <v/>
      </c>
      <c r="H637" s="82" t="str">
        <f t="shared" ca="1" si="70"/>
        <v/>
      </c>
      <c r="I637" s="82" t="str">
        <f t="shared" ca="1" si="71"/>
        <v/>
      </c>
    </row>
    <row r="638" spans="2:9" ht="15" thickBot="1" x14ac:dyDescent="0.35">
      <c r="B638" s="79" t="str">
        <f t="shared" ca="1" si="73"/>
        <v/>
      </c>
      <c r="C638" s="80" t="str">
        <f t="shared" ca="1" si="67"/>
        <v/>
      </c>
      <c r="D638" s="83" t="str">
        <f t="shared" ca="1" si="68"/>
        <v/>
      </c>
      <c r="E638" s="81">
        <f t="shared" ca="1" si="72"/>
        <v>0</v>
      </c>
      <c r="F638" s="83"/>
      <c r="G638" s="82" t="str">
        <f t="shared" ca="1" si="69"/>
        <v/>
      </c>
      <c r="H638" s="82" t="str">
        <f t="shared" ca="1" si="70"/>
        <v/>
      </c>
      <c r="I638" s="82" t="str">
        <f t="shared" ca="1" si="71"/>
        <v/>
      </c>
    </row>
    <row r="639" spans="2:9" ht="15" thickBot="1" x14ac:dyDescent="0.35">
      <c r="B639" s="79" t="str">
        <f t="shared" ca="1" si="73"/>
        <v/>
      </c>
      <c r="C639" s="80" t="str">
        <f t="shared" ca="1" si="67"/>
        <v/>
      </c>
      <c r="D639" s="83" t="str">
        <f t="shared" ca="1" si="68"/>
        <v/>
      </c>
      <c r="E639" s="81">
        <f t="shared" ca="1" si="72"/>
        <v>0</v>
      </c>
      <c r="F639" s="83"/>
      <c r="G639" s="82" t="str">
        <f t="shared" ca="1" si="69"/>
        <v/>
      </c>
      <c r="H639" s="82" t="str">
        <f t="shared" ca="1" si="70"/>
        <v/>
      </c>
      <c r="I639" s="82" t="str">
        <f t="shared" ca="1" si="71"/>
        <v/>
      </c>
    </row>
    <row r="640" spans="2:9" ht="15" thickBot="1" x14ac:dyDescent="0.35">
      <c r="B640" s="79" t="str">
        <f t="shared" ca="1" si="73"/>
        <v/>
      </c>
      <c r="C640" s="80" t="str">
        <f t="shared" ca="1" si="67"/>
        <v/>
      </c>
      <c r="D640" s="83" t="str">
        <f t="shared" ca="1" si="68"/>
        <v/>
      </c>
      <c r="E640" s="81">
        <f t="shared" ca="1" si="72"/>
        <v>0</v>
      </c>
      <c r="F640" s="83"/>
      <c r="G640" s="82" t="str">
        <f t="shared" ca="1" si="69"/>
        <v/>
      </c>
      <c r="H640" s="82" t="str">
        <f t="shared" ca="1" si="70"/>
        <v/>
      </c>
      <c r="I640" s="82" t="str">
        <f t="shared" ca="1" si="71"/>
        <v/>
      </c>
    </row>
    <row r="641" spans="2:9" ht="15" thickBot="1" x14ac:dyDescent="0.35">
      <c r="B641" s="79" t="str">
        <f t="shared" ca="1" si="73"/>
        <v/>
      </c>
      <c r="C641" s="80" t="str">
        <f t="shared" ca="1" si="67"/>
        <v/>
      </c>
      <c r="D641" s="83" t="str">
        <f t="shared" ca="1" si="68"/>
        <v/>
      </c>
      <c r="E641" s="81">
        <f t="shared" ca="1" si="72"/>
        <v>0</v>
      </c>
      <c r="F641" s="83"/>
      <c r="G641" s="82" t="str">
        <f t="shared" ca="1" si="69"/>
        <v/>
      </c>
      <c r="H641" s="82" t="str">
        <f t="shared" ca="1" si="70"/>
        <v/>
      </c>
      <c r="I641" s="82" t="str">
        <f t="shared" ca="1" si="71"/>
        <v/>
      </c>
    </row>
    <row r="642" spans="2:9" ht="15" thickBot="1" x14ac:dyDescent="0.35">
      <c r="B642" s="79" t="str">
        <f t="shared" ca="1" si="73"/>
        <v/>
      </c>
      <c r="C642" s="80" t="str">
        <f t="shared" ca="1" si="67"/>
        <v/>
      </c>
      <c r="D642" s="83" t="str">
        <f t="shared" ca="1" si="68"/>
        <v/>
      </c>
      <c r="E642" s="81">
        <f t="shared" ca="1" si="72"/>
        <v>0</v>
      </c>
      <c r="F642" s="83"/>
      <c r="G642" s="82" t="str">
        <f t="shared" ca="1" si="69"/>
        <v/>
      </c>
      <c r="H642" s="82" t="str">
        <f t="shared" ca="1" si="70"/>
        <v/>
      </c>
      <c r="I642" s="82" t="str">
        <f t="shared" ca="1" si="71"/>
        <v/>
      </c>
    </row>
    <row r="643" spans="2:9" ht="15" thickBot="1" x14ac:dyDescent="0.35">
      <c r="B643" s="79" t="str">
        <f t="shared" ca="1" si="73"/>
        <v/>
      </c>
      <c r="C643" s="80" t="str">
        <f t="shared" ca="1" si="67"/>
        <v/>
      </c>
      <c r="D643" s="83" t="str">
        <f t="shared" ca="1" si="68"/>
        <v/>
      </c>
      <c r="E643" s="81">
        <f t="shared" ca="1" si="72"/>
        <v>0</v>
      </c>
      <c r="F643" s="83"/>
      <c r="G643" s="82" t="str">
        <f t="shared" ca="1" si="69"/>
        <v/>
      </c>
      <c r="H643" s="82" t="str">
        <f t="shared" ca="1" si="70"/>
        <v/>
      </c>
      <c r="I643" s="82" t="str">
        <f t="shared" ca="1" si="71"/>
        <v/>
      </c>
    </row>
    <row r="644" spans="2:9" ht="15" thickBot="1" x14ac:dyDescent="0.35">
      <c r="B644" s="79" t="str">
        <f t="shared" ca="1" si="73"/>
        <v/>
      </c>
      <c r="C644" s="80" t="str">
        <f t="shared" ca="1" si="67"/>
        <v/>
      </c>
      <c r="D644" s="83" t="str">
        <f t="shared" ca="1" si="68"/>
        <v/>
      </c>
      <c r="E644" s="81">
        <f t="shared" ca="1" si="72"/>
        <v>0</v>
      </c>
      <c r="F644" s="83"/>
      <c r="G644" s="82" t="str">
        <f t="shared" ca="1" si="69"/>
        <v/>
      </c>
      <c r="H644" s="82" t="str">
        <f t="shared" ca="1" si="70"/>
        <v/>
      </c>
      <c r="I644" s="82" t="str">
        <f t="shared" ca="1" si="71"/>
        <v/>
      </c>
    </row>
    <row r="645" spans="2:9" ht="15" thickBot="1" x14ac:dyDescent="0.35">
      <c r="B645" s="79" t="str">
        <f t="shared" ca="1" si="73"/>
        <v/>
      </c>
      <c r="C645" s="80" t="str">
        <f t="shared" ca="1" si="67"/>
        <v/>
      </c>
      <c r="D645" s="83" t="str">
        <f t="shared" ca="1" si="68"/>
        <v/>
      </c>
      <c r="E645" s="81">
        <f t="shared" ca="1" si="72"/>
        <v>0</v>
      </c>
      <c r="F645" s="83"/>
      <c r="G645" s="82" t="str">
        <f t="shared" ca="1" si="69"/>
        <v/>
      </c>
      <c r="H645" s="82" t="str">
        <f t="shared" ca="1" si="70"/>
        <v/>
      </c>
      <c r="I645" s="82" t="str">
        <f t="shared" ca="1" si="71"/>
        <v/>
      </c>
    </row>
    <row r="646" spans="2:9" ht="15" thickBot="1" x14ac:dyDescent="0.35">
      <c r="B646" s="79" t="str">
        <f t="shared" ca="1" si="73"/>
        <v/>
      </c>
      <c r="C646" s="80" t="str">
        <f t="shared" ca="1" si="67"/>
        <v/>
      </c>
      <c r="D646" s="83" t="str">
        <f t="shared" ca="1" si="68"/>
        <v/>
      </c>
      <c r="E646" s="81">
        <f t="shared" ca="1" si="72"/>
        <v>0</v>
      </c>
      <c r="F646" s="83"/>
      <c r="G646" s="82" t="str">
        <f t="shared" ca="1" si="69"/>
        <v/>
      </c>
      <c r="H646" s="82" t="str">
        <f t="shared" ca="1" si="70"/>
        <v/>
      </c>
      <c r="I646" s="82" t="str">
        <f t="shared" ca="1" si="71"/>
        <v/>
      </c>
    </row>
    <row r="647" spans="2:9" ht="15" thickBot="1" x14ac:dyDescent="0.35">
      <c r="B647" s="79" t="str">
        <f t="shared" ca="1" si="73"/>
        <v/>
      </c>
      <c r="C647" s="80" t="str">
        <f t="shared" ca="1" si="67"/>
        <v/>
      </c>
      <c r="D647" s="83" t="str">
        <f t="shared" ca="1" si="68"/>
        <v/>
      </c>
      <c r="E647" s="81">
        <f t="shared" ca="1" si="72"/>
        <v>0</v>
      </c>
      <c r="F647" s="83"/>
      <c r="G647" s="82" t="str">
        <f t="shared" ca="1" si="69"/>
        <v/>
      </c>
      <c r="H647" s="82" t="str">
        <f t="shared" ca="1" si="70"/>
        <v/>
      </c>
      <c r="I647" s="82" t="str">
        <f t="shared" ca="1" si="71"/>
        <v/>
      </c>
    </row>
    <row r="648" spans="2:9" ht="15" thickBot="1" x14ac:dyDescent="0.35">
      <c r="B648" s="79" t="str">
        <f t="shared" ca="1" si="73"/>
        <v/>
      </c>
      <c r="C648" s="80" t="str">
        <f t="shared" ca="1" si="67"/>
        <v/>
      </c>
      <c r="D648" s="83" t="str">
        <f t="shared" ca="1" si="68"/>
        <v/>
      </c>
      <c r="E648" s="81">
        <f t="shared" ca="1" si="72"/>
        <v>0</v>
      </c>
      <c r="F648" s="83"/>
      <c r="G648" s="82" t="str">
        <f t="shared" ca="1" si="69"/>
        <v/>
      </c>
      <c r="H648" s="82" t="str">
        <f t="shared" ca="1" si="70"/>
        <v/>
      </c>
      <c r="I648" s="82" t="str">
        <f t="shared" ca="1" si="71"/>
        <v/>
      </c>
    </row>
    <row r="649" spans="2:9" ht="15" thickBot="1" x14ac:dyDescent="0.35">
      <c r="B649" s="79" t="str">
        <f t="shared" ca="1" si="73"/>
        <v/>
      </c>
      <c r="C649" s="80" t="str">
        <f t="shared" ca="1" si="67"/>
        <v/>
      </c>
      <c r="D649" s="83" t="str">
        <f t="shared" ca="1" si="68"/>
        <v/>
      </c>
      <c r="E649" s="81">
        <f t="shared" ca="1" si="72"/>
        <v>0</v>
      </c>
      <c r="F649" s="83"/>
      <c r="G649" s="82" t="str">
        <f t="shared" ca="1" si="69"/>
        <v/>
      </c>
      <c r="H649" s="82" t="str">
        <f t="shared" ca="1" si="70"/>
        <v/>
      </c>
      <c r="I649" s="82" t="str">
        <f t="shared" ca="1" si="71"/>
        <v/>
      </c>
    </row>
    <row r="650" spans="2:9" ht="15" thickBot="1" x14ac:dyDescent="0.35">
      <c r="B650" s="79" t="str">
        <f t="shared" ca="1" si="73"/>
        <v/>
      </c>
      <c r="C650" s="80" t="str">
        <f t="shared" ca="1" si="67"/>
        <v/>
      </c>
      <c r="D650" s="83" t="str">
        <f t="shared" ca="1" si="68"/>
        <v/>
      </c>
      <c r="E650" s="81">
        <f t="shared" ca="1" si="72"/>
        <v>0</v>
      </c>
      <c r="F650" s="83"/>
      <c r="G650" s="82" t="str">
        <f t="shared" ca="1" si="69"/>
        <v/>
      </c>
      <c r="H650" s="82" t="str">
        <f t="shared" ca="1" si="70"/>
        <v/>
      </c>
      <c r="I650" s="82" t="str">
        <f t="shared" ca="1" si="71"/>
        <v/>
      </c>
    </row>
    <row r="651" spans="2:9" ht="15" thickBot="1" x14ac:dyDescent="0.35">
      <c r="B651" s="79" t="str">
        <f t="shared" ca="1" si="73"/>
        <v/>
      </c>
      <c r="C651" s="80" t="str">
        <f t="shared" ca="1" si="67"/>
        <v/>
      </c>
      <c r="D651" s="83" t="str">
        <f t="shared" ca="1" si="68"/>
        <v/>
      </c>
      <c r="E651" s="81">
        <f t="shared" ca="1" si="72"/>
        <v>0</v>
      </c>
      <c r="F651" s="83"/>
      <c r="G651" s="82" t="str">
        <f t="shared" ca="1" si="69"/>
        <v/>
      </c>
      <c r="H651" s="82" t="str">
        <f t="shared" ca="1" si="70"/>
        <v/>
      </c>
      <c r="I651" s="82" t="str">
        <f t="shared" ca="1" si="71"/>
        <v/>
      </c>
    </row>
    <row r="652" spans="2:9" ht="15" thickBot="1" x14ac:dyDescent="0.35">
      <c r="B652" s="79" t="str">
        <f t="shared" ca="1" si="73"/>
        <v/>
      </c>
      <c r="C652" s="80" t="str">
        <f t="shared" ca="1" si="67"/>
        <v/>
      </c>
      <c r="D652" s="83" t="str">
        <f t="shared" ca="1" si="68"/>
        <v/>
      </c>
      <c r="E652" s="81">
        <f t="shared" ca="1" si="72"/>
        <v>0</v>
      </c>
      <c r="F652" s="83"/>
      <c r="G652" s="82" t="str">
        <f t="shared" ca="1" si="69"/>
        <v/>
      </c>
      <c r="H652" s="82" t="str">
        <f t="shared" ca="1" si="70"/>
        <v/>
      </c>
      <c r="I652" s="82" t="str">
        <f t="shared" ca="1" si="71"/>
        <v/>
      </c>
    </row>
    <row r="653" spans="2:9" ht="15" thickBot="1" x14ac:dyDescent="0.35">
      <c r="B653" s="79" t="str">
        <f t="shared" ca="1" si="73"/>
        <v/>
      </c>
      <c r="C653" s="80" t="str">
        <f t="shared" ca="1" si="67"/>
        <v/>
      </c>
      <c r="D653" s="83" t="str">
        <f t="shared" ca="1" si="68"/>
        <v/>
      </c>
      <c r="E653" s="81">
        <f t="shared" ca="1" si="72"/>
        <v>0</v>
      </c>
      <c r="F653" s="83"/>
      <c r="G653" s="82" t="str">
        <f t="shared" ca="1" si="69"/>
        <v/>
      </c>
      <c r="H653" s="82" t="str">
        <f t="shared" ca="1" si="70"/>
        <v/>
      </c>
      <c r="I653" s="82" t="str">
        <f t="shared" ca="1" si="71"/>
        <v/>
      </c>
    </row>
    <row r="654" spans="2:9" ht="15" thickBot="1" x14ac:dyDescent="0.35">
      <c r="B654" s="79" t="str">
        <f t="shared" ca="1" si="73"/>
        <v/>
      </c>
      <c r="C654" s="80" t="str">
        <f t="shared" ca="1" si="67"/>
        <v/>
      </c>
      <c r="D654" s="83" t="str">
        <f t="shared" ca="1" si="68"/>
        <v/>
      </c>
      <c r="E654" s="81">
        <f t="shared" ca="1" si="72"/>
        <v>0</v>
      </c>
      <c r="F654" s="83"/>
      <c r="G654" s="82" t="str">
        <f t="shared" ca="1" si="69"/>
        <v/>
      </c>
      <c r="H654" s="82" t="str">
        <f t="shared" ca="1" si="70"/>
        <v/>
      </c>
      <c r="I654" s="82" t="str">
        <f t="shared" ca="1" si="71"/>
        <v/>
      </c>
    </row>
    <row r="655" spans="2:9" ht="15" thickBot="1" x14ac:dyDescent="0.35">
      <c r="B655" s="79" t="str">
        <f t="shared" ca="1" si="73"/>
        <v/>
      </c>
      <c r="C655" s="80" t="str">
        <f t="shared" ca="1" si="67"/>
        <v/>
      </c>
      <c r="D655" s="83" t="str">
        <f t="shared" ca="1" si="68"/>
        <v/>
      </c>
      <c r="E655" s="81">
        <f t="shared" ca="1" si="72"/>
        <v>0</v>
      </c>
      <c r="F655" s="83"/>
      <c r="G655" s="82" t="str">
        <f t="shared" ca="1" si="69"/>
        <v/>
      </c>
      <c r="H655" s="82" t="str">
        <f t="shared" ca="1" si="70"/>
        <v/>
      </c>
      <c r="I655" s="82" t="str">
        <f t="shared" ca="1" si="71"/>
        <v/>
      </c>
    </row>
    <row r="656" spans="2:9" ht="15" thickBot="1" x14ac:dyDescent="0.35">
      <c r="B656" s="79" t="str">
        <f t="shared" ca="1" si="73"/>
        <v/>
      </c>
      <c r="C656" s="80" t="str">
        <f t="shared" ca="1" si="67"/>
        <v/>
      </c>
      <c r="D656" s="83" t="str">
        <f t="shared" ca="1" si="68"/>
        <v/>
      </c>
      <c r="E656" s="81">
        <f t="shared" ca="1" si="72"/>
        <v>0</v>
      </c>
      <c r="F656" s="83"/>
      <c r="G656" s="82" t="str">
        <f t="shared" ca="1" si="69"/>
        <v/>
      </c>
      <c r="H656" s="82" t="str">
        <f t="shared" ca="1" si="70"/>
        <v/>
      </c>
      <c r="I656" s="82" t="str">
        <f t="shared" ca="1" si="71"/>
        <v/>
      </c>
    </row>
    <row r="657" spans="2:9" ht="15" thickBot="1" x14ac:dyDescent="0.35">
      <c r="B657" s="79" t="str">
        <f t="shared" ca="1" si="73"/>
        <v/>
      </c>
      <c r="C657" s="80" t="str">
        <f t="shared" ca="1" si="67"/>
        <v/>
      </c>
      <c r="D657" s="83" t="str">
        <f t="shared" ca="1" si="68"/>
        <v/>
      </c>
      <c r="E657" s="81">
        <f t="shared" ca="1" si="72"/>
        <v>0</v>
      </c>
      <c r="F657" s="83"/>
      <c r="G657" s="82" t="str">
        <f t="shared" ca="1" si="69"/>
        <v/>
      </c>
      <c r="H657" s="82" t="str">
        <f t="shared" ca="1" si="70"/>
        <v/>
      </c>
      <c r="I657" s="82" t="str">
        <f t="shared" ca="1" si="71"/>
        <v/>
      </c>
    </row>
    <row r="658" spans="2:9" ht="15" thickBot="1" x14ac:dyDescent="0.35">
      <c r="B658" s="79" t="str">
        <f t="shared" ca="1" si="73"/>
        <v/>
      </c>
      <c r="C658" s="80" t="str">
        <f t="shared" ca="1" si="67"/>
        <v/>
      </c>
      <c r="D658" s="83" t="str">
        <f t="shared" ca="1" si="68"/>
        <v/>
      </c>
      <c r="E658" s="81">
        <f t="shared" ca="1" si="72"/>
        <v>0</v>
      </c>
      <c r="F658" s="83"/>
      <c r="G658" s="82" t="str">
        <f t="shared" ca="1" si="69"/>
        <v/>
      </c>
      <c r="H658" s="82" t="str">
        <f t="shared" ca="1" si="70"/>
        <v/>
      </c>
      <c r="I658" s="82" t="str">
        <f t="shared" ca="1" si="71"/>
        <v/>
      </c>
    </row>
    <row r="659" spans="2:9" ht="15" thickBot="1" x14ac:dyDescent="0.35">
      <c r="B659" s="79" t="str">
        <f t="shared" ca="1" si="73"/>
        <v/>
      </c>
      <c r="C659" s="80" t="str">
        <f t="shared" ca="1" si="67"/>
        <v/>
      </c>
      <c r="D659" s="83" t="str">
        <f t="shared" ca="1" si="68"/>
        <v/>
      </c>
      <c r="E659" s="81">
        <f t="shared" ca="1" si="72"/>
        <v>0</v>
      </c>
      <c r="F659" s="83"/>
      <c r="G659" s="82" t="str">
        <f t="shared" ca="1" si="69"/>
        <v/>
      </c>
      <c r="H659" s="82" t="str">
        <f t="shared" ca="1" si="70"/>
        <v/>
      </c>
      <c r="I659" s="82" t="str">
        <f t="shared" ca="1" si="71"/>
        <v/>
      </c>
    </row>
    <row r="660" spans="2:9" ht="15" thickBot="1" x14ac:dyDescent="0.35">
      <c r="B660" s="79" t="str">
        <f t="shared" ca="1" si="73"/>
        <v/>
      </c>
      <c r="C660" s="80" t="str">
        <f t="shared" ca="1" si="67"/>
        <v/>
      </c>
      <c r="D660" s="83" t="str">
        <f t="shared" ca="1" si="68"/>
        <v/>
      </c>
      <c r="E660" s="81">
        <f t="shared" ca="1" si="72"/>
        <v>0</v>
      </c>
      <c r="F660" s="83"/>
      <c r="G660" s="82" t="str">
        <f t="shared" ca="1" si="69"/>
        <v/>
      </c>
      <c r="H660" s="82" t="str">
        <f t="shared" ca="1" si="70"/>
        <v/>
      </c>
      <c r="I660" s="82" t="str">
        <f t="shared" ca="1" si="71"/>
        <v/>
      </c>
    </row>
    <row r="661" spans="2:9" ht="15" thickBot="1" x14ac:dyDescent="0.35">
      <c r="B661" s="79" t="str">
        <f t="shared" ca="1" si="73"/>
        <v/>
      </c>
      <c r="C661" s="80" t="str">
        <f t="shared" ca="1" si="67"/>
        <v/>
      </c>
      <c r="D661" s="83" t="str">
        <f t="shared" ca="1" si="68"/>
        <v/>
      </c>
      <c r="E661" s="81">
        <f t="shared" ca="1" si="72"/>
        <v>0</v>
      </c>
      <c r="F661" s="83"/>
      <c r="G661" s="82" t="str">
        <f t="shared" ca="1" si="69"/>
        <v/>
      </c>
      <c r="H661" s="82" t="str">
        <f t="shared" ca="1" si="70"/>
        <v/>
      </c>
      <c r="I661" s="82" t="str">
        <f t="shared" ca="1" si="71"/>
        <v/>
      </c>
    </row>
    <row r="662" spans="2:9" ht="15" thickBot="1" x14ac:dyDescent="0.35">
      <c r="B662" s="79" t="str">
        <f t="shared" ca="1" si="73"/>
        <v/>
      </c>
      <c r="C662" s="80" t="str">
        <f t="shared" ca="1" si="67"/>
        <v/>
      </c>
      <c r="D662" s="83" t="str">
        <f t="shared" ca="1" si="68"/>
        <v/>
      </c>
      <c r="E662" s="81">
        <f t="shared" ca="1" si="72"/>
        <v>0</v>
      </c>
      <c r="F662" s="83"/>
      <c r="G662" s="82" t="str">
        <f t="shared" ca="1" si="69"/>
        <v/>
      </c>
      <c r="H662" s="82" t="str">
        <f t="shared" ca="1" si="70"/>
        <v/>
      </c>
      <c r="I662" s="82" t="str">
        <f t="shared" ca="1" si="71"/>
        <v/>
      </c>
    </row>
    <row r="663" spans="2:9" ht="15" thickBot="1" x14ac:dyDescent="0.35">
      <c r="B663" s="79" t="str">
        <f t="shared" ca="1" si="73"/>
        <v/>
      </c>
      <c r="C663" s="80" t="str">
        <f t="shared" ca="1" si="67"/>
        <v/>
      </c>
      <c r="D663" s="83" t="str">
        <f t="shared" ca="1" si="68"/>
        <v/>
      </c>
      <c r="E663" s="81">
        <f t="shared" ca="1" si="72"/>
        <v>0</v>
      </c>
      <c r="F663" s="83"/>
      <c r="G663" s="82" t="str">
        <f t="shared" ca="1" si="69"/>
        <v/>
      </c>
      <c r="H663" s="82" t="str">
        <f t="shared" ca="1" si="70"/>
        <v/>
      </c>
      <c r="I663" s="82" t="str">
        <f t="shared" ca="1" si="71"/>
        <v/>
      </c>
    </row>
    <row r="664" spans="2:9" ht="15" thickBot="1" x14ac:dyDescent="0.35">
      <c r="B664" s="79" t="str">
        <f t="shared" ca="1" si="73"/>
        <v/>
      </c>
      <c r="C664" s="80" t="str">
        <f t="shared" ref="C664:C727" ca="1" si="74">IF($E$10="End of the Period",IF(B664="","",IF(OR(payment_frequency_1="Weekly",payment_frequency_1="Bi-weekly",payment_frequency_1="Semi-monthly"),first_payment_date_1+B664*VLOOKUP(payment_frequency_1,periodic_table,2,0),EDATE(first_payment_date_1,B664*VLOOKUP(payment_frequency_1,periodic_table,2,0)))),IF(B664="","",IF(OR(payment_frequency_1="Weekly",payment_frequency_1="Bi-weekly",payment_frequency_1="Semi-monthly"),first_payment_date_1+(B664-1)*VLOOKUP(payment_frequency_1,periodic_table,2,0),EDATE(first_payment_date_1,(B664-1)*VLOOKUP(payment_frequency_1,periodic_table,2,0)))))</f>
        <v/>
      </c>
      <c r="D664" s="83" t="str">
        <f t="shared" ref="D664:D727" ca="1" si="75">IF(B664="","",IF(I663&lt;payment_1,I663*(1+rate_1),payment_1))</f>
        <v/>
      </c>
      <c r="E664" s="81">
        <f t="shared" ca="1" si="72"/>
        <v>0</v>
      </c>
      <c r="F664" s="83"/>
      <c r="G664" s="82" t="str">
        <f t="shared" ref="G664:G727" ca="1" si="76">IF(AND(payment_type_1=1,B664=1),0,IF(B664="","",I663*rate_1))</f>
        <v/>
      </c>
      <c r="H664" s="82" t="str">
        <f t="shared" ca="1" si="70"/>
        <v/>
      </c>
      <c r="I664" s="82" t="str">
        <f t="shared" ca="1" si="71"/>
        <v/>
      </c>
    </row>
    <row r="665" spans="2:9" ht="15" thickBot="1" x14ac:dyDescent="0.35">
      <c r="B665" s="79" t="str">
        <f t="shared" ca="1" si="73"/>
        <v/>
      </c>
      <c r="C665" s="80" t="str">
        <f t="shared" ca="1" si="74"/>
        <v/>
      </c>
      <c r="D665" s="83" t="str">
        <f t="shared" ca="1" si="75"/>
        <v/>
      </c>
      <c r="E665" s="81">
        <f t="shared" ca="1" si="72"/>
        <v>0</v>
      </c>
      <c r="F665" s="83"/>
      <c r="G665" s="82" t="str">
        <f t="shared" ca="1" si="76"/>
        <v/>
      </c>
      <c r="H665" s="82" t="str">
        <f t="shared" ref="H665:H728" ca="1" si="77">IF(B665="","",D665-G665+E665+F665)</f>
        <v/>
      </c>
      <c r="I665" s="82" t="str">
        <f t="shared" ref="I665:I728" ca="1" si="78">IFERROR(IF(H665&lt;=0,"",I664-H665),"")</f>
        <v/>
      </c>
    </row>
    <row r="666" spans="2:9" ht="15" thickBot="1" x14ac:dyDescent="0.35">
      <c r="B666" s="79" t="str">
        <f t="shared" ca="1" si="73"/>
        <v/>
      </c>
      <c r="C666" s="80" t="str">
        <f t="shared" ca="1" si="74"/>
        <v/>
      </c>
      <c r="D666" s="83" t="str">
        <f t="shared" ca="1" si="75"/>
        <v/>
      </c>
      <c r="E666" s="81">
        <f t="shared" ca="1" si="72"/>
        <v>0</v>
      </c>
      <c r="F666" s="83"/>
      <c r="G666" s="82" t="str">
        <f t="shared" ca="1" si="76"/>
        <v/>
      </c>
      <c r="H666" s="82" t="str">
        <f t="shared" ca="1" si="77"/>
        <v/>
      </c>
      <c r="I666" s="82" t="str">
        <f t="shared" ca="1" si="78"/>
        <v/>
      </c>
    </row>
    <row r="667" spans="2:9" ht="15" thickBot="1" x14ac:dyDescent="0.35">
      <c r="B667" s="79" t="str">
        <f t="shared" ca="1" si="73"/>
        <v/>
      </c>
      <c r="C667" s="80" t="str">
        <f t="shared" ca="1" si="74"/>
        <v/>
      </c>
      <c r="D667" s="83" t="str">
        <f t="shared" ca="1" si="75"/>
        <v/>
      </c>
      <c r="E667" s="81">
        <f t="shared" ca="1" si="72"/>
        <v>0</v>
      </c>
      <c r="F667" s="83"/>
      <c r="G667" s="82" t="str">
        <f t="shared" ca="1" si="76"/>
        <v/>
      </c>
      <c r="H667" s="82" t="str">
        <f t="shared" ca="1" si="77"/>
        <v/>
      </c>
      <c r="I667" s="82" t="str">
        <f t="shared" ca="1" si="78"/>
        <v/>
      </c>
    </row>
    <row r="668" spans="2:9" ht="15" thickBot="1" x14ac:dyDescent="0.35">
      <c r="B668" s="79" t="str">
        <f t="shared" ca="1" si="73"/>
        <v/>
      </c>
      <c r="C668" s="80" t="str">
        <f t="shared" ca="1" si="74"/>
        <v/>
      </c>
      <c r="D668" s="83" t="str">
        <f t="shared" ca="1" si="75"/>
        <v/>
      </c>
      <c r="E668" s="81">
        <f t="shared" ca="1" si="72"/>
        <v>0</v>
      </c>
      <c r="F668" s="83"/>
      <c r="G668" s="82" t="str">
        <f t="shared" ca="1" si="76"/>
        <v/>
      </c>
      <c r="H668" s="82" t="str">
        <f t="shared" ca="1" si="77"/>
        <v/>
      </c>
      <c r="I668" s="82" t="str">
        <f t="shared" ca="1" si="78"/>
        <v/>
      </c>
    </row>
    <row r="669" spans="2:9" ht="15" thickBot="1" x14ac:dyDescent="0.35">
      <c r="B669" s="79" t="str">
        <f t="shared" ca="1" si="73"/>
        <v/>
      </c>
      <c r="C669" s="80" t="str">
        <f t="shared" ca="1" si="74"/>
        <v/>
      </c>
      <c r="D669" s="83" t="str">
        <f t="shared" ca="1" si="75"/>
        <v/>
      </c>
      <c r="E669" s="81">
        <f t="shared" ca="1" si="72"/>
        <v>0</v>
      </c>
      <c r="F669" s="83"/>
      <c r="G669" s="82" t="str">
        <f t="shared" ca="1" si="76"/>
        <v/>
      </c>
      <c r="H669" s="82" t="str">
        <f t="shared" ca="1" si="77"/>
        <v/>
      </c>
      <c r="I669" s="82" t="str">
        <f t="shared" ca="1" si="78"/>
        <v/>
      </c>
    </row>
    <row r="670" spans="2:9" ht="15" thickBot="1" x14ac:dyDescent="0.35">
      <c r="B670" s="79" t="str">
        <f t="shared" ca="1" si="73"/>
        <v/>
      </c>
      <c r="C670" s="80" t="str">
        <f t="shared" ca="1" si="74"/>
        <v/>
      </c>
      <c r="D670" s="83" t="str">
        <f t="shared" ca="1" si="75"/>
        <v/>
      </c>
      <c r="E670" s="81">
        <f t="shared" ca="1" si="72"/>
        <v>0</v>
      </c>
      <c r="F670" s="83"/>
      <c r="G670" s="82" t="str">
        <f t="shared" ca="1" si="76"/>
        <v/>
      </c>
      <c r="H670" s="82" t="str">
        <f t="shared" ca="1" si="77"/>
        <v/>
      </c>
      <c r="I670" s="82" t="str">
        <f t="shared" ca="1" si="78"/>
        <v/>
      </c>
    </row>
    <row r="671" spans="2:9" ht="15" thickBot="1" x14ac:dyDescent="0.35">
      <c r="B671" s="79" t="str">
        <f t="shared" ca="1" si="73"/>
        <v/>
      </c>
      <c r="C671" s="80" t="str">
        <f t="shared" ca="1" si="74"/>
        <v/>
      </c>
      <c r="D671" s="83" t="str">
        <f t="shared" ca="1" si="75"/>
        <v/>
      </c>
      <c r="E671" s="81">
        <f t="shared" ca="1" si="72"/>
        <v>0</v>
      </c>
      <c r="F671" s="83"/>
      <c r="G671" s="82" t="str">
        <f t="shared" ca="1" si="76"/>
        <v/>
      </c>
      <c r="H671" s="82" t="str">
        <f t="shared" ca="1" si="77"/>
        <v/>
      </c>
      <c r="I671" s="82" t="str">
        <f t="shared" ca="1" si="78"/>
        <v/>
      </c>
    </row>
    <row r="672" spans="2:9" ht="15" thickBot="1" x14ac:dyDescent="0.35">
      <c r="B672" s="79" t="str">
        <f t="shared" ca="1" si="73"/>
        <v/>
      </c>
      <c r="C672" s="80" t="str">
        <f t="shared" ca="1" si="74"/>
        <v/>
      </c>
      <c r="D672" s="83" t="str">
        <f t="shared" ca="1" si="75"/>
        <v/>
      </c>
      <c r="E672" s="81">
        <f t="shared" ca="1" si="72"/>
        <v>0</v>
      </c>
      <c r="F672" s="83"/>
      <c r="G672" s="82" t="str">
        <f t="shared" ca="1" si="76"/>
        <v/>
      </c>
      <c r="H672" s="82" t="str">
        <f t="shared" ca="1" si="77"/>
        <v/>
      </c>
      <c r="I672" s="82" t="str">
        <f t="shared" ca="1" si="78"/>
        <v/>
      </c>
    </row>
    <row r="673" spans="2:9" ht="15" thickBot="1" x14ac:dyDescent="0.35">
      <c r="B673" s="79" t="str">
        <f t="shared" ca="1" si="73"/>
        <v/>
      </c>
      <c r="C673" s="80" t="str">
        <f t="shared" ca="1" si="74"/>
        <v/>
      </c>
      <c r="D673" s="83" t="str">
        <f t="shared" ca="1" si="75"/>
        <v/>
      </c>
      <c r="E673" s="81">
        <f t="shared" ca="1" si="72"/>
        <v>0</v>
      </c>
      <c r="F673" s="83"/>
      <c r="G673" s="82" t="str">
        <f t="shared" ca="1" si="76"/>
        <v/>
      </c>
      <c r="H673" s="82" t="str">
        <f t="shared" ca="1" si="77"/>
        <v/>
      </c>
      <c r="I673" s="82" t="str">
        <f t="shared" ca="1" si="78"/>
        <v/>
      </c>
    </row>
    <row r="674" spans="2:9" ht="15" thickBot="1" x14ac:dyDescent="0.35">
      <c r="B674" s="79" t="str">
        <f t="shared" ca="1" si="73"/>
        <v/>
      </c>
      <c r="C674" s="80" t="str">
        <f t="shared" ca="1" si="74"/>
        <v/>
      </c>
      <c r="D674" s="83" t="str">
        <f t="shared" ca="1" si="75"/>
        <v/>
      </c>
      <c r="E674" s="81">
        <f t="shared" ca="1" si="72"/>
        <v>0</v>
      </c>
      <c r="F674" s="83"/>
      <c r="G674" s="82" t="str">
        <f t="shared" ca="1" si="76"/>
        <v/>
      </c>
      <c r="H674" s="82" t="str">
        <f t="shared" ca="1" si="77"/>
        <v/>
      </c>
      <c r="I674" s="82" t="str">
        <f t="shared" ca="1" si="78"/>
        <v/>
      </c>
    </row>
    <row r="675" spans="2:9" ht="15" thickBot="1" x14ac:dyDescent="0.35">
      <c r="B675" s="79" t="str">
        <f t="shared" ca="1" si="73"/>
        <v/>
      </c>
      <c r="C675" s="80" t="str">
        <f t="shared" ca="1" si="74"/>
        <v/>
      </c>
      <c r="D675" s="83" t="str">
        <f t="shared" ca="1" si="75"/>
        <v/>
      </c>
      <c r="E675" s="81">
        <f t="shared" ca="1" si="72"/>
        <v>0</v>
      </c>
      <c r="F675" s="83"/>
      <c r="G675" s="82" t="str">
        <f t="shared" ca="1" si="76"/>
        <v/>
      </c>
      <c r="H675" s="82" t="str">
        <f t="shared" ca="1" si="77"/>
        <v/>
      </c>
      <c r="I675" s="82" t="str">
        <f t="shared" ca="1" si="78"/>
        <v/>
      </c>
    </row>
    <row r="676" spans="2:9" ht="15" thickBot="1" x14ac:dyDescent="0.35">
      <c r="B676" s="79" t="str">
        <f t="shared" ca="1" si="73"/>
        <v/>
      </c>
      <c r="C676" s="80" t="str">
        <f t="shared" ca="1" si="74"/>
        <v/>
      </c>
      <c r="D676" s="83" t="str">
        <f t="shared" ca="1" si="75"/>
        <v/>
      </c>
      <c r="E676" s="81">
        <f t="shared" ref="E676:E739" ca="1" si="79">IFERROR(IF(I675-D676&lt;$E$13,0,IF(B676=$I$17,$E$13,IF(B676&lt;$I$17,0,IF(MOD(B676-$I$17,$E$18)=0,$E$13,0)))),0)</f>
        <v>0</v>
      </c>
      <c r="F676" s="83"/>
      <c r="G676" s="82" t="str">
        <f t="shared" ca="1" si="76"/>
        <v/>
      </c>
      <c r="H676" s="82" t="str">
        <f t="shared" ca="1" si="77"/>
        <v/>
      </c>
      <c r="I676" s="82" t="str">
        <f t="shared" ca="1" si="78"/>
        <v/>
      </c>
    </row>
    <row r="677" spans="2:9" ht="15" thickBot="1" x14ac:dyDescent="0.35">
      <c r="B677" s="79" t="str">
        <f t="shared" ca="1" si="73"/>
        <v/>
      </c>
      <c r="C677" s="80" t="str">
        <f t="shared" ca="1" si="74"/>
        <v/>
      </c>
      <c r="D677" s="83" t="str">
        <f t="shared" ca="1" si="75"/>
        <v/>
      </c>
      <c r="E677" s="81">
        <f t="shared" ca="1" si="79"/>
        <v>0</v>
      </c>
      <c r="F677" s="83"/>
      <c r="G677" s="82" t="str">
        <f t="shared" ca="1" si="76"/>
        <v/>
      </c>
      <c r="H677" s="82" t="str">
        <f t="shared" ca="1" si="77"/>
        <v/>
      </c>
      <c r="I677" s="82" t="str">
        <f t="shared" ca="1" si="78"/>
        <v/>
      </c>
    </row>
    <row r="678" spans="2:9" ht="15" thickBot="1" x14ac:dyDescent="0.35">
      <c r="B678" s="79" t="str">
        <f t="shared" ca="1" si="73"/>
        <v/>
      </c>
      <c r="C678" s="80" t="str">
        <f t="shared" ca="1" si="74"/>
        <v/>
      </c>
      <c r="D678" s="83" t="str">
        <f t="shared" ca="1" si="75"/>
        <v/>
      </c>
      <c r="E678" s="81">
        <f t="shared" ca="1" si="79"/>
        <v>0</v>
      </c>
      <c r="F678" s="83"/>
      <c r="G678" s="82" t="str">
        <f t="shared" ca="1" si="76"/>
        <v/>
      </c>
      <c r="H678" s="82" t="str">
        <f t="shared" ca="1" si="77"/>
        <v/>
      </c>
      <c r="I678" s="82" t="str">
        <f t="shared" ca="1" si="78"/>
        <v/>
      </c>
    </row>
    <row r="679" spans="2:9" ht="15" thickBot="1" x14ac:dyDescent="0.35">
      <c r="B679" s="79" t="str">
        <f t="shared" ca="1" si="73"/>
        <v/>
      </c>
      <c r="C679" s="80" t="str">
        <f t="shared" ca="1" si="74"/>
        <v/>
      </c>
      <c r="D679" s="83" t="str">
        <f t="shared" ca="1" si="75"/>
        <v/>
      </c>
      <c r="E679" s="81">
        <f t="shared" ca="1" si="79"/>
        <v>0</v>
      </c>
      <c r="F679" s="83"/>
      <c r="G679" s="82" t="str">
        <f t="shared" ca="1" si="76"/>
        <v/>
      </c>
      <c r="H679" s="82" t="str">
        <f t="shared" ca="1" si="77"/>
        <v/>
      </c>
      <c r="I679" s="82" t="str">
        <f t="shared" ca="1" si="78"/>
        <v/>
      </c>
    </row>
    <row r="680" spans="2:9" ht="15" thickBot="1" x14ac:dyDescent="0.35">
      <c r="B680" s="79" t="str">
        <f t="shared" ca="1" si="73"/>
        <v/>
      </c>
      <c r="C680" s="80" t="str">
        <f t="shared" ca="1" si="74"/>
        <v/>
      </c>
      <c r="D680" s="83" t="str">
        <f t="shared" ca="1" si="75"/>
        <v/>
      </c>
      <c r="E680" s="81">
        <f t="shared" ca="1" si="79"/>
        <v>0</v>
      </c>
      <c r="F680" s="83"/>
      <c r="G680" s="82" t="str">
        <f t="shared" ca="1" si="76"/>
        <v/>
      </c>
      <c r="H680" s="82" t="str">
        <f t="shared" ca="1" si="77"/>
        <v/>
      </c>
      <c r="I680" s="82" t="str">
        <f t="shared" ca="1" si="78"/>
        <v/>
      </c>
    </row>
    <row r="681" spans="2:9" ht="15" thickBot="1" x14ac:dyDescent="0.35">
      <c r="B681" s="79" t="str">
        <f t="shared" ca="1" si="73"/>
        <v/>
      </c>
      <c r="C681" s="80" t="str">
        <f t="shared" ca="1" si="74"/>
        <v/>
      </c>
      <c r="D681" s="83" t="str">
        <f t="shared" ca="1" si="75"/>
        <v/>
      </c>
      <c r="E681" s="81">
        <f t="shared" ca="1" si="79"/>
        <v>0</v>
      </c>
      <c r="F681" s="83"/>
      <c r="G681" s="82" t="str">
        <f t="shared" ca="1" si="76"/>
        <v/>
      </c>
      <c r="H681" s="82" t="str">
        <f t="shared" ca="1" si="77"/>
        <v/>
      </c>
      <c r="I681" s="82" t="str">
        <f t="shared" ca="1" si="78"/>
        <v/>
      </c>
    </row>
    <row r="682" spans="2:9" ht="15" thickBot="1" x14ac:dyDescent="0.35">
      <c r="B682" s="79" t="str">
        <f t="shared" ca="1" si="73"/>
        <v/>
      </c>
      <c r="C682" s="80" t="str">
        <f t="shared" ca="1" si="74"/>
        <v/>
      </c>
      <c r="D682" s="83" t="str">
        <f t="shared" ca="1" si="75"/>
        <v/>
      </c>
      <c r="E682" s="81">
        <f t="shared" ca="1" si="79"/>
        <v>0</v>
      </c>
      <c r="F682" s="83"/>
      <c r="G682" s="82" t="str">
        <f t="shared" ca="1" si="76"/>
        <v/>
      </c>
      <c r="H682" s="82" t="str">
        <f t="shared" ca="1" si="77"/>
        <v/>
      </c>
      <c r="I682" s="82" t="str">
        <f t="shared" ca="1" si="78"/>
        <v/>
      </c>
    </row>
    <row r="683" spans="2:9" ht="15" thickBot="1" x14ac:dyDescent="0.35">
      <c r="B683" s="79" t="str">
        <f t="shared" ca="1" si="73"/>
        <v/>
      </c>
      <c r="C683" s="80" t="str">
        <f t="shared" ca="1" si="74"/>
        <v/>
      </c>
      <c r="D683" s="83" t="str">
        <f t="shared" ca="1" si="75"/>
        <v/>
      </c>
      <c r="E683" s="81">
        <f t="shared" ca="1" si="79"/>
        <v>0</v>
      </c>
      <c r="F683" s="83"/>
      <c r="G683" s="82" t="str">
        <f t="shared" ca="1" si="76"/>
        <v/>
      </c>
      <c r="H683" s="82" t="str">
        <f t="shared" ca="1" si="77"/>
        <v/>
      </c>
      <c r="I683" s="82" t="str">
        <f t="shared" ca="1" si="78"/>
        <v/>
      </c>
    </row>
    <row r="684" spans="2:9" ht="15" thickBot="1" x14ac:dyDescent="0.35">
      <c r="B684" s="79" t="str">
        <f t="shared" ca="1" si="73"/>
        <v/>
      </c>
      <c r="C684" s="80" t="str">
        <f t="shared" ca="1" si="74"/>
        <v/>
      </c>
      <c r="D684" s="83" t="str">
        <f t="shared" ca="1" si="75"/>
        <v/>
      </c>
      <c r="E684" s="81">
        <f t="shared" ca="1" si="79"/>
        <v>0</v>
      </c>
      <c r="F684" s="83"/>
      <c r="G684" s="82" t="str">
        <f t="shared" ca="1" si="76"/>
        <v/>
      </c>
      <c r="H684" s="82" t="str">
        <f t="shared" ca="1" si="77"/>
        <v/>
      </c>
      <c r="I684" s="82" t="str">
        <f t="shared" ca="1" si="78"/>
        <v/>
      </c>
    </row>
    <row r="685" spans="2:9" ht="15" thickBot="1" x14ac:dyDescent="0.35">
      <c r="B685" s="79" t="str">
        <f t="shared" ca="1" si="73"/>
        <v/>
      </c>
      <c r="C685" s="80" t="str">
        <f t="shared" ca="1" si="74"/>
        <v/>
      </c>
      <c r="D685" s="83" t="str">
        <f t="shared" ca="1" si="75"/>
        <v/>
      </c>
      <c r="E685" s="81">
        <f t="shared" ca="1" si="79"/>
        <v>0</v>
      </c>
      <c r="F685" s="83"/>
      <c r="G685" s="82" t="str">
        <f t="shared" ca="1" si="76"/>
        <v/>
      </c>
      <c r="H685" s="82" t="str">
        <f t="shared" ca="1" si="77"/>
        <v/>
      </c>
      <c r="I685" s="82" t="str">
        <f t="shared" ca="1" si="78"/>
        <v/>
      </c>
    </row>
    <row r="686" spans="2:9" ht="15" thickBot="1" x14ac:dyDescent="0.35">
      <c r="B686" s="79" t="str">
        <f t="shared" ca="1" si="73"/>
        <v/>
      </c>
      <c r="C686" s="80" t="str">
        <f t="shared" ca="1" si="74"/>
        <v/>
      </c>
      <c r="D686" s="83" t="str">
        <f t="shared" ca="1" si="75"/>
        <v/>
      </c>
      <c r="E686" s="81">
        <f t="shared" ca="1" si="79"/>
        <v>0</v>
      </c>
      <c r="F686" s="83"/>
      <c r="G686" s="82" t="str">
        <f t="shared" ca="1" si="76"/>
        <v/>
      </c>
      <c r="H686" s="82" t="str">
        <f t="shared" ca="1" si="77"/>
        <v/>
      </c>
      <c r="I686" s="82" t="str">
        <f t="shared" ca="1" si="78"/>
        <v/>
      </c>
    </row>
    <row r="687" spans="2:9" ht="15" thickBot="1" x14ac:dyDescent="0.35">
      <c r="B687" s="79" t="str">
        <f t="shared" ref="B687:B750" ca="1" si="80">IFERROR(IF(I686&lt;=0,"",B686+1),"")</f>
        <v/>
      </c>
      <c r="C687" s="80" t="str">
        <f t="shared" ca="1" si="74"/>
        <v/>
      </c>
      <c r="D687" s="83" t="str">
        <f t="shared" ca="1" si="75"/>
        <v/>
      </c>
      <c r="E687" s="81">
        <f t="shared" ca="1" si="79"/>
        <v>0</v>
      </c>
      <c r="F687" s="83"/>
      <c r="G687" s="82" t="str">
        <f t="shared" ca="1" si="76"/>
        <v/>
      </c>
      <c r="H687" s="82" t="str">
        <f t="shared" ca="1" si="77"/>
        <v/>
      </c>
      <c r="I687" s="82" t="str">
        <f t="shared" ca="1" si="78"/>
        <v/>
      </c>
    </row>
    <row r="688" spans="2:9" ht="15" thickBot="1" x14ac:dyDescent="0.35">
      <c r="B688" s="79" t="str">
        <f t="shared" ca="1" si="80"/>
        <v/>
      </c>
      <c r="C688" s="80" t="str">
        <f t="shared" ca="1" si="74"/>
        <v/>
      </c>
      <c r="D688" s="83" t="str">
        <f t="shared" ca="1" si="75"/>
        <v/>
      </c>
      <c r="E688" s="81">
        <f t="shared" ca="1" si="79"/>
        <v>0</v>
      </c>
      <c r="F688" s="83"/>
      <c r="G688" s="82" t="str">
        <f t="shared" ca="1" si="76"/>
        <v/>
      </c>
      <c r="H688" s="82" t="str">
        <f t="shared" ca="1" si="77"/>
        <v/>
      </c>
      <c r="I688" s="82" t="str">
        <f t="shared" ca="1" si="78"/>
        <v/>
      </c>
    </row>
    <row r="689" spans="2:9" ht="15" thickBot="1" x14ac:dyDescent="0.35">
      <c r="B689" s="79" t="str">
        <f t="shared" ca="1" si="80"/>
        <v/>
      </c>
      <c r="C689" s="80" t="str">
        <f t="shared" ca="1" si="74"/>
        <v/>
      </c>
      <c r="D689" s="83" t="str">
        <f t="shared" ca="1" si="75"/>
        <v/>
      </c>
      <c r="E689" s="81">
        <f t="shared" ca="1" si="79"/>
        <v>0</v>
      </c>
      <c r="F689" s="83"/>
      <c r="G689" s="82" t="str">
        <f t="shared" ca="1" si="76"/>
        <v/>
      </c>
      <c r="H689" s="82" t="str">
        <f t="shared" ca="1" si="77"/>
        <v/>
      </c>
      <c r="I689" s="82" t="str">
        <f t="shared" ca="1" si="78"/>
        <v/>
      </c>
    </row>
    <row r="690" spans="2:9" ht="15" thickBot="1" x14ac:dyDescent="0.35">
      <c r="B690" s="79" t="str">
        <f t="shared" ca="1" si="80"/>
        <v/>
      </c>
      <c r="C690" s="80" t="str">
        <f t="shared" ca="1" si="74"/>
        <v/>
      </c>
      <c r="D690" s="83" t="str">
        <f t="shared" ca="1" si="75"/>
        <v/>
      </c>
      <c r="E690" s="81">
        <f t="shared" ca="1" si="79"/>
        <v>0</v>
      </c>
      <c r="F690" s="83"/>
      <c r="G690" s="82" t="str">
        <f t="shared" ca="1" si="76"/>
        <v/>
      </c>
      <c r="H690" s="82" t="str">
        <f t="shared" ca="1" si="77"/>
        <v/>
      </c>
      <c r="I690" s="82" t="str">
        <f t="shared" ca="1" si="78"/>
        <v/>
      </c>
    </row>
    <row r="691" spans="2:9" ht="15" thickBot="1" x14ac:dyDescent="0.35">
      <c r="B691" s="79" t="str">
        <f t="shared" ca="1" si="80"/>
        <v/>
      </c>
      <c r="C691" s="80" t="str">
        <f t="shared" ca="1" si="74"/>
        <v/>
      </c>
      <c r="D691" s="83" t="str">
        <f t="shared" ca="1" si="75"/>
        <v/>
      </c>
      <c r="E691" s="81">
        <f t="shared" ca="1" si="79"/>
        <v>0</v>
      </c>
      <c r="F691" s="83"/>
      <c r="G691" s="82" t="str">
        <f t="shared" ca="1" si="76"/>
        <v/>
      </c>
      <c r="H691" s="82" t="str">
        <f t="shared" ca="1" si="77"/>
        <v/>
      </c>
      <c r="I691" s="82" t="str">
        <f t="shared" ca="1" si="78"/>
        <v/>
      </c>
    </row>
    <row r="692" spans="2:9" ht="15" thickBot="1" x14ac:dyDescent="0.35">
      <c r="B692" s="79" t="str">
        <f t="shared" ca="1" si="80"/>
        <v/>
      </c>
      <c r="C692" s="80" t="str">
        <f t="shared" ca="1" si="74"/>
        <v/>
      </c>
      <c r="D692" s="83" t="str">
        <f t="shared" ca="1" si="75"/>
        <v/>
      </c>
      <c r="E692" s="81">
        <f t="shared" ca="1" si="79"/>
        <v>0</v>
      </c>
      <c r="F692" s="83"/>
      <c r="G692" s="82" t="str">
        <f t="shared" ca="1" si="76"/>
        <v/>
      </c>
      <c r="H692" s="82" t="str">
        <f t="shared" ca="1" si="77"/>
        <v/>
      </c>
      <c r="I692" s="82" t="str">
        <f t="shared" ca="1" si="78"/>
        <v/>
      </c>
    </row>
    <row r="693" spans="2:9" ht="15" thickBot="1" x14ac:dyDescent="0.35">
      <c r="B693" s="79" t="str">
        <f t="shared" ca="1" si="80"/>
        <v/>
      </c>
      <c r="C693" s="80" t="str">
        <f t="shared" ca="1" si="74"/>
        <v/>
      </c>
      <c r="D693" s="83" t="str">
        <f t="shared" ca="1" si="75"/>
        <v/>
      </c>
      <c r="E693" s="81">
        <f t="shared" ca="1" si="79"/>
        <v>0</v>
      </c>
      <c r="F693" s="83"/>
      <c r="G693" s="82" t="str">
        <f t="shared" ca="1" si="76"/>
        <v/>
      </c>
      <c r="H693" s="82" t="str">
        <f t="shared" ca="1" si="77"/>
        <v/>
      </c>
      <c r="I693" s="82" t="str">
        <f t="shared" ca="1" si="78"/>
        <v/>
      </c>
    </row>
    <row r="694" spans="2:9" ht="15" thickBot="1" x14ac:dyDescent="0.35">
      <c r="B694" s="79" t="str">
        <f t="shared" ca="1" si="80"/>
        <v/>
      </c>
      <c r="C694" s="80" t="str">
        <f t="shared" ca="1" si="74"/>
        <v/>
      </c>
      <c r="D694" s="83" t="str">
        <f t="shared" ca="1" si="75"/>
        <v/>
      </c>
      <c r="E694" s="81">
        <f t="shared" ca="1" si="79"/>
        <v>0</v>
      </c>
      <c r="F694" s="83"/>
      <c r="G694" s="82" t="str">
        <f t="shared" ca="1" si="76"/>
        <v/>
      </c>
      <c r="H694" s="82" t="str">
        <f t="shared" ca="1" si="77"/>
        <v/>
      </c>
      <c r="I694" s="82" t="str">
        <f t="shared" ca="1" si="78"/>
        <v/>
      </c>
    </row>
    <row r="695" spans="2:9" ht="15" thickBot="1" x14ac:dyDescent="0.35">
      <c r="B695" s="79" t="str">
        <f t="shared" ca="1" si="80"/>
        <v/>
      </c>
      <c r="C695" s="80" t="str">
        <f t="shared" ca="1" si="74"/>
        <v/>
      </c>
      <c r="D695" s="83" t="str">
        <f t="shared" ca="1" si="75"/>
        <v/>
      </c>
      <c r="E695" s="81">
        <f t="shared" ca="1" si="79"/>
        <v>0</v>
      </c>
      <c r="F695" s="83"/>
      <c r="G695" s="82" t="str">
        <f t="shared" ca="1" si="76"/>
        <v/>
      </c>
      <c r="H695" s="82" t="str">
        <f t="shared" ca="1" si="77"/>
        <v/>
      </c>
      <c r="I695" s="82" t="str">
        <f t="shared" ca="1" si="78"/>
        <v/>
      </c>
    </row>
    <row r="696" spans="2:9" ht="15" thickBot="1" x14ac:dyDescent="0.35">
      <c r="B696" s="79" t="str">
        <f t="shared" ca="1" si="80"/>
        <v/>
      </c>
      <c r="C696" s="80" t="str">
        <f t="shared" ca="1" si="74"/>
        <v/>
      </c>
      <c r="D696" s="83" t="str">
        <f t="shared" ca="1" si="75"/>
        <v/>
      </c>
      <c r="E696" s="81">
        <f t="shared" ca="1" si="79"/>
        <v>0</v>
      </c>
      <c r="F696" s="83"/>
      <c r="G696" s="82" t="str">
        <f t="shared" ca="1" si="76"/>
        <v/>
      </c>
      <c r="H696" s="82" t="str">
        <f t="shared" ca="1" si="77"/>
        <v/>
      </c>
      <c r="I696" s="82" t="str">
        <f t="shared" ca="1" si="78"/>
        <v/>
      </c>
    </row>
    <row r="697" spans="2:9" ht="15" thickBot="1" x14ac:dyDescent="0.35">
      <c r="B697" s="79" t="str">
        <f t="shared" ca="1" si="80"/>
        <v/>
      </c>
      <c r="C697" s="80" t="str">
        <f t="shared" ca="1" si="74"/>
        <v/>
      </c>
      <c r="D697" s="83" t="str">
        <f t="shared" ca="1" si="75"/>
        <v/>
      </c>
      <c r="E697" s="81">
        <f t="shared" ca="1" si="79"/>
        <v>0</v>
      </c>
      <c r="F697" s="83"/>
      <c r="G697" s="82" t="str">
        <f t="shared" ca="1" si="76"/>
        <v/>
      </c>
      <c r="H697" s="82" t="str">
        <f t="shared" ca="1" si="77"/>
        <v/>
      </c>
      <c r="I697" s="82" t="str">
        <f t="shared" ca="1" si="78"/>
        <v/>
      </c>
    </row>
    <row r="698" spans="2:9" ht="15" thickBot="1" x14ac:dyDescent="0.35">
      <c r="B698" s="79" t="str">
        <f t="shared" ca="1" si="80"/>
        <v/>
      </c>
      <c r="C698" s="80" t="str">
        <f t="shared" ca="1" si="74"/>
        <v/>
      </c>
      <c r="D698" s="83" t="str">
        <f t="shared" ca="1" si="75"/>
        <v/>
      </c>
      <c r="E698" s="81">
        <f t="shared" ca="1" si="79"/>
        <v>0</v>
      </c>
      <c r="F698" s="83"/>
      <c r="G698" s="82" t="str">
        <f t="shared" ca="1" si="76"/>
        <v/>
      </c>
      <c r="H698" s="82" t="str">
        <f t="shared" ca="1" si="77"/>
        <v/>
      </c>
      <c r="I698" s="82" t="str">
        <f t="shared" ca="1" si="78"/>
        <v/>
      </c>
    </row>
    <row r="699" spans="2:9" ht="15" thickBot="1" x14ac:dyDescent="0.35">
      <c r="B699" s="79" t="str">
        <f t="shared" ca="1" si="80"/>
        <v/>
      </c>
      <c r="C699" s="80" t="str">
        <f t="shared" ca="1" si="74"/>
        <v/>
      </c>
      <c r="D699" s="83" t="str">
        <f t="shared" ca="1" si="75"/>
        <v/>
      </c>
      <c r="E699" s="81">
        <f t="shared" ca="1" si="79"/>
        <v>0</v>
      </c>
      <c r="F699" s="83"/>
      <c r="G699" s="82" t="str">
        <f t="shared" ca="1" si="76"/>
        <v/>
      </c>
      <c r="H699" s="82" t="str">
        <f t="shared" ca="1" si="77"/>
        <v/>
      </c>
      <c r="I699" s="82" t="str">
        <f t="shared" ca="1" si="78"/>
        <v/>
      </c>
    </row>
    <row r="700" spans="2:9" ht="15" thickBot="1" x14ac:dyDescent="0.35">
      <c r="B700" s="79" t="str">
        <f t="shared" ca="1" si="80"/>
        <v/>
      </c>
      <c r="C700" s="80" t="str">
        <f t="shared" ca="1" si="74"/>
        <v/>
      </c>
      <c r="D700" s="83" t="str">
        <f t="shared" ca="1" si="75"/>
        <v/>
      </c>
      <c r="E700" s="81">
        <f t="shared" ca="1" si="79"/>
        <v>0</v>
      </c>
      <c r="F700" s="83"/>
      <c r="G700" s="82" t="str">
        <f t="shared" ca="1" si="76"/>
        <v/>
      </c>
      <c r="H700" s="82" t="str">
        <f t="shared" ca="1" si="77"/>
        <v/>
      </c>
      <c r="I700" s="82" t="str">
        <f t="shared" ca="1" si="78"/>
        <v/>
      </c>
    </row>
    <row r="701" spans="2:9" ht="15" thickBot="1" x14ac:dyDescent="0.35">
      <c r="B701" s="79" t="str">
        <f t="shared" ca="1" si="80"/>
        <v/>
      </c>
      <c r="C701" s="80" t="str">
        <f t="shared" ca="1" si="74"/>
        <v/>
      </c>
      <c r="D701" s="83" t="str">
        <f t="shared" ca="1" si="75"/>
        <v/>
      </c>
      <c r="E701" s="81">
        <f t="shared" ca="1" si="79"/>
        <v>0</v>
      </c>
      <c r="F701" s="83"/>
      <c r="G701" s="82" t="str">
        <f t="shared" ca="1" si="76"/>
        <v/>
      </c>
      <c r="H701" s="82" t="str">
        <f t="shared" ca="1" si="77"/>
        <v/>
      </c>
      <c r="I701" s="82" t="str">
        <f t="shared" ca="1" si="78"/>
        <v/>
      </c>
    </row>
    <row r="702" spans="2:9" ht="15" thickBot="1" x14ac:dyDescent="0.35">
      <c r="B702" s="79" t="str">
        <f t="shared" ca="1" si="80"/>
        <v/>
      </c>
      <c r="C702" s="80" t="str">
        <f t="shared" ca="1" si="74"/>
        <v/>
      </c>
      <c r="D702" s="83" t="str">
        <f t="shared" ca="1" si="75"/>
        <v/>
      </c>
      <c r="E702" s="81">
        <f t="shared" ca="1" si="79"/>
        <v>0</v>
      </c>
      <c r="F702" s="83"/>
      <c r="G702" s="82" t="str">
        <f t="shared" ca="1" si="76"/>
        <v/>
      </c>
      <c r="H702" s="82" t="str">
        <f t="shared" ca="1" si="77"/>
        <v/>
      </c>
      <c r="I702" s="82" t="str">
        <f t="shared" ca="1" si="78"/>
        <v/>
      </c>
    </row>
    <row r="703" spans="2:9" ht="15" thickBot="1" x14ac:dyDescent="0.35">
      <c r="B703" s="79" t="str">
        <f t="shared" ca="1" si="80"/>
        <v/>
      </c>
      <c r="C703" s="80" t="str">
        <f t="shared" ca="1" si="74"/>
        <v/>
      </c>
      <c r="D703" s="83" t="str">
        <f t="shared" ca="1" si="75"/>
        <v/>
      </c>
      <c r="E703" s="81">
        <f t="shared" ca="1" si="79"/>
        <v>0</v>
      </c>
      <c r="F703" s="83"/>
      <c r="G703" s="82" t="str">
        <f t="shared" ca="1" si="76"/>
        <v/>
      </c>
      <c r="H703" s="82" t="str">
        <f t="shared" ca="1" si="77"/>
        <v/>
      </c>
      <c r="I703" s="82" t="str">
        <f t="shared" ca="1" si="78"/>
        <v/>
      </c>
    </row>
    <row r="704" spans="2:9" ht="15" thickBot="1" x14ac:dyDescent="0.35">
      <c r="B704" s="79" t="str">
        <f t="shared" ca="1" si="80"/>
        <v/>
      </c>
      <c r="C704" s="80" t="str">
        <f t="shared" ca="1" si="74"/>
        <v/>
      </c>
      <c r="D704" s="83" t="str">
        <f t="shared" ca="1" si="75"/>
        <v/>
      </c>
      <c r="E704" s="81">
        <f t="shared" ca="1" si="79"/>
        <v>0</v>
      </c>
      <c r="F704" s="83"/>
      <c r="G704" s="82" t="str">
        <f t="shared" ca="1" si="76"/>
        <v/>
      </c>
      <c r="H704" s="82" t="str">
        <f t="shared" ca="1" si="77"/>
        <v/>
      </c>
      <c r="I704" s="82" t="str">
        <f t="shared" ca="1" si="78"/>
        <v/>
      </c>
    </row>
    <row r="705" spans="2:9" ht="15" thickBot="1" x14ac:dyDescent="0.35">
      <c r="B705" s="79" t="str">
        <f t="shared" ca="1" si="80"/>
        <v/>
      </c>
      <c r="C705" s="80" t="str">
        <f t="shared" ca="1" si="74"/>
        <v/>
      </c>
      <c r="D705" s="83" t="str">
        <f t="shared" ca="1" si="75"/>
        <v/>
      </c>
      <c r="E705" s="81">
        <f t="shared" ca="1" si="79"/>
        <v>0</v>
      </c>
      <c r="F705" s="83"/>
      <c r="G705" s="82" t="str">
        <f t="shared" ca="1" si="76"/>
        <v/>
      </c>
      <c r="H705" s="82" t="str">
        <f t="shared" ca="1" si="77"/>
        <v/>
      </c>
      <c r="I705" s="82" t="str">
        <f t="shared" ca="1" si="78"/>
        <v/>
      </c>
    </row>
    <row r="706" spans="2:9" ht="15" thickBot="1" x14ac:dyDescent="0.35">
      <c r="B706" s="79" t="str">
        <f t="shared" ca="1" si="80"/>
        <v/>
      </c>
      <c r="C706" s="80" t="str">
        <f t="shared" ca="1" si="74"/>
        <v/>
      </c>
      <c r="D706" s="83" t="str">
        <f t="shared" ca="1" si="75"/>
        <v/>
      </c>
      <c r="E706" s="81">
        <f t="shared" ca="1" si="79"/>
        <v>0</v>
      </c>
      <c r="F706" s="83"/>
      <c r="G706" s="82" t="str">
        <f t="shared" ca="1" si="76"/>
        <v/>
      </c>
      <c r="H706" s="82" t="str">
        <f t="shared" ca="1" si="77"/>
        <v/>
      </c>
      <c r="I706" s="82" t="str">
        <f t="shared" ca="1" si="78"/>
        <v/>
      </c>
    </row>
    <row r="707" spans="2:9" ht="15" thickBot="1" x14ac:dyDescent="0.35">
      <c r="B707" s="79" t="str">
        <f t="shared" ca="1" si="80"/>
        <v/>
      </c>
      <c r="C707" s="80" t="str">
        <f t="shared" ca="1" si="74"/>
        <v/>
      </c>
      <c r="D707" s="83" t="str">
        <f t="shared" ca="1" si="75"/>
        <v/>
      </c>
      <c r="E707" s="81">
        <f t="shared" ca="1" si="79"/>
        <v>0</v>
      </c>
      <c r="F707" s="83"/>
      <c r="G707" s="82" t="str">
        <f t="shared" ca="1" si="76"/>
        <v/>
      </c>
      <c r="H707" s="82" t="str">
        <f t="shared" ca="1" si="77"/>
        <v/>
      </c>
      <c r="I707" s="82" t="str">
        <f t="shared" ca="1" si="78"/>
        <v/>
      </c>
    </row>
    <row r="708" spans="2:9" ht="15" thickBot="1" x14ac:dyDescent="0.35">
      <c r="B708" s="79" t="str">
        <f t="shared" ca="1" si="80"/>
        <v/>
      </c>
      <c r="C708" s="80" t="str">
        <f t="shared" ca="1" si="74"/>
        <v/>
      </c>
      <c r="D708" s="83" t="str">
        <f t="shared" ca="1" si="75"/>
        <v/>
      </c>
      <c r="E708" s="81">
        <f t="shared" ca="1" si="79"/>
        <v>0</v>
      </c>
      <c r="F708" s="83"/>
      <c r="G708" s="82" t="str">
        <f t="shared" ca="1" si="76"/>
        <v/>
      </c>
      <c r="H708" s="82" t="str">
        <f t="shared" ca="1" si="77"/>
        <v/>
      </c>
      <c r="I708" s="82" t="str">
        <f t="shared" ca="1" si="78"/>
        <v/>
      </c>
    </row>
    <row r="709" spans="2:9" ht="15" thickBot="1" x14ac:dyDescent="0.35">
      <c r="B709" s="79" t="str">
        <f t="shared" ca="1" si="80"/>
        <v/>
      </c>
      <c r="C709" s="80" t="str">
        <f t="shared" ca="1" si="74"/>
        <v/>
      </c>
      <c r="D709" s="83" t="str">
        <f t="shared" ca="1" si="75"/>
        <v/>
      </c>
      <c r="E709" s="81">
        <f t="shared" ca="1" si="79"/>
        <v>0</v>
      </c>
      <c r="F709" s="83"/>
      <c r="G709" s="82" t="str">
        <f t="shared" ca="1" si="76"/>
        <v/>
      </c>
      <c r="H709" s="82" t="str">
        <f t="shared" ca="1" si="77"/>
        <v/>
      </c>
      <c r="I709" s="82" t="str">
        <f t="shared" ca="1" si="78"/>
        <v/>
      </c>
    </row>
    <row r="710" spans="2:9" ht="15" thickBot="1" x14ac:dyDescent="0.35">
      <c r="B710" s="79" t="str">
        <f t="shared" ca="1" si="80"/>
        <v/>
      </c>
      <c r="C710" s="80" t="str">
        <f t="shared" ca="1" si="74"/>
        <v/>
      </c>
      <c r="D710" s="83" t="str">
        <f t="shared" ca="1" si="75"/>
        <v/>
      </c>
      <c r="E710" s="81">
        <f t="shared" ca="1" si="79"/>
        <v>0</v>
      </c>
      <c r="F710" s="83"/>
      <c r="G710" s="82" t="str">
        <f t="shared" ca="1" si="76"/>
        <v/>
      </c>
      <c r="H710" s="82" t="str">
        <f t="shared" ca="1" si="77"/>
        <v/>
      </c>
      <c r="I710" s="82" t="str">
        <f t="shared" ca="1" si="78"/>
        <v/>
      </c>
    </row>
    <row r="711" spans="2:9" ht="15" thickBot="1" x14ac:dyDescent="0.35">
      <c r="B711" s="79" t="str">
        <f t="shared" ca="1" si="80"/>
        <v/>
      </c>
      <c r="C711" s="80" t="str">
        <f t="shared" ca="1" si="74"/>
        <v/>
      </c>
      <c r="D711" s="83" t="str">
        <f t="shared" ca="1" si="75"/>
        <v/>
      </c>
      <c r="E711" s="81">
        <f t="shared" ca="1" si="79"/>
        <v>0</v>
      </c>
      <c r="F711" s="83"/>
      <c r="G711" s="82" t="str">
        <f t="shared" ca="1" si="76"/>
        <v/>
      </c>
      <c r="H711" s="82" t="str">
        <f t="shared" ca="1" si="77"/>
        <v/>
      </c>
      <c r="I711" s="82" t="str">
        <f t="shared" ca="1" si="78"/>
        <v/>
      </c>
    </row>
    <row r="712" spans="2:9" ht="15" thickBot="1" x14ac:dyDescent="0.35">
      <c r="B712" s="79" t="str">
        <f t="shared" ca="1" si="80"/>
        <v/>
      </c>
      <c r="C712" s="80" t="str">
        <f t="shared" ca="1" si="74"/>
        <v/>
      </c>
      <c r="D712" s="83" t="str">
        <f t="shared" ca="1" si="75"/>
        <v/>
      </c>
      <c r="E712" s="81">
        <f t="shared" ca="1" si="79"/>
        <v>0</v>
      </c>
      <c r="F712" s="83"/>
      <c r="G712" s="82" t="str">
        <f t="shared" ca="1" si="76"/>
        <v/>
      </c>
      <c r="H712" s="82" t="str">
        <f t="shared" ca="1" si="77"/>
        <v/>
      </c>
      <c r="I712" s="82" t="str">
        <f t="shared" ca="1" si="78"/>
        <v/>
      </c>
    </row>
    <row r="713" spans="2:9" ht="15" thickBot="1" x14ac:dyDescent="0.35">
      <c r="B713" s="79" t="str">
        <f t="shared" ca="1" si="80"/>
        <v/>
      </c>
      <c r="C713" s="80" t="str">
        <f t="shared" ca="1" si="74"/>
        <v/>
      </c>
      <c r="D713" s="83" t="str">
        <f t="shared" ca="1" si="75"/>
        <v/>
      </c>
      <c r="E713" s="81">
        <f t="shared" ca="1" si="79"/>
        <v>0</v>
      </c>
      <c r="F713" s="83"/>
      <c r="G713" s="82" t="str">
        <f t="shared" ca="1" si="76"/>
        <v/>
      </c>
      <c r="H713" s="82" t="str">
        <f t="shared" ca="1" si="77"/>
        <v/>
      </c>
      <c r="I713" s="82" t="str">
        <f t="shared" ca="1" si="78"/>
        <v/>
      </c>
    </row>
    <row r="714" spans="2:9" ht="15" thickBot="1" x14ac:dyDescent="0.35">
      <c r="B714" s="79" t="str">
        <f t="shared" ca="1" si="80"/>
        <v/>
      </c>
      <c r="C714" s="80" t="str">
        <f t="shared" ca="1" si="74"/>
        <v/>
      </c>
      <c r="D714" s="83" t="str">
        <f t="shared" ca="1" si="75"/>
        <v/>
      </c>
      <c r="E714" s="81">
        <f t="shared" ca="1" si="79"/>
        <v>0</v>
      </c>
      <c r="F714" s="83"/>
      <c r="G714" s="82" t="str">
        <f t="shared" ca="1" si="76"/>
        <v/>
      </c>
      <c r="H714" s="82" t="str">
        <f t="shared" ca="1" si="77"/>
        <v/>
      </c>
      <c r="I714" s="82" t="str">
        <f t="shared" ca="1" si="78"/>
        <v/>
      </c>
    </row>
    <row r="715" spans="2:9" ht="15" thickBot="1" x14ac:dyDescent="0.35">
      <c r="B715" s="79" t="str">
        <f t="shared" ca="1" si="80"/>
        <v/>
      </c>
      <c r="C715" s="80" t="str">
        <f t="shared" ca="1" si="74"/>
        <v/>
      </c>
      <c r="D715" s="83" t="str">
        <f t="shared" ca="1" si="75"/>
        <v/>
      </c>
      <c r="E715" s="81">
        <f t="shared" ca="1" si="79"/>
        <v>0</v>
      </c>
      <c r="F715" s="83"/>
      <c r="G715" s="82" t="str">
        <f t="shared" ca="1" si="76"/>
        <v/>
      </c>
      <c r="H715" s="82" t="str">
        <f t="shared" ca="1" si="77"/>
        <v/>
      </c>
      <c r="I715" s="82" t="str">
        <f t="shared" ca="1" si="78"/>
        <v/>
      </c>
    </row>
    <row r="716" spans="2:9" ht="15" thickBot="1" x14ac:dyDescent="0.35">
      <c r="B716" s="79" t="str">
        <f t="shared" ca="1" si="80"/>
        <v/>
      </c>
      <c r="C716" s="80" t="str">
        <f t="shared" ca="1" si="74"/>
        <v/>
      </c>
      <c r="D716" s="83" t="str">
        <f t="shared" ca="1" si="75"/>
        <v/>
      </c>
      <c r="E716" s="81">
        <f t="shared" ca="1" si="79"/>
        <v>0</v>
      </c>
      <c r="F716" s="83"/>
      <c r="G716" s="82" t="str">
        <f t="shared" ca="1" si="76"/>
        <v/>
      </c>
      <c r="H716" s="82" t="str">
        <f t="shared" ca="1" si="77"/>
        <v/>
      </c>
      <c r="I716" s="82" t="str">
        <f t="shared" ca="1" si="78"/>
        <v/>
      </c>
    </row>
    <row r="717" spans="2:9" ht="15" thickBot="1" x14ac:dyDescent="0.35">
      <c r="B717" s="79" t="str">
        <f t="shared" ca="1" si="80"/>
        <v/>
      </c>
      <c r="C717" s="80" t="str">
        <f t="shared" ca="1" si="74"/>
        <v/>
      </c>
      <c r="D717" s="83" t="str">
        <f t="shared" ca="1" si="75"/>
        <v/>
      </c>
      <c r="E717" s="81">
        <f t="shared" ca="1" si="79"/>
        <v>0</v>
      </c>
      <c r="F717" s="83"/>
      <c r="G717" s="82" t="str">
        <f t="shared" ca="1" si="76"/>
        <v/>
      </c>
      <c r="H717" s="82" t="str">
        <f t="shared" ca="1" si="77"/>
        <v/>
      </c>
      <c r="I717" s="82" t="str">
        <f t="shared" ca="1" si="78"/>
        <v/>
      </c>
    </row>
    <row r="718" spans="2:9" ht="15" thickBot="1" x14ac:dyDescent="0.35">
      <c r="B718" s="79" t="str">
        <f t="shared" ca="1" si="80"/>
        <v/>
      </c>
      <c r="C718" s="80" t="str">
        <f t="shared" ca="1" si="74"/>
        <v/>
      </c>
      <c r="D718" s="83" t="str">
        <f t="shared" ca="1" si="75"/>
        <v/>
      </c>
      <c r="E718" s="81">
        <f t="shared" ca="1" si="79"/>
        <v>0</v>
      </c>
      <c r="F718" s="83"/>
      <c r="G718" s="82" t="str">
        <f t="shared" ca="1" si="76"/>
        <v/>
      </c>
      <c r="H718" s="82" t="str">
        <f t="shared" ca="1" si="77"/>
        <v/>
      </c>
      <c r="I718" s="82" t="str">
        <f t="shared" ca="1" si="78"/>
        <v/>
      </c>
    </row>
    <row r="719" spans="2:9" ht="15" thickBot="1" x14ac:dyDescent="0.35">
      <c r="B719" s="79" t="str">
        <f t="shared" ca="1" si="80"/>
        <v/>
      </c>
      <c r="C719" s="80" t="str">
        <f t="shared" ca="1" si="74"/>
        <v/>
      </c>
      <c r="D719" s="83" t="str">
        <f t="shared" ca="1" si="75"/>
        <v/>
      </c>
      <c r="E719" s="81">
        <f t="shared" ca="1" si="79"/>
        <v>0</v>
      </c>
      <c r="F719" s="83"/>
      <c r="G719" s="82" t="str">
        <f t="shared" ca="1" si="76"/>
        <v/>
      </c>
      <c r="H719" s="82" t="str">
        <f t="shared" ca="1" si="77"/>
        <v/>
      </c>
      <c r="I719" s="82" t="str">
        <f t="shared" ca="1" si="78"/>
        <v/>
      </c>
    </row>
    <row r="720" spans="2:9" ht="15" thickBot="1" x14ac:dyDescent="0.35">
      <c r="B720" s="79" t="str">
        <f t="shared" ca="1" si="80"/>
        <v/>
      </c>
      <c r="C720" s="80" t="str">
        <f t="shared" ca="1" si="74"/>
        <v/>
      </c>
      <c r="D720" s="83" t="str">
        <f t="shared" ca="1" si="75"/>
        <v/>
      </c>
      <c r="E720" s="81">
        <f t="shared" ca="1" si="79"/>
        <v>0</v>
      </c>
      <c r="F720" s="83"/>
      <c r="G720" s="82" t="str">
        <f t="shared" ca="1" si="76"/>
        <v/>
      </c>
      <c r="H720" s="82" t="str">
        <f t="shared" ca="1" si="77"/>
        <v/>
      </c>
      <c r="I720" s="82" t="str">
        <f t="shared" ca="1" si="78"/>
        <v/>
      </c>
    </row>
    <row r="721" spans="2:9" ht="15" thickBot="1" x14ac:dyDescent="0.35">
      <c r="B721" s="79" t="str">
        <f t="shared" ca="1" si="80"/>
        <v/>
      </c>
      <c r="C721" s="80" t="str">
        <f t="shared" ca="1" si="74"/>
        <v/>
      </c>
      <c r="D721" s="83" t="str">
        <f t="shared" ca="1" si="75"/>
        <v/>
      </c>
      <c r="E721" s="81">
        <f t="shared" ca="1" si="79"/>
        <v>0</v>
      </c>
      <c r="F721" s="83"/>
      <c r="G721" s="82" t="str">
        <f t="shared" ca="1" si="76"/>
        <v/>
      </c>
      <c r="H721" s="82" t="str">
        <f t="shared" ca="1" si="77"/>
        <v/>
      </c>
      <c r="I721" s="82" t="str">
        <f t="shared" ca="1" si="78"/>
        <v/>
      </c>
    </row>
    <row r="722" spans="2:9" ht="15" thickBot="1" x14ac:dyDescent="0.35">
      <c r="B722" s="79" t="str">
        <f t="shared" ca="1" si="80"/>
        <v/>
      </c>
      <c r="C722" s="80" t="str">
        <f t="shared" ca="1" si="74"/>
        <v/>
      </c>
      <c r="D722" s="83" t="str">
        <f t="shared" ca="1" si="75"/>
        <v/>
      </c>
      <c r="E722" s="81">
        <f t="shared" ca="1" si="79"/>
        <v>0</v>
      </c>
      <c r="F722" s="83"/>
      <c r="G722" s="82" t="str">
        <f t="shared" ca="1" si="76"/>
        <v/>
      </c>
      <c r="H722" s="82" t="str">
        <f t="shared" ca="1" si="77"/>
        <v/>
      </c>
      <c r="I722" s="82" t="str">
        <f t="shared" ca="1" si="78"/>
        <v/>
      </c>
    </row>
    <row r="723" spans="2:9" ht="15" thickBot="1" x14ac:dyDescent="0.35">
      <c r="B723" s="79" t="str">
        <f t="shared" ca="1" si="80"/>
        <v/>
      </c>
      <c r="C723" s="80" t="str">
        <f t="shared" ca="1" si="74"/>
        <v/>
      </c>
      <c r="D723" s="83" t="str">
        <f t="shared" ca="1" si="75"/>
        <v/>
      </c>
      <c r="E723" s="81">
        <f t="shared" ca="1" si="79"/>
        <v>0</v>
      </c>
      <c r="F723" s="83"/>
      <c r="G723" s="82" t="str">
        <f t="shared" ca="1" si="76"/>
        <v/>
      </c>
      <c r="H723" s="82" t="str">
        <f t="shared" ca="1" si="77"/>
        <v/>
      </c>
      <c r="I723" s="82" t="str">
        <f t="shared" ca="1" si="78"/>
        <v/>
      </c>
    </row>
    <row r="724" spans="2:9" ht="15" thickBot="1" x14ac:dyDescent="0.35">
      <c r="B724" s="79" t="str">
        <f t="shared" ca="1" si="80"/>
        <v/>
      </c>
      <c r="C724" s="80" t="str">
        <f t="shared" ca="1" si="74"/>
        <v/>
      </c>
      <c r="D724" s="83" t="str">
        <f t="shared" ca="1" si="75"/>
        <v/>
      </c>
      <c r="E724" s="81">
        <f t="shared" ca="1" si="79"/>
        <v>0</v>
      </c>
      <c r="F724" s="83"/>
      <c r="G724" s="82" t="str">
        <f t="shared" ca="1" si="76"/>
        <v/>
      </c>
      <c r="H724" s="82" t="str">
        <f t="shared" ca="1" si="77"/>
        <v/>
      </c>
      <c r="I724" s="82" t="str">
        <f t="shared" ca="1" si="78"/>
        <v/>
      </c>
    </row>
    <row r="725" spans="2:9" ht="15" thickBot="1" x14ac:dyDescent="0.35">
      <c r="B725" s="79" t="str">
        <f t="shared" ca="1" si="80"/>
        <v/>
      </c>
      <c r="C725" s="80" t="str">
        <f t="shared" ca="1" si="74"/>
        <v/>
      </c>
      <c r="D725" s="83" t="str">
        <f t="shared" ca="1" si="75"/>
        <v/>
      </c>
      <c r="E725" s="81">
        <f t="shared" ca="1" si="79"/>
        <v>0</v>
      </c>
      <c r="F725" s="83"/>
      <c r="G725" s="82" t="str">
        <f t="shared" ca="1" si="76"/>
        <v/>
      </c>
      <c r="H725" s="82" t="str">
        <f t="shared" ca="1" si="77"/>
        <v/>
      </c>
      <c r="I725" s="82" t="str">
        <f t="shared" ca="1" si="78"/>
        <v/>
      </c>
    </row>
    <row r="726" spans="2:9" ht="15" thickBot="1" x14ac:dyDescent="0.35">
      <c r="B726" s="79" t="str">
        <f t="shared" ca="1" si="80"/>
        <v/>
      </c>
      <c r="C726" s="80" t="str">
        <f t="shared" ca="1" si="74"/>
        <v/>
      </c>
      <c r="D726" s="83" t="str">
        <f t="shared" ca="1" si="75"/>
        <v/>
      </c>
      <c r="E726" s="81">
        <f t="shared" ca="1" si="79"/>
        <v>0</v>
      </c>
      <c r="F726" s="83"/>
      <c r="G726" s="82" t="str">
        <f t="shared" ca="1" si="76"/>
        <v/>
      </c>
      <c r="H726" s="82" t="str">
        <f t="shared" ca="1" si="77"/>
        <v/>
      </c>
      <c r="I726" s="82" t="str">
        <f t="shared" ca="1" si="78"/>
        <v/>
      </c>
    </row>
    <row r="727" spans="2:9" ht="15" thickBot="1" x14ac:dyDescent="0.35">
      <c r="B727" s="79" t="str">
        <f t="shared" ca="1" si="80"/>
        <v/>
      </c>
      <c r="C727" s="80" t="str">
        <f t="shared" ca="1" si="74"/>
        <v/>
      </c>
      <c r="D727" s="83" t="str">
        <f t="shared" ca="1" si="75"/>
        <v/>
      </c>
      <c r="E727" s="81">
        <f t="shared" ca="1" si="79"/>
        <v>0</v>
      </c>
      <c r="F727" s="83"/>
      <c r="G727" s="82" t="str">
        <f t="shared" ca="1" si="76"/>
        <v/>
      </c>
      <c r="H727" s="82" t="str">
        <f t="shared" ca="1" si="77"/>
        <v/>
      </c>
      <c r="I727" s="82" t="str">
        <f t="shared" ca="1" si="78"/>
        <v/>
      </c>
    </row>
    <row r="728" spans="2:9" ht="15" thickBot="1" x14ac:dyDescent="0.35">
      <c r="B728" s="79" t="str">
        <f t="shared" ca="1" si="80"/>
        <v/>
      </c>
      <c r="C728" s="80" t="str">
        <f t="shared" ref="C728:C791" ca="1" si="81">IF($E$10="End of the Period",IF(B728="","",IF(OR(payment_frequency_1="Weekly",payment_frequency_1="Bi-weekly",payment_frequency_1="Semi-monthly"),first_payment_date_1+B728*VLOOKUP(payment_frequency_1,periodic_table,2,0),EDATE(first_payment_date_1,B728*VLOOKUP(payment_frequency_1,periodic_table,2,0)))),IF(B728="","",IF(OR(payment_frequency_1="Weekly",payment_frequency_1="Bi-weekly",payment_frequency_1="Semi-monthly"),first_payment_date_1+(B728-1)*VLOOKUP(payment_frequency_1,periodic_table,2,0),EDATE(first_payment_date_1,(B728-1)*VLOOKUP(payment_frequency_1,periodic_table,2,0)))))</f>
        <v/>
      </c>
      <c r="D728" s="83" t="str">
        <f t="shared" ref="D728:D791" ca="1" si="82">IF(B728="","",IF(I727&lt;payment_1,I727*(1+rate_1),payment_1))</f>
        <v/>
      </c>
      <c r="E728" s="81">
        <f t="shared" ca="1" si="79"/>
        <v>0</v>
      </c>
      <c r="F728" s="83"/>
      <c r="G728" s="82" t="str">
        <f t="shared" ref="G728:G791" ca="1" si="83">IF(AND(payment_type_1=1,B728=1),0,IF(B728="","",I727*rate_1))</f>
        <v/>
      </c>
      <c r="H728" s="82" t="str">
        <f t="shared" ca="1" si="77"/>
        <v/>
      </c>
      <c r="I728" s="82" t="str">
        <f t="shared" ca="1" si="78"/>
        <v/>
      </c>
    </row>
    <row r="729" spans="2:9" ht="15" thickBot="1" x14ac:dyDescent="0.35">
      <c r="B729" s="79" t="str">
        <f t="shared" ca="1" si="80"/>
        <v/>
      </c>
      <c r="C729" s="80" t="str">
        <f t="shared" ca="1" si="81"/>
        <v/>
      </c>
      <c r="D729" s="83" t="str">
        <f t="shared" ca="1" si="82"/>
        <v/>
      </c>
      <c r="E729" s="81">
        <f t="shared" ca="1" si="79"/>
        <v>0</v>
      </c>
      <c r="F729" s="83"/>
      <c r="G729" s="82" t="str">
        <f t="shared" ca="1" si="83"/>
        <v/>
      </c>
      <c r="H729" s="82" t="str">
        <f t="shared" ref="H729:H792" ca="1" si="84">IF(B729="","",D729-G729+E729+F729)</f>
        <v/>
      </c>
      <c r="I729" s="82" t="str">
        <f t="shared" ref="I729:I792" ca="1" si="85">IFERROR(IF(H729&lt;=0,"",I728-H729),"")</f>
        <v/>
      </c>
    </row>
    <row r="730" spans="2:9" ht="15" thickBot="1" x14ac:dyDescent="0.35">
      <c r="B730" s="79" t="str">
        <f t="shared" ca="1" si="80"/>
        <v/>
      </c>
      <c r="C730" s="80" t="str">
        <f t="shared" ca="1" si="81"/>
        <v/>
      </c>
      <c r="D730" s="83" t="str">
        <f t="shared" ca="1" si="82"/>
        <v/>
      </c>
      <c r="E730" s="81">
        <f t="shared" ca="1" si="79"/>
        <v>0</v>
      </c>
      <c r="F730" s="83"/>
      <c r="G730" s="82" t="str">
        <f t="shared" ca="1" si="83"/>
        <v/>
      </c>
      <c r="H730" s="82" t="str">
        <f t="shared" ca="1" si="84"/>
        <v/>
      </c>
      <c r="I730" s="82" t="str">
        <f t="shared" ca="1" si="85"/>
        <v/>
      </c>
    </row>
    <row r="731" spans="2:9" ht="15" thickBot="1" x14ac:dyDescent="0.35">
      <c r="B731" s="79" t="str">
        <f t="shared" ca="1" si="80"/>
        <v/>
      </c>
      <c r="C731" s="80" t="str">
        <f t="shared" ca="1" si="81"/>
        <v/>
      </c>
      <c r="D731" s="83" t="str">
        <f t="shared" ca="1" si="82"/>
        <v/>
      </c>
      <c r="E731" s="81">
        <f t="shared" ca="1" si="79"/>
        <v>0</v>
      </c>
      <c r="F731" s="83"/>
      <c r="G731" s="82" t="str">
        <f t="shared" ca="1" si="83"/>
        <v/>
      </c>
      <c r="H731" s="82" t="str">
        <f t="shared" ca="1" si="84"/>
        <v/>
      </c>
      <c r="I731" s="82" t="str">
        <f t="shared" ca="1" si="85"/>
        <v/>
      </c>
    </row>
    <row r="732" spans="2:9" ht="15" thickBot="1" x14ac:dyDescent="0.35">
      <c r="B732" s="79" t="str">
        <f t="shared" ca="1" si="80"/>
        <v/>
      </c>
      <c r="C732" s="80" t="str">
        <f t="shared" ca="1" si="81"/>
        <v/>
      </c>
      <c r="D732" s="83" t="str">
        <f t="shared" ca="1" si="82"/>
        <v/>
      </c>
      <c r="E732" s="81">
        <f t="shared" ca="1" si="79"/>
        <v>0</v>
      </c>
      <c r="F732" s="83"/>
      <c r="G732" s="82" t="str">
        <f t="shared" ca="1" si="83"/>
        <v/>
      </c>
      <c r="H732" s="82" t="str">
        <f t="shared" ca="1" si="84"/>
        <v/>
      </c>
      <c r="I732" s="82" t="str">
        <f t="shared" ca="1" si="85"/>
        <v/>
      </c>
    </row>
    <row r="733" spans="2:9" ht="15" thickBot="1" x14ac:dyDescent="0.35">
      <c r="B733" s="79" t="str">
        <f t="shared" ca="1" si="80"/>
        <v/>
      </c>
      <c r="C733" s="80" t="str">
        <f t="shared" ca="1" si="81"/>
        <v/>
      </c>
      <c r="D733" s="83" t="str">
        <f t="shared" ca="1" si="82"/>
        <v/>
      </c>
      <c r="E733" s="81">
        <f t="shared" ca="1" si="79"/>
        <v>0</v>
      </c>
      <c r="F733" s="83"/>
      <c r="G733" s="82" t="str">
        <f t="shared" ca="1" si="83"/>
        <v/>
      </c>
      <c r="H733" s="82" t="str">
        <f t="shared" ca="1" si="84"/>
        <v/>
      </c>
      <c r="I733" s="82" t="str">
        <f t="shared" ca="1" si="85"/>
        <v/>
      </c>
    </row>
    <row r="734" spans="2:9" ht="15" thickBot="1" x14ac:dyDescent="0.35">
      <c r="B734" s="79" t="str">
        <f t="shared" ca="1" si="80"/>
        <v/>
      </c>
      <c r="C734" s="80" t="str">
        <f t="shared" ca="1" si="81"/>
        <v/>
      </c>
      <c r="D734" s="83" t="str">
        <f t="shared" ca="1" si="82"/>
        <v/>
      </c>
      <c r="E734" s="81">
        <f t="shared" ca="1" si="79"/>
        <v>0</v>
      </c>
      <c r="F734" s="83"/>
      <c r="G734" s="82" t="str">
        <f t="shared" ca="1" si="83"/>
        <v/>
      </c>
      <c r="H734" s="82" t="str">
        <f t="shared" ca="1" si="84"/>
        <v/>
      </c>
      <c r="I734" s="82" t="str">
        <f t="shared" ca="1" si="85"/>
        <v/>
      </c>
    </row>
    <row r="735" spans="2:9" ht="15" thickBot="1" x14ac:dyDescent="0.35">
      <c r="B735" s="79" t="str">
        <f t="shared" ca="1" si="80"/>
        <v/>
      </c>
      <c r="C735" s="80" t="str">
        <f t="shared" ca="1" si="81"/>
        <v/>
      </c>
      <c r="D735" s="83" t="str">
        <f t="shared" ca="1" si="82"/>
        <v/>
      </c>
      <c r="E735" s="81">
        <f t="shared" ca="1" si="79"/>
        <v>0</v>
      </c>
      <c r="F735" s="83"/>
      <c r="G735" s="82" t="str">
        <f t="shared" ca="1" si="83"/>
        <v/>
      </c>
      <c r="H735" s="82" t="str">
        <f t="shared" ca="1" si="84"/>
        <v/>
      </c>
      <c r="I735" s="82" t="str">
        <f t="shared" ca="1" si="85"/>
        <v/>
      </c>
    </row>
    <row r="736" spans="2:9" ht="15" thickBot="1" x14ac:dyDescent="0.35">
      <c r="B736" s="79" t="str">
        <f t="shared" ca="1" si="80"/>
        <v/>
      </c>
      <c r="C736" s="80" t="str">
        <f t="shared" ca="1" si="81"/>
        <v/>
      </c>
      <c r="D736" s="83" t="str">
        <f t="shared" ca="1" si="82"/>
        <v/>
      </c>
      <c r="E736" s="81">
        <f t="shared" ca="1" si="79"/>
        <v>0</v>
      </c>
      <c r="F736" s="83"/>
      <c r="G736" s="82" t="str">
        <f t="shared" ca="1" si="83"/>
        <v/>
      </c>
      <c r="H736" s="82" t="str">
        <f t="shared" ca="1" si="84"/>
        <v/>
      </c>
      <c r="I736" s="82" t="str">
        <f t="shared" ca="1" si="85"/>
        <v/>
      </c>
    </row>
    <row r="737" spans="2:9" ht="15" thickBot="1" x14ac:dyDescent="0.35">
      <c r="B737" s="79" t="str">
        <f t="shared" ca="1" si="80"/>
        <v/>
      </c>
      <c r="C737" s="80" t="str">
        <f t="shared" ca="1" si="81"/>
        <v/>
      </c>
      <c r="D737" s="83" t="str">
        <f t="shared" ca="1" si="82"/>
        <v/>
      </c>
      <c r="E737" s="81">
        <f t="shared" ca="1" si="79"/>
        <v>0</v>
      </c>
      <c r="F737" s="83"/>
      <c r="G737" s="82" t="str">
        <f t="shared" ca="1" si="83"/>
        <v/>
      </c>
      <c r="H737" s="82" t="str">
        <f t="shared" ca="1" si="84"/>
        <v/>
      </c>
      <c r="I737" s="82" t="str">
        <f t="shared" ca="1" si="85"/>
        <v/>
      </c>
    </row>
    <row r="738" spans="2:9" ht="15" thickBot="1" x14ac:dyDescent="0.35">
      <c r="B738" s="79" t="str">
        <f t="shared" ca="1" si="80"/>
        <v/>
      </c>
      <c r="C738" s="80" t="str">
        <f t="shared" ca="1" si="81"/>
        <v/>
      </c>
      <c r="D738" s="83" t="str">
        <f t="shared" ca="1" si="82"/>
        <v/>
      </c>
      <c r="E738" s="81">
        <f t="shared" ca="1" si="79"/>
        <v>0</v>
      </c>
      <c r="F738" s="83"/>
      <c r="G738" s="82" t="str">
        <f t="shared" ca="1" si="83"/>
        <v/>
      </c>
      <c r="H738" s="82" t="str">
        <f t="shared" ca="1" si="84"/>
        <v/>
      </c>
      <c r="I738" s="82" t="str">
        <f t="shared" ca="1" si="85"/>
        <v/>
      </c>
    </row>
    <row r="739" spans="2:9" ht="15" thickBot="1" x14ac:dyDescent="0.35">
      <c r="B739" s="79" t="str">
        <f t="shared" ca="1" si="80"/>
        <v/>
      </c>
      <c r="C739" s="80" t="str">
        <f t="shared" ca="1" si="81"/>
        <v/>
      </c>
      <c r="D739" s="83" t="str">
        <f t="shared" ca="1" si="82"/>
        <v/>
      </c>
      <c r="E739" s="81">
        <f t="shared" ca="1" si="79"/>
        <v>0</v>
      </c>
      <c r="F739" s="83"/>
      <c r="G739" s="82" t="str">
        <f t="shared" ca="1" si="83"/>
        <v/>
      </c>
      <c r="H739" s="82" t="str">
        <f t="shared" ca="1" si="84"/>
        <v/>
      </c>
      <c r="I739" s="82" t="str">
        <f t="shared" ca="1" si="85"/>
        <v/>
      </c>
    </row>
    <row r="740" spans="2:9" ht="15" thickBot="1" x14ac:dyDescent="0.35">
      <c r="B740" s="79" t="str">
        <f t="shared" ca="1" si="80"/>
        <v/>
      </c>
      <c r="C740" s="80" t="str">
        <f t="shared" ca="1" si="81"/>
        <v/>
      </c>
      <c r="D740" s="83" t="str">
        <f t="shared" ca="1" si="82"/>
        <v/>
      </c>
      <c r="E740" s="81">
        <f t="shared" ref="E740:E803" ca="1" si="86">IFERROR(IF(I739-D740&lt;$E$13,0,IF(B740=$I$17,$E$13,IF(B740&lt;$I$17,0,IF(MOD(B740-$I$17,$E$18)=0,$E$13,0)))),0)</f>
        <v>0</v>
      </c>
      <c r="F740" s="83"/>
      <c r="G740" s="82" t="str">
        <f t="shared" ca="1" si="83"/>
        <v/>
      </c>
      <c r="H740" s="82" t="str">
        <f t="shared" ca="1" si="84"/>
        <v/>
      </c>
      <c r="I740" s="82" t="str">
        <f t="shared" ca="1" si="85"/>
        <v/>
      </c>
    </row>
    <row r="741" spans="2:9" ht="15" thickBot="1" x14ac:dyDescent="0.35">
      <c r="B741" s="79" t="str">
        <f t="shared" ca="1" si="80"/>
        <v/>
      </c>
      <c r="C741" s="80" t="str">
        <f t="shared" ca="1" si="81"/>
        <v/>
      </c>
      <c r="D741" s="83" t="str">
        <f t="shared" ca="1" si="82"/>
        <v/>
      </c>
      <c r="E741" s="81">
        <f t="shared" ca="1" si="86"/>
        <v>0</v>
      </c>
      <c r="F741" s="83"/>
      <c r="G741" s="82" t="str">
        <f t="shared" ca="1" si="83"/>
        <v/>
      </c>
      <c r="H741" s="82" t="str">
        <f t="shared" ca="1" si="84"/>
        <v/>
      </c>
      <c r="I741" s="82" t="str">
        <f t="shared" ca="1" si="85"/>
        <v/>
      </c>
    </row>
    <row r="742" spans="2:9" ht="15" thickBot="1" x14ac:dyDescent="0.35">
      <c r="B742" s="79" t="str">
        <f t="shared" ca="1" si="80"/>
        <v/>
      </c>
      <c r="C742" s="80" t="str">
        <f t="shared" ca="1" si="81"/>
        <v/>
      </c>
      <c r="D742" s="83" t="str">
        <f t="shared" ca="1" si="82"/>
        <v/>
      </c>
      <c r="E742" s="81">
        <f t="shared" ca="1" si="86"/>
        <v>0</v>
      </c>
      <c r="F742" s="83"/>
      <c r="G742" s="82" t="str">
        <f t="shared" ca="1" si="83"/>
        <v/>
      </c>
      <c r="H742" s="82" t="str">
        <f t="shared" ca="1" si="84"/>
        <v/>
      </c>
      <c r="I742" s="82" t="str">
        <f t="shared" ca="1" si="85"/>
        <v/>
      </c>
    </row>
    <row r="743" spans="2:9" ht="15" thickBot="1" x14ac:dyDescent="0.35">
      <c r="B743" s="79" t="str">
        <f t="shared" ca="1" si="80"/>
        <v/>
      </c>
      <c r="C743" s="80" t="str">
        <f t="shared" ca="1" si="81"/>
        <v/>
      </c>
      <c r="D743" s="83" t="str">
        <f t="shared" ca="1" si="82"/>
        <v/>
      </c>
      <c r="E743" s="81">
        <f t="shared" ca="1" si="86"/>
        <v>0</v>
      </c>
      <c r="F743" s="83"/>
      <c r="G743" s="82" t="str">
        <f t="shared" ca="1" si="83"/>
        <v/>
      </c>
      <c r="H743" s="82" t="str">
        <f t="shared" ca="1" si="84"/>
        <v/>
      </c>
      <c r="I743" s="82" t="str">
        <f t="shared" ca="1" si="85"/>
        <v/>
      </c>
    </row>
    <row r="744" spans="2:9" ht="15" thickBot="1" x14ac:dyDescent="0.35">
      <c r="B744" s="79" t="str">
        <f t="shared" ca="1" si="80"/>
        <v/>
      </c>
      <c r="C744" s="80" t="str">
        <f t="shared" ca="1" si="81"/>
        <v/>
      </c>
      <c r="D744" s="83" t="str">
        <f t="shared" ca="1" si="82"/>
        <v/>
      </c>
      <c r="E744" s="81">
        <f t="shared" ca="1" si="86"/>
        <v>0</v>
      </c>
      <c r="F744" s="83"/>
      <c r="G744" s="82" t="str">
        <f t="shared" ca="1" si="83"/>
        <v/>
      </c>
      <c r="H744" s="82" t="str">
        <f t="shared" ca="1" si="84"/>
        <v/>
      </c>
      <c r="I744" s="82" t="str">
        <f t="shared" ca="1" si="85"/>
        <v/>
      </c>
    </row>
    <row r="745" spans="2:9" ht="15" thickBot="1" x14ac:dyDescent="0.35">
      <c r="B745" s="79" t="str">
        <f t="shared" ca="1" si="80"/>
        <v/>
      </c>
      <c r="C745" s="80" t="str">
        <f t="shared" ca="1" si="81"/>
        <v/>
      </c>
      <c r="D745" s="83" t="str">
        <f t="shared" ca="1" si="82"/>
        <v/>
      </c>
      <c r="E745" s="81">
        <f t="shared" ca="1" si="86"/>
        <v>0</v>
      </c>
      <c r="F745" s="83"/>
      <c r="G745" s="82" t="str">
        <f t="shared" ca="1" si="83"/>
        <v/>
      </c>
      <c r="H745" s="82" t="str">
        <f t="shared" ca="1" si="84"/>
        <v/>
      </c>
      <c r="I745" s="82" t="str">
        <f t="shared" ca="1" si="85"/>
        <v/>
      </c>
    </row>
    <row r="746" spans="2:9" ht="15" thickBot="1" x14ac:dyDescent="0.35">
      <c r="B746" s="79" t="str">
        <f t="shared" ca="1" si="80"/>
        <v/>
      </c>
      <c r="C746" s="80" t="str">
        <f t="shared" ca="1" si="81"/>
        <v/>
      </c>
      <c r="D746" s="83" t="str">
        <f t="shared" ca="1" si="82"/>
        <v/>
      </c>
      <c r="E746" s="81">
        <f t="shared" ca="1" si="86"/>
        <v>0</v>
      </c>
      <c r="F746" s="83"/>
      <c r="G746" s="82" t="str">
        <f t="shared" ca="1" si="83"/>
        <v/>
      </c>
      <c r="H746" s="82" t="str">
        <f t="shared" ca="1" si="84"/>
        <v/>
      </c>
      <c r="I746" s="82" t="str">
        <f t="shared" ca="1" si="85"/>
        <v/>
      </c>
    </row>
    <row r="747" spans="2:9" ht="15" thickBot="1" x14ac:dyDescent="0.35">
      <c r="B747" s="79" t="str">
        <f t="shared" ca="1" si="80"/>
        <v/>
      </c>
      <c r="C747" s="80" t="str">
        <f t="shared" ca="1" si="81"/>
        <v/>
      </c>
      <c r="D747" s="83" t="str">
        <f t="shared" ca="1" si="82"/>
        <v/>
      </c>
      <c r="E747" s="81">
        <f t="shared" ca="1" si="86"/>
        <v>0</v>
      </c>
      <c r="F747" s="83"/>
      <c r="G747" s="82" t="str">
        <f t="shared" ca="1" si="83"/>
        <v/>
      </c>
      <c r="H747" s="82" t="str">
        <f t="shared" ca="1" si="84"/>
        <v/>
      </c>
      <c r="I747" s="82" t="str">
        <f t="shared" ca="1" si="85"/>
        <v/>
      </c>
    </row>
    <row r="748" spans="2:9" ht="15" thickBot="1" x14ac:dyDescent="0.35">
      <c r="B748" s="79" t="str">
        <f t="shared" ca="1" si="80"/>
        <v/>
      </c>
      <c r="C748" s="80" t="str">
        <f t="shared" ca="1" si="81"/>
        <v/>
      </c>
      <c r="D748" s="83" t="str">
        <f t="shared" ca="1" si="82"/>
        <v/>
      </c>
      <c r="E748" s="81">
        <f t="shared" ca="1" si="86"/>
        <v>0</v>
      </c>
      <c r="F748" s="83"/>
      <c r="G748" s="82" t="str">
        <f t="shared" ca="1" si="83"/>
        <v/>
      </c>
      <c r="H748" s="82" t="str">
        <f t="shared" ca="1" si="84"/>
        <v/>
      </c>
      <c r="I748" s="82" t="str">
        <f t="shared" ca="1" si="85"/>
        <v/>
      </c>
    </row>
    <row r="749" spans="2:9" ht="15" thickBot="1" x14ac:dyDescent="0.35">
      <c r="B749" s="79" t="str">
        <f t="shared" ca="1" si="80"/>
        <v/>
      </c>
      <c r="C749" s="80" t="str">
        <f t="shared" ca="1" si="81"/>
        <v/>
      </c>
      <c r="D749" s="83" t="str">
        <f t="shared" ca="1" si="82"/>
        <v/>
      </c>
      <c r="E749" s="81">
        <f t="shared" ca="1" si="86"/>
        <v>0</v>
      </c>
      <c r="F749" s="83"/>
      <c r="G749" s="82" t="str">
        <f t="shared" ca="1" si="83"/>
        <v/>
      </c>
      <c r="H749" s="82" t="str">
        <f t="shared" ca="1" si="84"/>
        <v/>
      </c>
      <c r="I749" s="82" t="str">
        <f t="shared" ca="1" si="85"/>
        <v/>
      </c>
    </row>
    <row r="750" spans="2:9" ht="15" thickBot="1" x14ac:dyDescent="0.35">
      <c r="B750" s="79" t="str">
        <f t="shared" ca="1" si="80"/>
        <v/>
      </c>
      <c r="C750" s="80" t="str">
        <f t="shared" ca="1" si="81"/>
        <v/>
      </c>
      <c r="D750" s="83" t="str">
        <f t="shared" ca="1" si="82"/>
        <v/>
      </c>
      <c r="E750" s="81">
        <f t="shared" ca="1" si="86"/>
        <v>0</v>
      </c>
      <c r="F750" s="83"/>
      <c r="G750" s="82" t="str">
        <f t="shared" ca="1" si="83"/>
        <v/>
      </c>
      <c r="H750" s="82" t="str">
        <f t="shared" ca="1" si="84"/>
        <v/>
      </c>
      <c r="I750" s="82" t="str">
        <f t="shared" ca="1" si="85"/>
        <v/>
      </c>
    </row>
    <row r="751" spans="2:9" ht="15" thickBot="1" x14ac:dyDescent="0.35">
      <c r="B751" s="79" t="str">
        <f t="shared" ref="B751:B814" ca="1" si="87">IFERROR(IF(I750&lt;=0,"",B750+1),"")</f>
        <v/>
      </c>
      <c r="C751" s="80" t="str">
        <f t="shared" ca="1" si="81"/>
        <v/>
      </c>
      <c r="D751" s="83" t="str">
        <f t="shared" ca="1" si="82"/>
        <v/>
      </c>
      <c r="E751" s="81">
        <f t="shared" ca="1" si="86"/>
        <v>0</v>
      </c>
      <c r="F751" s="83"/>
      <c r="G751" s="82" t="str">
        <f t="shared" ca="1" si="83"/>
        <v/>
      </c>
      <c r="H751" s="82" t="str">
        <f t="shared" ca="1" si="84"/>
        <v/>
      </c>
      <c r="I751" s="82" t="str">
        <f t="shared" ca="1" si="85"/>
        <v/>
      </c>
    </row>
    <row r="752" spans="2:9" ht="15" thickBot="1" x14ac:dyDescent="0.35">
      <c r="B752" s="79" t="str">
        <f t="shared" ca="1" si="87"/>
        <v/>
      </c>
      <c r="C752" s="80" t="str">
        <f t="shared" ca="1" si="81"/>
        <v/>
      </c>
      <c r="D752" s="83" t="str">
        <f t="shared" ca="1" si="82"/>
        <v/>
      </c>
      <c r="E752" s="81">
        <f t="shared" ca="1" si="86"/>
        <v>0</v>
      </c>
      <c r="F752" s="83"/>
      <c r="G752" s="82" t="str">
        <f t="shared" ca="1" si="83"/>
        <v/>
      </c>
      <c r="H752" s="82" t="str">
        <f t="shared" ca="1" si="84"/>
        <v/>
      </c>
      <c r="I752" s="82" t="str">
        <f t="shared" ca="1" si="85"/>
        <v/>
      </c>
    </row>
    <row r="753" spans="2:9" ht="15" thickBot="1" x14ac:dyDescent="0.35">
      <c r="B753" s="79" t="str">
        <f t="shared" ca="1" si="87"/>
        <v/>
      </c>
      <c r="C753" s="80" t="str">
        <f t="shared" ca="1" si="81"/>
        <v/>
      </c>
      <c r="D753" s="83" t="str">
        <f t="shared" ca="1" si="82"/>
        <v/>
      </c>
      <c r="E753" s="81">
        <f t="shared" ca="1" si="86"/>
        <v>0</v>
      </c>
      <c r="F753" s="83"/>
      <c r="G753" s="82" t="str">
        <f t="shared" ca="1" si="83"/>
        <v/>
      </c>
      <c r="H753" s="82" t="str">
        <f t="shared" ca="1" si="84"/>
        <v/>
      </c>
      <c r="I753" s="82" t="str">
        <f t="shared" ca="1" si="85"/>
        <v/>
      </c>
    </row>
    <row r="754" spans="2:9" ht="15" thickBot="1" x14ac:dyDescent="0.35">
      <c r="B754" s="79" t="str">
        <f t="shared" ca="1" si="87"/>
        <v/>
      </c>
      <c r="C754" s="80" t="str">
        <f t="shared" ca="1" si="81"/>
        <v/>
      </c>
      <c r="D754" s="83" t="str">
        <f t="shared" ca="1" si="82"/>
        <v/>
      </c>
      <c r="E754" s="81">
        <f t="shared" ca="1" si="86"/>
        <v>0</v>
      </c>
      <c r="F754" s="83"/>
      <c r="G754" s="82" t="str">
        <f t="shared" ca="1" si="83"/>
        <v/>
      </c>
      <c r="H754" s="82" t="str">
        <f t="shared" ca="1" si="84"/>
        <v/>
      </c>
      <c r="I754" s="82" t="str">
        <f t="shared" ca="1" si="85"/>
        <v/>
      </c>
    </row>
    <row r="755" spans="2:9" ht="15" thickBot="1" x14ac:dyDescent="0.35">
      <c r="B755" s="79" t="str">
        <f t="shared" ca="1" si="87"/>
        <v/>
      </c>
      <c r="C755" s="80" t="str">
        <f t="shared" ca="1" si="81"/>
        <v/>
      </c>
      <c r="D755" s="83" t="str">
        <f t="shared" ca="1" si="82"/>
        <v/>
      </c>
      <c r="E755" s="81">
        <f t="shared" ca="1" si="86"/>
        <v>0</v>
      </c>
      <c r="F755" s="83"/>
      <c r="G755" s="82" t="str">
        <f t="shared" ca="1" si="83"/>
        <v/>
      </c>
      <c r="H755" s="82" t="str">
        <f t="shared" ca="1" si="84"/>
        <v/>
      </c>
      <c r="I755" s="82" t="str">
        <f t="shared" ca="1" si="85"/>
        <v/>
      </c>
    </row>
    <row r="756" spans="2:9" ht="15" thickBot="1" x14ac:dyDescent="0.35">
      <c r="B756" s="79" t="str">
        <f t="shared" ca="1" si="87"/>
        <v/>
      </c>
      <c r="C756" s="80" t="str">
        <f t="shared" ca="1" si="81"/>
        <v/>
      </c>
      <c r="D756" s="83" t="str">
        <f t="shared" ca="1" si="82"/>
        <v/>
      </c>
      <c r="E756" s="81">
        <f t="shared" ca="1" si="86"/>
        <v>0</v>
      </c>
      <c r="F756" s="83"/>
      <c r="G756" s="82" t="str">
        <f t="shared" ca="1" si="83"/>
        <v/>
      </c>
      <c r="H756" s="82" t="str">
        <f t="shared" ca="1" si="84"/>
        <v/>
      </c>
      <c r="I756" s="82" t="str">
        <f t="shared" ca="1" si="85"/>
        <v/>
      </c>
    </row>
    <row r="757" spans="2:9" ht="15" thickBot="1" x14ac:dyDescent="0.35">
      <c r="B757" s="79" t="str">
        <f t="shared" ca="1" si="87"/>
        <v/>
      </c>
      <c r="C757" s="80" t="str">
        <f t="shared" ca="1" si="81"/>
        <v/>
      </c>
      <c r="D757" s="83" t="str">
        <f t="shared" ca="1" si="82"/>
        <v/>
      </c>
      <c r="E757" s="81">
        <f t="shared" ca="1" si="86"/>
        <v>0</v>
      </c>
      <c r="F757" s="83"/>
      <c r="G757" s="82" t="str">
        <f t="shared" ca="1" si="83"/>
        <v/>
      </c>
      <c r="H757" s="82" t="str">
        <f t="shared" ca="1" si="84"/>
        <v/>
      </c>
      <c r="I757" s="82" t="str">
        <f t="shared" ca="1" si="85"/>
        <v/>
      </c>
    </row>
    <row r="758" spans="2:9" ht="15" thickBot="1" x14ac:dyDescent="0.35">
      <c r="B758" s="79" t="str">
        <f t="shared" ca="1" si="87"/>
        <v/>
      </c>
      <c r="C758" s="80" t="str">
        <f t="shared" ca="1" si="81"/>
        <v/>
      </c>
      <c r="D758" s="83" t="str">
        <f t="shared" ca="1" si="82"/>
        <v/>
      </c>
      <c r="E758" s="81">
        <f t="shared" ca="1" si="86"/>
        <v>0</v>
      </c>
      <c r="F758" s="83"/>
      <c r="G758" s="82" t="str">
        <f t="shared" ca="1" si="83"/>
        <v/>
      </c>
      <c r="H758" s="82" t="str">
        <f t="shared" ca="1" si="84"/>
        <v/>
      </c>
      <c r="I758" s="82" t="str">
        <f t="shared" ca="1" si="85"/>
        <v/>
      </c>
    </row>
    <row r="759" spans="2:9" ht="15" thickBot="1" x14ac:dyDescent="0.35">
      <c r="B759" s="79" t="str">
        <f t="shared" ca="1" si="87"/>
        <v/>
      </c>
      <c r="C759" s="80" t="str">
        <f t="shared" ca="1" si="81"/>
        <v/>
      </c>
      <c r="D759" s="83" t="str">
        <f t="shared" ca="1" si="82"/>
        <v/>
      </c>
      <c r="E759" s="81">
        <f t="shared" ca="1" si="86"/>
        <v>0</v>
      </c>
      <c r="F759" s="83"/>
      <c r="G759" s="82" t="str">
        <f t="shared" ca="1" si="83"/>
        <v/>
      </c>
      <c r="H759" s="82" t="str">
        <f t="shared" ca="1" si="84"/>
        <v/>
      </c>
      <c r="I759" s="82" t="str">
        <f t="shared" ca="1" si="85"/>
        <v/>
      </c>
    </row>
    <row r="760" spans="2:9" ht="15" thickBot="1" x14ac:dyDescent="0.35">
      <c r="B760" s="79" t="str">
        <f t="shared" ca="1" si="87"/>
        <v/>
      </c>
      <c r="C760" s="80" t="str">
        <f t="shared" ca="1" si="81"/>
        <v/>
      </c>
      <c r="D760" s="83" t="str">
        <f t="shared" ca="1" si="82"/>
        <v/>
      </c>
      <c r="E760" s="81">
        <f t="shared" ca="1" si="86"/>
        <v>0</v>
      </c>
      <c r="F760" s="83"/>
      <c r="G760" s="82" t="str">
        <f t="shared" ca="1" si="83"/>
        <v/>
      </c>
      <c r="H760" s="82" t="str">
        <f t="shared" ca="1" si="84"/>
        <v/>
      </c>
      <c r="I760" s="82" t="str">
        <f t="shared" ca="1" si="85"/>
        <v/>
      </c>
    </row>
    <row r="761" spans="2:9" ht="15" thickBot="1" x14ac:dyDescent="0.35">
      <c r="B761" s="79" t="str">
        <f t="shared" ca="1" si="87"/>
        <v/>
      </c>
      <c r="C761" s="80" t="str">
        <f t="shared" ca="1" si="81"/>
        <v/>
      </c>
      <c r="D761" s="83" t="str">
        <f t="shared" ca="1" si="82"/>
        <v/>
      </c>
      <c r="E761" s="81">
        <f t="shared" ca="1" si="86"/>
        <v>0</v>
      </c>
      <c r="F761" s="83"/>
      <c r="G761" s="82" t="str">
        <f t="shared" ca="1" si="83"/>
        <v/>
      </c>
      <c r="H761" s="82" t="str">
        <f t="shared" ca="1" si="84"/>
        <v/>
      </c>
      <c r="I761" s="82" t="str">
        <f t="shared" ca="1" si="85"/>
        <v/>
      </c>
    </row>
    <row r="762" spans="2:9" ht="15" thickBot="1" x14ac:dyDescent="0.35">
      <c r="B762" s="79" t="str">
        <f t="shared" ca="1" si="87"/>
        <v/>
      </c>
      <c r="C762" s="80" t="str">
        <f t="shared" ca="1" si="81"/>
        <v/>
      </c>
      <c r="D762" s="83" t="str">
        <f t="shared" ca="1" si="82"/>
        <v/>
      </c>
      <c r="E762" s="81">
        <f t="shared" ca="1" si="86"/>
        <v>0</v>
      </c>
      <c r="F762" s="83"/>
      <c r="G762" s="82" t="str">
        <f t="shared" ca="1" si="83"/>
        <v/>
      </c>
      <c r="H762" s="82" t="str">
        <f t="shared" ca="1" si="84"/>
        <v/>
      </c>
      <c r="I762" s="82" t="str">
        <f t="shared" ca="1" si="85"/>
        <v/>
      </c>
    </row>
    <row r="763" spans="2:9" ht="15" thickBot="1" x14ac:dyDescent="0.35">
      <c r="B763" s="79" t="str">
        <f t="shared" ca="1" si="87"/>
        <v/>
      </c>
      <c r="C763" s="80" t="str">
        <f t="shared" ca="1" si="81"/>
        <v/>
      </c>
      <c r="D763" s="83" t="str">
        <f t="shared" ca="1" si="82"/>
        <v/>
      </c>
      <c r="E763" s="81">
        <f t="shared" ca="1" si="86"/>
        <v>0</v>
      </c>
      <c r="F763" s="83"/>
      <c r="G763" s="82" t="str">
        <f t="shared" ca="1" si="83"/>
        <v/>
      </c>
      <c r="H763" s="82" t="str">
        <f t="shared" ca="1" si="84"/>
        <v/>
      </c>
      <c r="I763" s="82" t="str">
        <f t="shared" ca="1" si="85"/>
        <v/>
      </c>
    </row>
    <row r="764" spans="2:9" ht="15" thickBot="1" x14ac:dyDescent="0.35">
      <c r="B764" s="79" t="str">
        <f t="shared" ca="1" si="87"/>
        <v/>
      </c>
      <c r="C764" s="80" t="str">
        <f t="shared" ca="1" si="81"/>
        <v/>
      </c>
      <c r="D764" s="83" t="str">
        <f t="shared" ca="1" si="82"/>
        <v/>
      </c>
      <c r="E764" s="81">
        <f t="shared" ca="1" si="86"/>
        <v>0</v>
      </c>
      <c r="F764" s="83"/>
      <c r="G764" s="82" t="str">
        <f t="shared" ca="1" si="83"/>
        <v/>
      </c>
      <c r="H764" s="82" t="str">
        <f t="shared" ca="1" si="84"/>
        <v/>
      </c>
      <c r="I764" s="82" t="str">
        <f t="shared" ca="1" si="85"/>
        <v/>
      </c>
    </row>
    <row r="765" spans="2:9" ht="15" thickBot="1" x14ac:dyDescent="0.35">
      <c r="B765" s="79" t="str">
        <f t="shared" ca="1" si="87"/>
        <v/>
      </c>
      <c r="C765" s="80" t="str">
        <f t="shared" ca="1" si="81"/>
        <v/>
      </c>
      <c r="D765" s="83" t="str">
        <f t="shared" ca="1" si="82"/>
        <v/>
      </c>
      <c r="E765" s="81">
        <f t="shared" ca="1" si="86"/>
        <v>0</v>
      </c>
      <c r="F765" s="83"/>
      <c r="G765" s="82" t="str">
        <f t="shared" ca="1" si="83"/>
        <v/>
      </c>
      <c r="H765" s="82" t="str">
        <f t="shared" ca="1" si="84"/>
        <v/>
      </c>
      <c r="I765" s="82" t="str">
        <f t="shared" ca="1" si="85"/>
        <v/>
      </c>
    </row>
    <row r="766" spans="2:9" ht="15" thickBot="1" x14ac:dyDescent="0.35">
      <c r="B766" s="79" t="str">
        <f t="shared" ca="1" si="87"/>
        <v/>
      </c>
      <c r="C766" s="80" t="str">
        <f t="shared" ca="1" si="81"/>
        <v/>
      </c>
      <c r="D766" s="83" t="str">
        <f t="shared" ca="1" si="82"/>
        <v/>
      </c>
      <c r="E766" s="81">
        <f t="shared" ca="1" si="86"/>
        <v>0</v>
      </c>
      <c r="F766" s="83"/>
      <c r="G766" s="82" t="str">
        <f t="shared" ca="1" si="83"/>
        <v/>
      </c>
      <c r="H766" s="82" t="str">
        <f t="shared" ca="1" si="84"/>
        <v/>
      </c>
      <c r="I766" s="82" t="str">
        <f t="shared" ca="1" si="85"/>
        <v/>
      </c>
    </row>
    <row r="767" spans="2:9" ht="15" thickBot="1" x14ac:dyDescent="0.35">
      <c r="B767" s="79" t="str">
        <f t="shared" ca="1" si="87"/>
        <v/>
      </c>
      <c r="C767" s="80" t="str">
        <f t="shared" ca="1" si="81"/>
        <v/>
      </c>
      <c r="D767" s="83" t="str">
        <f t="shared" ca="1" si="82"/>
        <v/>
      </c>
      <c r="E767" s="81">
        <f t="shared" ca="1" si="86"/>
        <v>0</v>
      </c>
      <c r="F767" s="83"/>
      <c r="G767" s="82" t="str">
        <f t="shared" ca="1" si="83"/>
        <v/>
      </c>
      <c r="H767" s="82" t="str">
        <f t="shared" ca="1" si="84"/>
        <v/>
      </c>
      <c r="I767" s="82" t="str">
        <f t="shared" ca="1" si="85"/>
        <v/>
      </c>
    </row>
    <row r="768" spans="2:9" ht="15" thickBot="1" x14ac:dyDescent="0.35">
      <c r="B768" s="79" t="str">
        <f t="shared" ca="1" si="87"/>
        <v/>
      </c>
      <c r="C768" s="80" t="str">
        <f t="shared" ca="1" si="81"/>
        <v/>
      </c>
      <c r="D768" s="83" t="str">
        <f t="shared" ca="1" si="82"/>
        <v/>
      </c>
      <c r="E768" s="81">
        <f t="shared" ca="1" si="86"/>
        <v>0</v>
      </c>
      <c r="F768" s="83"/>
      <c r="G768" s="82" t="str">
        <f t="shared" ca="1" si="83"/>
        <v/>
      </c>
      <c r="H768" s="82" t="str">
        <f t="shared" ca="1" si="84"/>
        <v/>
      </c>
      <c r="I768" s="82" t="str">
        <f t="shared" ca="1" si="85"/>
        <v/>
      </c>
    </row>
    <row r="769" spans="2:9" ht="15" thickBot="1" x14ac:dyDescent="0.35">
      <c r="B769" s="79" t="str">
        <f t="shared" ca="1" si="87"/>
        <v/>
      </c>
      <c r="C769" s="80" t="str">
        <f t="shared" ca="1" si="81"/>
        <v/>
      </c>
      <c r="D769" s="83" t="str">
        <f t="shared" ca="1" si="82"/>
        <v/>
      </c>
      <c r="E769" s="81">
        <f t="shared" ca="1" si="86"/>
        <v>0</v>
      </c>
      <c r="F769" s="83"/>
      <c r="G769" s="82" t="str">
        <f t="shared" ca="1" si="83"/>
        <v/>
      </c>
      <c r="H769" s="82" t="str">
        <f t="shared" ca="1" si="84"/>
        <v/>
      </c>
      <c r="I769" s="82" t="str">
        <f t="shared" ca="1" si="85"/>
        <v/>
      </c>
    </row>
    <row r="770" spans="2:9" ht="15" thickBot="1" x14ac:dyDescent="0.35">
      <c r="B770" s="79" t="str">
        <f t="shared" ca="1" si="87"/>
        <v/>
      </c>
      <c r="C770" s="80" t="str">
        <f t="shared" ca="1" si="81"/>
        <v/>
      </c>
      <c r="D770" s="83" t="str">
        <f t="shared" ca="1" si="82"/>
        <v/>
      </c>
      <c r="E770" s="81">
        <f t="shared" ca="1" si="86"/>
        <v>0</v>
      </c>
      <c r="F770" s="83"/>
      <c r="G770" s="82" t="str">
        <f t="shared" ca="1" si="83"/>
        <v/>
      </c>
      <c r="H770" s="82" t="str">
        <f t="shared" ca="1" si="84"/>
        <v/>
      </c>
      <c r="I770" s="82" t="str">
        <f t="shared" ca="1" si="85"/>
        <v/>
      </c>
    </row>
    <row r="771" spans="2:9" ht="15" thickBot="1" x14ac:dyDescent="0.35">
      <c r="B771" s="79" t="str">
        <f t="shared" ca="1" si="87"/>
        <v/>
      </c>
      <c r="C771" s="80" t="str">
        <f t="shared" ca="1" si="81"/>
        <v/>
      </c>
      <c r="D771" s="83" t="str">
        <f t="shared" ca="1" si="82"/>
        <v/>
      </c>
      <c r="E771" s="81">
        <f t="shared" ca="1" si="86"/>
        <v>0</v>
      </c>
      <c r="F771" s="83"/>
      <c r="G771" s="82" t="str">
        <f t="shared" ca="1" si="83"/>
        <v/>
      </c>
      <c r="H771" s="82" t="str">
        <f t="shared" ca="1" si="84"/>
        <v/>
      </c>
      <c r="I771" s="82" t="str">
        <f t="shared" ca="1" si="85"/>
        <v/>
      </c>
    </row>
    <row r="772" spans="2:9" ht="15" thickBot="1" x14ac:dyDescent="0.35">
      <c r="B772" s="79" t="str">
        <f t="shared" ca="1" si="87"/>
        <v/>
      </c>
      <c r="C772" s="80" t="str">
        <f t="shared" ca="1" si="81"/>
        <v/>
      </c>
      <c r="D772" s="83" t="str">
        <f t="shared" ca="1" si="82"/>
        <v/>
      </c>
      <c r="E772" s="81">
        <f t="shared" ca="1" si="86"/>
        <v>0</v>
      </c>
      <c r="F772" s="83"/>
      <c r="G772" s="82" t="str">
        <f t="shared" ca="1" si="83"/>
        <v/>
      </c>
      <c r="H772" s="82" t="str">
        <f t="shared" ca="1" si="84"/>
        <v/>
      </c>
      <c r="I772" s="82" t="str">
        <f t="shared" ca="1" si="85"/>
        <v/>
      </c>
    </row>
    <row r="773" spans="2:9" ht="15" thickBot="1" x14ac:dyDescent="0.35">
      <c r="B773" s="79" t="str">
        <f t="shared" ca="1" si="87"/>
        <v/>
      </c>
      <c r="C773" s="80" t="str">
        <f t="shared" ca="1" si="81"/>
        <v/>
      </c>
      <c r="D773" s="83" t="str">
        <f t="shared" ca="1" si="82"/>
        <v/>
      </c>
      <c r="E773" s="81">
        <f t="shared" ca="1" si="86"/>
        <v>0</v>
      </c>
      <c r="F773" s="83"/>
      <c r="G773" s="82" t="str">
        <f t="shared" ca="1" si="83"/>
        <v/>
      </c>
      <c r="H773" s="82" t="str">
        <f t="shared" ca="1" si="84"/>
        <v/>
      </c>
      <c r="I773" s="82" t="str">
        <f t="shared" ca="1" si="85"/>
        <v/>
      </c>
    </row>
    <row r="774" spans="2:9" ht="15" thickBot="1" x14ac:dyDescent="0.35">
      <c r="B774" s="79" t="str">
        <f t="shared" ca="1" si="87"/>
        <v/>
      </c>
      <c r="C774" s="80" t="str">
        <f t="shared" ca="1" si="81"/>
        <v/>
      </c>
      <c r="D774" s="83" t="str">
        <f t="shared" ca="1" si="82"/>
        <v/>
      </c>
      <c r="E774" s="81">
        <f t="shared" ca="1" si="86"/>
        <v>0</v>
      </c>
      <c r="F774" s="83"/>
      <c r="G774" s="82" t="str">
        <f t="shared" ca="1" si="83"/>
        <v/>
      </c>
      <c r="H774" s="82" t="str">
        <f t="shared" ca="1" si="84"/>
        <v/>
      </c>
      <c r="I774" s="82" t="str">
        <f t="shared" ca="1" si="85"/>
        <v/>
      </c>
    </row>
    <row r="775" spans="2:9" ht="15" thickBot="1" x14ac:dyDescent="0.35">
      <c r="B775" s="79" t="str">
        <f t="shared" ca="1" si="87"/>
        <v/>
      </c>
      <c r="C775" s="80" t="str">
        <f t="shared" ca="1" si="81"/>
        <v/>
      </c>
      <c r="D775" s="83" t="str">
        <f t="shared" ca="1" si="82"/>
        <v/>
      </c>
      <c r="E775" s="81">
        <f t="shared" ca="1" si="86"/>
        <v>0</v>
      </c>
      <c r="F775" s="83"/>
      <c r="G775" s="82" t="str">
        <f t="shared" ca="1" si="83"/>
        <v/>
      </c>
      <c r="H775" s="82" t="str">
        <f t="shared" ca="1" si="84"/>
        <v/>
      </c>
      <c r="I775" s="82" t="str">
        <f t="shared" ca="1" si="85"/>
        <v/>
      </c>
    </row>
    <row r="776" spans="2:9" ht="15" thickBot="1" x14ac:dyDescent="0.35">
      <c r="B776" s="79" t="str">
        <f t="shared" ca="1" si="87"/>
        <v/>
      </c>
      <c r="C776" s="80" t="str">
        <f t="shared" ca="1" si="81"/>
        <v/>
      </c>
      <c r="D776" s="83" t="str">
        <f t="shared" ca="1" si="82"/>
        <v/>
      </c>
      <c r="E776" s="81">
        <f t="shared" ca="1" si="86"/>
        <v>0</v>
      </c>
      <c r="F776" s="83"/>
      <c r="G776" s="82" t="str">
        <f t="shared" ca="1" si="83"/>
        <v/>
      </c>
      <c r="H776" s="82" t="str">
        <f t="shared" ca="1" si="84"/>
        <v/>
      </c>
      <c r="I776" s="82" t="str">
        <f t="shared" ca="1" si="85"/>
        <v/>
      </c>
    </row>
    <row r="777" spans="2:9" ht="15" thickBot="1" x14ac:dyDescent="0.35">
      <c r="B777" s="79" t="str">
        <f t="shared" ca="1" si="87"/>
        <v/>
      </c>
      <c r="C777" s="80" t="str">
        <f t="shared" ca="1" si="81"/>
        <v/>
      </c>
      <c r="D777" s="83" t="str">
        <f t="shared" ca="1" si="82"/>
        <v/>
      </c>
      <c r="E777" s="81">
        <f t="shared" ca="1" si="86"/>
        <v>0</v>
      </c>
      <c r="F777" s="83"/>
      <c r="G777" s="82" t="str">
        <f t="shared" ca="1" si="83"/>
        <v/>
      </c>
      <c r="H777" s="82" t="str">
        <f t="shared" ca="1" si="84"/>
        <v/>
      </c>
      <c r="I777" s="82" t="str">
        <f t="shared" ca="1" si="85"/>
        <v/>
      </c>
    </row>
    <row r="778" spans="2:9" ht="15" thickBot="1" x14ac:dyDescent="0.35">
      <c r="B778" s="79" t="str">
        <f t="shared" ca="1" si="87"/>
        <v/>
      </c>
      <c r="C778" s="80" t="str">
        <f t="shared" ca="1" si="81"/>
        <v/>
      </c>
      <c r="D778" s="83" t="str">
        <f t="shared" ca="1" si="82"/>
        <v/>
      </c>
      <c r="E778" s="81">
        <f t="shared" ca="1" si="86"/>
        <v>0</v>
      </c>
      <c r="F778" s="83"/>
      <c r="G778" s="82" t="str">
        <f t="shared" ca="1" si="83"/>
        <v/>
      </c>
      <c r="H778" s="82" t="str">
        <f t="shared" ca="1" si="84"/>
        <v/>
      </c>
      <c r="I778" s="82" t="str">
        <f t="shared" ca="1" si="85"/>
        <v/>
      </c>
    </row>
    <row r="779" spans="2:9" ht="15" thickBot="1" x14ac:dyDescent="0.35">
      <c r="B779" s="79" t="str">
        <f t="shared" ca="1" si="87"/>
        <v/>
      </c>
      <c r="C779" s="80" t="str">
        <f t="shared" ca="1" si="81"/>
        <v/>
      </c>
      <c r="D779" s="83" t="str">
        <f t="shared" ca="1" si="82"/>
        <v/>
      </c>
      <c r="E779" s="81">
        <f t="shared" ca="1" si="86"/>
        <v>0</v>
      </c>
      <c r="F779" s="83"/>
      <c r="G779" s="82" t="str">
        <f t="shared" ca="1" si="83"/>
        <v/>
      </c>
      <c r="H779" s="82" t="str">
        <f t="shared" ca="1" si="84"/>
        <v/>
      </c>
      <c r="I779" s="82" t="str">
        <f t="shared" ca="1" si="85"/>
        <v/>
      </c>
    </row>
    <row r="780" spans="2:9" ht="15" thickBot="1" x14ac:dyDescent="0.35">
      <c r="B780" s="79" t="str">
        <f t="shared" ca="1" si="87"/>
        <v/>
      </c>
      <c r="C780" s="80" t="str">
        <f t="shared" ca="1" si="81"/>
        <v/>
      </c>
      <c r="D780" s="83" t="str">
        <f t="shared" ca="1" si="82"/>
        <v/>
      </c>
      <c r="E780" s="81">
        <f t="shared" ca="1" si="86"/>
        <v>0</v>
      </c>
      <c r="F780" s="83"/>
      <c r="G780" s="82" t="str">
        <f t="shared" ca="1" si="83"/>
        <v/>
      </c>
      <c r="H780" s="82" t="str">
        <f t="shared" ca="1" si="84"/>
        <v/>
      </c>
      <c r="I780" s="82" t="str">
        <f t="shared" ca="1" si="85"/>
        <v/>
      </c>
    </row>
    <row r="781" spans="2:9" ht="15" thickBot="1" x14ac:dyDescent="0.35">
      <c r="B781" s="79" t="str">
        <f t="shared" ca="1" si="87"/>
        <v/>
      </c>
      <c r="C781" s="80" t="str">
        <f t="shared" ca="1" si="81"/>
        <v/>
      </c>
      <c r="D781" s="83" t="str">
        <f t="shared" ca="1" si="82"/>
        <v/>
      </c>
      <c r="E781" s="81">
        <f t="shared" ca="1" si="86"/>
        <v>0</v>
      </c>
      <c r="F781" s="83"/>
      <c r="G781" s="82" t="str">
        <f t="shared" ca="1" si="83"/>
        <v/>
      </c>
      <c r="H781" s="82" t="str">
        <f t="shared" ca="1" si="84"/>
        <v/>
      </c>
      <c r="I781" s="82" t="str">
        <f t="shared" ca="1" si="85"/>
        <v/>
      </c>
    </row>
    <row r="782" spans="2:9" ht="15" thickBot="1" x14ac:dyDescent="0.35">
      <c r="B782" s="79" t="str">
        <f t="shared" ca="1" si="87"/>
        <v/>
      </c>
      <c r="C782" s="80" t="str">
        <f t="shared" ca="1" si="81"/>
        <v/>
      </c>
      <c r="D782" s="83" t="str">
        <f t="shared" ca="1" si="82"/>
        <v/>
      </c>
      <c r="E782" s="81">
        <f t="shared" ca="1" si="86"/>
        <v>0</v>
      </c>
      <c r="F782" s="83"/>
      <c r="G782" s="82" t="str">
        <f t="shared" ca="1" si="83"/>
        <v/>
      </c>
      <c r="H782" s="82" t="str">
        <f t="shared" ca="1" si="84"/>
        <v/>
      </c>
      <c r="I782" s="82" t="str">
        <f t="shared" ca="1" si="85"/>
        <v/>
      </c>
    </row>
    <row r="783" spans="2:9" ht="15" thickBot="1" x14ac:dyDescent="0.35">
      <c r="B783" s="79" t="str">
        <f t="shared" ca="1" si="87"/>
        <v/>
      </c>
      <c r="C783" s="80" t="str">
        <f t="shared" ca="1" si="81"/>
        <v/>
      </c>
      <c r="D783" s="83" t="str">
        <f t="shared" ca="1" si="82"/>
        <v/>
      </c>
      <c r="E783" s="81">
        <f t="shared" ca="1" si="86"/>
        <v>0</v>
      </c>
      <c r="F783" s="83"/>
      <c r="G783" s="82" t="str">
        <f t="shared" ca="1" si="83"/>
        <v/>
      </c>
      <c r="H783" s="82" t="str">
        <f t="shared" ca="1" si="84"/>
        <v/>
      </c>
      <c r="I783" s="82" t="str">
        <f t="shared" ca="1" si="85"/>
        <v/>
      </c>
    </row>
    <row r="784" spans="2:9" ht="15" thickBot="1" x14ac:dyDescent="0.35">
      <c r="B784" s="79" t="str">
        <f t="shared" ca="1" si="87"/>
        <v/>
      </c>
      <c r="C784" s="80" t="str">
        <f t="shared" ca="1" si="81"/>
        <v/>
      </c>
      <c r="D784" s="83" t="str">
        <f t="shared" ca="1" si="82"/>
        <v/>
      </c>
      <c r="E784" s="81">
        <f t="shared" ca="1" si="86"/>
        <v>0</v>
      </c>
      <c r="F784" s="83"/>
      <c r="G784" s="82" t="str">
        <f t="shared" ca="1" si="83"/>
        <v/>
      </c>
      <c r="H784" s="82" t="str">
        <f t="shared" ca="1" si="84"/>
        <v/>
      </c>
      <c r="I784" s="82" t="str">
        <f t="shared" ca="1" si="85"/>
        <v/>
      </c>
    </row>
    <row r="785" spans="2:9" ht="15" thickBot="1" x14ac:dyDescent="0.35">
      <c r="B785" s="79" t="str">
        <f t="shared" ca="1" si="87"/>
        <v/>
      </c>
      <c r="C785" s="80" t="str">
        <f t="shared" ca="1" si="81"/>
        <v/>
      </c>
      <c r="D785" s="83" t="str">
        <f t="shared" ca="1" si="82"/>
        <v/>
      </c>
      <c r="E785" s="81">
        <f t="shared" ca="1" si="86"/>
        <v>0</v>
      </c>
      <c r="F785" s="83"/>
      <c r="G785" s="82" t="str">
        <f t="shared" ca="1" si="83"/>
        <v/>
      </c>
      <c r="H785" s="82" t="str">
        <f t="shared" ca="1" si="84"/>
        <v/>
      </c>
      <c r="I785" s="82" t="str">
        <f t="shared" ca="1" si="85"/>
        <v/>
      </c>
    </row>
    <row r="786" spans="2:9" ht="15" thickBot="1" x14ac:dyDescent="0.35">
      <c r="B786" s="79" t="str">
        <f t="shared" ca="1" si="87"/>
        <v/>
      </c>
      <c r="C786" s="80" t="str">
        <f t="shared" ca="1" si="81"/>
        <v/>
      </c>
      <c r="D786" s="83" t="str">
        <f t="shared" ca="1" si="82"/>
        <v/>
      </c>
      <c r="E786" s="81">
        <f t="shared" ca="1" si="86"/>
        <v>0</v>
      </c>
      <c r="F786" s="83"/>
      <c r="G786" s="82" t="str">
        <f t="shared" ca="1" si="83"/>
        <v/>
      </c>
      <c r="H786" s="82" t="str">
        <f t="shared" ca="1" si="84"/>
        <v/>
      </c>
      <c r="I786" s="82" t="str">
        <f t="shared" ca="1" si="85"/>
        <v/>
      </c>
    </row>
    <row r="787" spans="2:9" ht="15" thickBot="1" x14ac:dyDescent="0.35">
      <c r="B787" s="79" t="str">
        <f t="shared" ca="1" si="87"/>
        <v/>
      </c>
      <c r="C787" s="80" t="str">
        <f t="shared" ca="1" si="81"/>
        <v/>
      </c>
      <c r="D787" s="83" t="str">
        <f t="shared" ca="1" si="82"/>
        <v/>
      </c>
      <c r="E787" s="81">
        <f t="shared" ca="1" si="86"/>
        <v>0</v>
      </c>
      <c r="F787" s="83"/>
      <c r="G787" s="82" t="str">
        <f t="shared" ca="1" si="83"/>
        <v/>
      </c>
      <c r="H787" s="82" t="str">
        <f t="shared" ca="1" si="84"/>
        <v/>
      </c>
      <c r="I787" s="82" t="str">
        <f t="shared" ca="1" si="85"/>
        <v/>
      </c>
    </row>
    <row r="788" spans="2:9" ht="15" thickBot="1" x14ac:dyDescent="0.35">
      <c r="B788" s="79" t="str">
        <f t="shared" ca="1" si="87"/>
        <v/>
      </c>
      <c r="C788" s="80" t="str">
        <f t="shared" ca="1" si="81"/>
        <v/>
      </c>
      <c r="D788" s="83" t="str">
        <f t="shared" ca="1" si="82"/>
        <v/>
      </c>
      <c r="E788" s="81">
        <f t="shared" ca="1" si="86"/>
        <v>0</v>
      </c>
      <c r="F788" s="83"/>
      <c r="G788" s="82" t="str">
        <f t="shared" ca="1" si="83"/>
        <v/>
      </c>
      <c r="H788" s="82" t="str">
        <f t="shared" ca="1" si="84"/>
        <v/>
      </c>
      <c r="I788" s="82" t="str">
        <f t="shared" ca="1" si="85"/>
        <v/>
      </c>
    </row>
    <row r="789" spans="2:9" ht="15" thickBot="1" x14ac:dyDescent="0.35">
      <c r="B789" s="79" t="str">
        <f t="shared" ca="1" si="87"/>
        <v/>
      </c>
      <c r="C789" s="80" t="str">
        <f t="shared" ca="1" si="81"/>
        <v/>
      </c>
      <c r="D789" s="83" t="str">
        <f t="shared" ca="1" si="82"/>
        <v/>
      </c>
      <c r="E789" s="81">
        <f t="shared" ca="1" si="86"/>
        <v>0</v>
      </c>
      <c r="F789" s="83"/>
      <c r="G789" s="82" t="str">
        <f t="shared" ca="1" si="83"/>
        <v/>
      </c>
      <c r="H789" s="82" t="str">
        <f t="shared" ca="1" si="84"/>
        <v/>
      </c>
      <c r="I789" s="82" t="str">
        <f t="shared" ca="1" si="85"/>
        <v/>
      </c>
    </row>
    <row r="790" spans="2:9" ht="15" thickBot="1" x14ac:dyDescent="0.35">
      <c r="B790" s="79" t="str">
        <f t="shared" ca="1" si="87"/>
        <v/>
      </c>
      <c r="C790" s="80" t="str">
        <f t="shared" ca="1" si="81"/>
        <v/>
      </c>
      <c r="D790" s="83" t="str">
        <f t="shared" ca="1" si="82"/>
        <v/>
      </c>
      <c r="E790" s="81">
        <f t="shared" ca="1" si="86"/>
        <v>0</v>
      </c>
      <c r="F790" s="83"/>
      <c r="G790" s="82" t="str">
        <f t="shared" ca="1" si="83"/>
        <v/>
      </c>
      <c r="H790" s="82" t="str">
        <f t="shared" ca="1" si="84"/>
        <v/>
      </c>
      <c r="I790" s="82" t="str">
        <f t="shared" ca="1" si="85"/>
        <v/>
      </c>
    </row>
    <row r="791" spans="2:9" ht="15" thickBot="1" x14ac:dyDescent="0.35">
      <c r="B791" s="79" t="str">
        <f t="shared" ca="1" si="87"/>
        <v/>
      </c>
      <c r="C791" s="80" t="str">
        <f t="shared" ca="1" si="81"/>
        <v/>
      </c>
      <c r="D791" s="83" t="str">
        <f t="shared" ca="1" si="82"/>
        <v/>
      </c>
      <c r="E791" s="81">
        <f t="shared" ca="1" si="86"/>
        <v>0</v>
      </c>
      <c r="F791" s="83"/>
      <c r="G791" s="82" t="str">
        <f t="shared" ca="1" si="83"/>
        <v/>
      </c>
      <c r="H791" s="82" t="str">
        <f t="shared" ca="1" si="84"/>
        <v/>
      </c>
      <c r="I791" s="82" t="str">
        <f t="shared" ca="1" si="85"/>
        <v/>
      </c>
    </row>
    <row r="792" spans="2:9" ht="15" thickBot="1" x14ac:dyDescent="0.35">
      <c r="B792" s="79" t="str">
        <f t="shared" ca="1" si="87"/>
        <v/>
      </c>
      <c r="C792" s="80" t="str">
        <f t="shared" ref="C792:C855" ca="1" si="88">IF($E$10="End of the Period",IF(B792="","",IF(OR(payment_frequency_1="Weekly",payment_frequency_1="Bi-weekly",payment_frequency_1="Semi-monthly"),first_payment_date_1+B792*VLOOKUP(payment_frequency_1,periodic_table,2,0),EDATE(first_payment_date_1,B792*VLOOKUP(payment_frequency_1,periodic_table,2,0)))),IF(B792="","",IF(OR(payment_frequency_1="Weekly",payment_frequency_1="Bi-weekly",payment_frequency_1="Semi-monthly"),first_payment_date_1+(B792-1)*VLOOKUP(payment_frequency_1,periodic_table,2,0),EDATE(first_payment_date_1,(B792-1)*VLOOKUP(payment_frequency_1,periodic_table,2,0)))))</f>
        <v/>
      </c>
      <c r="D792" s="83" t="str">
        <f t="shared" ref="D792:D855" ca="1" si="89">IF(B792="","",IF(I791&lt;payment_1,I791*(1+rate_1),payment_1))</f>
        <v/>
      </c>
      <c r="E792" s="81">
        <f t="shared" ca="1" si="86"/>
        <v>0</v>
      </c>
      <c r="F792" s="83"/>
      <c r="G792" s="82" t="str">
        <f t="shared" ref="G792:G855" ca="1" si="90">IF(AND(payment_type_1=1,B792=1),0,IF(B792="","",I791*rate_1))</f>
        <v/>
      </c>
      <c r="H792" s="82" t="str">
        <f t="shared" ca="1" si="84"/>
        <v/>
      </c>
      <c r="I792" s="82" t="str">
        <f t="shared" ca="1" si="85"/>
        <v/>
      </c>
    </row>
    <row r="793" spans="2:9" ht="15" thickBot="1" x14ac:dyDescent="0.35">
      <c r="B793" s="79" t="str">
        <f t="shared" ca="1" si="87"/>
        <v/>
      </c>
      <c r="C793" s="80" t="str">
        <f t="shared" ca="1" si="88"/>
        <v/>
      </c>
      <c r="D793" s="83" t="str">
        <f t="shared" ca="1" si="89"/>
        <v/>
      </c>
      <c r="E793" s="81">
        <f t="shared" ca="1" si="86"/>
        <v>0</v>
      </c>
      <c r="F793" s="83"/>
      <c r="G793" s="82" t="str">
        <f t="shared" ca="1" si="90"/>
        <v/>
      </c>
      <c r="H793" s="82" t="str">
        <f t="shared" ref="H793:H856" ca="1" si="91">IF(B793="","",D793-G793+E793+F793)</f>
        <v/>
      </c>
      <c r="I793" s="82" t="str">
        <f t="shared" ref="I793:I856" ca="1" si="92">IFERROR(IF(H793&lt;=0,"",I792-H793),"")</f>
        <v/>
      </c>
    </row>
    <row r="794" spans="2:9" ht="15" thickBot="1" x14ac:dyDescent="0.35">
      <c r="B794" s="79" t="str">
        <f t="shared" ca="1" si="87"/>
        <v/>
      </c>
      <c r="C794" s="80" t="str">
        <f t="shared" ca="1" si="88"/>
        <v/>
      </c>
      <c r="D794" s="83" t="str">
        <f t="shared" ca="1" si="89"/>
        <v/>
      </c>
      <c r="E794" s="81">
        <f t="shared" ca="1" si="86"/>
        <v>0</v>
      </c>
      <c r="F794" s="83"/>
      <c r="G794" s="82" t="str">
        <f t="shared" ca="1" si="90"/>
        <v/>
      </c>
      <c r="H794" s="82" t="str">
        <f t="shared" ca="1" si="91"/>
        <v/>
      </c>
      <c r="I794" s="82" t="str">
        <f t="shared" ca="1" si="92"/>
        <v/>
      </c>
    </row>
    <row r="795" spans="2:9" ht="15" thickBot="1" x14ac:dyDescent="0.35">
      <c r="B795" s="79" t="str">
        <f t="shared" ca="1" si="87"/>
        <v/>
      </c>
      <c r="C795" s="80" t="str">
        <f t="shared" ca="1" si="88"/>
        <v/>
      </c>
      <c r="D795" s="83" t="str">
        <f t="shared" ca="1" si="89"/>
        <v/>
      </c>
      <c r="E795" s="81">
        <f t="shared" ca="1" si="86"/>
        <v>0</v>
      </c>
      <c r="F795" s="83"/>
      <c r="G795" s="82" t="str">
        <f t="shared" ca="1" si="90"/>
        <v/>
      </c>
      <c r="H795" s="82" t="str">
        <f t="shared" ca="1" si="91"/>
        <v/>
      </c>
      <c r="I795" s="82" t="str">
        <f t="shared" ca="1" si="92"/>
        <v/>
      </c>
    </row>
    <row r="796" spans="2:9" ht="15" thickBot="1" x14ac:dyDescent="0.35">
      <c r="B796" s="79" t="str">
        <f t="shared" ca="1" si="87"/>
        <v/>
      </c>
      <c r="C796" s="80" t="str">
        <f t="shared" ca="1" si="88"/>
        <v/>
      </c>
      <c r="D796" s="83" t="str">
        <f t="shared" ca="1" si="89"/>
        <v/>
      </c>
      <c r="E796" s="81">
        <f t="shared" ca="1" si="86"/>
        <v>0</v>
      </c>
      <c r="F796" s="83"/>
      <c r="G796" s="82" t="str">
        <f t="shared" ca="1" si="90"/>
        <v/>
      </c>
      <c r="H796" s="82" t="str">
        <f t="shared" ca="1" si="91"/>
        <v/>
      </c>
      <c r="I796" s="82" t="str">
        <f t="shared" ca="1" si="92"/>
        <v/>
      </c>
    </row>
    <row r="797" spans="2:9" ht="15" thickBot="1" x14ac:dyDescent="0.35">
      <c r="B797" s="79" t="str">
        <f t="shared" ca="1" si="87"/>
        <v/>
      </c>
      <c r="C797" s="80" t="str">
        <f t="shared" ca="1" si="88"/>
        <v/>
      </c>
      <c r="D797" s="83" t="str">
        <f t="shared" ca="1" si="89"/>
        <v/>
      </c>
      <c r="E797" s="81">
        <f t="shared" ca="1" si="86"/>
        <v>0</v>
      </c>
      <c r="F797" s="83"/>
      <c r="G797" s="82" t="str">
        <f t="shared" ca="1" si="90"/>
        <v/>
      </c>
      <c r="H797" s="82" t="str">
        <f t="shared" ca="1" si="91"/>
        <v/>
      </c>
      <c r="I797" s="82" t="str">
        <f t="shared" ca="1" si="92"/>
        <v/>
      </c>
    </row>
    <row r="798" spans="2:9" ht="15" thickBot="1" x14ac:dyDescent="0.35">
      <c r="B798" s="79" t="str">
        <f t="shared" ca="1" si="87"/>
        <v/>
      </c>
      <c r="C798" s="80" t="str">
        <f t="shared" ca="1" si="88"/>
        <v/>
      </c>
      <c r="D798" s="83" t="str">
        <f t="shared" ca="1" si="89"/>
        <v/>
      </c>
      <c r="E798" s="81">
        <f t="shared" ca="1" si="86"/>
        <v>0</v>
      </c>
      <c r="F798" s="83"/>
      <c r="G798" s="82" t="str">
        <f t="shared" ca="1" si="90"/>
        <v/>
      </c>
      <c r="H798" s="82" t="str">
        <f t="shared" ca="1" si="91"/>
        <v/>
      </c>
      <c r="I798" s="82" t="str">
        <f t="shared" ca="1" si="92"/>
        <v/>
      </c>
    </row>
    <row r="799" spans="2:9" ht="15" thickBot="1" x14ac:dyDescent="0.35">
      <c r="B799" s="79" t="str">
        <f t="shared" ca="1" si="87"/>
        <v/>
      </c>
      <c r="C799" s="80" t="str">
        <f t="shared" ca="1" si="88"/>
        <v/>
      </c>
      <c r="D799" s="83" t="str">
        <f t="shared" ca="1" si="89"/>
        <v/>
      </c>
      <c r="E799" s="81">
        <f t="shared" ca="1" si="86"/>
        <v>0</v>
      </c>
      <c r="F799" s="83"/>
      <c r="G799" s="82" t="str">
        <f t="shared" ca="1" si="90"/>
        <v/>
      </c>
      <c r="H799" s="82" t="str">
        <f t="shared" ca="1" si="91"/>
        <v/>
      </c>
      <c r="I799" s="82" t="str">
        <f t="shared" ca="1" si="92"/>
        <v/>
      </c>
    </row>
    <row r="800" spans="2:9" ht="15" thickBot="1" x14ac:dyDescent="0.35">
      <c r="B800" s="79" t="str">
        <f t="shared" ca="1" si="87"/>
        <v/>
      </c>
      <c r="C800" s="80" t="str">
        <f t="shared" ca="1" si="88"/>
        <v/>
      </c>
      <c r="D800" s="83" t="str">
        <f t="shared" ca="1" si="89"/>
        <v/>
      </c>
      <c r="E800" s="81">
        <f t="shared" ca="1" si="86"/>
        <v>0</v>
      </c>
      <c r="F800" s="83"/>
      <c r="G800" s="82" t="str">
        <f t="shared" ca="1" si="90"/>
        <v/>
      </c>
      <c r="H800" s="82" t="str">
        <f t="shared" ca="1" si="91"/>
        <v/>
      </c>
      <c r="I800" s="82" t="str">
        <f t="shared" ca="1" si="92"/>
        <v/>
      </c>
    </row>
    <row r="801" spans="2:9" ht="15" thickBot="1" x14ac:dyDescent="0.35">
      <c r="B801" s="79" t="str">
        <f t="shared" ca="1" si="87"/>
        <v/>
      </c>
      <c r="C801" s="80" t="str">
        <f t="shared" ca="1" si="88"/>
        <v/>
      </c>
      <c r="D801" s="83" t="str">
        <f t="shared" ca="1" si="89"/>
        <v/>
      </c>
      <c r="E801" s="81">
        <f t="shared" ca="1" si="86"/>
        <v>0</v>
      </c>
      <c r="F801" s="83"/>
      <c r="G801" s="82" t="str">
        <f t="shared" ca="1" si="90"/>
        <v/>
      </c>
      <c r="H801" s="82" t="str">
        <f t="shared" ca="1" si="91"/>
        <v/>
      </c>
      <c r="I801" s="82" t="str">
        <f t="shared" ca="1" si="92"/>
        <v/>
      </c>
    </row>
    <row r="802" spans="2:9" ht="15" thickBot="1" x14ac:dyDescent="0.35">
      <c r="B802" s="79" t="str">
        <f t="shared" ca="1" si="87"/>
        <v/>
      </c>
      <c r="C802" s="80" t="str">
        <f t="shared" ca="1" si="88"/>
        <v/>
      </c>
      <c r="D802" s="83" t="str">
        <f t="shared" ca="1" si="89"/>
        <v/>
      </c>
      <c r="E802" s="81">
        <f t="shared" ca="1" si="86"/>
        <v>0</v>
      </c>
      <c r="F802" s="83"/>
      <c r="G802" s="82" t="str">
        <f t="shared" ca="1" si="90"/>
        <v/>
      </c>
      <c r="H802" s="82" t="str">
        <f t="shared" ca="1" si="91"/>
        <v/>
      </c>
      <c r="I802" s="82" t="str">
        <f t="shared" ca="1" si="92"/>
        <v/>
      </c>
    </row>
    <row r="803" spans="2:9" ht="15" thickBot="1" x14ac:dyDescent="0.35">
      <c r="B803" s="79" t="str">
        <f t="shared" ca="1" si="87"/>
        <v/>
      </c>
      <c r="C803" s="80" t="str">
        <f t="shared" ca="1" si="88"/>
        <v/>
      </c>
      <c r="D803" s="83" t="str">
        <f t="shared" ca="1" si="89"/>
        <v/>
      </c>
      <c r="E803" s="81">
        <f t="shared" ca="1" si="86"/>
        <v>0</v>
      </c>
      <c r="F803" s="83"/>
      <c r="G803" s="82" t="str">
        <f t="shared" ca="1" si="90"/>
        <v/>
      </c>
      <c r="H803" s="82" t="str">
        <f t="shared" ca="1" si="91"/>
        <v/>
      </c>
      <c r="I803" s="82" t="str">
        <f t="shared" ca="1" si="92"/>
        <v/>
      </c>
    </row>
    <row r="804" spans="2:9" ht="15" thickBot="1" x14ac:dyDescent="0.35">
      <c r="B804" s="79" t="str">
        <f t="shared" ca="1" si="87"/>
        <v/>
      </c>
      <c r="C804" s="80" t="str">
        <f t="shared" ca="1" si="88"/>
        <v/>
      </c>
      <c r="D804" s="83" t="str">
        <f t="shared" ca="1" si="89"/>
        <v/>
      </c>
      <c r="E804" s="81">
        <f t="shared" ref="E804:E867" ca="1" si="93">IFERROR(IF(I803-D804&lt;$E$13,0,IF(B804=$I$17,$E$13,IF(B804&lt;$I$17,0,IF(MOD(B804-$I$17,$E$18)=0,$E$13,0)))),0)</f>
        <v>0</v>
      </c>
      <c r="F804" s="83"/>
      <c r="G804" s="82" t="str">
        <f t="shared" ca="1" si="90"/>
        <v/>
      </c>
      <c r="H804" s="82" t="str">
        <f t="shared" ca="1" si="91"/>
        <v/>
      </c>
      <c r="I804" s="82" t="str">
        <f t="shared" ca="1" si="92"/>
        <v/>
      </c>
    </row>
    <row r="805" spans="2:9" ht="15" thickBot="1" x14ac:dyDescent="0.35">
      <c r="B805" s="79" t="str">
        <f t="shared" ca="1" si="87"/>
        <v/>
      </c>
      <c r="C805" s="80" t="str">
        <f t="shared" ca="1" si="88"/>
        <v/>
      </c>
      <c r="D805" s="83" t="str">
        <f t="shared" ca="1" si="89"/>
        <v/>
      </c>
      <c r="E805" s="81">
        <f t="shared" ca="1" si="93"/>
        <v>0</v>
      </c>
      <c r="F805" s="83"/>
      <c r="G805" s="82" t="str">
        <f t="shared" ca="1" si="90"/>
        <v/>
      </c>
      <c r="H805" s="82" t="str">
        <f t="shared" ca="1" si="91"/>
        <v/>
      </c>
      <c r="I805" s="82" t="str">
        <f t="shared" ca="1" si="92"/>
        <v/>
      </c>
    </row>
    <row r="806" spans="2:9" ht="15" thickBot="1" x14ac:dyDescent="0.35">
      <c r="B806" s="79" t="str">
        <f t="shared" ca="1" si="87"/>
        <v/>
      </c>
      <c r="C806" s="80" t="str">
        <f t="shared" ca="1" si="88"/>
        <v/>
      </c>
      <c r="D806" s="83" t="str">
        <f t="shared" ca="1" si="89"/>
        <v/>
      </c>
      <c r="E806" s="81">
        <f t="shared" ca="1" si="93"/>
        <v>0</v>
      </c>
      <c r="F806" s="83"/>
      <c r="G806" s="82" t="str">
        <f t="shared" ca="1" si="90"/>
        <v/>
      </c>
      <c r="H806" s="82" t="str">
        <f t="shared" ca="1" si="91"/>
        <v/>
      </c>
      <c r="I806" s="82" t="str">
        <f t="shared" ca="1" si="92"/>
        <v/>
      </c>
    </row>
    <row r="807" spans="2:9" ht="15" thickBot="1" x14ac:dyDescent="0.35">
      <c r="B807" s="79" t="str">
        <f t="shared" ca="1" si="87"/>
        <v/>
      </c>
      <c r="C807" s="80" t="str">
        <f t="shared" ca="1" si="88"/>
        <v/>
      </c>
      <c r="D807" s="83" t="str">
        <f t="shared" ca="1" si="89"/>
        <v/>
      </c>
      <c r="E807" s="81">
        <f t="shared" ca="1" si="93"/>
        <v>0</v>
      </c>
      <c r="F807" s="83"/>
      <c r="G807" s="82" t="str">
        <f t="shared" ca="1" si="90"/>
        <v/>
      </c>
      <c r="H807" s="82" t="str">
        <f t="shared" ca="1" si="91"/>
        <v/>
      </c>
      <c r="I807" s="82" t="str">
        <f t="shared" ca="1" si="92"/>
        <v/>
      </c>
    </row>
    <row r="808" spans="2:9" ht="15" thickBot="1" x14ac:dyDescent="0.35">
      <c r="B808" s="79" t="str">
        <f t="shared" ca="1" si="87"/>
        <v/>
      </c>
      <c r="C808" s="80" t="str">
        <f t="shared" ca="1" si="88"/>
        <v/>
      </c>
      <c r="D808" s="83" t="str">
        <f t="shared" ca="1" si="89"/>
        <v/>
      </c>
      <c r="E808" s="81">
        <f t="shared" ca="1" si="93"/>
        <v>0</v>
      </c>
      <c r="F808" s="83"/>
      <c r="G808" s="82" t="str">
        <f t="shared" ca="1" si="90"/>
        <v/>
      </c>
      <c r="H808" s="82" t="str">
        <f t="shared" ca="1" si="91"/>
        <v/>
      </c>
      <c r="I808" s="82" t="str">
        <f t="shared" ca="1" si="92"/>
        <v/>
      </c>
    </row>
    <row r="809" spans="2:9" ht="15" thickBot="1" x14ac:dyDescent="0.35">
      <c r="B809" s="79" t="str">
        <f t="shared" ca="1" si="87"/>
        <v/>
      </c>
      <c r="C809" s="80" t="str">
        <f t="shared" ca="1" si="88"/>
        <v/>
      </c>
      <c r="D809" s="83" t="str">
        <f t="shared" ca="1" si="89"/>
        <v/>
      </c>
      <c r="E809" s="81">
        <f t="shared" ca="1" si="93"/>
        <v>0</v>
      </c>
      <c r="F809" s="83"/>
      <c r="G809" s="82" t="str">
        <f t="shared" ca="1" si="90"/>
        <v/>
      </c>
      <c r="H809" s="82" t="str">
        <f t="shared" ca="1" si="91"/>
        <v/>
      </c>
      <c r="I809" s="82" t="str">
        <f t="shared" ca="1" si="92"/>
        <v/>
      </c>
    </row>
    <row r="810" spans="2:9" ht="15" thickBot="1" x14ac:dyDescent="0.35">
      <c r="B810" s="79" t="str">
        <f t="shared" ca="1" si="87"/>
        <v/>
      </c>
      <c r="C810" s="80" t="str">
        <f t="shared" ca="1" si="88"/>
        <v/>
      </c>
      <c r="D810" s="83" t="str">
        <f t="shared" ca="1" si="89"/>
        <v/>
      </c>
      <c r="E810" s="81">
        <f t="shared" ca="1" si="93"/>
        <v>0</v>
      </c>
      <c r="F810" s="83"/>
      <c r="G810" s="82" t="str">
        <f t="shared" ca="1" si="90"/>
        <v/>
      </c>
      <c r="H810" s="82" t="str">
        <f t="shared" ca="1" si="91"/>
        <v/>
      </c>
      <c r="I810" s="82" t="str">
        <f t="shared" ca="1" si="92"/>
        <v/>
      </c>
    </row>
    <row r="811" spans="2:9" ht="15" thickBot="1" x14ac:dyDescent="0.35">
      <c r="B811" s="79" t="str">
        <f t="shared" ca="1" si="87"/>
        <v/>
      </c>
      <c r="C811" s="80" t="str">
        <f t="shared" ca="1" si="88"/>
        <v/>
      </c>
      <c r="D811" s="83" t="str">
        <f t="shared" ca="1" si="89"/>
        <v/>
      </c>
      <c r="E811" s="81">
        <f t="shared" ca="1" si="93"/>
        <v>0</v>
      </c>
      <c r="F811" s="83"/>
      <c r="G811" s="82" t="str">
        <f t="shared" ca="1" si="90"/>
        <v/>
      </c>
      <c r="H811" s="82" t="str">
        <f t="shared" ca="1" si="91"/>
        <v/>
      </c>
      <c r="I811" s="82" t="str">
        <f t="shared" ca="1" si="92"/>
        <v/>
      </c>
    </row>
    <row r="812" spans="2:9" ht="15" thickBot="1" x14ac:dyDescent="0.35">
      <c r="B812" s="79" t="str">
        <f t="shared" ca="1" si="87"/>
        <v/>
      </c>
      <c r="C812" s="80" t="str">
        <f t="shared" ca="1" si="88"/>
        <v/>
      </c>
      <c r="D812" s="83" t="str">
        <f t="shared" ca="1" si="89"/>
        <v/>
      </c>
      <c r="E812" s="81">
        <f t="shared" ca="1" si="93"/>
        <v>0</v>
      </c>
      <c r="F812" s="83"/>
      <c r="G812" s="82" t="str">
        <f t="shared" ca="1" si="90"/>
        <v/>
      </c>
      <c r="H812" s="82" t="str">
        <f t="shared" ca="1" si="91"/>
        <v/>
      </c>
      <c r="I812" s="82" t="str">
        <f t="shared" ca="1" si="92"/>
        <v/>
      </c>
    </row>
    <row r="813" spans="2:9" ht="15" thickBot="1" x14ac:dyDescent="0.35">
      <c r="B813" s="79" t="str">
        <f t="shared" ca="1" si="87"/>
        <v/>
      </c>
      <c r="C813" s="80" t="str">
        <f t="shared" ca="1" si="88"/>
        <v/>
      </c>
      <c r="D813" s="83" t="str">
        <f t="shared" ca="1" si="89"/>
        <v/>
      </c>
      <c r="E813" s="81">
        <f t="shared" ca="1" si="93"/>
        <v>0</v>
      </c>
      <c r="F813" s="83"/>
      <c r="G813" s="82" t="str">
        <f t="shared" ca="1" si="90"/>
        <v/>
      </c>
      <c r="H813" s="82" t="str">
        <f t="shared" ca="1" si="91"/>
        <v/>
      </c>
      <c r="I813" s="82" t="str">
        <f t="shared" ca="1" si="92"/>
        <v/>
      </c>
    </row>
    <row r="814" spans="2:9" ht="15" thickBot="1" x14ac:dyDescent="0.35">
      <c r="B814" s="79" t="str">
        <f t="shared" ca="1" si="87"/>
        <v/>
      </c>
      <c r="C814" s="80" t="str">
        <f t="shared" ca="1" si="88"/>
        <v/>
      </c>
      <c r="D814" s="83" t="str">
        <f t="shared" ca="1" si="89"/>
        <v/>
      </c>
      <c r="E814" s="81">
        <f t="shared" ca="1" si="93"/>
        <v>0</v>
      </c>
      <c r="F814" s="83"/>
      <c r="G814" s="82" t="str">
        <f t="shared" ca="1" si="90"/>
        <v/>
      </c>
      <c r="H814" s="82" t="str">
        <f t="shared" ca="1" si="91"/>
        <v/>
      </c>
      <c r="I814" s="82" t="str">
        <f t="shared" ca="1" si="92"/>
        <v/>
      </c>
    </row>
    <row r="815" spans="2:9" ht="15" thickBot="1" x14ac:dyDescent="0.35">
      <c r="B815" s="79" t="str">
        <f t="shared" ref="B815:B878" ca="1" si="94">IFERROR(IF(I814&lt;=0,"",B814+1),"")</f>
        <v/>
      </c>
      <c r="C815" s="80" t="str">
        <f t="shared" ca="1" si="88"/>
        <v/>
      </c>
      <c r="D815" s="83" t="str">
        <f t="shared" ca="1" si="89"/>
        <v/>
      </c>
      <c r="E815" s="81">
        <f t="shared" ca="1" si="93"/>
        <v>0</v>
      </c>
      <c r="F815" s="83"/>
      <c r="G815" s="82" t="str">
        <f t="shared" ca="1" si="90"/>
        <v/>
      </c>
      <c r="H815" s="82" t="str">
        <f t="shared" ca="1" si="91"/>
        <v/>
      </c>
      <c r="I815" s="82" t="str">
        <f t="shared" ca="1" si="92"/>
        <v/>
      </c>
    </row>
    <row r="816" spans="2:9" ht="15" thickBot="1" x14ac:dyDescent="0.35">
      <c r="B816" s="79" t="str">
        <f t="shared" ca="1" si="94"/>
        <v/>
      </c>
      <c r="C816" s="80" t="str">
        <f t="shared" ca="1" si="88"/>
        <v/>
      </c>
      <c r="D816" s="83" t="str">
        <f t="shared" ca="1" si="89"/>
        <v/>
      </c>
      <c r="E816" s="81">
        <f t="shared" ca="1" si="93"/>
        <v>0</v>
      </c>
      <c r="F816" s="83"/>
      <c r="G816" s="82" t="str">
        <f t="shared" ca="1" si="90"/>
        <v/>
      </c>
      <c r="H816" s="82" t="str">
        <f t="shared" ca="1" si="91"/>
        <v/>
      </c>
      <c r="I816" s="82" t="str">
        <f t="shared" ca="1" si="92"/>
        <v/>
      </c>
    </row>
    <row r="817" spans="2:9" ht="15" thickBot="1" x14ac:dyDescent="0.35">
      <c r="B817" s="79" t="str">
        <f t="shared" ca="1" si="94"/>
        <v/>
      </c>
      <c r="C817" s="80" t="str">
        <f t="shared" ca="1" si="88"/>
        <v/>
      </c>
      <c r="D817" s="83" t="str">
        <f t="shared" ca="1" si="89"/>
        <v/>
      </c>
      <c r="E817" s="81">
        <f t="shared" ca="1" si="93"/>
        <v>0</v>
      </c>
      <c r="F817" s="83"/>
      <c r="G817" s="82" t="str">
        <f t="shared" ca="1" si="90"/>
        <v/>
      </c>
      <c r="H817" s="82" t="str">
        <f t="shared" ca="1" si="91"/>
        <v/>
      </c>
      <c r="I817" s="82" t="str">
        <f t="shared" ca="1" si="92"/>
        <v/>
      </c>
    </row>
    <row r="818" spans="2:9" ht="15" thickBot="1" x14ac:dyDescent="0.35">
      <c r="B818" s="79" t="str">
        <f t="shared" ca="1" si="94"/>
        <v/>
      </c>
      <c r="C818" s="80" t="str">
        <f t="shared" ca="1" si="88"/>
        <v/>
      </c>
      <c r="D818" s="83" t="str">
        <f t="shared" ca="1" si="89"/>
        <v/>
      </c>
      <c r="E818" s="81">
        <f t="shared" ca="1" si="93"/>
        <v>0</v>
      </c>
      <c r="F818" s="83"/>
      <c r="G818" s="82" t="str">
        <f t="shared" ca="1" si="90"/>
        <v/>
      </c>
      <c r="H818" s="82" t="str">
        <f t="shared" ca="1" si="91"/>
        <v/>
      </c>
      <c r="I818" s="82" t="str">
        <f t="shared" ca="1" si="92"/>
        <v/>
      </c>
    </row>
    <row r="819" spans="2:9" ht="15" thickBot="1" x14ac:dyDescent="0.35">
      <c r="B819" s="79" t="str">
        <f t="shared" ca="1" si="94"/>
        <v/>
      </c>
      <c r="C819" s="80" t="str">
        <f t="shared" ca="1" si="88"/>
        <v/>
      </c>
      <c r="D819" s="83" t="str">
        <f t="shared" ca="1" si="89"/>
        <v/>
      </c>
      <c r="E819" s="81">
        <f t="shared" ca="1" si="93"/>
        <v>0</v>
      </c>
      <c r="F819" s="83"/>
      <c r="G819" s="82" t="str">
        <f t="shared" ca="1" si="90"/>
        <v/>
      </c>
      <c r="H819" s="82" t="str">
        <f t="shared" ca="1" si="91"/>
        <v/>
      </c>
      <c r="I819" s="82" t="str">
        <f t="shared" ca="1" si="92"/>
        <v/>
      </c>
    </row>
    <row r="820" spans="2:9" ht="15" thickBot="1" x14ac:dyDescent="0.35">
      <c r="B820" s="79" t="str">
        <f t="shared" ca="1" si="94"/>
        <v/>
      </c>
      <c r="C820" s="80" t="str">
        <f t="shared" ca="1" si="88"/>
        <v/>
      </c>
      <c r="D820" s="83" t="str">
        <f t="shared" ca="1" si="89"/>
        <v/>
      </c>
      <c r="E820" s="81">
        <f t="shared" ca="1" si="93"/>
        <v>0</v>
      </c>
      <c r="F820" s="83"/>
      <c r="G820" s="82" t="str">
        <f t="shared" ca="1" si="90"/>
        <v/>
      </c>
      <c r="H820" s="82" t="str">
        <f t="shared" ca="1" si="91"/>
        <v/>
      </c>
      <c r="I820" s="82" t="str">
        <f t="shared" ca="1" si="92"/>
        <v/>
      </c>
    </row>
    <row r="821" spans="2:9" ht="15" thickBot="1" x14ac:dyDescent="0.35">
      <c r="B821" s="79" t="str">
        <f t="shared" ca="1" si="94"/>
        <v/>
      </c>
      <c r="C821" s="80" t="str">
        <f t="shared" ca="1" si="88"/>
        <v/>
      </c>
      <c r="D821" s="83" t="str">
        <f t="shared" ca="1" si="89"/>
        <v/>
      </c>
      <c r="E821" s="81">
        <f t="shared" ca="1" si="93"/>
        <v>0</v>
      </c>
      <c r="F821" s="83"/>
      <c r="G821" s="82" t="str">
        <f t="shared" ca="1" si="90"/>
        <v/>
      </c>
      <c r="H821" s="82" t="str">
        <f t="shared" ca="1" si="91"/>
        <v/>
      </c>
      <c r="I821" s="82" t="str">
        <f t="shared" ca="1" si="92"/>
        <v/>
      </c>
    </row>
    <row r="822" spans="2:9" ht="15" thickBot="1" x14ac:dyDescent="0.35">
      <c r="B822" s="79" t="str">
        <f t="shared" ca="1" si="94"/>
        <v/>
      </c>
      <c r="C822" s="80" t="str">
        <f t="shared" ca="1" si="88"/>
        <v/>
      </c>
      <c r="D822" s="83" t="str">
        <f t="shared" ca="1" si="89"/>
        <v/>
      </c>
      <c r="E822" s="81">
        <f t="shared" ca="1" si="93"/>
        <v>0</v>
      </c>
      <c r="F822" s="83"/>
      <c r="G822" s="82" t="str">
        <f t="shared" ca="1" si="90"/>
        <v/>
      </c>
      <c r="H822" s="82" t="str">
        <f t="shared" ca="1" si="91"/>
        <v/>
      </c>
      <c r="I822" s="82" t="str">
        <f t="shared" ca="1" si="92"/>
        <v/>
      </c>
    </row>
    <row r="823" spans="2:9" ht="15" thickBot="1" x14ac:dyDescent="0.35">
      <c r="B823" s="79" t="str">
        <f t="shared" ca="1" si="94"/>
        <v/>
      </c>
      <c r="C823" s="80" t="str">
        <f t="shared" ca="1" si="88"/>
        <v/>
      </c>
      <c r="D823" s="83" t="str">
        <f t="shared" ca="1" si="89"/>
        <v/>
      </c>
      <c r="E823" s="81">
        <f t="shared" ca="1" si="93"/>
        <v>0</v>
      </c>
      <c r="F823" s="83"/>
      <c r="G823" s="82" t="str">
        <f t="shared" ca="1" si="90"/>
        <v/>
      </c>
      <c r="H823" s="82" t="str">
        <f t="shared" ca="1" si="91"/>
        <v/>
      </c>
      <c r="I823" s="82" t="str">
        <f t="shared" ca="1" si="92"/>
        <v/>
      </c>
    </row>
    <row r="824" spans="2:9" ht="15" thickBot="1" x14ac:dyDescent="0.35">
      <c r="B824" s="79" t="str">
        <f t="shared" ca="1" si="94"/>
        <v/>
      </c>
      <c r="C824" s="80" t="str">
        <f t="shared" ca="1" si="88"/>
        <v/>
      </c>
      <c r="D824" s="83" t="str">
        <f t="shared" ca="1" si="89"/>
        <v/>
      </c>
      <c r="E824" s="81">
        <f t="shared" ca="1" si="93"/>
        <v>0</v>
      </c>
      <c r="F824" s="83"/>
      <c r="G824" s="82" t="str">
        <f t="shared" ca="1" si="90"/>
        <v/>
      </c>
      <c r="H824" s="82" t="str">
        <f t="shared" ca="1" si="91"/>
        <v/>
      </c>
      <c r="I824" s="82" t="str">
        <f t="shared" ca="1" si="92"/>
        <v/>
      </c>
    </row>
    <row r="825" spans="2:9" ht="15" thickBot="1" x14ac:dyDescent="0.35">
      <c r="B825" s="79" t="str">
        <f t="shared" ca="1" si="94"/>
        <v/>
      </c>
      <c r="C825" s="80" t="str">
        <f t="shared" ca="1" si="88"/>
        <v/>
      </c>
      <c r="D825" s="83" t="str">
        <f t="shared" ca="1" si="89"/>
        <v/>
      </c>
      <c r="E825" s="81">
        <f t="shared" ca="1" si="93"/>
        <v>0</v>
      </c>
      <c r="F825" s="83"/>
      <c r="G825" s="82" t="str">
        <f t="shared" ca="1" si="90"/>
        <v/>
      </c>
      <c r="H825" s="82" t="str">
        <f t="shared" ca="1" si="91"/>
        <v/>
      </c>
      <c r="I825" s="82" t="str">
        <f t="shared" ca="1" si="92"/>
        <v/>
      </c>
    </row>
    <row r="826" spans="2:9" ht="15" thickBot="1" x14ac:dyDescent="0.35">
      <c r="B826" s="79" t="str">
        <f t="shared" ca="1" si="94"/>
        <v/>
      </c>
      <c r="C826" s="80" t="str">
        <f t="shared" ca="1" si="88"/>
        <v/>
      </c>
      <c r="D826" s="83" t="str">
        <f t="shared" ca="1" si="89"/>
        <v/>
      </c>
      <c r="E826" s="81">
        <f t="shared" ca="1" si="93"/>
        <v>0</v>
      </c>
      <c r="F826" s="83"/>
      <c r="G826" s="82" t="str">
        <f t="shared" ca="1" si="90"/>
        <v/>
      </c>
      <c r="H826" s="82" t="str">
        <f t="shared" ca="1" si="91"/>
        <v/>
      </c>
      <c r="I826" s="82" t="str">
        <f t="shared" ca="1" si="92"/>
        <v/>
      </c>
    </row>
    <row r="827" spans="2:9" ht="15" thickBot="1" x14ac:dyDescent="0.35">
      <c r="B827" s="79" t="str">
        <f t="shared" ca="1" si="94"/>
        <v/>
      </c>
      <c r="C827" s="80" t="str">
        <f t="shared" ca="1" si="88"/>
        <v/>
      </c>
      <c r="D827" s="83" t="str">
        <f t="shared" ca="1" si="89"/>
        <v/>
      </c>
      <c r="E827" s="81">
        <f t="shared" ca="1" si="93"/>
        <v>0</v>
      </c>
      <c r="F827" s="83"/>
      <c r="G827" s="82" t="str">
        <f t="shared" ca="1" si="90"/>
        <v/>
      </c>
      <c r="H827" s="82" t="str">
        <f t="shared" ca="1" si="91"/>
        <v/>
      </c>
      <c r="I827" s="82" t="str">
        <f t="shared" ca="1" si="92"/>
        <v/>
      </c>
    </row>
    <row r="828" spans="2:9" ht="15" thickBot="1" x14ac:dyDescent="0.35">
      <c r="B828" s="79" t="str">
        <f t="shared" ca="1" si="94"/>
        <v/>
      </c>
      <c r="C828" s="80" t="str">
        <f t="shared" ca="1" si="88"/>
        <v/>
      </c>
      <c r="D828" s="83" t="str">
        <f t="shared" ca="1" si="89"/>
        <v/>
      </c>
      <c r="E828" s="81">
        <f t="shared" ca="1" si="93"/>
        <v>0</v>
      </c>
      <c r="F828" s="83"/>
      <c r="G828" s="82" t="str">
        <f t="shared" ca="1" si="90"/>
        <v/>
      </c>
      <c r="H828" s="82" t="str">
        <f t="shared" ca="1" si="91"/>
        <v/>
      </c>
      <c r="I828" s="82" t="str">
        <f t="shared" ca="1" si="92"/>
        <v/>
      </c>
    </row>
    <row r="829" spans="2:9" ht="15" thickBot="1" x14ac:dyDescent="0.35">
      <c r="B829" s="79" t="str">
        <f t="shared" ca="1" si="94"/>
        <v/>
      </c>
      <c r="C829" s="80" t="str">
        <f t="shared" ca="1" si="88"/>
        <v/>
      </c>
      <c r="D829" s="83" t="str">
        <f t="shared" ca="1" si="89"/>
        <v/>
      </c>
      <c r="E829" s="81">
        <f t="shared" ca="1" si="93"/>
        <v>0</v>
      </c>
      <c r="F829" s="83"/>
      <c r="G829" s="82" t="str">
        <f t="shared" ca="1" si="90"/>
        <v/>
      </c>
      <c r="H829" s="82" t="str">
        <f t="shared" ca="1" si="91"/>
        <v/>
      </c>
      <c r="I829" s="82" t="str">
        <f t="shared" ca="1" si="92"/>
        <v/>
      </c>
    </row>
    <row r="830" spans="2:9" ht="15" thickBot="1" x14ac:dyDescent="0.35">
      <c r="B830" s="79" t="str">
        <f t="shared" ca="1" si="94"/>
        <v/>
      </c>
      <c r="C830" s="80" t="str">
        <f t="shared" ca="1" si="88"/>
        <v/>
      </c>
      <c r="D830" s="83" t="str">
        <f t="shared" ca="1" si="89"/>
        <v/>
      </c>
      <c r="E830" s="81">
        <f t="shared" ca="1" si="93"/>
        <v>0</v>
      </c>
      <c r="F830" s="83"/>
      <c r="G830" s="82" t="str">
        <f t="shared" ca="1" si="90"/>
        <v/>
      </c>
      <c r="H830" s="82" t="str">
        <f t="shared" ca="1" si="91"/>
        <v/>
      </c>
      <c r="I830" s="82" t="str">
        <f t="shared" ca="1" si="92"/>
        <v/>
      </c>
    </row>
    <row r="831" spans="2:9" ht="15" thickBot="1" x14ac:dyDescent="0.35">
      <c r="B831" s="79" t="str">
        <f t="shared" ca="1" si="94"/>
        <v/>
      </c>
      <c r="C831" s="80" t="str">
        <f t="shared" ca="1" si="88"/>
        <v/>
      </c>
      <c r="D831" s="83" t="str">
        <f t="shared" ca="1" si="89"/>
        <v/>
      </c>
      <c r="E831" s="81">
        <f t="shared" ca="1" si="93"/>
        <v>0</v>
      </c>
      <c r="F831" s="83"/>
      <c r="G831" s="82" t="str">
        <f t="shared" ca="1" si="90"/>
        <v/>
      </c>
      <c r="H831" s="82" t="str">
        <f t="shared" ca="1" si="91"/>
        <v/>
      </c>
      <c r="I831" s="82" t="str">
        <f t="shared" ca="1" si="92"/>
        <v/>
      </c>
    </row>
    <row r="832" spans="2:9" ht="15" thickBot="1" x14ac:dyDescent="0.35">
      <c r="B832" s="79" t="str">
        <f t="shared" ca="1" si="94"/>
        <v/>
      </c>
      <c r="C832" s="80" t="str">
        <f t="shared" ca="1" si="88"/>
        <v/>
      </c>
      <c r="D832" s="83" t="str">
        <f t="shared" ca="1" si="89"/>
        <v/>
      </c>
      <c r="E832" s="81">
        <f t="shared" ca="1" si="93"/>
        <v>0</v>
      </c>
      <c r="F832" s="83"/>
      <c r="G832" s="82" t="str">
        <f t="shared" ca="1" si="90"/>
        <v/>
      </c>
      <c r="H832" s="82" t="str">
        <f t="shared" ca="1" si="91"/>
        <v/>
      </c>
      <c r="I832" s="82" t="str">
        <f t="shared" ca="1" si="92"/>
        <v/>
      </c>
    </row>
    <row r="833" spans="2:9" ht="15" thickBot="1" x14ac:dyDescent="0.35">
      <c r="B833" s="79" t="str">
        <f t="shared" ca="1" si="94"/>
        <v/>
      </c>
      <c r="C833" s="80" t="str">
        <f t="shared" ca="1" si="88"/>
        <v/>
      </c>
      <c r="D833" s="83" t="str">
        <f t="shared" ca="1" si="89"/>
        <v/>
      </c>
      <c r="E833" s="81">
        <f t="shared" ca="1" si="93"/>
        <v>0</v>
      </c>
      <c r="F833" s="83"/>
      <c r="G833" s="82" t="str">
        <f t="shared" ca="1" si="90"/>
        <v/>
      </c>
      <c r="H833" s="82" t="str">
        <f t="shared" ca="1" si="91"/>
        <v/>
      </c>
      <c r="I833" s="82" t="str">
        <f t="shared" ca="1" si="92"/>
        <v/>
      </c>
    </row>
    <row r="834" spans="2:9" ht="15" thickBot="1" x14ac:dyDescent="0.35">
      <c r="B834" s="79" t="str">
        <f t="shared" ca="1" si="94"/>
        <v/>
      </c>
      <c r="C834" s="80" t="str">
        <f t="shared" ca="1" si="88"/>
        <v/>
      </c>
      <c r="D834" s="83" t="str">
        <f t="shared" ca="1" si="89"/>
        <v/>
      </c>
      <c r="E834" s="81">
        <f t="shared" ca="1" si="93"/>
        <v>0</v>
      </c>
      <c r="F834" s="83"/>
      <c r="G834" s="82" t="str">
        <f t="shared" ca="1" si="90"/>
        <v/>
      </c>
      <c r="H834" s="82" t="str">
        <f t="shared" ca="1" si="91"/>
        <v/>
      </c>
      <c r="I834" s="82" t="str">
        <f t="shared" ca="1" si="92"/>
        <v/>
      </c>
    </row>
    <row r="835" spans="2:9" ht="15" thickBot="1" x14ac:dyDescent="0.35">
      <c r="B835" s="79" t="str">
        <f t="shared" ca="1" si="94"/>
        <v/>
      </c>
      <c r="C835" s="80" t="str">
        <f t="shared" ca="1" si="88"/>
        <v/>
      </c>
      <c r="D835" s="83" t="str">
        <f t="shared" ca="1" si="89"/>
        <v/>
      </c>
      <c r="E835" s="81">
        <f t="shared" ca="1" si="93"/>
        <v>0</v>
      </c>
      <c r="F835" s="83"/>
      <c r="G835" s="82" t="str">
        <f t="shared" ca="1" si="90"/>
        <v/>
      </c>
      <c r="H835" s="82" t="str">
        <f t="shared" ca="1" si="91"/>
        <v/>
      </c>
      <c r="I835" s="82" t="str">
        <f t="shared" ca="1" si="92"/>
        <v/>
      </c>
    </row>
    <row r="836" spans="2:9" ht="15" thickBot="1" x14ac:dyDescent="0.35">
      <c r="B836" s="79" t="str">
        <f t="shared" ca="1" si="94"/>
        <v/>
      </c>
      <c r="C836" s="80" t="str">
        <f t="shared" ca="1" si="88"/>
        <v/>
      </c>
      <c r="D836" s="83" t="str">
        <f t="shared" ca="1" si="89"/>
        <v/>
      </c>
      <c r="E836" s="81">
        <f t="shared" ca="1" si="93"/>
        <v>0</v>
      </c>
      <c r="F836" s="83"/>
      <c r="G836" s="82" t="str">
        <f t="shared" ca="1" si="90"/>
        <v/>
      </c>
      <c r="H836" s="82" t="str">
        <f t="shared" ca="1" si="91"/>
        <v/>
      </c>
      <c r="I836" s="82" t="str">
        <f t="shared" ca="1" si="92"/>
        <v/>
      </c>
    </row>
    <row r="837" spans="2:9" ht="15" thickBot="1" x14ac:dyDescent="0.35">
      <c r="B837" s="79" t="str">
        <f t="shared" ca="1" si="94"/>
        <v/>
      </c>
      <c r="C837" s="80" t="str">
        <f t="shared" ca="1" si="88"/>
        <v/>
      </c>
      <c r="D837" s="83" t="str">
        <f t="shared" ca="1" si="89"/>
        <v/>
      </c>
      <c r="E837" s="81">
        <f t="shared" ca="1" si="93"/>
        <v>0</v>
      </c>
      <c r="F837" s="83"/>
      <c r="G837" s="82" t="str">
        <f t="shared" ca="1" si="90"/>
        <v/>
      </c>
      <c r="H837" s="82" t="str">
        <f t="shared" ca="1" si="91"/>
        <v/>
      </c>
      <c r="I837" s="82" t="str">
        <f t="shared" ca="1" si="92"/>
        <v/>
      </c>
    </row>
    <row r="838" spans="2:9" ht="15" thickBot="1" x14ac:dyDescent="0.35">
      <c r="B838" s="79" t="str">
        <f t="shared" ca="1" si="94"/>
        <v/>
      </c>
      <c r="C838" s="80" t="str">
        <f t="shared" ca="1" si="88"/>
        <v/>
      </c>
      <c r="D838" s="83" t="str">
        <f t="shared" ca="1" si="89"/>
        <v/>
      </c>
      <c r="E838" s="81">
        <f t="shared" ca="1" si="93"/>
        <v>0</v>
      </c>
      <c r="F838" s="83"/>
      <c r="G838" s="82" t="str">
        <f t="shared" ca="1" si="90"/>
        <v/>
      </c>
      <c r="H838" s="82" t="str">
        <f t="shared" ca="1" si="91"/>
        <v/>
      </c>
      <c r="I838" s="82" t="str">
        <f t="shared" ca="1" si="92"/>
        <v/>
      </c>
    </row>
    <row r="839" spans="2:9" ht="15" thickBot="1" x14ac:dyDescent="0.35">
      <c r="B839" s="79" t="str">
        <f t="shared" ca="1" si="94"/>
        <v/>
      </c>
      <c r="C839" s="80" t="str">
        <f t="shared" ca="1" si="88"/>
        <v/>
      </c>
      <c r="D839" s="83" t="str">
        <f t="shared" ca="1" si="89"/>
        <v/>
      </c>
      <c r="E839" s="81">
        <f t="shared" ca="1" si="93"/>
        <v>0</v>
      </c>
      <c r="F839" s="83"/>
      <c r="G839" s="82" t="str">
        <f t="shared" ca="1" si="90"/>
        <v/>
      </c>
      <c r="H839" s="82" t="str">
        <f t="shared" ca="1" si="91"/>
        <v/>
      </c>
      <c r="I839" s="82" t="str">
        <f t="shared" ca="1" si="92"/>
        <v/>
      </c>
    </row>
    <row r="840" spans="2:9" ht="15" thickBot="1" x14ac:dyDescent="0.35">
      <c r="B840" s="79" t="str">
        <f t="shared" ca="1" si="94"/>
        <v/>
      </c>
      <c r="C840" s="80" t="str">
        <f t="shared" ca="1" si="88"/>
        <v/>
      </c>
      <c r="D840" s="83" t="str">
        <f t="shared" ca="1" si="89"/>
        <v/>
      </c>
      <c r="E840" s="81">
        <f t="shared" ca="1" si="93"/>
        <v>0</v>
      </c>
      <c r="F840" s="83"/>
      <c r="G840" s="82" t="str">
        <f t="shared" ca="1" si="90"/>
        <v/>
      </c>
      <c r="H840" s="82" t="str">
        <f t="shared" ca="1" si="91"/>
        <v/>
      </c>
      <c r="I840" s="82" t="str">
        <f t="shared" ca="1" si="92"/>
        <v/>
      </c>
    </row>
    <row r="841" spans="2:9" ht="15" thickBot="1" x14ac:dyDescent="0.35">
      <c r="B841" s="79" t="str">
        <f t="shared" ca="1" si="94"/>
        <v/>
      </c>
      <c r="C841" s="80" t="str">
        <f t="shared" ca="1" si="88"/>
        <v/>
      </c>
      <c r="D841" s="83" t="str">
        <f t="shared" ca="1" si="89"/>
        <v/>
      </c>
      <c r="E841" s="81">
        <f t="shared" ca="1" si="93"/>
        <v>0</v>
      </c>
      <c r="F841" s="83"/>
      <c r="G841" s="82" t="str">
        <f t="shared" ca="1" si="90"/>
        <v/>
      </c>
      <c r="H841" s="82" t="str">
        <f t="shared" ca="1" si="91"/>
        <v/>
      </c>
      <c r="I841" s="82" t="str">
        <f t="shared" ca="1" si="92"/>
        <v/>
      </c>
    </row>
    <row r="842" spans="2:9" ht="15" thickBot="1" x14ac:dyDescent="0.35">
      <c r="B842" s="79" t="str">
        <f t="shared" ca="1" si="94"/>
        <v/>
      </c>
      <c r="C842" s="80" t="str">
        <f t="shared" ca="1" si="88"/>
        <v/>
      </c>
      <c r="D842" s="83" t="str">
        <f t="shared" ca="1" si="89"/>
        <v/>
      </c>
      <c r="E842" s="81">
        <f t="shared" ca="1" si="93"/>
        <v>0</v>
      </c>
      <c r="F842" s="83"/>
      <c r="G842" s="82" t="str">
        <f t="shared" ca="1" si="90"/>
        <v/>
      </c>
      <c r="H842" s="82" t="str">
        <f t="shared" ca="1" si="91"/>
        <v/>
      </c>
      <c r="I842" s="82" t="str">
        <f t="shared" ca="1" si="92"/>
        <v/>
      </c>
    </row>
    <row r="843" spans="2:9" ht="15" thickBot="1" x14ac:dyDescent="0.35">
      <c r="B843" s="79" t="str">
        <f t="shared" ca="1" si="94"/>
        <v/>
      </c>
      <c r="C843" s="80" t="str">
        <f t="shared" ca="1" si="88"/>
        <v/>
      </c>
      <c r="D843" s="83" t="str">
        <f t="shared" ca="1" si="89"/>
        <v/>
      </c>
      <c r="E843" s="81">
        <f t="shared" ca="1" si="93"/>
        <v>0</v>
      </c>
      <c r="F843" s="83"/>
      <c r="G843" s="82" t="str">
        <f t="shared" ca="1" si="90"/>
        <v/>
      </c>
      <c r="H843" s="82" t="str">
        <f t="shared" ca="1" si="91"/>
        <v/>
      </c>
      <c r="I843" s="82" t="str">
        <f t="shared" ca="1" si="92"/>
        <v/>
      </c>
    </row>
    <row r="844" spans="2:9" ht="15" thickBot="1" x14ac:dyDescent="0.35">
      <c r="B844" s="79" t="str">
        <f t="shared" ca="1" si="94"/>
        <v/>
      </c>
      <c r="C844" s="80" t="str">
        <f t="shared" ca="1" si="88"/>
        <v/>
      </c>
      <c r="D844" s="83" t="str">
        <f t="shared" ca="1" si="89"/>
        <v/>
      </c>
      <c r="E844" s="81">
        <f t="shared" ca="1" si="93"/>
        <v>0</v>
      </c>
      <c r="F844" s="83"/>
      <c r="G844" s="82" t="str">
        <f t="shared" ca="1" si="90"/>
        <v/>
      </c>
      <c r="H844" s="82" t="str">
        <f t="shared" ca="1" si="91"/>
        <v/>
      </c>
      <c r="I844" s="82" t="str">
        <f t="shared" ca="1" si="92"/>
        <v/>
      </c>
    </row>
    <row r="845" spans="2:9" ht="15" thickBot="1" x14ac:dyDescent="0.35">
      <c r="B845" s="79" t="str">
        <f t="shared" ca="1" si="94"/>
        <v/>
      </c>
      <c r="C845" s="80" t="str">
        <f t="shared" ca="1" si="88"/>
        <v/>
      </c>
      <c r="D845" s="83" t="str">
        <f t="shared" ca="1" si="89"/>
        <v/>
      </c>
      <c r="E845" s="81">
        <f t="shared" ca="1" si="93"/>
        <v>0</v>
      </c>
      <c r="F845" s="83"/>
      <c r="G845" s="82" t="str">
        <f t="shared" ca="1" si="90"/>
        <v/>
      </c>
      <c r="H845" s="82" t="str">
        <f t="shared" ca="1" si="91"/>
        <v/>
      </c>
      <c r="I845" s="82" t="str">
        <f t="shared" ca="1" si="92"/>
        <v/>
      </c>
    </row>
    <row r="846" spans="2:9" ht="15" thickBot="1" x14ac:dyDescent="0.35">
      <c r="B846" s="79" t="str">
        <f t="shared" ca="1" si="94"/>
        <v/>
      </c>
      <c r="C846" s="80" t="str">
        <f t="shared" ca="1" si="88"/>
        <v/>
      </c>
      <c r="D846" s="83" t="str">
        <f t="shared" ca="1" si="89"/>
        <v/>
      </c>
      <c r="E846" s="81">
        <f t="shared" ca="1" si="93"/>
        <v>0</v>
      </c>
      <c r="F846" s="83"/>
      <c r="G846" s="82" t="str">
        <f t="shared" ca="1" si="90"/>
        <v/>
      </c>
      <c r="H846" s="82" t="str">
        <f t="shared" ca="1" si="91"/>
        <v/>
      </c>
      <c r="I846" s="82" t="str">
        <f t="shared" ca="1" si="92"/>
        <v/>
      </c>
    </row>
    <row r="847" spans="2:9" ht="15" thickBot="1" x14ac:dyDescent="0.35">
      <c r="B847" s="79" t="str">
        <f t="shared" ca="1" si="94"/>
        <v/>
      </c>
      <c r="C847" s="80" t="str">
        <f t="shared" ca="1" si="88"/>
        <v/>
      </c>
      <c r="D847" s="83" t="str">
        <f t="shared" ca="1" si="89"/>
        <v/>
      </c>
      <c r="E847" s="81">
        <f t="shared" ca="1" si="93"/>
        <v>0</v>
      </c>
      <c r="F847" s="83"/>
      <c r="G847" s="82" t="str">
        <f t="shared" ca="1" si="90"/>
        <v/>
      </c>
      <c r="H847" s="82" t="str">
        <f t="shared" ca="1" si="91"/>
        <v/>
      </c>
      <c r="I847" s="82" t="str">
        <f t="shared" ca="1" si="92"/>
        <v/>
      </c>
    </row>
    <row r="848" spans="2:9" ht="15" thickBot="1" x14ac:dyDescent="0.35">
      <c r="B848" s="79" t="str">
        <f t="shared" ca="1" si="94"/>
        <v/>
      </c>
      <c r="C848" s="80" t="str">
        <f t="shared" ca="1" si="88"/>
        <v/>
      </c>
      <c r="D848" s="83" t="str">
        <f t="shared" ca="1" si="89"/>
        <v/>
      </c>
      <c r="E848" s="81">
        <f t="shared" ca="1" si="93"/>
        <v>0</v>
      </c>
      <c r="F848" s="83"/>
      <c r="G848" s="82" t="str">
        <f t="shared" ca="1" si="90"/>
        <v/>
      </c>
      <c r="H848" s="82" t="str">
        <f t="shared" ca="1" si="91"/>
        <v/>
      </c>
      <c r="I848" s="82" t="str">
        <f t="shared" ca="1" si="92"/>
        <v/>
      </c>
    </row>
    <row r="849" spans="2:9" ht="15" thickBot="1" x14ac:dyDescent="0.35">
      <c r="B849" s="79" t="str">
        <f t="shared" ca="1" si="94"/>
        <v/>
      </c>
      <c r="C849" s="80" t="str">
        <f t="shared" ca="1" si="88"/>
        <v/>
      </c>
      <c r="D849" s="83" t="str">
        <f t="shared" ca="1" si="89"/>
        <v/>
      </c>
      <c r="E849" s="81">
        <f t="shared" ca="1" si="93"/>
        <v>0</v>
      </c>
      <c r="F849" s="83"/>
      <c r="G849" s="82" t="str">
        <f t="shared" ca="1" si="90"/>
        <v/>
      </c>
      <c r="H849" s="82" t="str">
        <f t="shared" ca="1" si="91"/>
        <v/>
      </c>
      <c r="I849" s="82" t="str">
        <f t="shared" ca="1" si="92"/>
        <v/>
      </c>
    </row>
    <row r="850" spans="2:9" ht="15" thickBot="1" x14ac:dyDescent="0.35">
      <c r="B850" s="79" t="str">
        <f t="shared" ca="1" si="94"/>
        <v/>
      </c>
      <c r="C850" s="80" t="str">
        <f t="shared" ca="1" si="88"/>
        <v/>
      </c>
      <c r="D850" s="83" t="str">
        <f t="shared" ca="1" si="89"/>
        <v/>
      </c>
      <c r="E850" s="81">
        <f t="shared" ca="1" si="93"/>
        <v>0</v>
      </c>
      <c r="F850" s="83"/>
      <c r="G850" s="82" t="str">
        <f t="shared" ca="1" si="90"/>
        <v/>
      </c>
      <c r="H850" s="82" t="str">
        <f t="shared" ca="1" si="91"/>
        <v/>
      </c>
      <c r="I850" s="82" t="str">
        <f t="shared" ca="1" si="92"/>
        <v/>
      </c>
    </row>
    <row r="851" spans="2:9" ht="15" thickBot="1" x14ac:dyDescent="0.35">
      <c r="B851" s="79" t="str">
        <f t="shared" ca="1" si="94"/>
        <v/>
      </c>
      <c r="C851" s="80" t="str">
        <f t="shared" ca="1" si="88"/>
        <v/>
      </c>
      <c r="D851" s="83" t="str">
        <f t="shared" ca="1" si="89"/>
        <v/>
      </c>
      <c r="E851" s="81">
        <f t="shared" ca="1" si="93"/>
        <v>0</v>
      </c>
      <c r="F851" s="83"/>
      <c r="G851" s="82" t="str">
        <f t="shared" ca="1" si="90"/>
        <v/>
      </c>
      <c r="H851" s="82" t="str">
        <f t="shared" ca="1" si="91"/>
        <v/>
      </c>
      <c r="I851" s="82" t="str">
        <f t="shared" ca="1" si="92"/>
        <v/>
      </c>
    </row>
    <row r="852" spans="2:9" ht="15" thickBot="1" x14ac:dyDescent="0.35">
      <c r="B852" s="79" t="str">
        <f t="shared" ca="1" si="94"/>
        <v/>
      </c>
      <c r="C852" s="80" t="str">
        <f t="shared" ca="1" si="88"/>
        <v/>
      </c>
      <c r="D852" s="83" t="str">
        <f t="shared" ca="1" si="89"/>
        <v/>
      </c>
      <c r="E852" s="81">
        <f t="shared" ca="1" si="93"/>
        <v>0</v>
      </c>
      <c r="F852" s="83"/>
      <c r="G852" s="82" t="str">
        <f t="shared" ca="1" si="90"/>
        <v/>
      </c>
      <c r="H852" s="82" t="str">
        <f t="shared" ca="1" si="91"/>
        <v/>
      </c>
      <c r="I852" s="82" t="str">
        <f t="shared" ca="1" si="92"/>
        <v/>
      </c>
    </row>
    <row r="853" spans="2:9" ht="15" thickBot="1" x14ac:dyDescent="0.35">
      <c r="B853" s="79" t="str">
        <f t="shared" ca="1" si="94"/>
        <v/>
      </c>
      <c r="C853" s="80" t="str">
        <f t="shared" ca="1" si="88"/>
        <v/>
      </c>
      <c r="D853" s="83" t="str">
        <f t="shared" ca="1" si="89"/>
        <v/>
      </c>
      <c r="E853" s="81">
        <f t="shared" ca="1" si="93"/>
        <v>0</v>
      </c>
      <c r="F853" s="83"/>
      <c r="G853" s="82" t="str">
        <f t="shared" ca="1" si="90"/>
        <v/>
      </c>
      <c r="H853" s="82" t="str">
        <f t="shared" ca="1" si="91"/>
        <v/>
      </c>
      <c r="I853" s="82" t="str">
        <f t="shared" ca="1" si="92"/>
        <v/>
      </c>
    </row>
    <row r="854" spans="2:9" ht="15" thickBot="1" x14ac:dyDescent="0.35">
      <c r="B854" s="79" t="str">
        <f t="shared" ca="1" si="94"/>
        <v/>
      </c>
      <c r="C854" s="80" t="str">
        <f t="shared" ca="1" si="88"/>
        <v/>
      </c>
      <c r="D854" s="83" t="str">
        <f t="shared" ca="1" si="89"/>
        <v/>
      </c>
      <c r="E854" s="81">
        <f t="shared" ca="1" si="93"/>
        <v>0</v>
      </c>
      <c r="F854" s="83"/>
      <c r="G854" s="82" t="str">
        <f t="shared" ca="1" si="90"/>
        <v/>
      </c>
      <c r="H854" s="82" t="str">
        <f t="shared" ca="1" si="91"/>
        <v/>
      </c>
      <c r="I854" s="82" t="str">
        <f t="shared" ca="1" si="92"/>
        <v/>
      </c>
    </row>
    <row r="855" spans="2:9" ht="15" thickBot="1" x14ac:dyDescent="0.35">
      <c r="B855" s="79" t="str">
        <f t="shared" ca="1" si="94"/>
        <v/>
      </c>
      <c r="C855" s="80" t="str">
        <f t="shared" ca="1" si="88"/>
        <v/>
      </c>
      <c r="D855" s="83" t="str">
        <f t="shared" ca="1" si="89"/>
        <v/>
      </c>
      <c r="E855" s="81">
        <f t="shared" ca="1" si="93"/>
        <v>0</v>
      </c>
      <c r="F855" s="83"/>
      <c r="G855" s="82" t="str">
        <f t="shared" ca="1" si="90"/>
        <v/>
      </c>
      <c r="H855" s="82" t="str">
        <f t="shared" ca="1" si="91"/>
        <v/>
      </c>
      <c r="I855" s="82" t="str">
        <f t="shared" ca="1" si="92"/>
        <v/>
      </c>
    </row>
    <row r="856" spans="2:9" ht="15" thickBot="1" x14ac:dyDescent="0.35">
      <c r="B856" s="79" t="str">
        <f t="shared" ca="1" si="94"/>
        <v/>
      </c>
      <c r="C856" s="80" t="str">
        <f t="shared" ref="C856:C919" ca="1" si="95">IF($E$10="End of the Period",IF(B856="","",IF(OR(payment_frequency_1="Weekly",payment_frequency_1="Bi-weekly",payment_frequency_1="Semi-monthly"),first_payment_date_1+B856*VLOOKUP(payment_frequency_1,periodic_table,2,0),EDATE(first_payment_date_1,B856*VLOOKUP(payment_frequency_1,periodic_table,2,0)))),IF(B856="","",IF(OR(payment_frequency_1="Weekly",payment_frequency_1="Bi-weekly",payment_frequency_1="Semi-monthly"),first_payment_date_1+(B856-1)*VLOOKUP(payment_frequency_1,periodic_table,2,0),EDATE(first_payment_date_1,(B856-1)*VLOOKUP(payment_frequency_1,periodic_table,2,0)))))</f>
        <v/>
      </c>
      <c r="D856" s="83" t="str">
        <f t="shared" ref="D856:D919" ca="1" si="96">IF(B856="","",IF(I855&lt;payment_1,I855*(1+rate_1),payment_1))</f>
        <v/>
      </c>
      <c r="E856" s="81">
        <f t="shared" ca="1" si="93"/>
        <v>0</v>
      </c>
      <c r="F856" s="83"/>
      <c r="G856" s="82" t="str">
        <f t="shared" ref="G856:G919" ca="1" si="97">IF(AND(payment_type_1=1,B856=1),0,IF(B856="","",I855*rate_1))</f>
        <v/>
      </c>
      <c r="H856" s="82" t="str">
        <f t="shared" ca="1" si="91"/>
        <v/>
      </c>
      <c r="I856" s="82" t="str">
        <f t="shared" ca="1" si="92"/>
        <v/>
      </c>
    </row>
    <row r="857" spans="2:9" ht="15" thickBot="1" x14ac:dyDescent="0.35">
      <c r="B857" s="79" t="str">
        <f t="shared" ca="1" si="94"/>
        <v/>
      </c>
      <c r="C857" s="80" t="str">
        <f t="shared" ca="1" si="95"/>
        <v/>
      </c>
      <c r="D857" s="83" t="str">
        <f t="shared" ca="1" si="96"/>
        <v/>
      </c>
      <c r="E857" s="81">
        <f t="shared" ca="1" si="93"/>
        <v>0</v>
      </c>
      <c r="F857" s="83"/>
      <c r="G857" s="82" t="str">
        <f t="shared" ca="1" si="97"/>
        <v/>
      </c>
      <c r="H857" s="82" t="str">
        <f t="shared" ref="H857:H920" ca="1" si="98">IF(B857="","",D857-G857+E857+F857)</f>
        <v/>
      </c>
      <c r="I857" s="82" t="str">
        <f t="shared" ref="I857:I920" ca="1" si="99">IFERROR(IF(H857&lt;=0,"",I856-H857),"")</f>
        <v/>
      </c>
    </row>
    <row r="858" spans="2:9" ht="15" thickBot="1" x14ac:dyDescent="0.35">
      <c r="B858" s="79" t="str">
        <f t="shared" ca="1" si="94"/>
        <v/>
      </c>
      <c r="C858" s="80" t="str">
        <f t="shared" ca="1" si="95"/>
        <v/>
      </c>
      <c r="D858" s="83" t="str">
        <f t="shared" ca="1" si="96"/>
        <v/>
      </c>
      <c r="E858" s="81">
        <f t="shared" ca="1" si="93"/>
        <v>0</v>
      </c>
      <c r="F858" s="83"/>
      <c r="G858" s="82" t="str">
        <f t="shared" ca="1" si="97"/>
        <v/>
      </c>
      <c r="H858" s="82" t="str">
        <f t="shared" ca="1" si="98"/>
        <v/>
      </c>
      <c r="I858" s="82" t="str">
        <f t="shared" ca="1" si="99"/>
        <v/>
      </c>
    </row>
    <row r="859" spans="2:9" ht="15" thickBot="1" x14ac:dyDescent="0.35">
      <c r="B859" s="79" t="str">
        <f t="shared" ca="1" si="94"/>
        <v/>
      </c>
      <c r="C859" s="80" t="str">
        <f t="shared" ca="1" si="95"/>
        <v/>
      </c>
      <c r="D859" s="83" t="str">
        <f t="shared" ca="1" si="96"/>
        <v/>
      </c>
      <c r="E859" s="81">
        <f t="shared" ca="1" si="93"/>
        <v>0</v>
      </c>
      <c r="F859" s="83"/>
      <c r="G859" s="82" t="str">
        <f t="shared" ca="1" si="97"/>
        <v/>
      </c>
      <c r="H859" s="82" t="str">
        <f t="shared" ca="1" si="98"/>
        <v/>
      </c>
      <c r="I859" s="82" t="str">
        <f t="shared" ca="1" si="99"/>
        <v/>
      </c>
    </row>
    <row r="860" spans="2:9" ht="15" thickBot="1" x14ac:dyDescent="0.35">
      <c r="B860" s="79" t="str">
        <f t="shared" ca="1" si="94"/>
        <v/>
      </c>
      <c r="C860" s="80" t="str">
        <f t="shared" ca="1" si="95"/>
        <v/>
      </c>
      <c r="D860" s="83" t="str">
        <f t="shared" ca="1" si="96"/>
        <v/>
      </c>
      <c r="E860" s="81">
        <f t="shared" ca="1" si="93"/>
        <v>0</v>
      </c>
      <c r="F860" s="83"/>
      <c r="G860" s="82" t="str">
        <f t="shared" ca="1" si="97"/>
        <v/>
      </c>
      <c r="H860" s="82" t="str">
        <f t="shared" ca="1" si="98"/>
        <v/>
      </c>
      <c r="I860" s="82" t="str">
        <f t="shared" ca="1" si="99"/>
        <v/>
      </c>
    </row>
    <row r="861" spans="2:9" ht="15" thickBot="1" x14ac:dyDescent="0.35">
      <c r="B861" s="79" t="str">
        <f t="shared" ca="1" si="94"/>
        <v/>
      </c>
      <c r="C861" s="80" t="str">
        <f t="shared" ca="1" si="95"/>
        <v/>
      </c>
      <c r="D861" s="83" t="str">
        <f t="shared" ca="1" si="96"/>
        <v/>
      </c>
      <c r="E861" s="81">
        <f t="shared" ca="1" si="93"/>
        <v>0</v>
      </c>
      <c r="F861" s="83"/>
      <c r="G861" s="82" t="str">
        <f t="shared" ca="1" si="97"/>
        <v/>
      </c>
      <c r="H861" s="82" t="str">
        <f t="shared" ca="1" si="98"/>
        <v/>
      </c>
      <c r="I861" s="82" t="str">
        <f t="shared" ca="1" si="99"/>
        <v/>
      </c>
    </row>
    <row r="862" spans="2:9" ht="15" thickBot="1" x14ac:dyDescent="0.35">
      <c r="B862" s="79" t="str">
        <f t="shared" ca="1" si="94"/>
        <v/>
      </c>
      <c r="C862" s="80" t="str">
        <f t="shared" ca="1" si="95"/>
        <v/>
      </c>
      <c r="D862" s="83" t="str">
        <f t="shared" ca="1" si="96"/>
        <v/>
      </c>
      <c r="E862" s="81">
        <f t="shared" ca="1" si="93"/>
        <v>0</v>
      </c>
      <c r="F862" s="83"/>
      <c r="G862" s="82" t="str">
        <f t="shared" ca="1" si="97"/>
        <v/>
      </c>
      <c r="H862" s="82" t="str">
        <f t="shared" ca="1" si="98"/>
        <v/>
      </c>
      <c r="I862" s="82" t="str">
        <f t="shared" ca="1" si="99"/>
        <v/>
      </c>
    </row>
    <row r="863" spans="2:9" ht="15" thickBot="1" x14ac:dyDescent="0.35">
      <c r="B863" s="79" t="str">
        <f t="shared" ca="1" si="94"/>
        <v/>
      </c>
      <c r="C863" s="80" t="str">
        <f t="shared" ca="1" si="95"/>
        <v/>
      </c>
      <c r="D863" s="83" t="str">
        <f t="shared" ca="1" si="96"/>
        <v/>
      </c>
      <c r="E863" s="81">
        <f t="shared" ca="1" si="93"/>
        <v>0</v>
      </c>
      <c r="F863" s="83"/>
      <c r="G863" s="82" t="str">
        <f t="shared" ca="1" si="97"/>
        <v/>
      </c>
      <c r="H863" s="82" t="str">
        <f t="shared" ca="1" si="98"/>
        <v/>
      </c>
      <c r="I863" s="82" t="str">
        <f t="shared" ca="1" si="99"/>
        <v/>
      </c>
    </row>
    <row r="864" spans="2:9" ht="15" thickBot="1" x14ac:dyDescent="0.35">
      <c r="B864" s="79" t="str">
        <f t="shared" ca="1" si="94"/>
        <v/>
      </c>
      <c r="C864" s="80" t="str">
        <f t="shared" ca="1" si="95"/>
        <v/>
      </c>
      <c r="D864" s="83" t="str">
        <f t="shared" ca="1" si="96"/>
        <v/>
      </c>
      <c r="E864" s="81">
        <f t="shared" ca="1" si="93"/>
        <v>0</v>
      </c>
      <c r="F864" s="83"/>
      <c r="G864" s="82" t="str">
        <f t="shared" ca="1" si="97"/>
        <v/>
      </c>
      <c r="H864" s="82" t="str">
        <f t="shared" ca="1" si="98"/>
        <v/>
      </c>
      <c r="I864" s="82" t="str">
        <f t="shared" ca="1" si="99"/>
        <v/>
      </c>
    </row>
    <row r="865" spans="2:9" ht="15" thickBot="1" x14ac:dyDescent="0.35">
      <c r="B865" s="79" t="str">
        <f t="shared" ca="1" si="94"/>
        <v/>
      </c>
      <c r="C865" s="80" t="str">
        <f t="shared" ca="1" si="95"/>
        <v/>
      </c>
      <c r="D865" s="83" t="str">
        <f t="shared" ca="1" si="96"/>
        <v/>
      </c>
      <c r="E865" s="81">
        <f t="shared" ca="1" si="93"/>
        <v>0</v>
      </c>
      <c r="F865" s="83"/>
      <c r="G865" s="82" t="str">
        <f t="shared" ca="1" si="97"/>
        <v/>
      </c>
      <c r="H865" s="82" t="str">
        <f t="shared" ca="1" si="98"/>
        <v/>
      </c>
      <c r="I865" s="82" t="str">
        <f t="shared" ca="1" si="99"/>
        <v/>
      </c>
    </row>
    <row r="866" spans="2:9" ht="15" thickBot="1" x14ac:dyDescent="0.35">
      <c r="B866" s="79" t="str">
        <f t="shared" ca="1" si="94"/>
        <v/>
      </c>
      <c r="C866" s="80" t="str">
        <f t="shared" ca="1" si="95"/>
        <v/>
      </c>
      <c r="D866" s="83" t="str">
        <f t="shared" ca="1" si="96"/>
        <v/>
      </c>
      <c r="E866" s="81">
        <f t="shared" ca="1" si="93"/>
        <v>0</v>
      </c>
      <c r="F866" s="83"/>
      <c r="G866" s="82" t="str">
        <f t="shared" ca="1" si="97"/>
        <v/>
      </c>
      <c r="H866" s="82" t="str">
        <f t="shared" ca="1" si="98"/>
        <v/>
      </c>
      <c r="I866" s="82" t="str">
        <f t="shared" ca="1" si="99"/>
        <v/>
      </c>
    </row>
    <row r="867" spans="2:9" ht="15" thickBot="1" x14ac:dyDescent="0.35">
      <c r="B867" s="79" t="str">
        <f t="shared" ca="1" si="94"/>
        <v/>
      </c>
      <c r="C867" s="80" t="str">
        <f t="shared" ca="1" si="95"/>
        <v/>
      </c>
      <c r="D867" s="83" t="str">
        <f t="shared" ca="1" si="96"/>
        <v/>
      </c>
      <c r="E867" s="81">
        <f t="shared" ca="1" si="93"/>
        <v>0</v>
      </c>
      <c r="F867" s="83"/>
      <c r="G867" s="82" t="str">
        <f t="shared" ca="1" si="97"/>
        <v/>
      </c>
      <c r="H867" s="82" t="str">
        <f t="shared" ca="1" si="98"/>
        <v/>
      </c>
      <c r="I867" s="82" t="str">
        <f t="shared" ca="1" si="99"/>
        <v/>
      </c>
    </row>
    <row r="868" spans="2:9" ht="15" thickBot="1" x14ac:dyDescent="0.35">
      <c r="B868" s="79" t="str">
        <f t="shared" ca="1" si="94"/>
        <v/>
      </c>
      <c r="C868" s="80" t="str">
        <f t="shared" ca="1" si="95"/>
        <v/>
      </c>
      <c r="D868" s="83" t="str">
        <f t="shared" ca="1" si="96"/>
        <v/>
      </c>
      <c r="E868" s="81">
        <f t="shared" ref="E868:E931" ca="1" si="100">IFERROR(IF(I867-D868&lt;$E$13,0,IF(B868=$I$17,$E$13,IF(B868&lt;$I$17,0,IF(MOD(B868-$I$17,$E$18)=0,$E$13,0)))),0)</f>
        <v>0</v>
      </c>
      <c r="F868" s="83"/>
      <c r="G868" s="82" t="str">
        <f t="shared" ca="1" si="97"/>
        <v/>
      </c>
      <c r="H868" s="82" t="str">
        <f t="shared" ca="1" si="98"/>
        <v/>
      </c>
      <c r="I868" s="82" t="str">
        <f t="shared" ca="1" si="99"/>
        <v/>
      </c>
    </row>
    <row r="869" spans="2:9" ht="15" thickBot="1" x14ac:dyDescent="0.35">
      <c r="B869" s="79" t="str">
        <f t="shared" ca="1" si="94"/>
        <v/>
      </c>
      <c r="C869" s="80" t="str">
        <f t="shared" ca="1" si="95"/>
        <v/>
      </c>
      <c r="D869" s="83" t="str">
        <f t="shared" ca="1" si="96"/>
        <v/>
      </c>
      <c r="E869" s="81">
        <f t="shared" ca="1" si="100"/>
        <v>0</v>
      </c>
      <c r="F869" s="83"/>
      <c r="G869" s="82" t="str">
        <f t="shared" ca="1" si="97"/>
        <v/>
      </c>
      <c r="H869" s="82" t="str">
        <f t="shared" ca="1" si="98"/>
        <v/>
      </c>
      <c r="I869" s="82" t="str">
        <f t="shared" ca="1" si="99"/>
        <v/>
      </c>
    </row>
    <row r="870" spans="2:9" ht="15" thickBot="1" x14ac:dyDescent="0.35">
      <c r="B870" s="79" t="str">
        <f t="shared" ca="1" si="94"/>
        <v/>
      </c>
      <c r="C870" s="80" t="str">
        <f t="shared" ca="1" si="95"/>
        <v/>
      </c>
      <c r="D870" s="83" t="str">
        <f t="shared" ca="1" si="96"/>
        <v/>
      </c>
      <c r="E870" s="81">
        <f t="shared" ca="1" si="100"/>
        <v>0</v>
      </c>
      <c r="F870" s="83"/>
      <c r="G870" s="82" t="str">
        <f t="shared" ca="1" si="97"/>
        <v/>
      </c>
      <c r="H870" s="82" t="str">
        <f t="shared" ca="1" si="98"/>
        <v/>
      </c>
      <c r="I870" s="82" t="str">
        <f t="shared" ca="1" si="99"/>
        <v/>
      </c>
    </row>
    <row r="871" spans="2:9" ht="15" thickBot="1" x14ac:dyDescent="0.35">
      <c r="B871" s="79" t="str">
        <f t="shared" ca="1" si="94"/>
        <v/>
      </c>
      <c r="C871" s="80" t="str">
        <f t="shared" ca="1" si="95"/>
        <v/>
      </c>
      <c r="D871" s="83" t="str">
        <f t="shared" ca="1" si="96"/>
        <v/>
      </c>
      <c r="E871" s="81">
        <f t="shared" ca="1" si="100"/>
        <v>0</v>
      </c>
      <c r="F871" s="83"/>
      <c r="G871" s="82" t="str">
        <f t="shared" ca="1" si="97"/>
        <v/>
      </c>
      <c r="H871" s="82" t="str">
        <f t="shared" ca="1" si="98"/>
        <v/>
      </c>
      <c r="I871" s="82" t="str">
        <f t="shared" ca="1" si="99"/>
        <v/>
      </c>
    </row>
    <row r="872" spans="2:9" ht="15" thickBot="1" x14ac:dyDescent="0.35">
      <c r="B872" s="79" t="str">
        <f t="shared" ca="1" si="94"/>
        <v/>
      </c>
      <c r="C872" s="80" t="str">
        <f t="shared" ca="1" si="95"/>
        <v/>
      </c>
      <c r="D872" s="83" t="str">
        <f t="shared" ca="1" si="96"/>
        <v/>
      </c>
      <c r="E872" s="81">
        <f t="shared" ca="1" si="100"/>
        <v>0</v>
      </c>
      <c r="F872" s="83"/>
      <c r="G872" s="82" t="str">
        <f t="shared" ca="1" si="97"/>
        <v/>
      </c>
      <c r="H872" s="82" t="str">
        <f t="shared" ca="1" si="98"/>
        <v/>
      </c>
      <c r="I872" s="82" t="str">
        <f t="shared" ca="1" si="99"/>
        <v/>
      </c>
    </row>
    <row r="873" spans="2:9" ht="15" thickBot="1" x14ac:dyDescent="0.35">
      <c r="B873" s="79" t="str">
        <f t="shared" ca="1" si="94"/>
        <v/>
      </c>
      <c r="C873" s="80" t="str">
        <f t="shared" ca="1" si="95"/>
        <v/>
      </c>
      <c r="D873" s="83" t="str">
        <f t="shared" ca="1" si="96"/>
        <v/>
      </c>
      <c r="E873" s="81">
        <f t="shared" ca="1" si="100"/>
        <v>0</v>
      </c>
      <c r="F873" s="83"/>
      <c r="G873" s="82" t="str">
        <f t="shared" ca="1" si="97"/>
        <v/>
      </c>
      <c r="H873" s="82" t="str">
        <f t="shared" ca="1" si="98"/>
        <v/>
      </c>
      <c r="I873" s="82" t="str">
        <f t="shared" ca="1" si="99"/>
        <v/>
      </c>
    </row>
    <row r="874" spans="2:9" ht="15" thickBot="1" x14ac:dyDescent="0.35">
      <c r="B874" s="79" t="str">
        <f t="shared" ca="1" si="94"/>
        <v/>
      </c>
      <c r="C874" s="80" t="str">
        <f t="shared" ca="1" si="95"/>
        <v/>
      </c>
      <c r="D874" s="83" t="str">
        <f t="shared" ca="1" si="96"/>
        <v/>
      </c>
      <c r="E874" s="81">
        <f t="shared" ca="1" si="100"/>
        <v>0</v>
      </c>
      <c r="F874" s="83"/>
      <c r="G874" s="82" t="str">
        <f t="shared" ca="1" si="97"/>
        <v/>
      </c>
      <c r="H874" s="82" t="str">
        <f t="shared" ca="1" si="98"/>
        <v/>
      </c>
      <c r="I874" s="82" t="str">
        <f t="shared" ca="1" si="99"/>
        <v/>
      </c>
    </row>
    <row r="875" spans="2:9" ht="15" thickBot="1" x14ac:dyDescent="0.35">
      <c r="B875" s="79" t="str">
        <f t="shared" ca="1" si="94"/>
        <v/>
      </c>
      <c r="C875" s="80" t="str">
        <f t="shared" ca="1" si="95"/>
        <v/>
      </c>
      <c r="D875" s="83" t="str">
        <f t="shared" ca="1" si="96"/>
        <v/>
      </c>
      <c r="E875" s="81">
        <f t="shared" ca="1" si="100"/>
        <v>0</v>
      </c>
      <c r="F875" s="83"/>
      <c r="G875" s="82" t="str">
        <f t="shared" ca="1" si="97"/>
        <v/>
      </c>
      <c r="H875" s="82" t="str">
        <f t="shared" ca="1" si="98"/>
        <v/>
      </c>
      <c r="I875" s="82" t="str">
        <f t="shared" ca="1" si="99"/>
        <v/>
      </c>
    </row>
    <row r="876" spans="2:9" ht="15" thickBot="1" x14ac:dyDescent="0.35">
      <c r="B876" s="79" t="str">
        <f t="shared" ca="1" si="94"/>
        <v/>
      </c>
      <c r="C876" s="80" t="str">
        <f t="shared" ca="1" si="95"/>
        <v/>
      </c>
      <c r="D876" s="83" t="str">
        <f t="shared" ca="1" si="96"/>
        <v/>
      </c>
      <c r="E876" s="81">
        <f t="shared" ca="1" si="100"/>
        <v>0</v>
      </c>
      <c r="F876" s="83"/>
      <c r="G876" s="82" t="str">
        <f t="shared" ca="1" si="97"/>
        <v/>
      </c>
      <c r="H876" s="82" t="str">
        <f t="shared" ca="1" si="98"/>
        <v/>
      </c>
      <c r="I876" s="82" t="str">
        <f t="shared" ca="1" si="99"/>
        <v/>
      </c>
    </row>
    <row r="877" spans="2:9" ht="15" thickBot="1" x14ac:dyDescent="0.35">
      <c r="B877" s="79" t="str">
        <f t="shared" ca="1" si="94"/>
        <v/>
      </c>
      <c r="C877" s="80" t="str">
        <f t="shared" ca="1" si="95"/>
        <v/>
      </c>
      <c r="D877" s="83" t="str">
        <f t="shared" ca="1" si="96"/>
        <v/>
      </c>
      <c r="E877" s="81">
        <f t="shared" ca="1" si="100"/>
        <v>0</v>
      </c>
      <c r="F877" s="83"/>
      <c r="G877" s="82" t="str">
        <f t="shared" ca="1" si="97"/>
        <v/>
      </c>
      <c r="H877" s="82" t="str">
        <f t="shared" ca="1" si="98"/>
        <v/>
      </c>
      <c r="I877" s="82" t="str">
        <f t="shared" ca="1" si="99"/>
        <v/>
      </c>
    </row>
    <row r="878" spans="2:9" ht="15" thickBot="1" x14ac:dyDescent="0.35">
      <c r="B878" s="79" t="str">
        <f t="shared" ca="1" si="94"/>
        <v/>
      </c>
      <c r="C878" s="80" t="str">
        <f t="shared" ca="1" si="95"/>
        <v/>
      </c>
      <c r="D878" s="83" t="str">
        <f t="shared" ca="1" si="96"/>
        <v/>
      </c>
      <c r="E878" s="81">
        <f t="shared" ca="1" si="100"/>
        <v>0</v>
      </c>
      <c r="F878" s="83"/>
      <c r="G878" s="82" t="str">
        <f t="shared" ca="1" si="97"/>
        <v/>
      </c>
      <c r="H878" s="82" t="str">
        <f t="shared" ca="1" si="98"/>
        <v/>
      </c>
      <c r="I878" s="82" t="str">
        <f t="shared" ca="1" si="99"/>
        <v/>
      </c>
    </row>
    <row r="879" spans="2:9" ht="15" thickBot="1" x14ac:dyDescent="0.35">
      <c r="B879" s="79" t="str">
        <f t="shared" ref="B879:B942" ca="1" si="101">IFERROR(IF(I878&lt;=0,"",B878+1),"")</f>
        <v/>
      </c>
      <c r="C879" s="80" t="str">
        <f t="shared" ca="1" si="95"/>
        <v/>
      </c>
      <c r="D879" s="83" t="str">
        <f t="shared" ca="1" si="96"/>
        <v/>
      </c>
      <c r="E879" s="81">
        <f t="shared" ca="1" si="100"/>
        <v>0</v>
      </c>
      <c r="F879" s="83"/>
      <c r="G879" s="82" t="str">
        <f t="shared" ca="1" si="97"/>
        <v/>
      </c>
      <c r="H879" s="82" t="str">
        <f t="shared" ca="1" si="98"/>
        <v/>
      </c>
      <c r="I879" s="82" t="str">
        <f t="shared" ca="1" si="99"/>
        <v/>
      </c>
    </row>
    <row r="880" spans="2:9" ht="15" thickBot="1" x14ac:dyDescent="0.35">
      <c r="B880" s="79" t="str">
        <f t="shared" ca="1" si="101"/>
        <v/>
      </c>
      <c r="C880" s="80" t="str">
        <f t="shared" ca="1" si="95"/>
        <v/>
      </c>
      <c r="D880" s="83" t="str">
        <f t="shared" ca="1" si="96"/>
        <v/>
      </c>
      <c r="E880" s="81">
        <f t="shared" ca="1" si="100"/>
        <v>0</v>
      </c>
      <c r="F880" s="83"/>
      <c r="G880" s="82" t="str">
        <f t="shared" ca="1" si="97"/>
        <v/>
      </c>
      <c r="H880" s="82" t="str">
        <f t="shared" ca="1" si="98"/>
        <v/>
      </c>
      <c r="I880" s="82" t="str">
        <f t="shared" ca="1" si="99"/>
        <v/>
      </c>
    </row>
    <row r="881" spans="2:9" ht="15" thickBot="1" x14ac:dyDescent="0.35">
      <c r="B881" s="79" t="str">
        <f t="shared" ca="1" si="101"/>
        <v/>
      </c>
      <c r="C881" s="80" t="str">
        <f t="shared" ca="1" si="95"/>
        <v/>
      </c>
      <c r="D881" s="83" t="str">
        <f t="shared" ca="1" si="96"/>
        <v/>
      </c>
      <c r="E881" s="81">
        <f t="shared" ca="1" si="100"/>
        <v>0</v>
      </c>
      <c r="F881" s="83"/>
      <c r="G881" s="82" t="str">
        <f t="shared" ca="1" si="97"/>
        <v/>
      </c>
      <c r="H881" s="82" t="str">
        <f t="shared" ca="1" si="98"/>
        <v/>
      </c>
      <c r="I881" s="82" t="str">
        <f t="shared" ca="1" si="99"/>
        <v/>
      </c>
    </row>
    <row r="882" spans="2:9" ht="15" thickBot="1" x14ac:dyDescent="0.35">
      <c r="B882" s="79" t="str">
        <f t="shared" ca="1" si="101"/>
        <v/>
      </c>
      <c r="C882" s="80" t="str">
        <f t="shared" ca="1" si="95"/>
        <v/>
      </c>
      <c r="D882" s="83" t="str">
        <f t="shared" ca="1" si="96"/>
        <v/>
      </c>
      <c r="E882" s="81">
        <f t="shared" ca="1" si="100"/>
        <v>0</v>
      </c>
      <c r="F882" s="83"/>
      <c r="G882" s="82" t="str">
        <f t="shared" ca="1" si="97"/>
        <v/>
      </c>
      <c r="H882" s="82" t="str">
        <f t="shared" ca="1" si="98"/>
        <v/>
      </c>
      <c r="I882" s="82" t="str">
        <f t="shared" ca="1" si="99"/>
        <v/>
      </c>
    </row>
    <row r="883" spans="2:9" ht="15" thickBot="1" x14ac:dyDescent="0.35">
      <c r="B883" s="79" t="str">
        <f t="shared" ca="1" si="101"/>
        <v/>
      </c>
      <c r="C883" s="80" t="str">
        <f t="shared" ca="1" si="95"/>
        <v/>
      </c>
      <c r="D883" s="83" t="str">
        <f t="shared" ca="1" si="96"/>
        <v/>
      </c>
      <c r="E883" s="81">
        <f t="shared" ca="1" si="100"/>
        <v>0</v>
      </c>
      <c r="F883" s="83"/>
      <c r="G883" s="82" t="str">
        <f t="shared" ca="1" si="97"/>
        <v/>
      </c>
      <c r="H883" s="82" t="str">
        <f t="shared" ca="1" si="98"/>
        <v/>
      </c>
      <c r="I883" s="82" t="str">
        <f t="shared" ca="1" si="99"/>
        <v/>
      </c>
    </row>
    <row r="884" spans="2:9" ht="15" thickBot="1" x14ac:dyDescent="0.35">
      <c r="B884" s="79" t="str">
        <f t="shared" ca="1" si="101"/>
        <v/>
      </c>
      <c r="C884" s="80" t="str">
        <f t="shared" ca="1" si="95"/>
        <v/>
      </c>
      <c r="D884" s="83" t="str">
        <f t="shared" ca="1" si="96"/>
        <v/>
      </c>
      <c r="E884" s="81">
        <f t="shared" ca="1" si="100"/>
        <v>0</v>
      </c>
      <c r="F884" s="83"/>
      <c r="G884" s="82" t="str">
        <f t="shared" ca="1" si="97"/>
        <v/>
      </c>
      <c r="H884" s="82" t="str">
        <f t="shared" ca="1" si="98"/>
        <v/>
      </c>
      <c r="I884" s="82" t="str">
        <f t="shared" ca="1" si="99"/>
        <v/>
      </c>
    </row>
    <row r="885" spans="2:9" ht="15" thickBot="1" x14ac:dyDescent="0.35">
      <c r="B885" s="79" t="str">
        <f t="shared" ca="1" si="101"/>
        <v/>
      </c>
      <c r="C885" s="80" t="str">
        <f t="shared" ca="1" si="95"/>
        <v/>
      </c>
      <c r="D885" s="83" t="str">
        <f t="shared" ca="1" si="96"/>
        <v/>
      </c>
      <c r="E885" s="81">
        <f t="shared" ca="1" si="100"/>
        <v>0</v>
      </c>
      <c r="F885" s="83"/>
      <c r="G885" s="82" t="str">
        <f t="shared" ca="1" si="97"/>
        <v/>
      </c>
      <c r="H885" s="82" t="str">
        <f t="shared" ca="1" si="98"/>
        <v/>
      </c>
      <c r="I885" s="82" t="str">
        <f t="shared" ca="1" si="99"/>
        <v/>
      </c>
    </row>
    <row r="886" spans="2:9" ht="15" thickBot="1" x14ac:dyDescent="0.35">
      <c r="B886" s="79" t="str">
        <f t="shared" ca="1" si="101"/>
        <v/>
      </c>
      <c r="C886" s="80" t="str">
        <f t="shared" ca="1" si="95"/>
        <v/>
      </c>
      <c r="D886" s="83" t="str">
        <f t="shared" ca="1" si="96"/>
        <v/>
      </c>
      <c r="E886" s="81">
        <f t="shared" ca="1" si="100"/>
        <v>0</v>
      </c>
      <c r="F886" s="83"/>
      <c r="G886" s="82" t="str">
        <f t="shared" ca="1" si="97"/>
        <v/>
      </c>
      <c r="H886" s="82" t="str">
        <f t="shared" ca="1" si="98"/>
        <v/>
      </c>
      <c r="I886" s="82" t="str">
        <f t="shared" ca="1" si="99"/>
        <v/>
      </c>
    </row>
    <row r="887" spans="2:9" ht="15" thickBot="1" x14ac:dyDescent="0.35">
      <c r="B887" s="79" t="str">
        <f t="shared" ca="1" si="101"/>
        <v/>
      </c>
      <c r="C887" s="80" t="str">
        <f t="shared" ca="1" si="95"/>
        <v/>
      </c>
      <c r="D887" s="83" t="str">
        <f t="shared" ca="1" si="96"/>
        <v/>
      </c>
      <c r="E887" s="81">
        <f t="shared" ca="1" si="100"/>
        <v>0</v>
      </c>
      <c r="F887" s="83"/>
      <c r="G887" s="82" t="str">
        <f t="shared" ca="1" si="97"/>
        <v/>
      </c>
      <c r="H887" s="82" t="str">
        <f t="shared" ca="1" si="98"/>
        <v/>
      </c>
      <c r="I887" s="82" t="str">
        <f t="shared" ca="1" si="99"/>
        <v/>
      </c>
    </row>
    <row r="888" spans="2:9" ht="15" thickBot="1" x14ac:dyDescent="0.35">
      <c r="B888" s="79" t="str">
        <f t="shared" ca="1" si="101"/>
        <v/>
      </c>
      <c r="C888" s="80" t="str">
        <f t="shared" ca="1" si="95"/>
        <v/>
      </c>
      <c r="D888" s="83" t="str">
        <f t="shared" ca="1" si="96"/>
        <v/>
      </c>
      <c r="E888" s="81">
        <f t="shared" ca="1" si="100"/>
        <v>0</v>
      </c>
      <c r="F888" s="83"/>
      <c r="G888" s="82" t="str">
        <f t="shared" ca="1" si="97"/>
        <v/>
      </c>
      <c r="H888" s="82" t="str">
        <f t="shared" ca="1" si="98"/>
        <v/>
      </c>
      <c r="I888" s="82" t="str">
        <f t="shared" ca="1" si="99"/>
        <v/>
      </c>
    </row>
    <row r="889" spans="2:9" ht="15" thickBot="1" x14ac:dyDescent="0.35">
      <c r="B889" s="79" t="str">
        <f t="shared" ca="1" si="101"/>
        <v/>
      </c>
      <c r="C889" s="80" t="str">
        <f t="shared" ca="1" si="95"/>
        <v/>
      </c>
      <c r="D889" s="83" t="str">
        <f t="shared" ca="1" si="96"/>
        <v/>
      </c>
      <c r="E889" s="81">
        <f t="shared" ca="1" si="100"/>
        <v>0</v>
      </c>
      <c r="F889" s="83"/>
      <c r="G889" s="82" t="str">
        <f t="shared" ca="1" si="97"/>
        <v/>
      </c>
      <c r="H889" s="82" t="str">
        <f t="shared" ca="1" si="98"/>
        <v/>
      </c>
      <c r="I889" s="82" t="str">
        <f t="shared" ca="1" si="99"/>
        <v/>
      </c>
    </row>
    <row r="890" spans="2:9" ht="15" thickBot="1" x14ac:dyDescent="0.35">
      <c r="B890" s="79" t="str">
        <f t="shared" ca="1" si="101"/>
        <v/>
      </c>
      <c r="C890" s="80" t="str">
        <f t="shared" ca="1" si="95"/>
        <v/>
      </c>
      <c r="D890" s="83" t="str">
        <f t="shared" ca="1" si="96"/>
        <v/>
      </c>
      <c r="E890" s="81">
        <f t="shared" ca="1" si="100"/>
        <v>0</v>
      </c>
      <c r="F890" s="83"/>
      <c r="G890" s="82" t="str">
        <f t="shared" ca="1" si="97"/>
        <v/>
      </c>
      <c r="H890" s="82" t="str">
        <f t="shared" ca="1" si="98"/>
        <v/>
      </c>
      <c r="I890" s="82" t="str">
        <f t="shared" ca="1" si="99"/>
        <v/>
      </c>
    </row>
    <row r="891" spans="2:9" ht="15" thickBot="1" x14ac:dyDescent="0.35">
      <c r="B891" s="79" t="str">
        <f t="shared" ca="1" si="101"/>
        <v/>
      </c>
      <c r="C891" s="80" t="str">
        <f t="shared" ca="1" si="95"/>
        <v/>
      </c>
      <c r="D891" s="83" t="str">
        <f t="shared" ca="1" si="96"/>
        <v/>
      </c>
      <c r="E891" s="81">
        <f t="shared" ca="1" si="100"/>
        <v>0</v>
      </c>
      <c r="F891" s="83"/>
      <c r="G891" s="82" t="str">
        <f t="shared" ca="1" si="97"/>
        <v/>
      </c>
      <c r="H891" s="82" t="str">
        <f t="shared" ca="1" si="98"/>
        <v/>
      </c>
      <c r="I891" s="82" t="str">
        <f t="shared" ca="1" si="99"/>
        <v/>
      </c>
    </row>
    <row r="892" spans="2:9" ht="15" thickBot="1" x14ac:dyDescent="0.35">
      <c r="B892" s="79" t="str">
        <f t="shared" ca="1" si="101"/>
        <v/>
      </c>
      <c r="C892" s="80" t="str">
        <f t="shared" ca="1" si="95"/>
        <v/>
      </c>
      <c r="D892" s="83" t="str">
        <f t="shared" ca="1" si="96"/>
        <v/>
      </c>
      <c r="E892" s="81">
        <f t="shared" ca="1" si="100"/>
        <v>0</v>
      </c>
      <c r="F892" s="83"/>
      <c r="G892" s="82" t="str">
        <f t="shared" ca="1" si="97"/>
        <v/>
      </c>
      <c r="H892" s="82" t="str">
        <f t="shared" ca="1" si="98"/>
        <v/>
      </c>
      <c r="I892" s="82" t="str">
        <f t="shared" ca="1" si="99"/>
        <v/>
      </c>
    </row>
    <row r="893" spans="2:9" ht="15" thickBot="1" x14ac:dyDescent="0.35">
      <c r="B893" s="79" t="str">
        <f t="shared" ca="1" si="101"/>
        <v/>
      </c>
      <c r="C893" s="80" t="str">
        <f t="shared" ca="1" si="95"/>
        <v/>
      </c>
      <c r="D893" s="83" t="str">
        <f t="shared" ca="1" si="96"/>
        <v/>
      </c>
      <c r="E893" s="81">
        <f t="shared" ca="1" si="100"/>
        <v>0</v>
      </c>
      <c r="F893" s="83"/>
      <c r="G893" s="82" t="str">
        <f t="shared" ca="1" si="97"/>
        <v/>
      </c>
      <c r="H893" s="82" t="str">
        <f t="shared" ca="1" si="98"/>
        <v/>
      </c>
      <c r="I893" s="82" t="str">
        <f t="shared" ca="1" si="99"/>
        <v/>
      </c>
    </row>
    <row r="894" spans="2:9" ht="15" thickBot="1" x14ac:dyDescent="0.35">
      <c r="B894" s="79" t="str">
        <f t="shared" ca="1" si="101"/>
        <v/>
      </c>
      <c r="C894" s="80" t="str">
        <f t="shared" ca="1" si="95"/>
        <v/>
      </c>
      <c r="D894" s="83" t="str">
        <f t="shared" ca="1" si="96"/>
        <v/>
      </c>
      <c r="E894" s="81">
        <f t="shared" ca="1" si="100"/>
        <v>0</v>
      </c>
      <c r="F894" s="83"/>
      <c r="G894" s="82" t="str">
        <f t="shared" ca="1" si="97"/>
        <v/>
      </c>
      <c r="H894" s="82" t="str">
        <f t="shared" ca="1" si="98"/>
        <v/>
      </c>
      <c r="I894" s="82" t="str">
        <f t="shared" ca="1" si="99"/>
        <v/>
      </c>
    </row>
    <row r="895" spans="2:9" ht="15" thickBot="1" x14ac:dyDescent="0.35">
      <c r="B895" s="79" t="str">
        <f t="shared" ca="1" si="101"/>
        <v/>
      </c>
      <c r="C895" s="80" t="str">
        <f t="shared" ca="1" si="95"/>
        <v/>
      </c>
      <c r="D895" s="83" t="str">
        <f t="shared" ca="1" si="96"/>
        <v/>
      </c>
      <c r="E895" s="81">
        <f t="shared" ca="1" si="100"/>
        <v>0</v>
      </c>
      <c r="F895" s="83"/>
      <c r="G895" s="82" t="str">
        <f t="shared" ca="1" si="97"/>
        <v/>
      </c>
      <c r="H895" s="82" t="str">
        <f t="shared" ca="1" si="98"/>
        <v/>
      </c>
      <c r="I895" s="82" t="str">
        <f t="shared" ca="1" si="99"/>
        <v/>
      </c>
    </row>
    <row r="896" spans="2:9" ht="15" thickBot="1" x14ac:dyDescent="0.35">
      <c r="B896" s="79" t="str">
        <f t="shared" ca="1" si="101"/>
        <v/>
      </c>
      <c r="C896" s="80" t="str">
        <f t="shared" ca="1" si="95"/>
        <v/>
      </c>
      <c r="D896" s="83" t="str">
        <f t="shared" ca="1" si="96"/>
        <v/>
      </c>
      <c r="E896" s="81">
        <f t="shared" ca="1" si="100"/>
        <v>0</v>
      </c>
      <c r="F896" s="83"/>
      <c r="G896" s="82" t="str">
        <f t="shared" ca="1" si="97"/>
        <v/>
      </c>
      <c r="H896" s="82" t="str">
        <f t="shared" ca="1" si="98"/>
        <v/>
      </c>
      <c r="I896" s="82" t="str">
        <f t="shared" ca="1" si="99"/>
        <v/>
      </c>
    </row>
    <row r="897" spans="2:9" ht="15" thickBot="1" x14ac:dyDescent="0.35">
      <c r="B897" s="79" t="str">
        <f t="shared" ca="1" si="101"/>
        <v/>
      </c>
      <c r="C897" s="80" t="str">
        <f t="shared" ca="1" si="95"/>
        <v/>
      </c>
      <c r="D897" s="83" t="str">
        <f t="shared" ca="1" si="96"/>
        <v/>
      </c>
      <c r="E897" s="81">
        <f t="shared" ca="1" si="100"/>
        <v>0</v>
      </c>
      <c r="F897" s="83"/>
      <c r="G897" s="82" t="str">
        <f t="shared" ca="1" si="97"/>
        <v/>
      </c>
      <c r="H897" s="82" t="str">
        <f t="shared" ca="1" si="98"/>
        <v/>
      </c>
      <c r="I897" s="82" t="str">
        <f t="shared" ca="1" si="99"/>
        <v/>
      </c>
    </row>
    <row r="898" spans="2:9" ht="15" thickBot="1" x14ac:dyDescent="0.35">
      <c r="B898" s="79" t="str">
        <f t="shared" ca="1" si="101"/>
        <v/>
      </c>
      <c r="C898" s="80" t="str">
        <f t="shared" ca="1" si="95"/>
        <v/>
      </c>
      <c r="D898" s="83" t="str">
        <f t="shared" ca="1" si="96"/>
        <v/>
      </c>
      <c r="E898" s="81">
        <f t="shared" ca="1" si="100"/>
        <v>0</v>
      </c>
      <c r="F898" s="83"/>
      <c r="G898" s="82" t="str">
        <f t="shared" ca="1" si="97"/>
        <v/>
      </c>
      <c r="H898" s="82" t="str">
        <f t="shared" ca="1" si="98"/>
        <v/>
      </c>
      <c r="I898" s="82" t="str">
        <f t="shared" ca="1" si="99"/>
        <v/>
      </c>
    </row>
    <row r="899" spans="2:9" ht="15" thickBot="1" x14ac:dyDescent="0.35">
      <c r="B899" s="79" t="str">
        <f t="shared" ca="1" si="101"/>
        <v/>
      </c>
      <c r="C899" s="80" t="str">
        <f t="shared" ca="1" si="95"/>
        <v/>
      </c>
      <c r="D899" s="83" t="str">
        <f t="shared" ca="1" si="96"/>
        <v/>
      </c>
      <c r="E899" s="81">
        <f t="shared" ca="1" si="100"/>
        <v>0</v>
      </c>
      <c r="F899" s="83"/>
      <c r="G899" s="82" t="str">
        <f t="shared" ca="1" si="97"/>
        <v/>
      </c>
      <c r="H899" s="82" t="str">
        <f t="shared" ca="1" si="98"/>
        <v/>
      </c>
      <c r="I899" s="82" t="str">
        <f t="shared" ca="1" si="99"/>
        <v/>
      </c>
    </row>
    <row r="900" spans="2:9" ht="15" thickBot="1" x14ac:dyDescent="0.35">
      <c r="B900" s="79" t="str">
        <f t="shared" ca="1" si="101"/>
        <v/>
      </c>
      <c r="C900" s="80" t="str">
        <f t="shared" ca="1" si="95"/>
        <v/>
      </c>
      <c r="D900" s="83" t="str">
        <f t="shared" ca="1" si="96"/>
        <v/>
      </c>
      <c r="E900" s="81">
        <f t="shared" ca="1" si="100"/>
        <v>0</v>
      </c>
      <c r="F900" s="83"/>
      <c r="G900" s="82" t="str">
        <f t="shared" ca="1" si="97"/>
        <v/>
      </c>
      <c r="H900" s="82" t="str">
        <f t="shared" ca="1" si="98"/>
        <v/>
      </c>
      <c r="I900" s="82" t="str">
        <f t="shared" ca="1" si="99"/>
        <v/>
      </c>
    </row>
    <row r="901" spans="2:9" ht="15" thickBot="1" x14ac:dyDescent="0.35">
      <c r="B901" s="79" t="str">
        <f t="shared" ca="1" si="101"/>
        <v/>
      </c>
      <c r="C901" s="80" t="str">
        <f t="shared" ca="1" si="95"/>
        <v/>
      </c>
      <c r="D901" s="83" t="str">
        <f t="shared" ca="1" si="96"/>
        <v/>
      </c>
      <c r="E901" s="81">
        <f t="shared" ca="1" si="100"/>
        <v>0</v>
      </c>
      <c r="F901" s="83"/>
      <c r="G901" s="82" t="str">
        <f t="shared" ca="1" si="97"/>
        <v/>
      </c>
      <c r="H901" s="82" t="str">
        <f t="shared" ca="1" si="98"/>
        <v/>
      </c>
      <c r="I901" s="82" t="str">
        <f t="shared" ca="1" si="99"/>
        <v/>
      </c>
    </row>
    <row r="902" spans="2:9" ht="15" thickBot="1" x14ac:dyDescent="0.35">
      <c r="B902" s="79" t="str">
        <f t="shared" ca="1" si="101"/>
        <v/>
      </c>
      <c r="C902" s="80" t="str">
        <f t="shared" ca="1" si="95"/>
        <v/>
      </c>
      <c r="D902" s="83" t="str">
        <f t="shared" ca="1" si="96"/>
        <v/>
      </c>
      <c r="E902" s="81">
        <f t="shared" ca="1" si="100"/>
        <v>0</v>
      </c>
      <c r="F902" s="83"/>
      <c r="G902" s="82" t="str">
        <f t="shared" ca="1" si="97"/>
        <v/>
      </c>
      <c r="H902" s="82" t="str">
        <f t="shared" ca="1" si="98"/>
        <v/>
      </c>
      <c r="I902" s="82" t="str">
        <f t="shared" ca="1" si="99"/>
        <v/>
      </c>
    </row>
    <row r="903" spans="2:9" ht="15" thickBot="1" x14ac:dyDescent="0.35">
      <c r="B903" s="79" t="str">
        <f t="shared" ca="1" si="101"/>
        <v/>
      </c>
      <c r="C903" s="80" t="str">
        <f t="shared" ca="1" si="95"/>
        <v/>
      </c>
      <c r="D903" s="83" t="str">
        <f t="shared" ca="1" si="96"/>
        <v/>
      </c>
      <c r="E903" s="81">
        <f t="shared" ca="1" si="100"/>
        <v>0</v>
      </c>
      <c r="F903" s="83"/>
      <c r="G903" s="82" t="str">
        <f t="shared" ca="1" si="97"/>
        <v/>
      </c>
      <c r="H903" s="82" t="str">
        <f t="shared" ca="1" si="98"/>
        <v/>
      </c>
      <c r="I903" s="82" t="str">
        <f t="shared" ca="1" si="99"/>
        <v/>
      </c>
    </row>
    <row r="904" spans="2:9" ht="15" thickBot="1" x14ac:dyDescent="0.35">
      <c r="B904" s="79" t="str">
        <f t="shared" ca="1" si="101"/>
        <v/>
      </c>
      <c r="C904" s="80" t="str">
        <f t="shared" ca="1" si="95"/>
        <v/>
      </c>
      <c r="D904" s="83" t="str">
        <f t="shared" ca="1" si="96"/>
        <v/>
      </c>
      <c r="E904" s="81">
        <f t="shared" ca="1" si="100"/>
        <v>0</v>
      </c>
      <c r="F904" s="83"/>
      <c r="G904" s="82" t="str">
        <f t="shared" ca="1" si="97"/>
        <v/>
      </c>
      <c r="H904" s="82" t="str">
        <f t="shared" ca="1" si="98"/>
        <v/>
      </c>
      <c r="I904" s="82" t="str">
        <f t="shared" ca="1" si="99"/>
        <v/>
      </c>
    </row>
    <row r="905" spans="2:9" ht="15" thickBot="1" x14ac:dyDescent="0.35">
      <c r="B905" s="79" t="str">
        <f t="shared" ca="1" si="101"/>
        <v/>
      </c>
      <c r="C905" s="80" t="str">
        <f t="shared" ca="1" si="95"/>
        <v/>
      </c>
      <c r="D905" s="83" t="str">
        <f t="shared" ca="1" si="96"/>
        <v/>
      </c>
      <c r="E905" s="81">
        <f t="shared" ca="1" si="100"/>
        <v>0</v>
      </c>
      <c r="F905" s="83"/>
      <c r="G905" s="82" t="str">
        <f t="shared" ca="1" si="97"/>
        <v/>
      </c>
      <c r="H905" s="82" t="str">
        <f t="shared" ca="1" si="98"/>
        <v/>
      </c>
      <c r="I905" s="82" t="str">
        <f t="shared" ca="1" si="99"/>
        <v/>
      </c>
    </row>
    <row r="906" spans="2:9" ht="15" thickBot="1" x14ac:dyDescent="0.35">
      <c r="B906" s="79" t="str">
        <f t="shared" ca="1" si="101"/>
        <v/>
      </c>
      <c r="C906" s="80" t="str">
        <f t="shared" ca="1" si="95"/>
        <v/>
      </c>
      <c r="D906" s="83" t="str">
        <f t="shared" ca="1" si="96"/>
        <v/>
      </c>
      <c r="E906" s="81">
        <f t="shared" ca="1" si="100"/>
        <v>0</v>
      </c>
      <c r="F906" s="83"/>
      <c r="G906" s="82" t="str">
        <f t="shared" ca="1" si="97"/>
        <v/>
      </c>
      <c r="H906" s="82" t="str">
        <f t="shared" ca="1" si="98"/>
        <v/>
      </c>
      <c r="I906" s="82" t="str">
        <f t="shared" ca="1" si="99"/>
        <v/>
      </c>
    </row>
    <row r="907" spans="2:9" ht="15" thickBot="1" x14ac:dyDescent="0.35">
      <c r="B907" s="79" t="str">
        <f t="shared" ca="1" si="101"/>
        <v/>
      </c>
      <c r="C907" s="80" t="str">
        <f t="shared" ca="1" si="95"/>
        <v/>
      </c>
      <c r="D907" s="83" t="str">
        <f t="shared" ca="1" si="96"/>
        <v/>
      </c>
      <c r="E907" s="81">
        <f t="shared" ca="1" si="100"/>
        <v>0</v>
      </c>
      <c r="F907" s="83"/>
      <c r="G907" s="82" t="str">
        <f t="shared" ca="1" si="97"/>
        <v/>
      </c>
      <c r="H907" s="82" t="str">
        <f t="shared" ca="1" si="98"/>
        <v/>
      </c>
      <c r="I907" s="82" t="str">
        <f t="shared" ca="1" si="99"/>
        <v/>
      </c>
    </row>
    <row r="908" spans="2:9" ht="15" thickBot="1" x14ac:dyDescent="0.35">
      <c r="B908" s="79" t="str">
        <f t="shared" ca="1" si="101"/>
        <v/>
      </c>
      <c r="C908" s="80" t="str">
        <f t="shared" ca="1" si="95"/>
        <v/>
      </c>
      <c r="D908" s="83" t="str">
        <f t="shared" ca="1" si="96"/>
        <v/>
      </c>
      <c r="E908" s="81">
        <f t="shared" ca="1" si="100"/>
        <v>0</v>
      </c>
      <c r="F908" s="83"/>
      <c r="G908" s="82" t="str">
        <f t="shared" ca="1" si="97"/>
        <v/>
      </c>
      <c r="H908" s="82" t="str">
        <f t="shared" ca="1" si="98"/>
        <v/>
      </c>
      <c r="I908" s="82" t="str">
        <f t="shared" ca="1" si="99"/>
        <v/>
      </c>
    </row>
    <row r="909" spans="2:9" ht="15" thickBot="1" x14ac:dyDescent="0.35">
      <c r="B909" s="79" t="str">
        <f t="shared" ca="1" si="101"/>
        <v/>
      </c>
      <c r="C909" s="80" t="str">
        <f t="shared" ca="1" si="95"/>
        <v/>
      </c>
      <c r="D909" s="83" t="str">
        <f t="shared" ca="1" si="96"/>
        <v/>
      </c>
      <c r="E909" s="81">
        <f t="shared" ca="1" si="100"/>
        <v>0</v>
      </c>
      <c r="F909" s="83"/>
      <c r="G909" s="82" t="str">
        <f t="shared" ca="1" si="97"/>
        <v/>
      </c>
      <c r="H909" s="82" t="str">
        <f t="shared" ca="1" si="98"/>
        <v/>
      </c>
      <c r="I909" s="82" t="str">
        <f t="shared" ca="1" si="99"/>
        <v/>
      </c>
    </row>
    <row r="910" spans="2:9" ht="15" thickBot="1" x14ac:dyDescent="0.35">
      <c r="B910" s="79" t="str">
        <f t="shared" ca="1" si="101"/>
        <v/>
      </c>
      <c r="C910" s="80" t="str">
        <f t="shared" ca="1" si="95"/>
        <v/>
      </c>
      <c r="D910" s="83" t="str">
        <f t="shared" ca="1" si="96"/>
        <v/>
      </c>
      <c r="E910" s="81">
        <f t="shared" ca="1" si="100"/>
        <v>0</v>
      </c>
      <c r="F910" s="83"/>
      <c r="G910" s="82" t="str">
        <f t="shared" ca="1" si="97"/>
        <v/>
      </c>
      <c r="H910" s="82" t="str">
        <f t="shared" ca="1" si="98"/>
        <v/>
      </c>
      <c r="I910" s="82" t="str">
        <f t="shared" ca="1" si="99"/>
        <v/>
      </c>
    </row>
    <row r="911" spans="2:9" ht="15" thickBot="1" x14ac:dyDescent="0.35">
      <c r="B911" s="79" t="str">
        <f t="shared" ca="1" si="101"/>
        <v/>
      </c>
      <c r="C911" s="80" t="str">
        <f t="shared" ca="1" si="95"/>
        <v/>
      </c>
      <c r="D911" s="83" t="str">
        <f t="shared" ca="1" si="96"/>
        <v/>
      </c>
      <c r="E911" s="81">
        <f t="shared" ca="1" si="100"/>
        <v>0</v>
      </c>
      <c r="F911" s="83"/>
      <c r="G911" s="82" t="str">
        <f t="shared" ca="1" si="97"/>
        <v/>
      </c>
      <c r="H911" s="82" t="str">
        <f t="shared" ca="1" si="98"/>
        <v/>
      </c>
      <c r="I911" s="82" t="str">
        <f t="shared" ca="1" si="99"/>
        <v/>
      </c>
    </row>
    <row r="912" spans="2:9" ht="15" thickBot="1" x14ac:dyDescent="0.35">
      <c r="B912" s="79" t="str">
        <f t="shared" ca="1" si="101"/>
        <v/>
      </c>
      <c r="C912" s="80" t="str">
        <f t="shared" ca="1" si="95"/>
        <v/>
      </c>
      <c r="D912" s="83" t="str">
        <f t="shared" ca="1" si="96"/>
        <v/>
      </c>
      <c r="E912" s="81">
        <f t="shared" ca="1" si="100"/>
        <v>0</v>
      </c>
      <c r="F912" s="83"/>
      <c r="G912" s="82" t="str">
        <f t="shared" ca="1" si="97"/>
        <v/>
      </c>
      <c r="H912" s="82" t="str">
        <f t="shared" ca="1" si="98"/>
        <v/>
      </c>
      <c r="I912" s="82" t="str">
        <f t="shared" ca="1" si="99"/>
        <v/>
      </c>
    </row>
    <row r="913" spans="2:9" ht="15" thickBot="1" x14ac:dyDescent="0.35">
      <c r="B913" s="79" t="str">
        <f t="shared" ca="1" si="101"/>
        <v/>
      </c>
      <c r="C913" s="80" t="str">
        <f t="shared" ca="1" si="95"/>
        <v/>
      </c>
      <c r="D913" s="83" t="str">
        <f t="shared" ca="1" si="96"/>
        <v/>
      </c>
      <c r="E913" s="81">
        <f t="shared" ca="1" si="100"/>
        <v>0</v>
      </c>
      <c r="F913" s="83"/>
      <c r="G913" s="82" t="str">
        <f t="shared" ca="1" si="97"/>
        <v/>
      </c>
      <c r="H913" s="82" t="str">
        <f t="shared" ca="1" si="98"/>
        <v/>
      </c>
      <c r="I913" s="82" t="str">
        <f t="shared" ca="1" si="99"/>
        <v/>
      </c>
    </row>
    <row r="914" spans="2:9" ht="15" thickBot="1" x14ac:dyDescent="0.35">
      <c r="B914" s="79" t="str">
        <f t="shared" ca="1" si="101"/>
        <v/>
      </c>
      <c r="C914" s="80" t="str">
        <f t="shared" ca="1" si="95"/>
        <v/>
      </c>
      <c r="D914" s="83" t="str">
        <f t="shared" ca="1" si="96"/>
        <v/>
      </c>
      <c r="E914" s="81">
        <f t="shared" ca="1" si="100"/>
        <v>0</v>
      </c>
      <c r="F914" s="83"/>
      <c r="G914" s="82" t="str">
        <f t="shared" ca="1" si="97"/>
        <v/>
      </c>
      <c r="H914" s="82" t="str">
        <f t="shared" ca="1" si="98"/>
        <v/>
      </c>
      <c r="I914" s="82" t="str">
        <f t="shared" ca="1" si="99"/>
        <v/>
      </c>
    </row>
    <row r="915" spans="2:9" ht="15" thickBot="1" x14ac:dyDescent="0.35">
      <c r="B915" s="79" t="str">
        <f t="shared" ca="1" si="101"/>
        <v/>
      </c>
      <c r="C915" s="80" t="str">
        <f t="shared" ca="1" si="95"/>
        <v/>
      </c>
      <c r="D915" s="83" t="str">
        <f t="shared" ca="1" si="96"/>
        <v/>
      </c>
      <c r="E915" s="81">
        <f t="shared" ca="1" si="100"/>
        <v>0</v>
      </c>
      <c r="F915" s="83"/>
      <c r="G915" s="82" t="str">
        <f t="shared" ca="1" si="97"/>
        <v/>
      </c>
      <c r="H915" s="82" t="str">
        <f t="shared" ca="1" si="98"/>
        <v/>
      </c>
      <c r="I915" s="82" t="str">
        <f t="shared" ca="1" si="99"/>
        <v/>
      </c>
    </row>
    <row r="916" spans="2:9" ht="15" thickBot="1" x14ac:dyDescent="0.35">
      <c r="B916" s="79" t="str">
        <f t="shared" ca="1" si="101"/>
        <v/>
      </c>
      <c r="C916" s="80" t="str">
        <f t="shared" ca="1" si="95"/>
        <v/>
      </c>
      <c r="D916" s="83" t="str">
        <f t="shared" ca="1" si="96"/>
        <v/>
      </c>
      <c r="E916" s="81">
        <f t="shared" ca="1" si="100"/>
        <v>0</v>
      </c>
      <c r="F916" s="83"/>
      <c r="G916" s="82" t="str">
        <f t="shared" ca="1" si="97"/>
        <v/>
      </c>
      <c r="H916" s="82" t="str">
        <f t="shared" ca="1" si="98"/>
        <v/>
      </c>
      <c r="I916" s="82" t="str">
        <f t="shared" ca="1" si="99"/>
        <v/>
      </c>
    </row>
    <row r="917" spans="2:9" ht="15" thickBot="1" x14ac:dyDescent="0.35">
      <c r="B917" s="79" t="str">
        <f t="shared" ca="1" si="101"/>
        <v/>
      </c>
      <c r="C917" s="80" t="str">
        <f t="shared" ca="1" si="95"/>
        <v/>
      </c>
      <c r="D917" s="83" t="str">
        <f t="shared" ca="1" si="96"/>
        <v/>
      </c>
      <c r="E917" s="81">
        <f t="shared" ca="1" si="100"/>
        <v>0</v>
      </c>
      <c r="F917" s="83"/>
      <c r="G917" s="82" t="str">
        <f t="shared" ca="1" si="97"/>
        <v/>
      </c>
      <c r="H917" s="82" t="str">
        <f t="shared" ca="1" si="98"/>
        <v/>
      </c>
      <c r="I917" s="82" t="str">
        <f t="shared" ca="1" si="99"/>
        <v/>
      </c>
    </row>
    <row r="918" spans="2:9" ht="15" thickBot="1" x14ac:dyDescent="0.35">
      <c r="B918" s="79" t="str">
        <f t="shared" ca="1" si="101"/>
        <v/>
      </c>
      <c r="C918" s="80" t="str">
        <f t="shared" ca="1" si="95"/>
        <v/>
      </c>
      <c r="D918" s="83" t="str">
        <f t="shared" ca="1" si="96"/>
        <v/>
      </c>
      <c r="E918" s="81">
        <f t="shared" ca="1" si="100"/>
        <v>0</v>
      </c>
      <c r="F918" s="83"/>
      <c r="G918" s="82" t="str">
        <f t="shared" ca="1" si="97"/>
        <v/>
      </c>
      <c r="H918" s="82" t="str">
        <f t="shared" ca="1" si="98"/>
        <v/>
      </c>
      <c r="I918" s="82" t="str">
        <f t="shared" ca="1" si="99"/>
        <v/>
      </c>
    </row>
    <row r="919" spans="2:9" ht="15" thickBot="1" x14ac:dyDescent="0.35">
      <c r="B919" s="79" t="str">
        <f t="shared" ca="1" si="101"/>
        <v/>
      </c>
      <c r="C919" s="80" t="str">
        <f t="shared" ca="1" si="95"/>
        <v/>
      </c>
      <c r="D919" s="83" t="str">
        <f t="shared" ca="1" si="96"/>
        <v/>
      </c>
      <c r="E919" s="81">
        <f t="shared" ca="1" si="100"/>
        <v>0</v>
      </c>
      <c r="F919" s="83"/>
      <c r="G919" s="82" t="str">
        <f t="shared" ca="1" si="97"/>
        <v/>
      </c>
      <c r="H919" s="82" t="str">
        <f t="shared" ca="1" si="98"/>
        <v/>
      </c>
      <c r="I919" s="82" t="str">
        <f t="shared" ca="1" si="99"/>
        <v/>
      </c>
    </row>
    <row r="920" spans="2:9" ht="15" thickBot="1" x14ac:dyDescent="0.35">
      <c r="B920" s="79" t="str">
        <f t="shared" ca="1" si="101"/>
        <v/>
      </c>
      <c r="C920" s="80" t="str">
        <f t="shared" ref="C920:C983" ca="1" si="102">IF($E$10="End of the Period",IF(B920="","",IF(OR(payment_frequency_1="Weekly",payment_frequency_1="Bi-weekly",payment_frequency_1="Semi-monthly"),first_payment_date_1+B920*VLOOKUP(payment_frequency_1,periodic_table,2,0),EDATE(first_payment_date_1,B920*VLOOKUP(payment_frequency_1,periodic_table,2,0)))),IF(B920="","",IF(OR(payment_frequency_1="Weekly",payment_frequency_1="Bi-weekly",payment_frequency_1="Semi-monthly"),first_payment_date_1+(B920-1)*VLOOKUP(payment_frequency_1,periodic_table,2,0),EDATE(first_payment_date_1,(B920-1)*VLOOKUP(payment_frequency_1,periodic_table,2,0)))))</f>
        <v/>
      </c>
      <c r="D920" s="83" t="str">
        <f t="shared" ref="D920:D983" ca="1" si="103">IF(B920="","",IF(I919&lt;payment_1,I919*(1+rate_1),payment_1))</f>
        <v/>
      </c>
      <c r="E920" s="81">
        <f t="shared" ca="1" si="100"/>
        <v>0</v>
      </c>
      <c r="F920" s="83"/>
      <c r="G920" s="82" t="str">
        <f t="shared" ref="G920:G983" ca="1" si="104">IF(AND(payment_type_1=1,B920=1),0,IF(B920="","",I919*rate_1))</f>
        <v/>
      </c>
      <c r="H920" s="82" t="str">
        <f t="shared" ca="1" si="98"/>
        <v/>
      </c>
      <c r="I920" s="82" t="str">
        <f t="shared" ca="1" si="99"/>
        <v/>
      </c>
    </row>
    <row r="921" spans="2:9" ht="15" thickBot="1" x14ac:dyDescent="0.35">
      <c r="B921" s="79" t="str">
        <f t="shared" ca="1" si="101"/>
        <v/>
      </c>
      <c r="C921" s="80" t="str">
        <f t="shared" ca="1" si="102"/>
        <v/>
      </c>
      <c r="D921" s="83" t="str">
        <f t="shared" ca="1" si="103"/>
        <v/>
      </c>
      <c r="E921" s="81">
        <f t="shared" ca="1" si="100"/>
        <v>0</v>
      </c>
      <c r="F921" s="83"/>
      <c r="G921" s="82" t="str">
        <f t="shared" ca="1" si="104"/>
        <v/>
      </c>
      <c r="H921" s="82" t="str">
        <f t="shared" ref="H921:H984" ca="1" si="105">IF(B921="","",D921-G921+E921+F921)</f>
        <v/>
      </c>
      <c r="I921" s="82" t="str">
        <f t="shared" ref="I921:I984" ca="1" si="106">IFERROR(IF(H921&lt;=0,"",I920-H921),"")</f>
        <v/>
      </c>
    </row>
    <row r="922" spans="2:9" ht="15" thickBot="1" x14ac:dyDescent="0.35">
      <c r="B922" s="79" t="str">
        <f t="shared" ca="1" si="101"/>
        <v/>
      </c>
      <c r="C922" s="80" t="str">
        <f t="shared" ca="1" si="102"/>
        <v/>
      </c>
      <c r="D922" s="83" t="str">
        <f t="shared" ca="1" si="103"/>
        <v/>
      </c>
      <c r="E922" s="81">
        <f t="shared" ca="1" si="100"/>
        <v>0</v>
      </c>
      <c r="F922" s="83"/>
      <c r="G922" s="82" t="str">
        <f t="shared" ca="1" si="104"/>
        <v/>
      </c>
      <c r="H922" s="82" t="str">
        <f t="shared" ca="1" si="105"/>
        <v/>
      </c>
      <c r="I922" s="82" t="str">
        <f t="shared" ca="1" si="106"/>
        <v/>
      </c>
    </row>
    <row r="923" spans="2:9" ht="15" thickBot="1" x14ac:dyDescent="0.35">
      <c r="B923" s="79" t="str">
        <f t="shared" ca="1" si="101"/>
        <v/>
      </c>
      <c r="C923" s="80" t="str">
        <f t="shared" ca="1" si="102"/>
        <v/>
      </c>
      <c r="D923" s="83" t="str">
        <f t="shared" ca="1" si="103"/>
        <v/>
      </c>
      <c r="E923" s="81">
        <f t="shared" ca="1" si="100"/>
        <v>0</v>
      </c>
      <c r="F923" s="83"/>
      <c r="G923" s="82" t="str">
        <f t="shared" ca="1" si="104"/>
        <v/>
      </c>
      <c r="H923" s="82" t="str">
        <f t="shared" ca="1" si="105"/>
        <v/>
      </c>
      <c r="I923" s="82" t="str">
        <f t="shared" ca="1" si="106"/>
        <v/>
      </c>
    </row>
    <row r="924" spans="2:9" ht="15" thickBot="1" x14ac:dyDescent="0.35">
      <c r="B924" s="79" t="str">
        <f t="shared" ca="1" si="101"/>
        <v/>
      </c>
      <c r="C924" s="80" t="str">
        <f t="shared" ca="1" si="102"/>
        <v/>
      </c>
      <c r="D924" s="83" t="str">
        <f t="shared" ca="1" si="103"/>
        <v/>
      </c>
      <c r="E924" s="81">
        <f t="shared" ca="1" si="100"/>
        <v>0</v>
      </c>
      <c r="F924" s="83"/>
      <c r="G924" s="82" t="str">
        <f t="shared" ca="1" si="104"/>
        <v/>
      </c>
      <c r="H924" s="82" t="str">
        <f t="shared" ca="1" si="105"/>
        <v/>
      </c>
      <c r="I924" s="82" t="str">
        <f t="shared" ca="1" si="106"/>
        <v/>
      </c>
    </row>
    <row r="925" spans="2:9" ht="15" thickBot="1" x14ac:dyDescent="0.35">
      <c r="B925" s="79" t="str">
        <f t="shared" ca="1" si="101"/>
        <v/>
      </c>
      <c r="C925" s="80" t="str">
        <f t="shared" ca="1" si="102"/>
        <v/>
      </c>
      <c r="D925" s="83" t="str">
        <f t="shared" ca="1" si="103"/>
        <v/>
      </c>
      <c r="E925" s="81">
        <f t="shared" ca="1" si="100"/>
        <v>0</v>
      </c>
      <c r="F925" s="83"/>
      <c r="G925" s="82" t="str">
        <f t="shared" ca="1" si="104"/>
        <v/>
      </c>
      <c r="H925" s="82" t="str">
        <f t="shared" ca="1" si="105"/>
        <v/>
      </c>
      <c r="I925" s="82" t="str">
        <f t="shared" ca="1" si="106"/>
        <v/>
      </c>
    </row>
    <row r="926" spans="2:9" ht="15" thickBot="1" x14ac:dyDescent="0.35">
      <c r="B926" s="79" t="str">
        <f t="shared" ca="1" si="101"/>
        <v/>
      </c>
      <c r="C926" s="80" t="str">
        <f t="shared" ca="1" si="102"/>
        <v/>
      </c>
      <c r="D926" s="83" t="str">
        <f t="shared" ca="1" si="103"/>
        <v/>
      </c>
      <c r="E926" s="81">
        <f t="shared" ca="1" si="100"/>
        <v>0</v>
      </c>
      <c r="F926" s="83"/>
      <c r="G926" s="82" t="str">
        <f t="shared" ca="1" si="104"/>
        <v/>
      </c>
      <c r="H926" s="82" t="str">
        <f t="shared" ca="1" si="105"/>
        <v/>
      </c>
      <c r="I926" s="82" t="str">
        <f t="shared" ca="1" si="106"/>
        <v/>
      </c>
    </row>
    <row r="927" spans="2:9" ht="15" thickBot="1" x14ac:dyDescent="0.35">
      <c r="B927" s="79" t="str">
        <f t="shared" ca="1" si="101"/>
        <v/>
      </c>
      <c r="C927" s="80" t="str">
        <f t="shared" ca="1" si="102"/>
        <v/>
      </c>
      <c r="D927" s="83" t="str">
        <f t="shared" ca="1" si="103"/>
        <v/>
      </c>
      <c r="E927" s="81">
        <f t="shared" ca="1" si="100"/>
        <v>0</v>
      </c>
      <c r="F927" s="83"/>
      <c r="G927" s="82" t="str">
        <f t="shared" ca="1" si="104"/>
        <v/>
      </c>
      <c r="H927" s="82" t="str">
        <f t="shared" ca="1" si="105"/>
        <v/>
      </c>
      <c r="I927" s="82" t="str">
        <f t="shared" ca="1" si="106"/>
        <v/>
      </c>
    </row>
    <row r="928" spans="2:9" ht="15" thickBot="1" x14ac:dyDescent="0.35">
      <c r="B928" s="79" t="str">
        <f t="shared" ca="1" si="101"/>
        <v/>
      </c>
      <c r="C928" s="80" t="str">
        <f t="shared" ca="1" si="102"/>
        <v/>
      </c>
      <c r="D928" s="83" t="str">
        <f t="shared" ca="1" si="103"/>
        <v/>
      </c>
      <c r="E928" s="81">
        <f t="shared" ca="1" si="100"/>
        <v>0</v>
      </c>
      <c r="F928" s="83"/>
      <c r="G928" s="82" t="str">
        <f t="shared" ca="1" si="104"/>
        <v/>
      </c>
      <c r="H928" s="82" t="str">
        <f t="shared" ca="1" si="105"/>
        <v/>
      </c>
      <c r="I928" s="82" t="str">
        <f t="shared" ca="1" si="106"/>
        <v/>
      </c>
    </row>
    <row r="929" spans="2:9" ht="15" thickBot="1" x14ac:dyDescent="0.35">
      <c r="B929" s="79" t="str">
        <f t="shared" ca="1" si="101"/>
        <v/>
      </c>
      <c r="C929" s="80" t="str">
        <f t="shared" ca="1" si="102"/>
        <v/>
      </c>
      <c r="D929" s="83" t="str">
        <f t="shared" ca="1" si="103"/>
        <v/>
      </c>
      <c r="E929" s="81">
        <f t="shared" ca="1" si="100"/>
        <v>0</v>
      </c>
      <c r="F929" s="83"/>
      <c r="G929" s="82" t="str">
        <f t="shared" ca="1" si="104"/>
        <v/>
      </c>
      <c r="H929" s="82" t="str">
        <f t="shared" ca="1" si="105"/>
        <v/>
      </c>
      <c r="I929" s="82" t="str">
        <f t="shared" ca="1" si="106"/>
        <v/>
      </c>
    </row>
    <row r="930" spans="2:9" ht="15" thickBot="1" x14ac:dyDescent="0.35">
      <c r="B930" s="79" t="str">
        <f t="shared" ca="1" si="101"/>
        <v/>
      </c>
      <c r="C930" s="80" t="str">
        <f t="shared" ca="1" si="102"/>
        <v/>
      </c>
      <c r="D930" s="83" t="str">
        <f t="shared" ca="1" si="103"/>
        <v/>
      </c>
      <c r="E930" s="81">
        <f t="shared" ca="1" si="100"/>
        <v>0</v>
      </c>
      <c r="F930" s="83"/>
      <c r="G930" s="82" t="str">
        <f t="shared" ca="1" si="104"/>
        <v/>
      </c>
      <c r="H930" s="82" t="str">
        <f t="shared" ca="1" si="105"/>
        <v/>
      </c>
      <c r="I930" s="82" t="str">
        <f t="shared" ca="1" si="106"/>
        <v/>
      </c>
    </row>
    <row r="931" spans="2:9" ht="15" thickBot="1" x14ac:dyDescent="0.35">
      <c r="B931" s="79" t="str">
        <f t="shared" ca="1" si="101"/>
        <v/>
      </c>
      <c r="C931" s="80" t="str">
        <f t="shared" ca="1" si="102"/>
        <v/>
      </c>
      <c r="D931" s="83" t="str">
        <f t="shared" ca="1" si="103"/>
        <v/>
      </c>
      <c r="E931" s="81">
        <f t="shared" ca="1" si="100"/>
        <v>0</v>
      </c>
      <c r="F931" s="83"/>
      <c r="G931" s="82" t="str">
        <f t="shared" ca="1" si="104"/>
        <v/>
      </c>
      <c r="H931" s="82" t="str">
        <f t="shared" ca="1" si="105"/>
        <v/>
      </c>
      <c r="I931" s="82" t="str">
        <f t="shared" ca="1" si="106"/>
        <v/>
      </c>
    </row>
    <row r="932" spans="2:9" ht="15" thickBot="1" x14ac:dyDescent="0.35">
      <c r="B932" s="79" t="str">
        <f t="shared" ca="1" si="101"/>
        <v/>
      </c>
      <c r="C932" s="80" t="str">
        <f t="shared" ca="1" si="102"/>
        <v/>
      </c>
      <c r="D932" s="83" t="str">
        <f t="shared" ca="1" si="103"/>
        <v/>
      </c>
      <c r="E932" s="81">
        <f t="shared" ref="E932:E995" ca="1" si="107">IFERROR(IF(I931-D932&lt;$E$13,0,IF(B932=$I$17,$E$13,IF(B932&lt;$I$17,0,IF(MOD(B932-$I$17,$E$18)=0,$E$13,0)))),0)</f>
        <v>0</v>
      </c>
      <c r="F932" s="83"/>
      <c r="G932" s="82" t="str">
        <f t="shared" ca="1" si="104"/>
        <v/>
      </c>
      <c r="H932" s="82" t="str">
        <f t="shared" ca="1" si="105"/>
        <v/>
      </c>
      <c r="I932" s="82" t="str">
        <f t="shared" ca="1" si="106"/>
        <v/>
      </c>
    </row>
    <row r="933" spans="2:9" ht="15" thickBot="1" x14ac:dyDescent="0.35">
      <c r="B933" s="79" t="str">
        <f t="shared" ca="1" si="101"/>
        <v/>
      </c>
      <c r="C933" s="80" t="str">
        <f t="shared" ca="1" si="102"/>
        <v/>
      </c>
      <c r="D933" s="83" t="str">
        <f t="shared" ca="1" si="103"/>
        <v/>
      </c>
      <c r="E933" s="81">
        <f t="shared" ca="1" si="107"/>
        <v>0</v>
      </c>
      <c r="F933" s="83"/>
      <c r="G933" s="82" t="str">
        <f t="shared" ca="1" si="104"/>
        <v/>
      </c>
      <c r="H933" s="82" t="str">
        <f t="shared" ca="1" si="105"/>
        <v/>
      </c>
      <c r="I933" s="82" t="str">
        <f t="shared" ca="1" si="106"/>
        <v/>
      </c>
    </row>
    <row r="934" spans="2:9" ht="15" thickBot="1" x14ac:dyDescent="0.35">
      <c r="B934" s="79" t="str">
        <f t="shared" ca="1" si="101"/>
        <v/>
      </c>
      <c r="C934" s="80" t="str">
        <f t="shared" ca="1" si="102"/>
        <v/>
      </c>
      <c r="D934" s="83" t="str">
        <f t="shared" ca="1" si="103"/>
        <v/>
      </c>
      <c r="E934" s="81">
        <f t="shared" ca="1" si="107"/>
        <v>0</v>
      </c>
      <c r="F934" s="83"/>
      <c r="G934" s="82" t="str">
        <f t="shared" ca="1" si="104"/>
        <v/>
      </c>
      <c r="H934" s="82" t="str">
        <f t="shared" ca="1" si="105"/>
        <v/>
      </c>
      <c r="I934" s="82" t="str">
        <f t="shared" ca="1" si="106"/>
        <v/>
      </c>
    </row>
    <row r="935" spans="2:9" ht="15" thickBot="1" x14ac:dyDescent="0.35">
      <c r="B935" s="79" t="str">
        <f t="shared" ca="1" si="101"/>
        <v/>
      </c>
      <c r="C935" s="80" t="str">
        <f t="shared" ca="1" si="102"/>
        <v/>
      </c>
      <c r="D935" s="83" t="str">
        <f t="shared" ca="1" si="103"/>
        <v/>
      </c>
      <c r="E935" s="81">
        <f t="shared" ca="1" si="107"/>
        <v>0</v>
      </c>
      <c r="F935" s="83"/>
      <c r="G935" s="82" t="str">
        <f t="shared" ca="1" si="104"/>
        <v/>
      </c>
      <c r="H935" s="82" t="str">
        <f t="shared" ca="1" si="105"/>
        <v/>
      </c>
      <c r="I935" s="82" t="str">
        <f t="shared" ca="1" si="106"/>
        <v/>
      </c>
    </row>
    <row r="936" spans="2:9" ht="15" thickBot="1" x14ac:dyDescent="0.35">
      <c r="B936" s="79" t="str">
        <f t="shared" ca="1" si="101"/>
        <v/>
      </c>
      <c r="C936" s="80" t="str">
        <f t="shared" ca="1" si="102"/>
        <v/>
      </c>
      <c r="D936" s="83" t="str">
        <f t="shared" ca="1" si="103"/>
        <v/>
      </c>
      <c r="E936" s="81">
        <f t="shared" ca="1" si="107"/>
        <v>0</v>
      </c>
      <c r="F936" s="83"/>
      <c r="G936" s="82" t="str">
        <f t="shared" ca="1" si="104"/>
        <v/>
      </c>
      <c r="H936" s="82" t="str">
        <f t="shared" ca="1" si="105"/>
        <v/>
      </c>
      <c r="I936" s="82" t="str">
        <f t="shared" ca="1" si="106"/>
        <v/>
      </c>
    </row>
    <row r="937" spans="2:9" ht="15" thickBot="1" x14ac:dyDescent="0.35">
      <c r="B937" s="79" t="str">
        <f t="shared" ca="1" si="101"/>
        <v/>
      </c>
      <c r="C937" s="80" t="str">
        <f t="shared" ca="1" si="102"/>
        <v/>
      </c>
      <c r="D937" s="83" t="str">
        <f t="shared" ca="1" si="103"/>
        <v/>
      </c>
      <c r="E937" s="81">
        <f t="shared" ca="1" si="107"/>
        <v>0</v>
      </c>
      <c r="F937" s="83"/>
      <c r="G937" s="82" t="str">
        <f t="shared" ca="1" si="104"/>
        <v/>
      </c>
      <c r="H937" s="82" t="str">
        <f t="shared" ca="1" si="105"/>
        <v/>
      </c>
      <c r="I937" s="82" t="str">
        <f t="shared" ca="1" si="106"/>
        <v/>
      </c>
    </row>
    <row r="938" spans="2:9" ht="15" thickBot="1" x14ac:dyDescent="0.35">
      <c r="B938" s="79" t="str">
        <f t="shared" ca="1" si="101"/>
        <v/>
      </c>
      <c r="C938" s="80" t="str">
        <f t="shared" ca="1" si="102"/>
        <v/>
      </c>
      <c r="D938" s="83" t="str">
        <f t="shared" ca="1" si="103"/>
        <v/>
      </c>
      <c r="E938" s="81">
        <f t="shared" ca="1" si="107"/>
        <v>0</v>
      </c>
      <c r="F938" s="83"/>
      <c r="G938" s="82" t="str">
        <f t="shared" ca="1" si="104"/>
        <v/>
      </c>
      <c r="H938" s="82" t="str">
        <f t="shared" ca="1" si="105"/>
        <v/>
      </c>
      <c r="I938" s="82" t="str">
        <f t="shared" ca="1" si="106"/>
        <v/>
      </c>
    </row>
    <row r="939" spans="2:9" ht="15" thickBot="1" x14ac:dyDescent="0.35">
      <c r="B939" s="79" t="str">
        <f t="shared" ca="1" si="101"/>
        <v/>
      </c>
      <c r="C939" s="80" t="str">
        <f t="shared" ca="1" si="102"/>
        <v/>
      </c>
      <c r="D939" s="83" t="str">
        <f t="shared" ca="1" si="103"/>
        <v/>
      </c>
      <c r="E939" s="81">
        <f t="shared" ca="1" si="107"/>
        <v>0</v>
      </c>
      <c r="F939" s="83"/>
      <c r="G939" s="82" t="str">
        <f t="shared" ca="1" si="104"/>
        <v/>
      </c>
      <c r="H939" s="82" t="str">
        <f t="shared" ca="1" si="105"/>
        <v/>
      </c>
      <c r="I939" s="82" t="str">
        <f t="shared" ca="1" si="106"/>
        <v/>
      </c>
    </row>
    <row r="940" spans="2:9" ht="15" thickBot="1" x14ac:dyDescent="0.35">
      <c r="B940" s="79" t="str">
        <f t="shared" ca="1" si="101"/>
        <v/>
      </c>
      <c r="C940" s="80" t="str">
        <f t="shared" ca="1" si="102"/>
        <v/>
      </c>
      <c r="D940" s="83" t="str">
        <f t="shared" ca="1" si="103"/>
        <v/>
      </c>
      <c r="E940" s="81">
        <f t="shared" ca="1" si="107"/>
        <v>0</v>
      </c>
      <c r="F940" s="83"/>
      <c r="G940" s="82" t="str">
        <f t="shared" ca="1" si="104"/>
        <v/>
      </c>
      <c r="H940" s="82" t="str">
        <f t="shared" ca="1" si="105"/>
        <v/>
      </c>
      <c r="I940" s="82" t="str">
        <f t="shared" ca="1" si="106"/>
        <v/>
      </c>
    </row>
    <row r="941" spans="2:9" ht="15" thickBot="1" x14ac:dyDescent="0.35">
      <c r="B941" s="79" t="str">
        <f t="shared" ca="1" si="101"/>
        <v/>
      </c>
      <c r="C941" s="80" t="str">
        <f t="shared" ca="1" si="102"/>
        <v/>
      </c>
      <c r="D941" s="83" t="str">
        <f t="shared" ca="1" si="103"/>
        <v/>
      </c>
      <c r="E941" s="81">
        <f t="shared" ca="1" si="107"/>
        <v>0</v>
      </c>
      <c r="F941" s="83"/>
      <c r="G941" s="82" t="str">
        <f t="shared" ca="1" si="104"/>
        <v/>
      </c>
      <c r="H941" s="82" t="str">
        <f t="shared" ca="1" si="105"/>
        <v/>
      </c>
      <c r="I941" s="82" t="str">
        <f t="shared" ca="1" si="106"/>
        <v/>
      </c>
    </row>
    <row r="942" spans="2:9" ht="15" thickBot="1" x14ac:dyDescent="0.35">
      <c r="B942" s="79" t="str">
        <f t="shared" ca="1" si="101"/>
        <v/>
      </c>
      <c r="C942" s="80" t="str">
        <f t="shared" ca="1" si="102"/>
        <v/>
      </c>
      <c r="D942" s="83" t="str">
        <f t="shared" ca="1" si="103"/>
        <v/>
      </c>
      <c r="E942" s="81">
        <f t="shared" ca="1" si="107"/>
        <v>0</v>
      </c>
      <c r="F942" s="83"/>
      <c r="G942" s="82" t="str">
        <f t="shared" ca="1" si="104"/>
        <v/>
      </c>
      <c r="H942" s="82" t="str">
        <f t="shared" ca="1" si="105"/>
        <v/>
      </c>
      <c r="I942" s="82" t="str">
        <f t="shared" ca="1" si="106"/>
        <v/>
      </c>
    </row>
    <row r="943" spans="2:9" ht="15" thickBot="1" x14ac:dyDescent="0.35">
      <c r="B943" s="79" t="str">
        <f t="shared" ref="B943:B1000" ca="1" si="108">IFERROR(IF(I942&lt;=0,"",B942+1),"")</f>
        <v/>
      </c>
      <c r="C943" s="80" t="str">
        <f t="shared" ca="1" si="102"/>
        <v/>
      </c>
      <c r="D943" s="83" t="str">
        <f t="shared" ca="1" si="103"/>
        <v/>
      </c>
      <c r="E943" s="81">
        <f t="shared" ca="1" si="107"/>
        <v>0</v>
      </c>
      <c r="F943" s="83"/>
      <c r="G943" s="82" t="str">
        <f t="shared" ca="1" si="104"/>
        <v/>
      </c>
      <c r="H943" s="82" t="str">
        <f t="shared" ca="1" si="105"/>
        <v/>
      </c>
      <c r="I943" s="82" t="str">
        <f t="shared" ca="1" si="106"/>
        <v/>
      </c>
    </row>
    <row r="944" spans="2:9" ht="15" thickBot="1" x14ac:dyDescent="0.35">
      <c r="B944" s="79" t="str">
        <f t="shared" ca="1" si="108"/>
        <v/>
      </c>
      <c r="C944" s="80" t="str">
        <f t="shared" ca="1" si="102"/>
        <v/>
      </c>
      <c r="D944" s="83" t="str">
        <f t="shared" ca="1" si="103"/>
        <v/>
      </c>
      <c r="E944" s="81">
        <f t="shared" ca="1" si="107"/>
        <v>0</v>
      </c>
      <c r="F944" s="83"/>
      <c r="G944" s="82" t="str">
        <f t="shared" ca="1" si="104"/>
        <v/>
      </c>
      <c r="H944" s="82" t="str">
        <f t="shared" ca="1" si="105"/>
        <v/>
      </c>
      <c r="I944" s="82" t="str">
        <f t="shared" ca="1" si="106"/>
        <v/>
      </c>
    </row>
    <row r="945" spans="2:9" ht="15" thickBot="1" x14ac:dyDescent="0.35">
      <c r="B945" s="79" t="str">
        <f t="shared" ca="1" si="108"/>
        <v/>
      </c>
      <c r="C945" s="80" t="str">
        <f t="shared" ca="1" si="102"/>
        <v/>
      </c>
      <c r="D945" s="83" t="str">
        <f t="shared" ca="1" si="103"/>
        <v/>
      </c>
      <c r="E945" s="81">
        <f t="shared" ca="1" si="107"/>
        <v>0</v>
      </c>
      <c r="F945" s="83"/>
      <c r="G945" s="82" t="str">
        <f t="shared" ca="1" si="104"/>
        <v/>
      </c>
      <c r="H945" s="82" t="str">
        <f t="shared" ca="1" si="105"/>
        <v/>
      </c>
      <c r="I945" s="82" t="str">
        <f t="shared" ca="1" si="106"/>
        <v/>
      </c>
    </row>
    <row r="946" spans="2:9" ht="15" thickBot="1" x14ac:dyDescent="0.35">
      <c r="B946" s="79" t="str">
        <f t="shared" ca="1" si="108"/>
        <v/>
      </c>
      <c r="C946" s="80" t="str">
        <f t="shared" ca="1" si="102"/>
        <v/>
      </c>
      <c r="D946" s="83" t="str">
        <f t="shared" ca="1" si="103"/>
        <v/>
      </c>
      <c r="E946" s="81">
        <f t="shared" ca="1" si="107"/>
        <v>0</v>
      </c>
      <c r="F946" s="83"/>
      <c r="G946" s="82" t="str">
        <f t="shared" ca="1" si="104"/>
        <v/>
      </c>
      <c r="H946" s="82" t="str">
        <f t="shared" ca="1" si="105"/>
        <v/>
      </c>
      <c r="I946" s="82" t="str">
        <f t="shared" ca="1" si="106"/>
        <v/>
      </c>
    </row>
    <row r="947" spans="2:9" ht="15" thickBot="1" x14ac:dyDescent="0.35">
      <c r="B947" s="79" t="str">
        <f t="shared" ca="1" si="108"/>
        <v/>
      </c>
      <c r="C947" s="80" t="str">
        <f t="shared" ca="1" si="102"/>
        <v/>
      </c>
      <c r="D947" s="83" t="str">
        <f t="shared" ca="1" si="103"/>
        <v/>
      </c>
      <c r="E947" s="81">
        <f t="shared" ca="1" si="107"/>
        <v>0</v>
      </c>
      <c r="F947" s="83"/>
      <c r="G947" s="82" t="str">
        <f t="shared" ca="1" si="104"/>
        <v/>
      </c>
      <c r="H947" s="82" t="str">
        <f t="shared" ca="1" si="105"/>
        <v/>
      </c>
      <c r="I947" s="82" t="str">
        <f t="shared" ca="1" si="106"/>
        <v/>
      </c>
    </row>
    <row r="948" spans="2:9" ht="15" thickBot="1" x14ac:dyDescent="0.35">
      <c r="B948" s="79" t="str">
        <f t="shared" ca="1" si="108"/>
        <v/>
      </c>
      <c r="C948" s="80" t="str">
        <f t="shared" ca="1" si="102"/>
        <v/>
      </c>
      <c r="D948" s="83" t="str">
        <f t="shared" ca="1" si="103"/>
        <v/>
      </c>
      <c r="E948" s="81">
        <f t="shared" ca="1" si="107"/>
        <v>0</v>
      </c>
      <c r="F948" s="83"/>
      <c r="G948" s="82" t="str">
        <f t="shared" ca="1" si="104"/>
        <v/>
      </c>
      <c r="H948" s="82" t="str">
        <f t="shared" ca="1" si="105"/>
        <v/>
      </c>
      <c r="I948" s="82" t="str">
        <f t="shared" ca="1" si="106"/>
        <v/>
      </c>
    </row>
    <row r="949" spans="2:9" ht="15" thickBot="1" x14ac:dyDescent="0.35">
      <c r="B949" s="79" t="str">
        <f t="shared" ca="1" si="108"/>
        <v/>
      </c>
      <c r="C949" s="80" t="str">
        <f t="shared" ca="1" si="102"/>
        <v/>
      </c>
      <c r="D949" s="83" t="str">
        <f t="shared" ca="1" si="103"/>
        <v/>
      </c>
      <c r="E949" s="81">
        <f t="shared" ca="1" si="107"/>
        <v>0</v>
      </c>
      <c r="F949" s="83"/>
      <c r="G949" s="82" t="str">
        <f t="shared" ca="1" si="104"/>
        <v/>
      </c>
      <c r="H949" s="82" t="str">
        <f t="shared" ca="1" si="105"/>
        <v/>
      </c>
      <c r="I949" s="82" t="str">
        <f t="shared" ca="1" si="106"/>
        <v/>
      </c>
    </row>
    <row r="950" spans="2:9" ht="15" thickBot="1" x14ac:dyDescent="0.35">
      <c r="B950" s="79" t="str">
        <f t="shared" ca="1" si="108"/>
        <v/>
      </c>
      <c r="C950" s="80" t="str">
        <f t="shared" ca="1" si="102"/>
        <v/>
      </c>
      <c r="D950" s="83" t="str">
        <f t="shared" ca="1" si="103"/>
        <v/>
      </c>
      <c r="E950" s="81">
        <f t="shared" ca="1" si="107"/>
        <v>0</v>
      </c>
      <c r="F950" s="83"/>
      <c r="G950" s="82" t="str">
        <f t="shared" ca="1" si="104"/>
        <v/>
      </c>
      <c r="H950" s="82" t="str">
        <f t="shared" ca="1" si="105"/>
        <v/>
      </c>
      <c r="I950" s="82" t="str">
        <f t="shared" ca="1" si="106"/>
        <v/>
      </c>
    </row>
    <row r="951" spans="2:9" ht="15" thickBot="1" x14ac:dyDescent="0.35">
      <c r="B951" s="79" t="str">
        <f t="shared" ca="1" si="108"/>
        <v/>
      </c>
      <c r="C951" s="80" t="str">
        <f t="shared" ca="1" si="102"/>
        <v/>
      </c>
      <c r="D951" s="83" t="str">
        <f t="shared" ca="1" si="103"/>
        <v/>
      </c>
      <c r="E951" s="81">
        <f t="shared" ca="1" si="107"/>
        <v>0</v>
      </c>
      <c r="F951" s="83"/>
      <c r="G951" s="82" t="str">
        <f t="shared" ca="1" si="104"/>
        <v/>
      </c>
      <c r="H951" s="82" t="str">
        <f t="shared" ca="1" si="105"/>
        <v/>
      </c>
      <c r="I951" s="82" t="str">
        <f t="shared" ca="1" si="106"/>
        <v/>
      </c>
    </row>
    <row r="952" spans="2:9" ht="15" thickBot="1" x14ac:dyDescent="0.35">
      <c r="B952" s="79" t="str">
        <f t="shared" ca="1" si="108"/>
        <v/>
      </c>
      <c r="C952" s="80" t="str">
        <f t="shared" ca="1" si="102"/>
        <v/>
      </c>
      <c r="D952" s="83" t="str">
        <f t="shared" ca="1" si="103"/>
        <v/>
      </c>
      <c r="E952" s="81">
        <f t="shared" ca="1" si="107"/>
        <v>0</v>
      </c>
      <c r="F952" s="83"/>
      <c r="G952" s="82" t="str">
        <f t="shared" ca="1" si="104"/>
        <v/>
      </c>
      <c r="H952" s="82" t="str">
        <f t="shared" ca="1" si="105"/>
        <v/>
      </c>
      <c r="I952" s="82" t="str">
        <f t="shared" ca="1" si="106"/>
        <v/>
      </c>
    </row>
    <row r="953" spans="2:9" ht="15" thickBot="1" x14ac:dyDescent="0.35">
      <c r="B953" s="79" t="str">
        <f t="shared" ca="1" si="108"/>
        <v/>
      </c>
      <c r="C953" s="80" t="str">
        <f t="shared" ca="1" si="102"/>
        <v/>
      </c>
      <c r="D953" s="83" t="str">
        <f t="shared" ca="1" si="103"/>
        <v/>
      </c>
      <c r="E953" s="81">
        <f t="shared" ca="1" si="107"/>
        <v>0</v>
      </c>
      <c r="F953" s="83"/>
      <c r="G953" s="82" t="str">
        <f t="shared" ca="1" si="104"/>
        <v/>
      </c>
      <c r="H953" s="82" t="str">
        <f t="shared" ca="1" si="105"/>
        <v/>
      </c>
      <c r="I953" s="82" t="str">
        <f t="shared" ca="1" si="106"/>
        <v/>
      </c>
    </row>
    <row r="954" spans="2:9" ht="15" thickBot="1" x14ac:dyDescent="0.35">
      <c r="B954" s="79" t="str">
        <f t="shared" ca="1" si="108"/>
        <v/>
      </c>
      <c r="C954" s="80" t="str">
        <f t="shared" ca="1" si="102"/>
        <v/>
      </c>
      <c r="D954" s="83" t="str">
        <f t="shared" ca="1" si="103"/>
        <v/>
      </c>
      <c r="E954" s="81">
        <f t="shared" ca="1" si="107"/>
        <v>0</v>
      </c>
      <c r="F954" s="83"/>
      <c r="G954" s="82" t="str">
        <f t="shared" ca="1" si="104"/>
        <v/>
      </c>
      <c r="H954" s="82" t="str">
        <f t="shared" ca="1" si="105"/>
        <v/>
      </c>
      <c r="I954" s="82" t="str">
        <f t="shared" ca="1" si="106"/>
        <v/>
      </c>
    </row>
    <row r="955" spans="2:9" ht="15" thickBot="1" x14ac:dyDescent="0.35">
      <c r="B955" s="79" t="str">
        <f t="shared" ca="1" si="108"/>
        <v/>
      </c>
      <c r="C955" s="80" t="str">
        <f t="shared" ca="1" si="102"/>
        <v/>
      </c>
      <c r="D955" s="83" t="str">
        <f t="shared" ca="1" si="103"/>
        <v/>
      </c>
      <c r="E955" s="81">
        <f t="shared" ca="1" si="107"/>
        <v>0</v>
      </c>
      <c r="F955" s="83"/>
      <c r="G955" s="82" t="str">
        <f t="shared" ca="1" si="104"/>
        <v/>
      </c>
      <c r="H955" s="82" t="str">
        <f t="shared" ca="1" si="105"/>
        <v/>
      </c>
      <c r="I955" s="82" t="str">
        <f t="shared" ca="1" si="106"/>
        <v/>
      </c>
    </row>
    <row r="956" spans="2:9" ht="15" thickBot="1" x14ac:dyDescent="0.35">
      <c r="B956" s="79" t="str">
        <f t="shared" ca="1" si="108"/>
        <v/>
      </c>
      <c r="C956" s="80" t="str">
        <f t="shared" ca="1" si="102"/>
        <v/>
      </c>
      <c r="D956" s="83" t="str">
        <f t="shared" ca="1" si="103"/>
        <v/>
      </c>
      <c r="E956" s="81">
        <f t="shared" ca="1" si="107"/>
        <v>0</v>
      </c>
      <c r="F956" s="83"/>
      <c r="G956" s="82" t="str">
        <f t="shared" ca="1" si="104"/>
        <v/>
      </c>
      <c r="H956" s="82" t="str">
        <f t="shared" ca="1" si="105"/>
        <v/>
      </c>
      <c r="I956" s="82" t="str">
        <f t="shared" ca="1" si="106"/>
        <v/>
      </c>
    </row>
    <row r="957" spans="2:9" ht="15" thickBot="1" x14ac:dyDescent="0.35">
      <c r="B957" s="79" t="str">
        <f t="shared" ca="1" si="108"/>
        <v/>
      </c>
      <c r="C957" s="80" t="str">
        <f t="shared" ca="1" si="102"/>
        <v/>
      </c>
      <c r="D957" s="83" t="str">
        <f t="shared" ca="1" si="103"/>
        <v/>
      </c>
      <c r="E957" s="81">
        <f t="shared" ca="1" si="107"/>
        <v>0</v>
      </c>
      <c r="F957" s="83"/>
      <c r="G957" s="82" t="str">
        <f t="shared" ca="1" si="104"/>
        <v/>
      </c>
      <c r="H957" s="82" t="str">
        <f t="shared" ca="1" si="105"/>
        <v/>
      </c>
      <c r="I957" s="82" t="str">
        <f t="shared" ca="1" si="106"/>
        <v/>
      </c>
    </row>
    <row r="958" spans="2:9" ht="15" thickBot="1" x14ac:dyDescent="0.35">
      <c r="B958" s="79" t="str">
        <f t="shared" ca="1" si="108"/>
        <v/>
      </c>
      <c r="C958" s="80" t="str">
        <f t="shared" ca="1" si="102"/>
        <v/>
      </c>
      <c r="D958" s="83" t="str">
        <f t="shared" ca="1" si="103"/>
        <v/>
      </c>
      <c r="E958" s="81">
        <f t="shared" ca="1" si="107"/>
        <v>0</v>
      </c>
      <c r="F958" s="83"/>
      <c r="G958" s="82" t="str">
        <f t="shared" ca="1" si="104"/>
        <v/>
      </c>
      <c r="H958" s="82" t="str">
        <f t="shared" ca="1" si="105"/>
        <v/>
      </c>
      <c r="I958" s="82" t="str">
        <f t="shared" ca="1" si="106"/>
        <v/>
      </c>
    </row>
    <row r="959" spans="2:9" ht="15" thickBot="1" x14ac:dyDescent="0.35">
      <c r="B959" s="79" t="str">
        <f t="shared" ca="1" si="108"/>
        <v/>
      </c>
      <c r="C959" s="80" t="str">
        <f t="shared" ca="1" si="102"/>
        <v/>
      </c>
      <c r="D959" s="83" t="str">
        <f t="shared" ca="1" si="103"/>
        <v/>
      </c>
      <c r="E959" s="81">
        <f t="shared" ca="1" si="107"/>
        <v>0</v>
      </c>
      <c r="F959" s="83"/>
      <c r="G959" s="82" t="str">
        <f t="shared" ca="1" si="104"/>
        <v/>
      </c>
      <c r="H959" s="82" t="str">
        <f t="shared" ca="1" si="105"/>
        <v/>
      </c>
      <c r="I959" s="82" t="str">
        <f t="shared" ca="1" si="106"/>
        <v/>
      </c>
    </row>
    <row r="960" spans="2:9" ht="15" thickBot="1" x14ac:dyDescent="0.35">
      <c r="B960" s="79" t="str">
        <f t="shared" ca="1" si="108"/>
        <v/>
      </c>
      <c r="C960" s="80" t="str">
        <f t="shared" ca="1" si="102"/>
        <v/>
      </c>
      <c r="D960" s="83" t="str">
        <f t="shared" ca="1" si="103"/>
        <v/>
      </c>
      <c r="E960" s="81">
        <f t="shared" ca="1" si="107"/>
        <v>0</v>
      </c>
      <c r="F960" s="83"/>
      <c r="G960" s="82" t="str">
        <f t="shared" ca="1" si="104"/>
        <v/>
      </c>
      <c r="H960" s="82" t="str">
        <f t="shared" ca="1" si="105"/>
        <v/>
      </c>
      <c r="I960" s="82" t="str">
        <f t="shared" ca="1" si="106"/>
        <v/>
      </c>
    </row>
    <row r="961" spans="2:9" ht="15" thickBot="1" x14ac:dyDescent="0.35">
      <c r="B961" s="79" t="str">
        <f t="shared" ca="1" si="108"/>
        <v/>
      </c>
      <c r="C961" s="80" t="str">
        <f t="shared" ca="1" si="102"/>
        <v/>
      </c>
      <c r="D961" s="83" t="str">
        <f t="shared" ca="1" si="103"/>
        <v/>
      </c>
      <c r="E961" s="81">
        <f t="shared" ca="1" si="107"/>
        <v>0</v>
      </c>
      <c r="F961" s="83"/>
      <c r="G961" s="82" t="str">
        <f t="shared" ca="1" si="104"/>
        <v/>
      </c>
      <c r="H961" s="82" t="str">
        <f t="shared" ca="1" si="105"/>
        <v/>
      </c>
      <c r="I961" s="82" t="str">
        <f t="shared" ca="1" si="106"/>
        <v/>
      </c>
    </row>
    <row r="962" spans="2:9" ht="15" thickBot="1" x14ac:dyDescent="0.35">
      <c r="B962" s="79" t="str">
        <f t="shared" ca="1" si="108"/>
        <v/>
      </c>
      <c r="C962" s="80" t="str">
        <f t="shared" ca="1" si="102"/>
        <v/>
      </c>
      <c r="D962" s="83" t="str">
        <f t="shared" ca="1" si="103"/>
        <v/>
      </c>
      <c r="E962" s="81">
        <f t="shared" ca="1" si="107"/>
        <v>0</v>
      </c>
      <c r="F962" s="83"/>
      <c r="G962" s="82" t="str">
        <f t="shared" ca="1" si="104"/>
        <v/>
      </c>
      <c r="H962" s="82" t="str">
        <f t="shared" ca="1" si="105"/>
        <v/>
      </c>
      <c r="I962" s="82" t="str">
        <f t="shared" ca="1" si="106"/>
        <v/>
      </c>
    </row>
    <row r="963" spans="2:9" ht="15" thickBot="1" x14ac:dyDescent="0.35">
      <c r="B963" s="79" t="str">
        <f t="shared" ca="1" si="108"/>
        <v/>
      </c>
      <c r="C963" s="80" t="str">
        <f t="shared" ca="1" si="102"/>
        <v/>
      </c>
      <c r="D963" s="83" t="str">
        <f t="shared" ca="1" si="103"/>
        <v/>
      </c>
      <c r="E963" s="81">
        <f t="shared" ca="1" si="107"/>
        <v>0</v>
      </c>
      <c r="F963" s="83"/>
      <c r="G963" s="82" t="str">
        <f t="shared" ca="1" si="104"/>
        <v/>
      </c>
      <c r="H963" s="82" t="str">
        <f t="shared" ca="1" si="105"/>
        <v/>
      </c>
      <c r="I963" s="82" t="str">
        <f t="shared" ca="1" si="106"/>
        <v/>
      </c>
    </row>
    <row r="964" spans="2:9" ht="15" thickBot="1" x14ac:dyDescent="0.35">
      <c r="B964" s="79" t="str">
        <f t="shared" ca="1" si="108"/>
        <v/>
      </c>
      <c r="C964" s="80" t="str">
        <f t="shared" ca="1" si="102"/>
        <v/>
      </c>
      <c r="D964" s="83" t="str">
        <f t="shared" ca="1" si="103"/>
        <v/>
      </c>
      <c r="E964" s="81">
        <f t="shared" ca="1" si="107"/>
        <v>0</v>
      </c>
      <c r="F964" s="83"/>
      <c r="G964" s="82" t="str">
        <f t="shared" ca="1" si="104"/>
        <v/>
      </c>
      <c r="H964" s="82" t="str">
        <f t="shared" ca="1" si="105"/>
        <v/>
      </c>
      <c r="I964" s="82" t="str">
        <f t="shared" ca="1" si="106"/>
        <v/>
      </c>
    </row>
    <row r="965" spans="2:9" ht="15" thickBot="1" x14ac:dyDescent="0.35">
      <c r="B965" s="79" t="str">
        <f t="shared" ca="1" si="108"/>
        <v/>
      </c>
      <c r="C965" s="80" t="str">
        <f t="shared" ca="1" si="102"/>
        <v/>
      </c>
      <c r="D965" s="83" t="str">
        <f t="shared" ca="1" si="103"/>
        <v/>
      </c>
      <c r="E965" s="81">
        <f t="shared" ca="1" si="107"/>
        <v>0</v>
      </c>
      <c r="F965" s="83"/>
      <c r="G965" s="82" t="str">
        <f t="shared" ca="1" si="104"/>
        <v/>
      </c>
      <c r="H965" s="82" t="str">
        <f t="shared" ca="1" si="105"/>
        <v/>
      </c>
      <c r="I965" s="82" t="str">
        <f t="shared" ca="1" si="106"/>
        <v/>
      </c>
    </row>
    <row r="966" spans="2:9" ht="15" thickBot="1" x14ac:dyDescent="0.35">
      <c r="B966" s="79" t="str">
        <f t="shared" ca="1" si="108"/>
        <v/>
      </c>
      <c r="C966" s="80" t="str">
        <f t="shared" ca="1" si="102"/>
        <v/>
      </c>
      <c r="D966" s="83" t="str">
        <f t="shared" ca="1" si="103"/>
        <v/>
      </c>
      <c r="E966" s="81">
        <f t="shared" ca="1" si="107"/>
        <v>0</v>
      </c>
      <c r="F966" s="83"/>
      <c r="G966" s="82" t="str">
        <f t="shared" ca="1" si="104"/>
        <v/>
      </c>
      <c r="H966" s="82" t="str">
        <f t="shared" ca="1" si="105"/>
        <v/>
      </c>
      <c r="I966" s="82" t="str">
        <f t="shared" ca="1" si="106"/>
        <v/>
      </c>
    </row>
    <row r="967" spans="2:9" ht="15" thickBot="1" x14ac:dyDescent="0.35">
      <c r="B967" s="79" t="str">
        <f t="shared" ca="1" si="108"/>
        <v/>
      </c>
      <c r="C967" s="80" t="str">
        <f t="shared" ca="1" si="102"/>
        <v/>
      </c>
      <c r="D967" s="83" t="str">
        <f t="shared" ca="1" si="103"/>
        <v/>
      </c>
      <c r="E967" s="81">
        <f t="shared" ca="1" si="107"/>
        <v>0</v>
      </c>
      <c r="F967" s="83"/>
      <c r="G967" s="82" t="str">
        <f t="shared" ca="1" si="104"/>
        <v/>
      </c>
      <c r="H967" s="82" t="str">
        <f t="shared" ca="1" si="105"/>
        <v/>
      </c>
      <c r="I967" s="82" t="str">
        <f t="shared" ca="1" si="106"/>
        <v/>
      </c>
    </row>
    <row r="968" spans="2:9" ht="15" thickBot="1" x14ac:dyDescent="0.35">
      <c r="B968" s="79" t="str">
        <f t="shared" ca="1" si="108"/>
        <v/>
      </c>
      <c r="C968" s="80" t="str">
        <f t="shared" ca="1" si="102"/>
        <v/>
      </c>
      <c r="D968" s="83" t="str">
        <f t="shared" ca="1" si="103"/>
        <v/>
      </c>
      <c r="E968" s="81">
        <f t="shared" ca="1" si="107"/>
        <v>0</v>
      </c>
      <c r="F968" s="83"/>
      <c r="G968" s="82" t="str">
        <f t="shared" ca="1" si="104"/>
        <v/>
      </c>
      <c r="H968" s="82" t="str">
        <f t="shared" ca="1" si="105"/>
        <v/>
      </c>
      <c r="I968" s="82" t="str">
        <f t="shared" ca="1" si="106"/>
        <v/>
      </c>
    </row>
    <row r="969" spans="2:9" ht="15" thickBot="1" x14ac:dyDescent="0.35">
      <c r="B969" s="79" t="str">
        <f t="shared" ca="1" si="108"/>
        <v/>
      </c>
      <c r="C969" s="80" t="str">
        <f t="shared" ca="1" si="102"/>
        <v/>
      </c>
      <c r="D969" s="83" t="str">
        <f t="shared" ca="1" si="103"/>
        <v/>
      </c>
      <c r="E969" s="81">
        <f t="shared" ca="1" si="107"/>
        <v>0</v>
      </c>
      <c r="F969" s="83"/>
      <c r="G969" s="82" t="str">
        <f t="shared" ca="1" si="104"/>
        <v/>
      </c>
      <c r="H969" s="82" t="str">
        <f t="shared" ca="1" si="105"/>
        <v/>
      </c>
      <c r="I969" s="82" t="str">
        <f t="shared" ca="1" si="106"/>
        <v/>
      </c>
    </row>
    <row r="970" spans="2:9" ht="15" thickBot="1" x14ac:dyDescent="0.35">
      <c r="B970" s="79" t="str">
        <f t="shared" ca="1" si="108"/>
        <v/>
      </c>
      <c r="C970" s="80" t="str">
        <f t="shared" ca="1" si="102"/>
        <v/>
      </c>
      <c r="D970" s="83" t="str">
        <f t="shared" ca="1" si="103"/>
        <v/>
      </c>
      <c r="E970" s="81">
        <f t="shared" ca="1" si="107"/>
        <v>0</v>
      </c>
      <c r="F970" s="83"/>
      <c r="G970" s="82" t="str">
        <f t="shared" ca="1" si="104"/>
        <v/>
      </c>
      <c r="H970" s="82" t="str">
        <f t="shared" ca="1" si="105"/>
        <v/>
      </c>
      <c r="I970" s="82" t="str">
        <f t="shared" ca="1" si="106"/>
        <v/>
      </c>
    </row>
    <row r="971" spans="2:9" ht="15" thickBot="1" x14ac:dyDescent="0.35">
      <c r="B971" s="79" t="str">
        <f t="shared" ca="1" si="108"/>
        <v/>
      </c>
      <c r="C971" s="80" t="str">
        <f t="shared" ca="1" si="102"/>
        <v/>
      </c>
      <c r="D971" s="83" t="str">
        <f t="shared" ca="1" si="103"/>
        <v/>
      </c>
      <c r="E971" s="81">
        <f t="shared" ca="1" si="107"/>
        <v>0</v>
      </c>
      <c r="F971" s="83"/>
      <c r="G971" s="82" t="str">
        <f t="shared" ca="1" si="104"/>
        <v/>
      </c>
      <c r="H971" s="82" t="str">
        <f t="shared" ca="1" si="105"/>
        <v/>
      </c>
      <c r="I971" s="82" t="str">
        <f t="shared" ca="1" si="106"/>
        <v/>
      </c>
    </row>
    <row r="972" spans="2:9" ht="15" thickBot="1" x14ac:dyDescent="0.35">
      <c r="B972" s="79" t="str">
        <f t="shared" ca="1" si="108"/>
        <v/>
      </c>
      <c r="C972" s="80" t="str">
        <f t="shared" ca="1" si="102"/>
        <v/>
      </c>
      <c r="D972" s="83" t="str">
        <f t="shared" ca="1" si="103"/>
        <v/>
      </c>
      <c r="E972" s="81">
        <f t="shared" ca="1" si="107"/>
        <v>0</v>
      </c>
      <c r="F972" s="83"/>
      <c r="G972" s="82" t="str">
        <f t="shared" ca="1" si="104"/>
        <v/>
      </c>
      <c r="H972" s="82" t="str">
        <f t="shared" ca="1" si="105"/>
        <v/>
      </c>
      <c r="I972" s="82" t="str">
        <f t="shared" ca="1" si="106"/>
        <v/>
      </c>
    </row>
    <row r="973" spans="2:9" ht="15" thickBot="1" x14ac:dyDescent="0.35">
      <c r="B973" s="79" t="str">
        <f t="shared" ca="1" si="108"/>
        <v/>
      </c>
      <c r="C973" s="80" t="str">
        <f t="shared" ca="1" si="102"/>
        <v/>
      </c>
      <c r="D973" s="83" t="str">
        <f t="shared" ca="1" si="103"/>
        <v/>
      </c>
      <c r="E973" s="81">
        <f t="shared" ca="1" si="107"/>
        <v>0</v>
      </c>
      <c r="F973" s="83"/>
      <c r="G973" s="82" t="str">
        <f t="shared" ca="1" si="104"/>
        <v/>
      </c>
      <c r="H973" s="82" t="str">
        <f t="shared" ca="1" si="105"/>
        <v/>
      </c>
      <c r="I973" s="82" t="str">
        <f t="shared" ca="1" si="106"/>
        <v/>
      </c>
    </row>
    <row r="974" spans="2:9" ht="15" thickBot="1" x14ac:dyDescent="0.35">
      <c r="B974" s="79" t="str">
        <f t="shared" ca="1" si="108"/>
        <v/>
      </c>
      <c r="C974" s="80" t="str">
        <f t="shared" ca="1" si="102"/>
        <v/>
      </c>
      <c r="D974" s="83" t="str">
        <f t="shared" ca="1" si="103"/>
        <v/>
      </c>
      <c r="E974" s="81">
        <f t="shared" ca="1" si="107"/>
        <v>0</v>
      </c>
      <c r="F974" s="83"/>
      <c r="G974" s="82" t="str">
        <f t="shared" ca="1" si="104"/>
        <v/>
      </c>
      <c r="H974" s="82" t="str">
        <f t="shared" ca="1" si="105"/>
        <v/>
      </c>
      <c r="I974" s="82" t="str">
        <f t="shared" ca="1" si="106"/>
        <v/>
      </c>
    </row>
    <row r="975" spans="2:9" ht="15" thickBot="1" x14ac:dyDescent="0.35">
      <c r="B975" s="79" t="str">
        <f t="shared" ca="1" si="108"/>
        <v/>
      </c>
      <c r="C975" s="80" t="str">
        <f t="shared" ca="1" si="102"/>
        <v/>
      </c>
      <c r="D975" s="83" t="str">
        <f t="shared" ca="1" si="103"/>
        <v/>
      </c>
      <c r="E975" s="81">
        <f t="shared" ca="1" si="107"/>
        <v>0</v>
      </c>
      <c r="F975" s="83"/>
      <c r="G975" s="82" t="str">
        <f t="shared" ca="1" si="104"/>
        <v/>
      </c>
      <c r="H975" s="82" t="str">
        <f t="shared" ca="1" si="105"/>
        <v/>
      </c>
      <c r="I975" s="82" t="str">
        <f t="shared" ca="1" si="106"/>
        <v/>
      </c>
    </row>
    <row r="976" spans="2:9" ht="15" thickBot="1" x14ac:dyDescent="0.35">
      <c r="B976" s="79" t="str">
        <f t="shared" ca="1" si="108"/>
        <v/>
      </c>
      <c r="C976" s="80" t="str">
        <f t="shared" ca="1" si="102"/>
        <v/>
      </c>
      <c r="D976" s="83" t="str">
        <f t="shared" ca="1" si="103"/>
        <v/>
      </c>
      <c r="E976" s="81">
        <f t="shared" ca="1" si="107"/>
        <v>0</v>
      </c>
      <c r="F976" s="83"/>
      <c r="G976" s="82" t="str">
        <f t="shared" ca="1" si="104"/>
        <v/>
      </c>
      <c r="H976" s="82" t="str">
        <f t="shared" ca="1" si="105"/>
        <v/>
      </c>
      <c r="I976" s="82" t="str">
        <f t="shared" ca="1" si="106"/>
        <v/>
      </c>
    </row>
    <row r="977" spans="2:9" ht="15" thickBot="1" x14ac:dyDescent="0.35">
      <c r="B977" s="79" t="str">
        <f t="shared" ca="1" si="108"/>
        <v/>
      </c>
      <c r="C977" s="80" t="str">
        <f t="shared" ca="1" si="102"/>
        <v/>
      </c>
      <c r="D977" s="83" t="str">
        <f t="shared" ca="1" si="103"/>
        <v/>
      </c>
      <c r="E977" s="81">
        <f t="shared" ca="1" si="107"/>
        <v>0</v>
      </c>
      <c r="F977" s="83"/>
      <c r="G977" s="82" t="str">
        <f t="shared" ca="1" si="104"/>
        <v/>
      </c>
      <c r="H977" s="82" t="str">
        <f t="shared" ca="1" si="105"/>
        <v/>
      </c>
      <c r="I977" s="82" t="str">
        <f t="shared" ca="1" si="106"/>
        <v/>
      </c>
    </row>
    <row r="978" spans="2:9" ht="15" thickBot="1" x14ac:dyDescent="0.35">
      <c r="B978" s="79" t="str">
        <f t="shared" ca="1" si="108"/>
        <v/>
      </c>
      <c r="C978" s="80" t="str">
        <f t="shared" ca="1" si="102"/>
        <v/>
      </c>
      <c r="D978" s="83" t="str">
        <f t="shared" ca="1" si="103"/>
        <v/>
      </c>
      <c r="E978" s="81">
        <f t="shared" ca="1" si="107"/>
        <v>0</v>
      </c>
      <c r="F978" s="83"/>
      <c r="G978" s="82" t="str">
        <f t="shared" ca="1" si="104"/>
        <v/>
      </c>
      <c r="H978" s="82" t="str">
        <f t="shared" ca="1" si="105"/>
        <v/>
      </c>
      <c r="I978" s="82" t="str">
        <f t="shared" ca="1" si="106"/>
        <v/>
      </c>
    </row>
    <row r="979" spans="2:9" ht="15" thickBot="1" x14ac:dyDescent="0.35">
      <c r="B979" s="79" t="str">
        <f t="shared" ca="1" si="108"/>
        <v/>
      </c>
      <c r="C979" s="80" t="str">
        <f t="shared" ca="1" si="102"/>
        <v/>
      </c>
      <c r="D979" s="83" t="str">
        <f t="shared" ca="1" si="103"/>
        <v/>
      </c>
      <c r="E979" s="81">
        <f t="shared" ca="1" si="107"/>
        <v>0</v>
      </c>
      <c r="F979" s="83"/>
      <c r="G979" s="82" t="str">
        <f t="shared" ca="1" si="104"/>
        <v/>
      </c>
      <c r="H979" s="82" t="str">
        <f t="shared" ca="1" si="105"/>
        <v/>
      </c>
      <c r="I979" s="82" t="str">
        <f t="shared" ca="1" si="106"/>
        <v/>
      </c>
    </row>
    <row r="980" spans="2:9" ht="15" thickBot="1" x14ac:dyDescent="0.35">
      <c r="B980" s="79" t="str">
        <f t="shared" ca="1" si="108"/>
        <v/>
      </c>
      <c r="C980" s="80" t="str">
        <f t="shared" ca="1" si="102"/>
        <v/>
      </c>
      <c r="D980" s="83" t="str">
        <f t="shared" ca="1" si="103"/>
        <v/>
      </c>
      <c r="E980" s="81">
        <f t="shared" ca="1" si="107"/>
        <v>0</v>
      </c>
      <c r="F980" s="83"/>
      <c r="G980" s="82" t="str">
        <f t="shared" ca="1" si="104"/>
        <v/>
      </c>
      <c r="H980" s="82" t="str">
        <f t="shared" ca="1" si="105"/>
        <v/>
      </c>
      <c r="I980" s="82" t="str">
        <f t="shared" ca="1" si="106"/>
        <v/>
      </c>
    </row>
    <row r="981" spans="2:9" ht="15" thickBot="1" x14ac:dyDescent="0.35">
      <c r="B981" s="79" t="str">
        <f t="shared" ca="1" si="108"/>
        <v/>
      </c>
      <c r="C981" s="80" t="str">
        <f t="shared" ca="1" si="102"/>
        <v/>
      </c>
      <c r="D981" s="83" t="str">
        <f t="shared" ca="1" si="103"/>
        <v/>
      </c>
      <c r="E981" s="81">
        <f t="shared" ca="1" si="107"/>
        <v>0</v>
      </c>
      <c r="F981" s="83"/>
      <c r="G981" s="82" t="str">
        <f t="shared" ca="1" si="104"/>
        <v/>
      </c>
      <c r="H981" s="82" t="str">
        <f t="shared" ca="1" si="105"/>
        <v/>
      </c>
      <c r="I981" s="82" t="str">
        <f t="shared" ca="1" si="106"/>
        <v/>
      </c>
    </row>
    <row r="982" spans="2:9" ht="15" thickBot="1" x14ac:dyDescent="0.35">
      <c r="B982" s="79" t="str">
        <f t="shared" ca="1" si="108"/>
        <v/>
      </c>
      <c r="C982" s="80" t="str">
        <f t="shared" ca="1" si="102"/>
        <v/>
      </c>
      <c r="D982" s="83" t="str">
        <f t="shared" ca="1" si="103"/>
        <v/>
      </c>
      <c r="E982" s="81">
        <f t="shared" ca="1" si="107"/>
        <v>0</v>
      </c>
      <c r="F982" s="83"/>
      <c r="G982" s="82" t="str">
        <f t="shared" ca="1" si="104"/>
        <v/>
      </c>
      <c r="H982" s="82" t="str">
        <f t="shared" ca="1" si="105"/>
        <v/>
      </c>
      <c r="I982" s="82" t="str">
        <f t="shared" ca="1" si="106"/>
        <v/>
      </c>
    </row>
    <row r="983" spans="2:9" ht="15" thickBot="1" x14ac:dyDescent="0.35">
      <c r="B983" s="79" t="str">
        <f t="shared" ca="1" si="108"/>
        <v/>
      </c>
      <c r="C983" s="80" t="str">
        <f t="shared" ca="1" si="102"/>
        <v/>
      </c>
      <c r="D983" s="83" t="str">
        <f t="shared" ca="1" si="103"/>
        <v/>
      </c>
      <c r="E983" s="81">
        <f t="shared" ca="1" si="107"/>
        <v>0</v>
      </c>
      <c r="F983" s="83"/>
      <c r="G983" s="82" t="str">
        <f t="shared" ca="1" si="104"/>
        <v/>
      </c>
      <c r="H983" s="82" t="str">
        <f t="shared" ca="1" si="105"/>
        <v/>
      </c>
      <c r="I983" s="82" t="str">
        <f t="shared" ca="1" si="106"/>
        <v/>
      </c>
    </row>
    <row r="984" spans="2:9" ht="15" thickBot="1" x14ac:dyDescent="0.35">
      <c r="B984" s="79" t="str">
        <f t="shared" ca="1" si="108"/>
        <v/>
      </c>
      <c r="C984" s="80" t="str">
        <f t="shared" ref="C984:C1047" ca="1" si="109">IF($E$10="End of the Period",IF(B984="","",IF(OR(payment_frequency_1="Weekly",payment_frequency_1="Bi-weekly",payment_frequency_1="Semi-monthly"),first_payment_date_1+B984*VLOOKUP(payment_frequency_1,periodic_table,2,0),EDATE(first_payment_date_1,B984*VLOOKUP(payment_frequency_1,periodic_table,2,0)))),IF(B984="","",IF(OR(payment_frequency_1="Weekly",payment_frequency_1="Bi-weekly",payment_frequency_1="Semi-monthly"),first_payment_date_1+(B984-1)*VLOOKUP(payment_frequency_1,periodic_table,2,0),EDATE(first_payment_date_1,(B984-1)*VLOOKUP(payment_frequency_1,periodic_table,2,0)))))</f>
        <v/>
      </c>
      <c r="D984" s="83" t="str">
        <f t="shared" ref="D984:D998" ca="1" si="110">IF(B984="","",IF(I983&lt;payment_1,I983*(1+rate_1),payment_1))</f>
        <v/>
      </c>
      <c r="E984" s="81">
        <f t="shared" ca="1" si="107"/>
        <v>0</v>
      </c>
      <c r="F984" s="83"/>
      <c r="G984" s="82" t="str">
        <f t="shared" ref="G984:G1047" ca="1" si="111">IF(AND(payment_type_1=1,B984=1),0,IF(B984="","",I983*rate_1))</f>
        <v/>
      </c>
      <c r="H984" s="82" t="str">
        <f t="shared" ca="1" si="105"/>
        <v/>
      </c>
      <c r="I984" s="82" t="str">
        <f t="shared" ca="1" si="106"/>
        <v/>
      </c>
    </row>
    <row r="985" spans="2:9" ht="15" thickBot="1" x14ac:dyDescent="0.35">
      <c r="B985" s="79" t="str">
        <f t="shared" ca="1" si="108"/>
        <v/>
      </c>
      <c r="C985" s="80" t="str">
        <f t="shared" ca="1" si="109"/>
        <v/>
      </c>
      <c r="D985" s="83" t="str">
        <f t="shared" ca="1" si="110"/>
        <v/>
      </c>
      <c r="E985" s="81">
        <f t="shared" ca="1" si="107"/>
        <v>0</v>
      </c>
      <c r="F985" s="83"/>
      <c r="G985" s="82" t="str">
        <f t="shared" ca="1" si="111"/>
        <v/>
      </c>
      <c r="H985" s="82" t="str">
        <f t="shared" ref="H985:H1000" ca="1" si="112">IF(B985="","",D985-G985+E985+F985)</f>
        <v/>
      </c>
      <c r="I985" s="82" t="str">
        <f t="shared" ref="I985:I1000" ca="1" si="113">IFERROR(IF(H985&lt;=0,"",I984-H985),"")</f>
        <v/>
      </c>
    </row>
    <row r="986" spans="2:9" ht="15" thickBot="1" x14ac:dyDescent="0.35">
      <c r="B986" s="79" t="str">
        <f t="shared" ca="1" si="108"/>
        <v/>
      </c>
      <c r="C986" s="80" t="str">
        <f t="shared" ca="1" si="109"/>
        <v/>
      </c>
      <c r="D986" s="83" t="str">
        <f t="shared" ca="1" si="110"/>
        <v/>
      </c>
      <c r="E986" s="81">
        <f t="shared" ca="1" si="107"/>
        <v>0</v>
      </c>
      <c r="F986" s="83"/>
      <c r="G986" s="82" t="str">
        <f t="shared" ca="1" si="111"/>
        <v/>
      </c>
      <c r="H986" s="82" t="str">
        <f t="shared" ca="1" si="112"/>
        <v/>
      </c>
      <c r="I986" s="82" t="str">
        <f t="shared" ca="1" si="113"/>
        <v/>
      </c>
    </row>
    <row r="987" spans="2:9" ht="15" thickBot="1" x14ac:dyDescent="0.35">
      <c r="B987" s="79" t="str">
        <f t="shared" ca="1" si="108"/>
        <v/>
      </c>
      <c r="C987" s="80" t="str">
        <f t="shared" ca="1" si="109"/>
        <v/>
      </c>
      <c r="D987" s="83" t="str">
        <f t="shared" ca="1" si="110"/>
        <v/>
      </c>
      <c r="E987" s="81">
        <f t="shared" ca="1" si="107"/>
        <v>0</v>
      </c>
      <c r="F987" s="83"/>
      <c r="G987" s="82" t="str">
        <f t="shared" ca="1" si="111"/>
        <v/>
      </c>
      <c r="H987" s="82" t="str">
        <f t="shared" ca="1" si="112"/>
        <v/>
      </c>
      <c r="I987" s="82" t="str">
        <f t="shared" ca="1" si="113"/>
        <v/>
      </c>
    </row>
    <row r="988" spans="2:9" ht="15" thickBot="1" x14ac:dyDescent="0.35">
      <c r="B988" s="79" t="str">
        <f t="shared" ca="1" si="108"/>
        <v/>
      </c>
      <c r="C988" s="80" t="str">
        <f t="shared" ca="1" si="109"/>
        <v/>
      </c>
      <c r="D988" s="83" t="str">
        <f t="shared" ca="1" si="110"/>
        <v/>
      </c>
      <c r="E988" s="81">
        <f t="shared" ca="1" si="107"/>
        <v>0</v>
      </c>
      <c r="F988" s="83"/>
      <c r="G988" s="82" t="str">
        <f t="shared" ca="1" si="111"/>
        <v/>
      </c>
      <c r="H988" s="82" t="str">
        <f t="shared" ca="1" si="112"/>
        <v/>
      </c>
      <c r="I988" s="82" t="str">
        <f t="shared" ca="1" si="113"/>
        <v/>
      </c>
    </row>
    <row r="989" spans="2:9" ht="15" thickBot="1" x14ac:dyDescent="0.35">
      <c r="B989" s="79" t="str">
        <f t="shared" ca="1" si="108"/>
        <v/>
      </c>
      <c r="C989" s="80" t="str">
        <f t="shared" ca="1" si="109"/>
        <v/>
      </c>
      <c r="D989" s="83" t="str">
        <f t="shared" ca="1" si="110"/>
        <v/>
      </c>
      <c r="E989" s="81">
        <f t="shared" ca="1" si="107"/>
        <v>0</v>
      </c>
      <c r="F989" s="83"/>
      <c r="G989" s="82" t="str">
        <f t="shared" ca="1" si="111"/>
        <v/>
      </c>
      <c r="H989" s="82" t="str">
        <f t="shared" ca="1" si="112"/>
        <v/>
      </c>
      <c r="I989" s="82" t="str">
        <f t="shared" ca="1" si="113"/>
        <v/>
      </c>
    </row>
    <row r="990" spans="2:9" ht="15" thickBot="1" x14ac:dyDescent="0.35">
      <c r="B990" s="79" t="str">
        <f t="shared" ca="1" si="108"/>
        <v/>
      </c>
      <c r="C990" s="80" t="str">
        <f t="shared" ca="1" si="109"/>
        <v/>
      </c>
      <c r="D990" s="83" t="str">
        <f t="shared" ca="1" si="110"/>
        <v/>
      </c>
      <c r="E990" s="81">
        <f t="shared" ca="1" si="107"/>
        <v>0</v>
      </c>
      <c r="F990" s="83"/>
      <c r="G990" s="82" t="str">
        <f t="shared" ca="1" si="111"/>
        <v/>
      </c>
      <c r="H990" s="82" t="str">
        <f t="shared" ca="1" si="112"/>
        <v/>
      </c>
      <c r="I990" s="82" t="str">
        <f t="shared" ca="1" si="113"/>
        <v/>
      </c>
    </row>
    <row r="991" spans="2:9" ht="15" thickBot="1" x14ac:dyDescent="0.35">
      <c r="B991" s="79" t="str">
        <f t="shared" ca="1" si="108"/>
        <v/>
      </c>
      <c r="C991" s="80" t="str">
        <f t="shared" ca="1" si="109"/>
        <v/>
      </c>
      <c r="D991" s="83" t="str">
        <f t="shared" ca="1" si="110"/>
        <v/>
      </c>
      <c r="E991" s="81">
        <f t="shared" ca="1" si="107"/>
        <v>0</v>
      </c>
      <c r="F991" s="83"/>
      <c r="G991" s="82" t="str">
        <f t="shared" ca="1" si="111"/>
        <v/>
      </c>
      <c r="H991" s="82" t="str">
        <f t="shared" ca="1" si="112"/>
        <v/>
      </c>
      <c r="I991" s="82" t="str">
        <f t="shared" ca="1" si="113"/>
        <v/>
      </c>
    </row>
    <row r="992" spans="2:9" ht="15" thickBot="1" x14ac:dyDescent="0.35">
      <c r="B992" s="79" t="str">
        <f t="shared" ca="1" si="108"/>
        <v/>
      </c>
      <c r="C992" s="80" t="str">
        <f t="shared" ca="1" si="109"/>
        <v/>
      </c>
      <c r="D992" s="83" t="str">
        <f t="shared" ca="1" si="110"/>
        <v/>
      </c>
      <c r="E992" s="81">
        <f t="shared" ca="1" si="107"/>
        <v>0</v>
      </c>
      <c r="F992" s="83"/>
      <c r="G992" s="82" t="str">
        <f t="shared" ca="1" si="111"/>
        <v/>
      </c>
      <c r="H992" s="82" t="str">
        <f t="shared" ca="1" si="112"/>
        <v/>
      </c>
      <c r="I992" s="82" t="str">
        <f t="shared" ca="1" si="113"/>
        <v/>
      </c>
    </row>
    <row r="993" spans="2:9" ht="15" thickBot="1" x14ac:dyDescent="0.35">
      <c r="B993" s="79" t="str">
        <f t="shared" ca="1" si="108"/>
        <v/>
      </c>
      <c r="C993" s="80" t="str">
        <f t="shared" ca="1" si="109"/>
        <v/>
      </c>
      <c r="D993" s="83" t="str">
        <f t="shared" ca="1" si="110"/>
        <v/>
      </c>
      <c r="E993" s="81">
        <f t="shared" ca="1" si="107"/>
        <v>0</v>
      </c>
      <c r="F993" s="83"/>
      <c r="G993" s="82" t="str">
        <f t="shared" ca="1" si="111"/>
        <v/>
      </c>
      <c r="H993" s="82" t="str">
        <f t="shared" ca="1" si="112"/>
        <v/>
      </c>
      <c r="I993" s="82" t="str">
        <f t="shared" ca="1" si="113"/>
        <v/>
      </c>
    </row>
    <row r="994" spans="2:9" ht="15" thickBot="1" x14ac:dyDescent="0.35">
      <c r="B994" s="79" t="str">
        <f t="shared" ca="1" si="108"/>
        <v/>
      </c>
      <c r="C994" s="80" t="str">
        <f t="shared" ca="1" si="109"/>
        <v/>
      </c>
      <c r="D994" s="83" t="str">
        <f t="shared" ca="1" si="110"/>
        <v/>
      </c>
      <c r="E994" s="81">
        <f t="shared" ca="1" si="107"/>
        <v>0</v>
      </c>
      <c r="F994" s="83"/>
      <c r="G994" s="82" t="str">
        <f t="shared" ca="1" si="111"/>
        <v/>
      </c>
      <c r="H994" s="82" t="str">
        <f t="shared" ca="1" si="112"/>
        <v/>
      </c>
      <c r="I994" s="82" t="str">
        <f t="shared" ca="1" si="113"/>
        <v/>
      </c>
    </row>
    <row r="995" spans="2:9" ht="15" thickBot="1" x14ac:dyDescent="0.35">
      <c r="B995" s="79" t="str">
        <f t="shared" ca="1" si="108"/>
        <v/>
      </c>
      <c r="C995" s="80" t="str">
        <f t="shared" ca="1" si="109"/>
        <v/>
      </c>
      <c r="D995" s="83" t="str">
        <f t="shared" ca="1" si="110"/>
        <v/>
      </c>
      <c r="E995" s="81">
        <f t="shared" ca="1" si="107"/>
        <v>0</v>
      </c>
      <c r="F995" s="83"/>
      <c r="G995" s="82" t="str">
        <f t="shared" ca="1" si="111"/>
        <v/>
      </c>
      <c r="H995" s="82" t="str">
        <f t="shared" ca="1" si="112"/>
        <v/>
      </c>
      <c r="I995" s="82" t="str">
        <f t="shared" ca="1" si="113"/>
        <v/>
      </c>
    </row>
    <row r="996" spans="2:9" ht="15" thickBot="1" x14ac:dyDescent="0.35">
      <c r="B996" s="79" t="str">
        <f t="shared" ca="1" si="108"/>
        <v/>
      </c>
      <c r="C996" s="80" t="str">
        <f t="shared" ca="1" si="109"/>
        <v/>
      </c>
      <c r="D996" s="83" t="str">
        <f t="shared" ca="1" si="110"/>
        <v/>
      </c>
      <c r="E996" s="81">
        <f t="shared" ref="E996:E1059" ca="1" si="114">IFERROR(IF(I995-D996&lt;$E$13,0,IF(B996=$I$17,$E$13,IF(B996&lt;$I$17,0,IF(MOD(B996-$I$17,$E$18)=0,$E$13,0)))),0)</f>
        <v>0</v>
      </c>
      <c r="F996" s="83"/>
      <c r="G996" s="82" t="str">
        <f t="shared" ca="1" si="111"/>
        <v/>
      </c>
      <c r="H996" s="82" t="str">
        <f t="shared" ca="1" si="112"/>
        <v/>
      </c>
      <c r="I996" s="82" t="str">
        <f t="shared" ca="1" si="113"/>
        <v/>
      </c>
    </row>
    <row r="997" spans="2:9" ht="15" thickBot="1" x14ac:dyDescent="0.35">
      <c r="B997" s="79" t="str">
        <f t="shared" ca="1" si="108"/>
        <v/>
      </c>
      <c r="C997" s="80" t="str">
        <f t="shared" ca="1" si="109"/>
        <v/>
      </c>
      <c r="D997" s="83" t="str">
        <f t="shared" ca="1" si="110"/>
        <v/>
      </c>
      <c r="E997" s="81">
        <f t="shared" ca="1" si="114"/>
        <v>0</v>
      </c>
      <c r="F997" s="83"/>
      <c r="G997" s="82" t="str">
        <f t="shared" ca="1" si="111"/>
        <v/>
      </c>
      <c r="H997" s="82" t="str">
        <f t="shared" ca="1" si="112"/>
        <v/>
      </c>
      <c r="I997" s="82" t="str">
        <f t="shared" ca="1" si="113"/>
        <v/>
      </c>
    </row>
    <row r="998" spans="2:9" ht="15" thickBot="1" x14ac:dyDescent="0.35">
      <c r="B998" s="79" t="str">
        <f t="shared" ca="1" si="108"/>
        <v/>
      </c>
      <c r="C998" s="80" t="str">
        <f t="shared" ca="1" si="109"/>
        <v/>
      </c>
      <c r="D998" s="83" t="str">
        <f t="shared" ca="1" si="110"/>
        <v/>
      </c>
      <c r="E998" s="81">
        <f t="shared" ca="1" si="114"/>
        <v>0</v>
      </c>
      <c r="F998" s="83"/>
      <c r="G998" s="82" t="str">
        <f t="shared" ca="1" si="111"/>
        <v/>
      </c>
      <c r="H998" s="82" t="str">
        <f t="shared" ca="1" si="112"/>
        <v/>
      </c>
      <c r="I998" s="82" t="str">
        <f t="shared" ca="1" si="113"/>
        <v/>
      </c>
    </row>
    <row r="999" spans="2:9" ht="15" thickBot="1" x14ac:dyDescent="0.35">
      <c r="B999" s="79" t="str">
        <f t="shared" ca="1" si="108"/>
        <v/>
      </c>
      <c r="C999" s="80" t="str">
        <f t="shared" ca="1" si="109"/>
        <v/>
      </c>
      <c r="D999" s="83" t="str">
        <f t="shared" ref="D999:D1000" ca="1" si="115">IF(B999="","",IF(I998&lt;payment_1,I998*(1+rate_1),payment_1))</f>
        <v/>
      </c>
      <c r="E999" s="81">
        <f t="shared" ca="1" si="114"/>
        <v>0</v>
      </c>
      <c r="F999" s="83"/>
      <c r="G999" s="82" t="str">
        <f t="shared" ca="1" si="111"/>
        <v/>
      </c>
      <c r="H999" s="82" t="str">
        <f t="shared" ca="1" si="112"/>
        <v/>
      </c>
      <c r="I999" s="82" t="str">
        <f t="shared" ca="1" si="113"/>
        <v/>
      </c>
    </row>
    <row r="1000" spans="2:9" ht="15" thickBot="1" x14ac:dyDescent="0.35">
      <c r="B1000" s="79" t="str">
        <f t="shared" ca="1" si="108"/>
        <v/>
      </c>
      <c r="C1000" s="80" t="str">
        <f t="shared" ca="1" si="109"/>
        <v/>
      </c>
      <c r="D1000" s="83" t="str">
        <f t="shared" ca="1" si="115"/>
        <v/>
      </c>
      <c r="E1000" s="81">
        <f t="shared" ca="1" si="114"/>
        <v>0</v>
      </c>
      <c r="F1000" s="83"/>
      <c r="G1000" s="82" t="str">
        <f t="shared" ca="1" si="111"/>
        <v/>
      </c>
      <c r="H1000" s="82" t="str">
        <f t="shared" ca="1" si="112"/>
        <v/>
      </c>
      <c r="I1000" s="82" t="str">
        <f t="shared" ca="1" si="113"/>
        <v/>
      </c>
    </row>
    <row r="1001" spans="2:9" ht="15" thickBot="1" x14ac:dyDescent="0.35">
      <c r="B1001" s="79" t="str">
        <f t="shared" ref="B1001:B1064" ca="1" si="116">IFERROR(IF(I1000&lt;=0,"",B1000+1),"")</f>
        <v/>
      </c>
      <c r="C1001" s="80" t="str">
        <f t="shared" ca="1" si="109"/>
        <v/>
      </c>
      <c r="D1001" s="83" t="str">
        <f t="shared" ref="D1001:D1064" ca="1" si="117">IF(B1001="","",IF(I1000&lt;payment_1,I1000*(1+rate_1),payment_1))</f>
        <v/>
      </c>
      <c r="E1001" s="81">
        <f t="shared" ca="1" si="114"/>
        <v>0</v>
      </c>
      <c r="F1001" s="83"/>
      <c r="G1001" s="82" t="str">
        <f t="shared" ca="1" si="111"/>
        <v/>
      </c>
      <c r="H1001" s="82" t="str">
        <f t="shared" ref="H1001:H1064" ca="1" si="118">IF(B1001="","",D1001-G1001+E1001+F1001)</f>
        <v/>
      </c>
      <c r="I1001" s="82" t="str">
        <f t="shared" ref="I1001:I1064" ca="1" si="119">IFERROR(IF(H1001&lt;=0,"",I1000-H1001),"")</f>
        <v/>
      </c>
    </row>
    <row r="1002" spans="2:9" ht="15" thickBot="1" x14ac:dyDescent="0.35">
      <c r="B1002" s="79" t="str">
        <f t="shared" ca="1" si="116"/>
        <v/>
      </c>
      <c r="C1002" s="80" t="str">
        <f t="shared" ca="1" si="109"/>
        <v/>
      </c>
      <c r="D1002" s="83" t="str">
        <f t="shared" ca="1" si="117"/>
        <v/>
      </c>
      <c r="E1002" s="81">
        <f t="shared" ca="1" si="114"/>
        <v>0</v>
      </c>
      <c r="F1002" s="83"/>
      <c r="G1002" s="82" t="str">
        <f t="shared" ca="1" si="111"/>
        <v/>
      </c>
      <c r="H1002" s="82" t="str">
        <f t="shared" ca="1" si="118"/>
        <v/>
      </c>
      <c r="I1002" s="82" t="str">
        <f t="shared" ca="1" si="119"/>
        <v/>
      </c>
    </row>
    <row r="1003" spans="2:9" ht="15" thickBot="1" x14ac:dyDescent="0.35">
      <c r="B1003" s="79" t="str">
        <f t="shared" ca="1" si="116"/>
        <v/>
      </c>
      <c r="C1003" s="80" t="str">
        <f t="shared" ca="1" si="109"/>
        <v/>
      </c>
      <c r="D1003" s="83" t="str">
        <f t="shared" ca="1" si="117"/>
        <v/>
      </c>
      <c r="E1003" s="81">
        <f t="shared" ca="1" si="114"/>
        <v>0</v>
      </c>
      <c r="F1003" s="83"/>
      <c r="G1003" s="82" t="str">
        <f t="shared" ca="1" si="111"/>
        <v/>
      </c>
      <c r="H1003" s="82" t="str">
        <f t="shared" ca="1" si="118"/>
        <v/>
      </c>
      <c r="I1003" s="82" t="str">
        <f t="shared" ca="1" si="119"/>
        <v/>
      </c>
    </row>
    <row r="1004" spans="2:9" ht="15" thickBot="1" x14ac:dyDescent="0.35">
      <c r="B1004" s="79" t="str">
        <f t="shared" ca="1" si="116"/>
        <v/>
      </c>
      <c r="C1004" s="80" t="str">
        <f t="shared" ca="1" si="109"/>
        <v/>
      </c>
      <c r="D1004" s="83" t="str">
        <f t="shared" ca="1" si="117"/>
        <v/>
      </c>
      <c r="E1004" s="81">
        <f t="shared" ca="1" si="114"/>
        <v>0</v>
      </c>
      <c r="F1004" s="83"/>
      <c r="G1004" s="82" t="str">
        <f t="shared" ca="1" si="111"/>
        <v/>
      </c>
      <c r="H1004" s="82" t="str">
        <f t="shared" ca="1" si="118"/>
        <v/>
      </c>
      <c r="I1004" s="82" t="str">
        <f t="shared" ca="1" si="119"/>
        <v/>
      </c>
    </row>
    <row r="1005" spans="2:9" ht="15" thickBot="1" x14ac:dyDescent="0.35">
      <c r="B1005" s="79" t="str">
        <f t="shared" ca="1" si="116"/>
        <v/>
      </c>
      <c r="C1005" s="80" t="str">
        <f t="shared" ca="1" si="109"/>
        <v/>
      </c>
      <c r="D1005" s="83" t="str">
        <f t="shared" ca="1" si="117"/>
        <v/>
      </c>
      <c r="E1005" s="81">
        <f t="shared" ca="1" si="114"/>
        <v>0</v>
      </c>
      <c r="F1005" s="83"/>
      <c r="G1005" s="82" t="str">
        <f t="shared" ca="1" si="111"/>
        <v/>
      </c>
      <c r="H1005" s="82" t="str">
        <f t="shared" ca="1" si="118"/>
        <v/>
      </c>
      <c r="I1005" s="82" t="str">
        <f t="shared" ca="1" si="119"/>
        <v/>
      </c>
    </row>
    <row r="1006" spans="2:9" ht="15" thickBot="1" x14ac:dyDescent="0.35">
      <c r="B1006" s="79" t="str">
        <f t="shared" ca="1" si="116"/>
        <v/>
      </c>
      <c r="C1006" s="80" t="str">
        <f t="shared" ca="1" si="109"/>
        <v/>
      </c>
      <c r="D1006" s="83" t="str">
        <f t="shared" ca="1" si="117"/>
        <v/>
      </c>
      <c r="E1006" s="81">
        <f t="shared" ca="1" si="114"/>
        <v>0</v>
      </c>
      <c r="F1006" s="83"/>
      <c r="G1006" s="82" t="str">
        <f t="shared" ca="1" si="111"/>
        <v/>
      </c>
      <c r="H1006" s="82" t="str">
        <f t="shared" ca="1" si="118"/>
        <v/>
      </c>
      <c r="I1006" s="82" t="str">
        <f t="shared" ca="1" si="119"/>
        <v/>
      </c>
    </row>
    <row r="1007" spans="2:9" ht="15" thickBot="1" x14ac:dyDescent="0.35">
      <c r="B1007" s="79" t="str">
        <f t="shared" ca="1" si="116"/>
        <v/>
      </c>
      <c r="C1007" s="80" t="str">
        <f t="shared" ca="1" si="109"/>
        <v/>
      </c>
      <c r="D1007" s="83" t="str">
        <f t="shared" ca="1" si="117"/>
        <v/>
      </c>
      <c r="E1007" s="81">
        <f t="shared" ca="1" si="114"/>
        <v>0</v>
      </c>
      <c r="F1007" s="83"/>
      <c r="G1007" s="82" t="str">
        <f t="shared" ca="1" si="111"/>
        <v/>
      </c>
      <c r="H1007" s="82" t="str">
        <f t="shared" ca="1" si="118"/>
        <v/>
      </c>
      <c r="I1007" s="82" t="str">
        <f t="shared" ca="1" si="119"/>
        <v/>
      </c>
    </row>
    <row r="1008" spans="2:9" ht="15" thickBot="1" x14ac:dyDescent="0.35">
      <c r="B1008" s="79" t="str">
        <f t="shared" ca="1" si="116"/>
        <v/>
      </c>
      <c r="C1008" s="80" t="str">
        <f t="shared" ca="1" si="109"/>
        <v/>
      </c>
      <c r="D1008" s="83" t="str">
        <f t="shared" ca="1" si="117"/>
        <v/>
      </c>
      <c r="E1008" s="81">
        <f t="shared" ca="1" si="114"/>
        <v>0</v>
      </c>
      <c r="F1008" s="83"/>
      <c r="G1008" s="82" t="str">
        <f t="shared" ca="1" si="111"/>
        <v/>
      </c>
      <c r="H1008" s="82" t="str">
        <f t="shared" ca="1" si="118"/>
        <v/>
      </c>
      <c r="I1008" s="82" t="str">
        <f t="shared" ca="1" si="119"/>
        <v/>
      </c>
    </row>
    <row r="1009" spans="2:9" ht="15" thickBot="1" x14ac:dyDescent="0.35">
      <c r="B1009" s="79" t="str">
        <f t="shared" ca="1" si="116"/>
        <v/>
      </c>
      <c r="C1009" s="80" t="str">
        <f t="shared" ca="1" si="109"/>
        <v/>
      </c>
      <c r="D1009" s="83" t="str">
        <f t="shared" ca="1" si="117"/>
        <v/>
      </c>
      <c r="E1009" s="81">
        <f t="shared" ca="1" si="114"/>
        <v>0</v>
      </c>
      <c r="F1009" s="83"/>
      <c r="G1009" s="82" t="str">
        <f t="shared" ca="1" si="111"/>
        <v/>
      </c>
      <c r="H1009" s="82" t="str">
        <f t="shared" ca="1" si="118"/>
        <v/>
      </c>
      <c r="I1009" s="82" t="str">
        <f t="shared" ca="1" si="119"/>
        <v/>
      </c>
    </row>
    <row r="1010" spans="2:9" ht="15" thickBot="1" x14ac:dyDescent="0.35">
      <c r="B1010" s="79" t="str">
        <f t="shared" ca="1" si="116"/>
        <v/>
      </c>
      <c r="C1010" s="80" t="str">
        <f t="shared" ca="1" si="109"/>
        <v/>
      </c>
      <c r="D1010" s="83" t="str">
        <f t="shared" ca="1" si="117"/>
        <v/>
      </c>
      <c r="E1010" s="81">
        <f t="shared" ca="1" si="114"/>
        <v>0</v>
      </c>
      <c r="F1010" s="83"/>
      <c r="G1010" s="82" t="str">
        <f t="shared" ca="1" si="111"/>
        <v/>
      </c>
      <c r="H1010" s="82" t="str">
        <f t="shared" ca="1" si="118"/>
        <v/>
      </c>
      <c r="I1010" s="82" t="str">
        <f t="shared" ca="1" si="119"/>
        <v/>
      </c>
    </row>
    <row r="1011" spans="2:9" ht="15" thickBot="1" x14ac:dyDescent="0.35">
      <c r="B1011" s="79" t="str">
        <f t="shared" ca="1" si="116"/>
        <v/>
      </c>
      <c r="C1011" s="80" t="str">
        <f t="shared" ca="1" si="109"/>
        <v/>
      </c>
      <c r="D1011" s="83" t="str">
        <f t="shared" ca="1" si="117"/>
        <v/>
      </c>
      <c r="E1011" s="81">
        <f t="shared" ca="1" si="114"/>
        <v>0</v>
      </c>
      <c r="F1011" s="83"/>
      <c r="G1011" s="82" t="str">
        <f t="shared" ca="1" si="111"/>
        <v/>
      </c>
      <c r="H1011" s="82" t="str">
        <f t="shared" ca="1" si="118"/>
        <v/>
      </c>
      <c r="I1011" s="82" t="str">
        <f t="shared" ca="1" si="119"/>
        <v/>
      </c>
    </row>
    <row r="1012" spans="2:9" ht="15" thickBot="1" x14ac:dyDescent="0.35">
      <c r="B1012" s="79" t="str">
        <f t="shared" ca="1" si="116"/>
        <v/>
      </c>
      <c r="C1012" s="80" t="str">
        <f t="shared" ca="1" si="109"/>
        <v/>
      </c>
      <c r="D1012" s="83" t="str">
        <f t="shared" ca="1" si="117"/>
        <v/>
      </c>
      <c r="E1012" s="81">
        <f t="shared" ca="1" si="114"/>
        <v>0</v>
      </c>
      <c r="F1012" s="83"/>
      <c r="G1012" s="82" t="str">
        <f t="shared" ca="1" si="111"/>
        <v/>
      </c>
      <c r="H1012" s="82" t="str">
        <f t="shared" ca="1" si="118"/>
        <v/>
      </c>
      <c r="I1012" s="82" t="str">
        <f t="shared" ca="1" si="119"/>
        <v/>
      </c>
    </row>
    <row r="1013" spans="2:9" ht="15" thickBot="1" x14ac:dyDescent="0.35">
      <c r="B1013" s="79" t="str">
        <f t="shared" ca="1" si="116"/>
        <v/>
      </c>
      <c r="C1013" s="80" t="str">
        <f t="shared" ca="1" si="109"/>
        <v/>
      </c>
      <c r="D1013" s="83" t="str">
        <f t="shared" ca="1" si="117"/>
        <v/>
      </c>
      <c r="E1013" s="81">
        <f t="shared" ca="1" si="114"/>
        <v>0</v>
      </c>
      <c r="F1013" s="83"/>
      <c r="G1013" s="82" t="str">
        <f t="shared" ca="1" si="111"/>
        <v/>
      </c>
      <c r="H1013" s="82" t="str">
        <f t="shared" ca="1" si="118"/>
        <v/>
      </c>
      <c r="I1013" s="82" t="str">
        <f t="shared" ca="1" si="119"/>
        <v/>
      </c>
    </row>
    <row r="1014" spans="2:9" ht="15" thickBot="1" x14ac:dyDescent="0.35">
      <c r="B1014" s="79" t="str">
        <f t="shared" ca="1" si="116"/>
        <v/>
      </c>
      <c r="C1014" s="80" t="str">
        <f t="shared" ca="1" si="109"/>
        <v/>
      </c>
      <c r="D1014" s="83" t="str">
        <f t="shared" ca="1" si="117"/>
        <v/>
      </c>
      <c r="E1014" s="81">
        <f t="shared" ca="1" si="114"/>
        <v>0</v>
      </c>
      <c r="F1014" s="83"/>
      <c r="G1014" s="82" t="str">
        <f t="shared" ca="1" si="111"/>
        <v/>
      </c>
      <c r="H1014" s="82" t="str">
        <f t="shared" ca="1" si="118"/>
        <v/>
      </c>
      <c r="I1014" s="82" t="str">
        <f t="shared" ca="1" si="119"/>
        <v/>
      </c>
    </row>
    <row r="1015" spans="2:9" ht="15" thickBot="1" x14ac:dyDescent="0.35">
      <c r="B1015" s="79" t="str">
        <f t="shared" ca="1" si="116"/>
        <v/>
      </c>
      <c r="C1015" s="80" t="str">
        <f t="shared" ca="1" si="109"/>
        <v/>
      </c>
      <c r="D1015" s="83" t="str">
        <f t="shared" ca="1" si="117"/>
        <v/>
      </c>
      <c r="E1015" s="81">
        <f t="shared" ca="1" si="114"/>
        <v>0</v>
      </c>
      <c r="F1015" s="83"/>
      <c r="G1015" s="82" t="str">
        <f t="shared" ca="1" si="111"/>
        <v/>
      </c>
      <c r="H1015" s="82" t="str">
        <f t="shared" ca="1" si="118"/>
        <v/>
      </c>
      <c r="I1015" s="82" t="str">
        <f t="shared" ca="1" si="119"/>
        <v/>
      </c>
    </row>
    <row r="1016" spans="2:9" ht="15" thickBot="1" x14ac:dyDescent="0.35">
      <c r="B1016" s="79" t="str">
        <f t="shared" ca="1" si="116"/>
        <v/>
      </c>
      <c r="C1016" s="80" t="str">
        <f t="shared" ca="1" si="109"/>
        <v/>
      </c>
      <c r="D1016" s="83" t="str">
        <f t="shared" ca="1" si="117"/>
        <v/>
      </c>
      <c r="E1016" s="81">
        <f t="shared" ca="1" si="114"/>
        <v>0</v>
      </c>
      <c r="F1016" s="83"/>
      <c r="G1016" s="82" t="str">
        <f t="shared" ca="1" si="111"/>
        <v/>
      </c>
      <c r="H1016" s="82" t="str">
        <f t="shared" ca="1" si="118"/>
        <v/>
      </c>
      <c r="I1016" s="82" t="str">
        <f t="shared" ca="1" si="119"/>
        <v/>
      </c>
    </row>
    <row r="1017" spans="2:9" ht="15" thickBot="1" x14ac:dyDescent="0.35">
      <c r="B1017" s="79" t="str">
        <f t="shared" ca="1" si="116"/>
        <v/>
      </c>
      <c r="C1017" s="80" t="str">
        <f t="shared" ca="1" si="109"/>
        <v/>
      </c>
      <c r="D1017" s="83" t="str">
        <f t="shared" ca="1" si="117"/>
        <v/>
      </c>
      <c r="E1017" s="81">
        <f t="shared" ca="1" si="114"/>
        <v>0</v>
      </c>
      <c r="F1017" s="83"/>
      <c r="G1017" s="82" t="str">
        <f t="shared" ca="1" si="111"/>
        <v/>
      </c>
      <c r="H1017" s="82" t="str">
        <f t="shared" ca="1" si="118"/>
        <v/>
      </c>
      <c r="I1017" s="82" t="str">
        <f t="shared" ca="1" si="119"/>
        <v/>
      </c>
    </row>
    <row r="1018" spans="2:9" ht="15" thickBot="1" x14ac:dyDescent="0.35">
      <c r="B1018" s="79" t="str">
        <f t="shared" ca="1" si="116"/>
        <v/>
      </c>
      <c r="C1018" s="80" t="str">
        <f t="shared" ca="1" si="109"/>
        <v/>
      </c>
      <c r="D1018" s="83" t="str">
        <f t="shared" ca="1" si="117"/>
        <v/>
      </c>
      <c r="E1018" s="81">
        <f t="shared" ca="1" si="114"/>
        <v>0</v>
      </c>
      <c r="F1018" s="83"/>
      <c r="G1018" s="82" t="str">
        <f t="shared" ca="1" si="111"/>
        <v/>
      </c>
      <c r="H1018" s="82" t="str">
        <f t="shared" ca="1" si="118"/>
        <v/>
      </c>
      <c r="I1018" s="82" t="str">
        <f t="shared" ca="1" si="119"/>
        <v/>
      </c>
    </row>
    <row r="1019" spans="2:9" ht="15" thickBot="1" x14ac:dyDescent="0.35">
      <c r="B1019" s="79" t="str">
        <f t="shared" ca="1" si="116"/>
        <v/>
      </c>
      <c r="C1019" s="80" t="str">
        <f t="shared" ca="1" si="109"/>
        <v/>
      </c>
      <c r="D1019" s="83" t="str">
        <f t="shared" ca="1" si="117"/>
        <v/>
      </c>
      <c r="E1019" s="81">
        <f t="shared" ca="1" si="114"/>
        <v>0</v>
      </c>
      <c r="F1019" s="83"/>
      <c r="G1019" s="82" t="str">
        <f t="shared" ca="1" si="111"/>
        <v/>
      </c>
      <c r="H1019" s="82" t="str">
        <f t="shared" ca="1" si="118"/>
        <v/>
      </c>
      <c r="I1019" s="82" t="str">
        <f t="shared" ca="1" si="119"/>
        <v/>
      </c>
    </row>
    <row r="1020" spans="2:9" ht="15" thickBot="1" x14ac:dyDescent="0.35">
      <c r="B1020" s="79" t="str">
        <f t="shared" ca="1" si="116"/>
        <v/>
      </c>
      <c r="C1020" s="80" t="str">
        <f t="shared" ca="1" si="109"/>
        <v/>
      </c>
      <c r="D1020" s="83" t="str">
        <f t="shared" ca="1" si="117"/>
        <v/>
      </c>
      <c r="E1020" s="81">
        <f t="shared" ca="1" si="114"/>
        <v>0</v>
      </c>
      <c r="F1020" s="83"/>
      <c r="G1020" s="82" t="str">
        <f t="shared" ca="1" si="111"/>
        <v/>
      </c>
      <c r="H1020" s="82" t="str">
        <f t="shared" ca="1" si="118"/>
        <v/>
      </c>
      <c r="I1020" s="82" t="str">
        <f t="shared" ca="1" si="119"/>
        <v/>
      </c>
    </row>
    <row r="1021" spans="2:9" ht="15" thickBot="1" x14ac:dyDescent="0.35">
      <c r="B1021" s="79" t="str">
        <f t="shared" ca="1" si="116"/>
        <v/>
      </c>
      <c r="C1021" s="80" t="str">
        <f t="shared" ca="1" si="109"/>
        <v/>
      </c>
      <c r="D1021" s="83" t="str">
        <f t="shared" ca="1" si="117"/>
        <v/>
      </c>
      <c r="E1021" s="81">
        <f t="shared" ca="1" si="114"/>
        <v>0</v>
      </c>
      <c r="F1021" s="83"/>
      <c r="G1021" s="82" t="str">
        <f t="shared" ca="1" si="111"/>
        <v/>
      </c>
      <c r="H1021" s="82" t="str">
        <f t="shared" ca="1" si="118"/>
        <v/>
      </c>
      <c r="I1021" s="82" t="str">
        <f t="shared" ca="1" si="119"/>
        <v/>
      </c>
    </row>
    <row r="1022" spans="2:9" ht="15" thickBot="1" x14ac:dyDescent="0.35">
      <c r="B1022" s="79" t="str">
        <f t="shared" ca="1" si="116"/>
        <v/>
      </c>
      <c r="C1022" s="80" t="str">
        <f t="shared" ca="1" si="109"/>
        <v/>
      </c>
      <c r="D1022" s="83" t="str">
        <f t="shared" ca="1" si="117"/>
        <v/>
      </c>
      <c r="E1022" s="81">
        <f t="shared" ca="1" si="114"/>
        <v>0</v>
      </c>
      <c r="F1022" s="83"/>
      <c r="G1022" s="82" t="str">
        <f t="shared" ca="1" si="111"/>
        <v/>
      </c>
      <c r="H1022" s="82" t="str">
        <f t="shared" ca="1" si="118"/>
        <v/>
      </c>
      <c r="I1022" s="82" t="str">
        <f t="shared" ca="1" si="119"/>
        <v/>
      </c>
    </row>
    <row r="1023" spans="2:9" ht="15" thickBot="1" x14ac:dyDescent="0.35">
      <c r="B1023" s="79" t="str">
        <f t="shared" ca="1" si="116"/>
        <v/>
      </c>
      <c r="C1023" s="80" t="str">
        <f t="shared" ca="1" si="109"/>
        <v/>
      </c>
      <c r="D1023" s="83" t="str">
        <f t="shared" ca="1" si="117"/>
        <v/>
      </c>
      <c r="E1023" s="81">
        <f t="shared" ca="1" si="114"/>
        <v>0</v>
      </c>
      <c r="F1023" s="83"/>
      <c r="G1023" s="82" t="str">
        <f t="shared" ca="1" si="111"/>
        <v/>
      </c>
      <c r="H1023" s="82" t="str">
        <f t="shared" ca="1" si="118"/>
        <v/>
      </c>
      <c r="I1023" s="82" t="str">
        <f t="shared" ca="1" si="119"/>
        <v/>
      </c>
    </row>
    <row r="1024" spans="2:9" ht="15" thickBot="1" x14ac:dyDescent="0.35">
      <c r="B1024" s="79" t="str">
        <f t="shared" ca="1" si="116"/>
        <v/>
      </c>
      <c r="C1024" s="80" t="str">
        <f t="shared" ca="1" si="109"/>
        <v/>
      </c>
      <c r="D1024" s="83" t="str">
        <f t="shared" ca="1" si="117"/>
        <v/>
      </c>
      <c r="E1024" s="81">
        <f t="shared" ca="1" si="114"/>
        <v>0</v>
      </c>
      <c r="F1024" s="83"/>
      <c r="G1024" s="82" t="str">
        <f t="shared" ca="1" si="111"/>
        <v/>
      </c>
      <c r="H1024" s="82" t="str">
        <f t="shared" ca="1" si="118"/>
        <v/>
      </c>
      <c r="I1024" s="82" t="str">
        <f t="shared" ca="1" si="119"/>
        <v/>
      </c>
    </row>
    <row r="1025" spans="2:9" ht="15" thickBot="1" x14ac:dyDescent="0.35">
      <c r="B1025" s="79" t="str">
        <f t="shared" ca="1" si="116"/>
        <v/>
      </c>
      <c r="C1025" s="80" t="str">
        <f t="shared" ca="1" si="109"/>
        <v/>
      </c>
      <c r="D1025" s="83" t="str">
        <f t="shared" ca="1" si="117"/>
        <v/>
      </c>
      <c r="E1025" s="81">
        <f t="shared" ca="1" si="114"/>
        <v>0</v>
      </c>
      <c r="F1025" s="83"/>
      <c r="G1025" s="82" t="str">
        <f t="shared" ca="1" si="111"/>
        <v/>
      </c>
      <c r="H1025" s="82" t="str">
        <f t="shared" ca="1" si="118"/>
        <v/>
      </c>
      <c r="I1025" s="82" t="str">
        <f t="shared" ca="1" si="119"/>
        <v/>
      </c>
    </row>
    <row r="1026" spans="2:9" ht="15" thickBot="1" x14ac:dyDescent="0.35">
      <c r="B1026" s="79" t="str">
        <f t="shared" ca="1" si="116"/>
        <v/>
      </c>
      <c r="C1026" s="80" t="str">
        <f t="shared" ca="1" si="109"/>
        <v/>
      </c>
      <c r="D1026" s="83" t="str">
        <f t="shared" ca="1" si="117"/>
        <v/>
      </c>
      <c r="E1026" s="81">
        <f t="shared" ca="1" si="114"/>
        <v>0</v>
      </c>
      <c r="F1026" s="83"/>
      <c r="G1026" s="82" t="str">
        <f t="shared" ca="1" si="111"/>
        <v/>
      </c>
      <c r="H1026" s="82" t="str">
        <f t="shared" ca="1" si="118"/>
        <v/>
      </c>
      <c r="I1026" s="82" t="str">
        <f t="shared" ca="1" si="119"/>
        <v/>
      </c>
    </row>
    <row r="1027" spans="2:9" ht="15" thickBot="1" x14ac:dyDescent="0.35">
      <c r="B1027" s="79" t="str">
        <f t="shared" ca="1" si="116"/>
        <v/>
      </c>
      <c r="C1027" s="80" t="str">
        <f t="shared" ca="1" si="109"/>
        <v/>
      </c>
      <c r="D1027" s="83" t="str">
        <f t="shared" ca="1" si="117"/>
        <v/>
      </c>
      <c r="E1027" s="81">
        <f t="shared" ca="1" si="114"/>
        <v>0</v>
      </c>
      <c r="F1027" s="83"/>
      <c r="G1027" s="82" t="str">
        <f t="shared" ca="1" si="111"/>
        <v/>
      </c>
      <c r="H1027" s="82" t="str">
        <f t="shared" ca="1" si="118"/>
        <v/>
      </c>
      <c r="I1027" s="82" t="str">
        <f t="shared" ca="1" si="119"/>
        <v/>
      </c>
    </row>
    <row r="1028" spans="2:9" ht="15" thickBot="1" x14ac:dyDescent="0.35">
      <c r="B1028" s="79" t="str">
        <f t="shared" ca="1" si="116"/>
        <v/>
      </c>
      <c r="C1028" s="80" t="str">
        <f t="shared" ca="1" si="109"/>
        <v/>
      </c>
      <c r="D1028" s="83" t="str">
        <f t="shared" ca="1" si="117"/>
        <v/>
      </c>
      <c r="E1028" s="81">
        <f t="shared" ca="1" si="114"/>
        <v>0</v>
      </c>
      <c r="F1028" s="83"/>
      <c r="G1028" s="82" t="str">
        <f t="shared" ca="1" si="111"/>
        <v/>
      </c>
      <c r="H1028" s="82" t="str">
        <f t="shared" ca="1" si="118"/>
        <v/>
      </c>
      <c r="I1028" s="82" t="str">
        <f t="shared" ca="1" si="119"/>
        <v/>
      </c>
    </row>
    <row r="1029" spans="2:9" ht="15" thickBot="1" x14ac:dyDescent="0.35">
      <c r="B1029" s="79" t="str">
        <f t="shared" ca="1" si="116"/>
        <v/>
      </c>
      <c r="C1029" s="80" t="str">
        <f t="shared" ca="1" si="109"/>
        <v/>
      </c>
      <c r="D1029" s="83" t="str">
        <f t="shared" ca="1" si="117"/>
        <v/>
      </c>
      <c r="E1029" s="81">
        <f t="shared" ca="1" si="114"/>
        <v>0</v>
      </c>
      <c r="F1029" s="83"/>
      <c r="G1029" s="82" t="str">
        <f t="shared" ca="1" si="111"/>
        <v/>
      </c>
      <c r="H1029" s="82" t="str">
        <f t="shared" ca="1" si="118"/>
        <v/>
      </c>
      <c r="I1029" s="82" t="str">
        <f t="shared" ca="1" si="119"/>
        <v/>
      </c>
    </row>
    <row r="1030" spans="2:9" ht="15" thickBot="1" x14ac:dyDescent="0.35">
      <c r="B1030" s="79" t="str">
        <f t="shared" ca="1" si="116"/>
        <v/>
      </c>
      <c r="C1030" s="80" t="str">
        <f t="shared" ca="1" si="109"/>
        <v/>
      </c>
      <c r="D1030" s="83" t="str">
        <f t="shared" ca="1" si="117"/>
        <v/>
      </c>
      <c r="E1030" s="81">
        <f t="shared" ca="1" si="114"/>
        <v>0</v>
      </c>
      <c r="F1030" s="83"/>
      <c r="G1030" s="82" t="str">
        <f t="shared" ca="1" si="111"/>
        <v/>
      </c>
      <c r="H1030" s="82" t="str">
        <f t="shared" ca="1" si="118"/>
        <v/>
      </c>
      <c r="I1030" s="82" t="str">
        <f t="shared" ca="1" si="119"/>
        <v/>
      </c>
    </row>
    <row r="1031" spans="2:9" ht="15" thickBot="1" x14ac:dyDescent="0.35">
      <c r="B1031" s="79" t="str">
        <f t="shared" ca="1" si="116"/>
        <v/>
      </c>
      <c r="C1031" s="80" t="str">
        <f t="shared" ca="1" si="109"/>
        <v/>
      </c>
      <c r="D1031" s="83" t="str">
        <f t="shared" ca="1" si="117"/>
        <v/>
      </c>
      <c r="E1031" s="81">
        <f t="shared" ca="1" si="114"/>
        <v>0</v>
      </c>
      <c r="F1031" s="83"/>
      <c r="G1031" s="82" t="str">
        <f t="shared" ca="1" si="111"/>
        <v/>
      </c>
      <c r="H1031" s="82" t="str">
        <f t="shared" ca="1" si="118"/>
        <v/>
      </c>
      <c r="I1031" s="82" t="str">
        <f t="shared" ca="1" si="119"/>
        <v/>
      </c>
    </row>
    <row r="1032" spans="2:9" ht="15" thickBot="1" x14ac:dyDescent="0.35">
      <c r="B1032" s="79" t="str">
        <f t="shared" ca="1" si="116"/>
        <v/>
      </c>
      <c r="C1032" s="80" t="str">
        <f t="shared" ca="1" si="109"/>
        <v/>
      </c>
      <c r="D1032" s="83" t="str">
        <f t="shared" ca="1" si="117"/>
        <v/>
      </c>
      <c r="E1032" s="81">
        <f t="shared" ca="1" si="114"/>
        <v>0</v>
      </c>
      <c r="F1032" s="83"/>
      <c r="G1032" s="82" t="str">
        <f t="shared" ca="1" si="111"/>
        <v/>
      </c>
      <c r="H1032" s="82" t="str">
        <f t="shared" ca="1" si="118"/>
        <v/>
      </c>
      <c r="I1032" s="82" t="str">
        <f t="shared" ca="1" si="119"/>
        <v/>
      </c>
    </row>
    <row r="1033" spans="2:9" ht="15" thickBot="1" x14ac:dyDescent="0.35">
      <c r="B1033" s="79" t="str">
        <f t="shared" ca="1" si="116"/>
        <v/>
      </c>
      <c r="C1033" s="80" t="str">
        <f t="shared" ca="1" si="109"/>
        <v/>
      </c>
      <c r="D1033" s="83" t="str">
        <f t="shared" ca="1" si="117"/>
        <v/>
      </c>
      <c r="E1033" s="81">
        <f t="shared" ca="1" si="114"/>
        <v>0</v>
      </c>
      <c r="F1033" s="83"/>
      <c r="G1033" s="82" t="str">
        <f t="shared" ca="1" si="111"/>
        <v/>
      </c>
      <c r="H1033" s="82" t="str">
        <f t="shared" ca="1" si="118"/>
        <v/>
      </c>
      <c r="I1033" s="82" t="str">
        <f t="shared" ca="1" si="119"/>
        <v/>
      </c>
    </row>
    <row r="1034" spans="2:9" ht="15" thickBot="1" x14ac:dyDescent="0.35">
      <c r="B1034" s="79" t="str">
        <f t="shared" ca="1" si="116"/>
        <v/>
      </c>
      <c r="C1034" s="80" t="str">
        <f t="shared" ca="1" si="109"/>
        <v/>
      </c>
      <c r="D1034" s="83" t="str">
        <f t="shared" ca="1" si="117"/>
        <v/>
      </c>
      <c r="E1034" s="81">
        <f t="shared" ca="1" si="114"/>
        <v>0</v>
      </c>
      <c r="F1034" s="83"/>
      <c r="G1034" s="82" t="str">
        <f t="shared" ca="1" si="111"/>
        <v/>
      </c>
      <c r="H1034" s="82" t="str">
        <f t="shared" ca="1" si="118"/>
        <v/>
      </c>
      <c r="I1034" s="82" t="str">
        <f t="shared" ca="1" si="119"/>
        <v/>
      </c>
    </row>
    <row r="1035" spans="2:9" ht="15" thickBot="1" x14ac:dyDescent="0.35">
      <c r="B1035" s="79" t="str">
        <f t="shared" ca="1" si="116"/>
        <v/>
      </c>
      <c r="C1035" s="80" t="str">
        <f t="shared" ca="1" si="109"/>
        <v/>
      </c>
      <c r="D1035" s="83" t="str">
        <f t="shared" ca="1" si="117"/>
        <v/>
      </c>
      <c r="E1035" s="81">
        <f t="shared" ca="1" si="114"/>
        <v>0</v>
      </c>
      <c r="F1035" s="83"/>
      <c r="G1035" s="82" t="str">
        <f t="shared" ca="1" si="111"/>
        <v/>
      </c>
      <c r="H1035" s="82" t="str">
        <f t="shared" ca="1" si="118"/>
        <v/>
      </c>
      <c r="I1035" s="82" t="str">
        <f t="shared" ca="1" si="119"/>
        <v/>
      </c>
    </row>
    <row r="1036" spans="2:9" ht="15" thickBot="1" x14ac:dyDescent="0.35">
      <c r="B1036" s="79" t="str">
        <f t="shared" ca="1" si="116"/>
        <v/>
      </c>
      <c r="C1036" s="80" t="str">
        <f t="shared" ca="1" si="109"/>
        <v/>
      </c>
      <c r="D1036" s="83" t="str">
        <f t="shared" ca="1" si="117"/>
        <v/>
      </c>
      <c r="E1036" s="81">
        <f t="shared" ca="1" si="114"/>
        <v>0</v>
      </c>
      <c r="F1036" s="83"/>
      <c r="G1036" s="82" t="str">
        <f t="shared" ca="1" si="111"/>
        <v/>
      </c>
      <c r="H1036" s="82" t="str">
        <f t="shared" ca="1" si="118"/>
        <v/>
      </c>
      <c r="I1036" s="82" t="str">
        <f t="shared" ca="1" si="119"/>
        <v/>
      </c>
    </row>
    <row r="1037" spans="2:9" ht="15" thickBot="1" x14ac:dyDescent="0.35">
      <c r="B1037" s="79" t="str">
        <f t="shared" ca="1" si="116"/>
        <v/>
      </c>
      <c r="C1037" s="80" t="str">
        <f t="shared" ca="1" si="109"/>
        <v/>
      </c>
      <c r="D1037" s="83" t="str">
        <f t="shared" ca="1" si="117"/>
        <v/>
      </c>
      <c r="E1037" s="81">
        <f t="shared" ca="1" si="114"/>
        <v>0</v>
      </c>
      <c r="F1037" s="83"/>
      <c r="G1037" s="82" t="str">
        <f t="shared" ca="1" si="111"/>
        <v/>
      </c>
      <c r="H1037" s="82" t="str">
        <f t="shared" ca="1" si="118"/>
        <v/>
      </c>
      <c r="I1037" s="82" t="str">
        <f t="shared" ca="1" si="119"/>
        <v/>
      </c>
    </row>
    <row r="1038" spans="2:9" ht="15" thickBot="1" x14ac:dyDescent="0.35">
      <c r="B1038" s="79" t="str">
        <f t="shared" ca="1" si="116"/>
        <v/>
      </c>
      <c r="C1038" s="80" t="str">
        <f t="shared" ca="1" si="109"/>
        <v/>
      </c>
      <c r="D1038" s="83" t="str">
        <f t="shared" ca="1" si="117"/>
        <v/>
      </c>
      <c r="E1038" s="81">
        <f t="shared" ca="1" si="114"/>
        <v>0</v>
      </c>
      <c r="F1038" s="83"/>
      <c r="G1038" s="82" t="str">
        <f t="shared" ca="1" si="111"/>
        <v/>
      </c>
      <c r="H1038" s="82" t="str">
        <f t="shared" ca="1" si="118"/>
        <v/>
      </c>
      <c r="I1038" s="82" t="str">
        <f t="shared" ca="1" si="119"/>
        <v/>
      </c>
    </row>
    <row r="1039" spans="2:9" ht="15" thickBot="1" x14ac:dyDescent="0.35">
      <c r="B1039" s="79" t="str">
        <f t="shared" ca="1" si="116"/>
        <v/>
      </c>
      <c r="C1039" s="80" t="str">
        <f t="shared" ca="1" si="109"/>
        <v/>
      </c>
      <c r="D1039" s="83" t="str">
        <f t="shared" ca="1" si="117"/>
        <v/>
      </c>
      <c r="E1039" s="81">
        <f t="shared" ca="1" si="114"/>
        <v>0</v>
      </c>
      <c r="F1039" s="83"/>
      <c r="G1039" s="82" t="str">
        <f t="shared" ca="1" si="111"/>
        <v/>
      </c>
      <c r="H1039" s="82" t="str">
        <f t="shared" ca="1" si="118"/>
        <v/>
      </c>
      <c r="I1039" s="82" t="str">
        <f t="shared" ca="1" si="119"/>
        <v/>
      </c>
    </row>
    <row r="1040" spans="2:9" ht="15" thickBot="1" x14ac:dyDescent="0.35">
      <c r="B1040" s="79" t="str">
        <f t="shared" ca="1" si="116"/>
        <v/>
      </c>
      <c r="C1040" s="80" t="str">
        <f t="shared" ca="1" si="109"/>
        <v/>
      </c>
      <c r="D1040" s="83" t="str">
        <f t="shared" ca="1" si="117"/>
        <v/>
      </c>
      <c r="E1040" s="81">
        <f t="shared" ca="1" si="114"/>
        <v>0</v>
      </c>
      <c r="F1040" s="83"/>
      <c r="G1040" s="82" t="str">
        <f t="shared" ca="1" si="111"/>
        <v/>
      </c>
      <c r="H1040" s="82" t="str">
        <f t="shared" ca="1" si="118"/>
        <v/>
      </c>
      <c r="I1040" s="82" t="str">
        <f t="shared" ca="1" si="119"/>
        <v/>
      </c>
    </row>
    <row r="1041" spans="2:9" ht="15" thickBot="1" x14ac:dyDescent="0.35">
      <c r="B1041" s="79" t="str">
        <f t="shared" ca="1" si="116"/>
        <v/>
      </c>
      <c r="C1041" s="80" t="str">
        <f t="shared" ca="1" si="109"/>
        <v/>
      </c>
      <c r="D1041" s="83" t="str">
        <f t="shared" ca="1" si="117"/>
        <v/>
      </c>
      <c r="E1041" s="81">
        <f t="shared" ca="1" si="114"/>
        <v>0</v>
      </c>
      <c r="F1041" s="83"/>
      <c r="G1041" s="82" t="str">
        <f t="shared" ca="1" si="111"/>
        <v/>
      </c>
      <c r="H1041" s="82" t="str">
        <f t="shared" ca="1" si="118"/>
        <v/>
      </c>
      <c r="I1041" s="82" t="str">
        <f t="shared" ca="1" si="119"/>
        <v/>
      </c>
    </row>
    <row r="1042" spans="2:9" ht="15" thickBot="1" x14ac:dyDescent="0.35">
      <c r="B1042" s="79" t="str">
        <f t="shared" ca="1" si="116"/>
        <v/>
      </c>
      <c r="C1042" s="80" t="str">
        <f t="shared" ca="1" si="109"/>
        <v/>
      </c>
      <c r="D1042" s="83" t="str">
        <f t="shared" ca="1" si="117"/>
        <v/>
      </c>
      <c r="E1042" s="81">
        <f t="shared" ca="1" si="114"/>
        <v>0</v>
      </c>
      <c r="F1042" s="83"/>
      <c r="G1042" s="82" t="str">
        <f t="shared" ca="1" si="111"/>
        <v/>
      </c>
      <c r="H1042" s="82" t="str">
        <f t="shared" ca="1" si="118"/>
        <v/>
      </c>
      <c r="I1042" s="82" t="str">
        <f t="shared" ca="1" si="119"/>
        <v/>
      </c>
    </row>
    <row r="1043" spans="2:9" ht="15" thickBot="1" x14ac:dyDescent="0.35">
      <c r="B1043" s="79" t="str">
        <f t="shared" ca="1" si="116"/>
        <v/>
      </c>
      <c r="C1043" s="80" t="str">
        <f t="shared" ca="1" si="109"/>
        <v/>
      </c>
      <c r="D1043" s="83" t="str">
        <f t="shared" ca="1" si="117"/>
        <v/>
      </c>
      <c r="E1043" s="81">
        <f t="shared" ca="1" si="114"/>
        <v>0</v>
      </c>
      <c r="F1043" s="83"/>
      <c r="G1043" s="82" t="str">
        <f t="shared" ca="1" si="111"/>
        <v/>
      </c>
      <c r="H1043" s="82" t="str">
        <f t="shared" ca="1" si="118"/>
        <v/>
      </c>
      <c r="I1043" s="82" t="str">
        <f t="shared" ca="1" si="119"/>
        <v/>
      </c>
    </row>
    <row r="1044" spans="2:9" ht="15" thickBot="1" x14ac:dyDescent="0.35">
      <c r="B1044" s="79" t="str">
        <f t="shared" ca="1" si="116"/>
        <v/>
      </c>
      <c r="C1044" s="80" t="str">
        <f t="shared" ca="1" si="109"/>
        <v/>
      </c>
      <c r="D1044" s="83" t="str">
        <f t="shared" ca="1" si="117"/>
        <v/>
      </c>
      <c r="E1044" s="81">
        <f t="shared" ca="1" si="114"/>
        <v>0</v>
      </c>
      <c r="F1044" s="83"/>
      <c r="G1044" s="82" t="str">
        <f t="shared" ca="1" si="111"/>
        <v/>
      </c>
      <c r="H1044" s="82" t="str">
        <f t="shared" ca="1" si="118"/>
        <v/>
      </c>
      <c r="I1044" s="82" t="str">
        <f t="shared" ca="1" si="119"/>
        <v/>
      </c>
    </row>
    <row r="1045" spans="2:9" ht="15" thickBot="1" x14ac:dyDescent="0.35">
      <c r="B1045" s="79" t="str">
        <f t="shared" ca="1" si="116"/>
        <v/>
      </c>
      <c r="C1045" s="80" t="str">
        <f t="shared" ca="1" si="109"/>
        <v/>
      </c>
      <c r="D1045" s="83" t="str">
        <f t="shared" ca="1" si="117"/>
        <v/>
      </c>
      <c r="E1045" s="81">
        <f t="shared" ca="1" si="114"/>
        <v>0</v>
      </c>
      <c r="F1045" s="83"/>
      <c r="G1045" s="82" t="str">
        <f t="shared" ca="1" si="111"/>
        <v/>
      </c>
      <c r="H1045" s="82" t="str">
        <f t="shared" ca="1" si="118"/>
        <v/>
      </c>
      <c r="I1045" s="82" t="str">
        <f t="shared" ca="1" si="119"/>
        <v/>
      </c>
    </row>
    <row r="1046" spans="2:9" ht="15" thickBot="1" x14ac:dyDescent="0.35">
      <c r="B1046" s="79" t="str">
        <f t="shared" ca="1" si="116"/>
        <v/>
      </c>
      <c r="C1046" s="80" t="str">
        <f t="shared" ca="1" si="109"/>
        <v/>
      </c>
      <c r="D1046" s="83" t="str">
        <f t="shared" ca="1" si="117"/>
        <v/>
      </c>
      <c r="E1046" s="81">
        <f t="shared" ca="1" si="114"/>
        <v>0</v>
      </c>
      <c r="F1046" s="83"/>
      <c r="G1046" s="82" t="str">
        <f t="shared" ca="1" si="111"/>
        <v/>
      </c>
      <c r="H1046" s="82" t="str">
        <f t="shared" ca="1" si="118"/>
        <v/>
      </c>
      <c r="I1046" s="82" t="str">
        <f t="shared" ca="1" si="119"/>
        <v/>
      </c>
    </row>
    <row r="1047" spans="2:9" ht="15" thickBot="1" x14ac:dyDescent="0.35">
      <c r="B1047" s="79" t="str">
        <f t="shared" ca="1" si="116"/>
        <v/>
      </c>
      <c r="C1047" s="80" t="str">
        <f t="shared" ca="1" si="109"/>
        <v/>
      </c>
      <c r="D1047" s="83" t="str">
        <f t="shared" ca="1" si="117"/>
        <v/>
      </c>
      <c r="E1047" s="81">
        <f t="shared" ca="1" si="114"/>
        <v>0</v>
      </c>
      <c r="F1047" s="83"/>
      <c r="G1047" s="82" t="str">
        <f t="shared" ca="1" si="111"/>
        <v/>
      </c>
      <c r="H1047" s="82" t="str">
        <f t="shared" ca="1" si="118"/>
        <v/>
      </c>
      <c r="I1047" s="82" t="str">
        <f t="shared" ca="1" si="119"/>
        <v/>
      </c>
    </row>
    <row r="1048" spans="2:9" ht="15" thickBot="1" x14ac:dyDescent="0.35">
      <c r="B1048" s="79" t="str">
        <f t="shared" ca="1" si="116"/>
        <v/>
      </c>
      <c r="C1048" s="80" t="str">
        <f t="shared" ref="C1048:C1111" ca="1" si="120">IF($E$10="End of the Period",IF(B1048="","",IF(OR(payment_frequency_1="Weekly",payment_frequency_1="Bi-weekly",payment_frequency_1="Semi-monthly"),first_payment_date_1+B1048*VLOOKUP(payment_frequency_1,periodic_table,2,0),EDATE(first_payment_date_1,B1048*VLOOKUP(payment_frequency_1,periodic_table,2,0)))),IF(B1048="","",IF(OR(payment_frequency_1="Weekly",payment_frequency_1="Bi-weekly",payment_frequency_1="Semi-monthly"),first_payment_date_1+(B1048-1)*VLOOKUP(payment_frequency_1,periodic_table,2,0),EDATE(first_payment_date_1,(B1048-1)*VLOOKUP(payment_frequency_1,periodic_table,2,0)))))</f>
        <v/>
      </c>
      <c r="D1048" s="83" t="str">
        <f t="shared" ca="1" si="117"/>
        <v/>
      </c>
      <c r="E1048" s="81">
        <f t="shared" ca="1" si="114"/>
        <v>0</v>
      </c>
      <c r="F1048" s="83"/>
      <c r="G1048" s="82" t="str">
        <f t="shared" ref="G1048:G1111" ca="1" si="121">IF(AND(payment_type_1=1,B1048=1),0,IF(B1048="","",I1047*rate_1))</f>
        <v/>
      </c>
      <c r="H1048" s="82" t="str">
        <f t="shared" ca="1" si="118"/>
        <v/>
      </c>
      <c r="I1048" s="82" t="str">
        <f t="shared" ca="1" si="119"/>
        <v/>
      </c>
    </row>
    <row r="1049" spans="2:9" ht="15" thickBot="1" x14ac:dyDescent="0.35">
      <c r="B1049" s="79" t="str">
        <f t="shared" ca="1" si="116"/>
        <v/>
      </c>
      <c r="C1049" s="80" t="str">
        <f t="shared" ca="1" si="120"/>
        <v/>
      </c>
      <c r="D1049" s="83" t="str">
        <f t="shared" ca="1" si="117"/>
        <v/>
      </c>
      <c r="E1049" s="81">
        <f t="shared" ca="1" si="114"/>
        <v>0</v>
      </c>
      <c r="F1049" s="83"/>
      <c r="G1049" s="82" t="str">
        <f t="shared" ca="1" si="121"/>
        <v/>
      </c>
      <c r="H1049" s="82" t="str">
        <f t="shared" ca="1" si="118"/>
        <v/>
      </c>
      <c r="I1049" s="82" t="str">
        <f t="shared" ca="1" si="119"/>
        <v/>
      </c>
    </row>
    <row r="1050" spans="2:9" ht="15" thickBot="1" x14ac:dyDescent="0.35">
      <c r="B1050" s="79" t="str">
        <f t="shared" ca="1" si="116"/>
        <v/>
      </c>
      <c r="C1050" s="80" t="str">
        <f t="shared" ca="1" si="120"/>
        <v/>
      </c>
      <c r="D1050" s="83" t="str">
        <f t="shared" ca="1" si="117"/>
        <v/>
      </c>
      <c r="E1050" s="81">
        <f t="shared" ca="1" si="114"/>
        <v>0</v>
      </c>
      <c r="F1050" s="83"/>
      <c r="G1050" s="82" t="str">
        <f t="shared" ca="1" si="121"/>
        <v/>
      </c>
      <c r="H1050" s="82" t="str">
        <f t="shared" ca="1" si="118"/>
        <v/>
      </c>
      <c r="I1050" s="82" t="str">
        <f t="shared" ca="1" si="119"/>
        <v/>
      </c>
    </row>
    <row r="1051" spans="2:9" ht="15" thickBot="1" x14ac:dyDescent="0.35">
      <c r="B1051" s="79" t="str">
        <f t="shared" ca="1" si="116"/>
        <v/>
      </c>
      <c r="C1051" s="80" t="str">
        <f t="shared" ca="1" si="120"/>
        <v/>
      </c>
      <c r="D1051" s="83" t="str">
        <f t="shared" ca="1" si="117"/>
        <v/>
      </c>
      <c r="E1051" s="81">
        <f t="shared" ca="1" si="114"/>
        <v>0</v>
      </c>
      <c r="F1051" s="83"/>
      <c r="G1051" s="82" t="str">
        <f t="shared" ca="1" si="121"/>
        <v/>
      </c>
      <c r="H1051" s="82" t="str">
        <f t="shared" ca="1" si="118"/>
        <v/>
      </c>
      <c r="I1051" s="82" t="str">
        <f t="shared" ca="1" si="119"/>
        <v/>
      </c>
    </row>
    <row r="1052" spans="2:9" ht="15" thickBot="1" x14ac:dyDescent="0.35">
      <c r="B1052" s="79" t="str">
        <f t="shared" ca="1" si="116"/>
        <v/>
      </c>
      <c r="C1052" s="80" t="str">
        <f t="shared" ca="1" si="120"/>
        <v/>
      </c>
      <c r="D1052" s="83" t="str">
        <f t="shared" ca="1" si="117"/>
        <v/>
      </c>
      <c r="E1052" s="81">
        <f t="shared" ca="1" si="114"/>
        <v>0</v>
      </c>
      <c r="F1052" s="83"/>
      <c r="G1052" s="82" t="str">
        <f t="shared" ca="1" si="121"/>
        <v/>
      </c>
      <c r="H1052" s="82" t="str">
        <f t="shared" ca="1" si="118"/>
        <v/>
      </c>
      <c r="I1052" s="82" t="str">
        <f t="shared" ca="1" si="119"/>
        <v/>
      </c>
    </row>
    <row r="1053" spans="2:9" ht="15" thickBot="1" x14ac:dyDescent="0.35">
      <c r="B1053" s="79" t="str">
        <f t="shared" ca="1" si="116"/>
        <v/>
      </c>
      <c r="C1053" s="80" t="str">
        <f t="shared" ca="1" si="120"/>
        <v/>
      </c>
      <c r="D1053" s="83" t="str">
        <f t="shared" ca="1" si="117"/>
        <v/>
      </c>
      <c r="E1053" s="81">
        <f t="shared" ca="1" si="114"/>
        <v>0</v>
      </c>
      <c r="F1053" s="83"/>
      <c r="G1053" s="82" t="str">
        <f t="shared" ca="1" si="121"/>
        <v/>
      </c>
      <c r="H1053" s="82" t="str">
        <f t="shared" ca="1" si="118"/>
        <v/>
      </c>
      <c r="I1053" s="82" t="str">
        <f t="shared" ca="1" si="119"/>
        <v/>
      </c>
    </row>
    <row r="1054" spans="2:9" ht="15" thickBot="1" x14ac:dyDescent="0.35">
      <c r="B1054" s="79" t="str">
        <f t="shared" ca="1" si="116"/>
        <v/>
      </c>
      <c r="C1054" s="80" t="str">
        <f t="shared" ca="1" si="120"/>
        <v/>
      </c>
      <c r="D1054" s="83" t="str">
        <f t="shared" ca="1" si="117"/>
        <v/>
      </c>
      <c r="E1054" s="81">
        <f t="shared" ca="1" si="114"/>
        <v>0</v>
      </c>
      <c r="F1054" s="83"/>
      <c r="G1054" s="82" t="str">
        <f t="shared" ca="1" si="121"/>
        <v/>
      </c>
      <c r="H1054" s="82" t="str">
        <f t="shared" ca="1" si="118"/>
        <v/>
      </c>
      <c r="I1054" s="82" t="str">
        <f t="shared" ca="1" si="119"/>
        <v/>
      </c>
    </row>
    <row r="1055" spans="2:9" ht="15" thickBot="1" x14ac:dyDescent="0.35">
      <c r="B1055" s="79" t="str">
        <f t="shared" ca="1" si="116"/>
        <v/>
      </c>
      <c r="C1055" s="80" t="str">
        <f t="shared" ca="1" si="120"/>
        <v/>
      </c>
      <c r="D1055" s="83" t="str">
        <f t="shared" ca="1" si="117"/>
        <v/>
      </c>
      <c r="E1055" s="81">
        <f t="shared" ca="1" si="114"/>
        <v>0</v>
      </c>
      <c r="F1055" s="83"/>
      <c r="G1055" s="82" t="str">
        <f t="shared" ca="1" si="121"/>
        <v/>
      </c>
      <c r="H1055" s="82" t="str">
        <f t="shared" ca="1" si="118"/>
        <v/>
      </c>
      <c r="I1055" s="82" t="str">
        <f t="shared" ca="1" si="119"/>
        <v/>
      </c>
    </row>
    <row r="1056" spans="2:9" ht="15" thickBot="1" x14ac:dyDescent="0.35">
      <c r="B1056" s="79" t="str">
        <f t="shared" ca="1" si="116"/>
        <v/>
      </c>
      <c r="C1056" s="80" t="str">
        <f t="shared" ca="1" si="120"/>
        <v/>
      </c>
      <c r="D1056" s="83" t="str">
        <f t="shared" ca="1" si="117"/>
        <v/>
      </c>
      <c r="E1056" s="81">
        <f t="shared" ca="1" si="114"/>
        <v>0</v>
      </c>
      <c r="F1056" s="83"/>
      <c r="G1056" s="82" t="str">
        <f t="shared" ca="1" si="121"/>
        <v/>
      </c>
      <c r="H1056" s="82" t="str">
        <f t="shared" ca="1" si="118"/>
        <v/>
      </c>
      <c r="I1056" s="82" t="str">
        <f t="shared" ca="1" si="119"/>
        <v/>
      </c>
    </row>
    <row r="1057" spans="2:9" ht="15" thickBot="1" x14ac:dyDescent="0.35">
      <c r="B1057" s="79" t="str">
        <f t="shared" ca="1" si="116"/>
        <v/>
      </c>
      <c r="C1057" s="80" t="str">
        <f t="shared" ca="1" si="120"/>
        <v/>
      </c>
      <c r="D1057" s="83" t="str">
        <f t="shared" ca="1" si="117"/>
        <v/>
      </c>
      <c r="E1057" s="81">
        <f t="shared" ca="1" si="114"/>
        <v>0</v>
      </c>
      <c r="F1057" s="83"/>
      <c r="G1057" s="82" t="str">
        <f t="shared" ca="1" si="121"/>
        <v/>
      </c>
      <c r="H1057" s="82" t="str">
        <f t="shared" ca="1" si="118"/>
        <v/>
      </c>
      <c r="I1057" s="82" t="str">
        <f t="shared" ca="1" si="119"/>
        <v/>
      </c>
    </row>
    <row r="1058" spans="2:9" ht="15" thickBot="1" x14ac:dyDescent="0.35">
      <c r="B1058" s="79" t="str">
        <f t="shared" ca="1" si="116"/>
        <v/>
      </c>
      <c r="C1058" s="80" t="str">
        <f t="shared" ca="1" si="120"/>
        <v/>
      </c>
      <c r="D1058" s="83" t="str">
        <f t="shared" ca="1" si="117"/>
        <v/>
      </c>
      <c r="E1058" s="81">
        <f t="shared" ca="1" si="114"/>
        <v>0</v>
      </c>
      <c r="F1058" s="83"/>
      <c r="G1058" s="82" t="str">
        <f t="shared" ca="1" si="121"/>
        <v/>
      </c>
      <c r="H1058" s="82" t="str">
        <f t="shared" ca="1" si="118"/>
        <v/>
      </c>
      <c r="I1058" s="82" t="str">
        <f t="shared" ca="1" si="119"/>
        <v/>
      </c>
    </row>
    <row r="1059" spans="2:9" ht="15" thickBot="1" x14ac:dyDescent="0.35">
      <c r="B1059" s="79" t="str">
        <f t="shared" ca="1" si="116"/>
        <v/>
      </c>
      <c r="C1059" s="80" t="str">
        <f t="shared" ca="1" si="120"/>
        <v/>
      </c>
      <c r="D1059" s="83" t="str">
        <f t="shared" ca="1" si="117"/>
        <v/>
      </c>
      <c r="E1059" s="81">
        <f t="shared" ca="1" si="114"/>
        <v>0</v>
      </c>
      <c r="F1059" s="83"/>
      <c r="G1059" s="82" t="str">
        <f t="shared" ca="1" si="121"/>
        <v/>
      </c>
      <c r="H1059" s="82" t="str">
        <f t="shared" ca="1" si="118"/>
        <v/>
      </c>
      <c r="I1059" s="82" t="str">
        <f t="shared" ca="1" si="119"/>
        <v/>
      </c>
    </row>
    <row r="1060" spans="2:9" ht="15" thickBot="1" x14ac:dyDescent="0.35">
      <c r="B1060" s="79" t="str">
        <f t="shared" ca="1" si="116"/>
        <v/>
      </c>
      <c r="C1060" s="80" t="str">
        <f t="shared" ca="1" si="120"/>
        <v/>
      </c>
      <c r="D1060" s="83" t="str">
        <f t="shared" ca="1" si="117"/>
        <v/>
      </c>
      <c r="E1060" s="81">
        <f t="shared" ref="E1060:E1123" ca="1" si="122">IFERROR(IF(I1059-D1060&lt;$E$13,0,IF(B1060=$I$17,$E$13,IF(B1060&lt;$I$17,0,IF(MOD(B1060-$I$17,$E$18)=0,$E$13,0)))),0)</f>
        <v>0</v>
      </c>
      <c r="F1060" s="83"/>
      <c r="G1060" s="82" t="str">
        <f t="shared" ca="1" si="121"/>
        <v/>
      </c>
      <c r="H1060" s="82" t="str">
        <f t="shared" ca="1" si="118"/>
        <v/>
      </c>
      <c r="I1060" s="82" t="str">
        <f t="shared" ca="1" si="119"/>
        <v/>
      </c>
    </row>
    <row r="1061" spans="2:9" ht="15" thickBot="1" x14ac:dyDescent="0.35">
      <c r="B1061" s="79" t="str">
        <f t="shared" ca="1" si="116"/>
        <v/>
      </c>
      <c r="C1061" s="80" t="str">
        <f t="shared" ca="1" si="120"/>
        <v/>
      </c>
      <c r="D1061" s="83" t="str">
        <f t="shared" ca="1" si="117"/>
        <v/>
      </c>
      <c r="E1061" s="81">
        <f t="shared" ca="1" si="122"/>
        <v>0</v>
      </c>
      <c r="F1061" s="83"/>
      <c r="G1061" s="82" t="str">
        <f t="shared" ca="1" si="121"/>
        <v/>
      </c>
      <c r="H1061" s="82" t="str">
        <f t="shared" ca="1" si="118"/>
        <v/>
      </c>
      <c r="I1061" s="82" t="str">
        <f t="shared" ca="1" si="119"/>
        <v/>
      </c>
    </row>
    <row r="1062" spans="2:9" ht="15" thickBot="1" x14ac:dyDescent="0.35">
      <c r="B1062" s="79" t="str">
        <f t="shared" ca="1" si="116"/>
        <v/>
      </c>
      <c r="C1062" s="80" t="str">
        <f t="shared" ca="1" si="120"/>
        <v/>
      </c>
      <c r="D1062" s="83" t="str">
        <f t="shared" ca="1" si="117"/>
        <v/>
      </c>
      <c r="E1062" s="81">
        <f t="shared" ca="1" si="122"/>
        <v>0</v>
      </c>
      <c r="F1062" s="83"/>
      <c r="G1062" s="82" t="str">
        <f t="shared" ca="1" si="121"/>
        <v/>
      </c>
      <c r="H1062" s="82" t="str">
        <f t="shared" ca="1" si="118"/>
        <v/>
      </c>
      <c r="I1062" s="82" t="str">
        <f t="shared" ca="1" si="119"/>
        <v/>
      </c>
    </row>
    <row r="1063" spans="2:9" ht="15" thickBot="1" x14ac:dyDescent="0.35">
      <c r="B1063" s="79" t="str">
        <f t="shared" ca="1" si="116"/>
        <v/>
      </c>
      <c r="C1063" s="80" t="str">
        <f t="shared" ca="1" si="120"/>
        <v/>
      </c>
      <c r="D1063" s="83" t="str">
        <f t="shared" ca="1" si="117"/>
        <v/>
      </c>
      <c r="E1063" s="81">
        <f t="shared" ca="1" si="122"/>
        <v>0</v>
      </c>
      <c r="F1063" s="83"/>
      <c r="G1063" s="82" t="str">
        <f t="shared" ca="1" si="121"/>
        <v/>
      </c>
      <c r="H1063" s="82" t="str">
        <f t="shared" ca="1" si="118"/>
        <v/>
      </c>
      <c r="I1063" s="82" t="str">
        <f t="shared" ca="1" si="119"/>
        <v/>
      </c>
    </row>
    <row r="1064" spans="2:9" ht="15" thickBot="1" x14ac:dyDescent="0.35">
      <c r="B1064" s="79" t="str">
        <f t="shared" ca="1" si="116"/>
        <v/>
      </c>
      <c r="C1064" s="80" t="str">
        <f t="shared" ca="1" si="120"/>
        <v/>
      </c>
      <c r="D1064" s="83" t="str">
        <f t="shared" ca="1" si="117"/>
        <v/>
      </c>
      <c r="E1064" s="81">
        <f t="shared" ca="1" si="122"/>
        <v>0</v>
      </c>
      <c r="F1064" s="83"/>
      <c r="G1064" s="82" t="str">
        <f t="shared" ca="1" si="121"/>
        <v/>
      </c>
      <c r="H1064" s="82" t="str">
        <f t="shared" ca="1" si="118"/>
        <v/>
      </c>
      <c r="I1064" s="82" t="str">
        <f t="shared" ca="1" si="119"/>
        <v/>
      </c>
    </row>
    <row r="1065" spans="2:9" ht="15" thickBot="1" x14ac:dyDescent="0.35">
      <c r="B1065" s="79" t="str">
        <f t="shared" ref="B1065:B1128" ca="1" si="123">IFERROR(IF(I1064&lt;=0,"",B1064+1),"")</f>
        <v/>
      </c>
      <c r="C1065" s="80" t="str">
        <f t="shared" ca="1" si="120"/>
        <v/>
      </c>
      <c r="D1065" s="83" t="str">
        <f t="shared" ref="D1065:D1128" ca="1" si="124">IF(B1065="","",IF(I1064&lt;payment_1,I1064*(1+rate_1),payment_1))</f>
        <v/>
      </c>
      <c r="E1065" s="81">
        <f t="shared" ca="1" si="122"/>
        <v>0</v>
      </c>
      <c r="F1065" s="83"/>
      <c r="G1065" s="82" t="str">
        <f t="shared" ca="1" si="121"/>
        <v/>
      </c>
      <c r="H1065" s="82" t="str">
        <f t="shared" ref="H1065:H1128" ca="1" si="125">IF(B1065="","",D1065-G1065+E1065+F1065)</f>
        <v/>
      </c>
      <c r="I1065" s="82" t="str">
        <f t="shared" ref="I1065:I1128" ca="1" si="126">IFERROR(IF(H1065&lt;=0,"",I1064-H1065),"")</f>
        <v/>
      </c>
    </row>
    <row r="1066" spans="2:9" ht="15" thickBot="1" x14ac:dyDescent="0.35">
      <c r="B1066" s="79" t="str">
        <f t="shared" ca="1" si="123"/>
        <v/>
      </c>
      <c r="C1066" s="80" t="str">
        <f t="shared" ca="1" si="120"/>
        <v/>
      </c>
      <c r="D1066" s="83" t="str">
        <f t="shared" ca="1" si="124"/>
        <v/>
      </c>
      <c r="E1066" s="81">
        <f t="shared" ca="1" si="122"/>
        <v>0</v>
      </c>
      <c r="F1066" s="83"/>
      <c r="G1066" s="82" t="str">
        <f t="shared" ca="1" si="121"/>
        <v/>
      </c>
      <c r="H1066" s="82" t="str">
        <f t="shared" ca="1" si="125"/>
        <v/>
      </c>
      <c r="I1066" s="82" t="str">
        <f t="shared" ca="1" si="126"/>
        <v/>
      </c>
    </row>
    <row r="1067" spans="2:9" ht="15" thickBot="1" x14ac:dyDescent="0.35">
      <c r="B1067" s="79" t="str">
        <f t="shared" ca="1" si="123"/>
        <v/>
      </c>
      <c r="C1067" s="80" t="str">
        <f t="shared" ca="1" si="120"/>
        <v/>
      </c>
      <c r="D1067" s="83" t="str">
        <f t="shared" ca="1" si="124"/>
        <v/>
      </c>
      <c r="E1067" s="81">
        <f t="shared" ca="1" si="122"/>
        <v>0</v>
      </c>
      <c r="F1067" s="83"/>
      <c r="G1067" s="82" t="str">
        <f t="shared" ca="1" si="121"/>
        <v/>
      </c>
      <c r="H1067" s="82" t="str">
        <f t="shared" ca="1" si="125"/>
        <v/>
      </c>
      <c r="I1067" s="82" t="str">
        <f t="shared" ca="1" si="126"/>
        <v/>
      </c>
    </row>
    <row r="1068" spans="2:9" ht="15" thickBot="1" x14ac:dyDescent="0.35">
      <c r="B1068" s="79" t="str">
        <f t="shared" ca="1" si="123"/>
        <v/>
      </c>
      <c r="C1068" s="80" t="str">
        <f t="shared" ca="1" si="120"/>
        <v/>
      </c>
      <c r="D1068" s="83" t="str">
        <f t="shared" ca="1" si="124"/>
        <v/>
      </c>
      <c r="E1068" s="81">
        <f t="shared" ca="1" si="122"/>
        <v>0</v>
      </c>
      <c r="F1068" s="83"/>
      <c r="G1068" s="82" t="str">
        <f t="shared" ca="1" si="121"/>
        <v/>
      </c>
      <c r="H1068" s="82" t="str">
        <f t="shared" ca="1" si="125"/>
        <v/>
      </c>
      <c r="I1068" s="82" t="str">
        <f t="shared" ca="1" si="126"/>
        <v/>
      </c>
    </row>
    <row r="1069" spans="2:9" ht="15" thickBot="1" x14ac:dyDescent="0.35">
      <c r="B1069" s="79" t="str">
        <f t="shared" ca="1" si="123"/>
        <v/>
      </c>
      <c r="C1069" s="80" t="str">
        <f t="shared" ca="1" si="120"/>
        <v/>
      </c>
      <c r="D1069" s="83" t="str">
        <f t="shared" ca="1" si="124"/>
        <v/>
      </c>
      <c r="E1069" s="81">
        <f t="shared" ca="1" si="122"/>
        <v>0</v>
      </c>
      <c r="F1069" s="83"/>
      <c r="G1069" s="82" t="str">
        <f t="shared" ca="1" si="121"/>
        <v/>
      </c>
      <c r="H1069" s="82" t="str">
        <f t="shared" ca="1" si="125"/>
        <v/>
      </c>
      <c r="I1069" s="82" t="str">
        <f t="shared" ca="1" si="126"/>
        <v/>
      </c>
    </row>
    <row r="1070" spans="2:9" ht="15" thickBot="1" x14ac:dyDescent="0.35">
      <c r="B1070" s="79" t="str">
        <f t="shared" ca="1" si="123"/>
        <v/>
      </c>
      <c r="C1070" s="80" t="str">
        <f t="shared" ca="1" si="120"/>
        <v/>
      </c>
      <c r="D1070" s="83" t="str">
        <f t="shared" ca="1" si="124"/>
        <v/>
      </c>
      <c r="E1070" s="81">
        <f t="shared" ca="1" si="122"/>
        <v>0</v>
      </c>
      <c r="F1070" s="83"/>
      <c r="G1070" s="82" t="str">
        <f t="shared" ca="1" si="121"/>
        <v/>
      </c>
      <c r="H1070" s="82" t="str">
        <f t="shared" ca="1" si="125"/>
        <v/>
      </c>
      <c r="I1070" s="82" t="str">
        <f t="shared" ca="1" si="126"/>
        <v/>
      </c>
    </row>
    <row r="1071" spans="2:9" ht="15" thickBot="1" x14ac:dyDescent="0.35">
      <c r="B1071" s="79" t="str">
        <f t="shared" ca="1" si="123"/>
        <v/>
      </c>
      <c r="C1071" s="80" t="str">
        <f t="shared" ca="1" si="120"/>
        <v/>
      </c>
      <c r="D1071" s="83" t="str">
        <f t="shared" ca="1" si="124"/>
        <v/>
      </c>
      <c r="E1071" s="81">
        <f t="shared" ca="1" si="122"/>
        <v>0</v>
      </c>
      <c r="F1071" s="83"/>
      <c r="G1071" s="82" t="str">
        <f t="shared" ca="1" si="121"/>
        <v/>
      </c>
      <c r="H1071" s="82" t="str">
        <f t="shared" ca="1" si="125"/>
        <v/>
      </c>
      <c r="I1071" s="82" t="str">
        <f t="shared" ca="1" si="126"/>
        <v/>
      </c>
    </row>
    <row r="1072" spans="2:9" ht="15" thickBot="1" x14ac:dyDescent="0.35">
      <c r="B1072" s="79" t="str">
        <f t="shared" ca="1" si="123"/>
        <v/>
      </c>
      <c r="C1072" s="80" t="str">
        <f t="shared" ca="1" si="120"/>
        <v/>
      </c>
      <c r="D1072" s="83" t="str">
        <f t="shared" ca="1" si="124"/>
        <v/>
      </c>
      <c r="E1072" s="81">
        <f t="shared" ca="1" si="122"/>
        <v>0</v>
      </c>
      <c r="F1072" s="83"/>
      <c r="G1072" s="82" t="str">
        <f t="shared" ca="1" si="121"/>
        <v/>
      </c>
      <c r="H1072" s="82" t="str">
        <f t="shared" ca="1" si="125"/>
        <v/>
      </c>
      <c r="I1072" s="82" t="str">
        <f t="shared" ca="1" si="126"/>
        <v/>
      </c>
    </row>
    <row r="1073" spans="2:9" ht="15" thickBot="1" x14ac:dyDescent="0.35">
      <c r="B1073" s="79" t="str">
        <f t="shared" ca="1" si="123"/>
        <v/>
      </c>
      <c r="C1073" s="80" t="str">
        <f t="shared" ca="1" si="120"/>
        <v/>
      </c>
      <c r="D1073" s="83" t="str">
        <f t="shared" ca="1" si="124"/>
        <v/>
      </c>
      <c r="E1073" s="81">
        <f t="shared" ca="1" si="122"/>
        <v>0</v>
      </c>
      <c r="F1073" s="83"/>
      <c r="G1073" s="82" t="str">
        <f t="shared" ca="1" si="121"/>
        <v/>
      </c>
      <c r="H1073" s="82" t="str">
        <f t="shared" ca="1" si="125"/>
        <v/>
      </c>
      <c r="I1073" s="82" t="str">
        <f t="shared" ca="1" si="126"/>
        <v/>
      </c>
    </row>
    <row r="1074" spans="2:9" ht="15" thickBot="1" x14ac:dyDescent="0.35">
      <c r="B1074" s="79" t="str">
        <f t="shared" ca="1" si="123"/>
        <v/>
      </c>
      <c r="C1074" s="80" t="str">
        <f t="shared" ca="1" si="120"/>
        <v/>
      </c>
      <c r="D1074" s="83" t="str">
        <f t="shared" ca="1" si="124"/>
        <v/>
      </c>
      <c r="E1074" s="81">
        <f t="shared" ca="1" si="122"/>
        <v>0</v>
      </c>
      <c r="F1074" s="83"/>
      <c r="G1074" s="82" t="str">
        <f t="shared" ca="1" si="121"/>
        <v/>
      </c>
      <c r="H1074" s="82" t="str">
        <f t="shared" ca="1" si="125"/>
        <v/>
      </c>
      <c r="I1074" s="82" t="str">
        <f t="shared" ca="1" si="126"/>
        <v/>
      </c>
    </row>
    <row r="1075" spans="2:9" ht="15" thickBot="1" x14ac:dyDescent="0.35">
      <c r="B1075" s="79" t="str">
        <f t="shared" ca="1" si="123"/>
        <v/>
      </c>
      <c r="C1075" s="80" t="str">
        <f t="shared" ca="1" si="120"/>
        <v/>
      </c>
      <c r="D1075" s="83" t="str">
        <f t="shared" ca="1" si="124"/>
        <v/>
      </c>
      <c r="E1075" s="81">
        <f t="shared" ca="1" si="122"/>
        <v>0</v>
      </c>
      <c r="F1075" s="83"/>
      <c r="G1075" s="82" t="str">
        <f t="shared" ca="1" si="121"/>
        <v/>
      </c>
      <c r="H1075" s="82" t="str">
        <f t="shared" ca="1" si="125"/>
        <v/>
      </c>
      <c r="I1075" s="82" t="str">
        <f t="shared" ca="1" si="126"/>
        <v/>
      </c>
    </row>
    <row r="1076" spans="2:9" ht="15" thickBot="1" x14ac:dyDescent="0.35">
      <c r="B1076" s="79" t="str">
        <f t="shared" ca="1" si="123"/>
        <v/>
      </c>
      <c r="C1076" s="80" t="str">
        <f t="shared" ca="1" si="120"/>
        <v/>
      </c>
      <c r="D1076" s="83" t="str">
        <f t="shared" ca="1" si="124"/>
        <v/>
      </c>
      <c r="E1076" s="81">
        <f t="shared" ca="1" si="122"/>
        <v>0</v>
      </c>
      <c r="F1076" s="83"/>
      <c r="G1076" s="82" t="str">
        <f t="shared" ca="1" si="121"/>
        <v/>
      </c>
      <c r="H1076" s="82" t="str">
        <f t="shared" ca="1" si="125"/>
        <v/>
      </c>
      <c r="I1076" s="82" t="str">
        <f t="shared" ca="1" si="126"/>
        <v/>
      </c>
    </row>
    <row r="1077" spans="2:9" ht="15" thickBot="1" x14ac:dyDescent="0.35">
      <c r="B1077" s="79" t="str">
        <f t="shared" ca="1" si="123"/>
        <v/>
      </c>
      <c r="C1077" s="80" t="str">
        <f t="shared" ca="1" si="120"/>
        <v/>
      </c>
      <c r="D1077" s="83" t="str">
        <f t="shared" ca="1" si="124"/>
        <v/>
      </c>
      <c r="E1077" s="81">
        <f t="shared" ca="1" si="122"/>
        <v>0</v>
      </c>
      <c r="F1077" s="83"/>
      <c r="G1077" s="82" t="str">
        <f t="shared" ca="1" si="121"/>
        <v/>
      </c>
      <c r="H1077" s="82" t="str">
        <f t="shared" ca="1" si="125"/>
        <v/>
      </c>
      <c r="I1077" s="82" t="str">
        <f t="shared" ca="1" si="126"/>
        <v/>
      </c>
    </row>
    <row r="1078" spans="2:9" ht="15" thickBot="1" x14ac:dyDescent="0.35">
      <c r="B1078" s="79" t="str">
        <f t="shared" ca="1" si="123"/>
        <v/>
      </c>
      <c r="C1078" s="80" t="str">
        <f t="shared" ca="1" si="120"/>
        <v/>
      </c>
      <c r="D1078" s="83" t="str">
        <f t="shared" ca="1" si="124"/>
        <v/>
      </c>
      <c r="E1078" s="81">
        <f t="shared" ca="1" si="122"/>
        <v>0</v>
      </c>
      <c r="F1078" s="83"/>
      <c r="G1078" s="82" t="str">
        <f t="shared" ca="1" si="121"/>
        <v/>
      </c>
      <c r="H1078" s="82" t="str">
        <f t="shared" ca="1" si="125"/>
        <v/>
      </c>
      <c r="I1078" s="82" t="str">
        <f t="shared" ca="1" si="126"/>
        <v/>
      </c>
    </row>
    <row r="1079" spans="2:9" ht="15" thickBot="1" x14ac:dyDescent="0.35">
      <c r="B1079" s="79" t="str">
        <f t="shared" ca="1" si="123"/>
        <v/>
      </c>
      <c r="C1079" s="80" t="str">
        <f t="shared" ca="1" si="120"/>
        <v/>
      </c>
      <c r="D1079" s="83" t="str">
        <f t="shared" ca="1" si="124"/>
        <v/>
      </c>
      <c r="E1079" s="81">
        <f t="shared" ca="1" si="122"/>
        <v>0</v>
      </c>
      <c r="F1079" s="83"/>
      <c r="G1079" s="82" t="str">
        <f t="shared" ca="1" si="121"/>
        <v/>
      </c>
      <c r="H1079" s="82" t="str">
        <f t="shared" ca="1" si="125"/>
        <v/>
      </c>
      <c r="I1079" s="82" t="str">
        <f t="shared" ca="1" si="126"/>
        <v/>
      </c>
    </row>
    <row r="1080" spans="2:9" ht="15" thickBot="1" x14ac:dyDescent="0.35">
      <c r="B1080" s="79" t="str">
        <f t="shared" ca="1" si="123"/>
        <v/>
      </c>
      <c r="C1080" s="80" t="str">
        <f t="shared" ca="1" si="120"/>
        <v/>
      </c>
      <c r="D1080" s="83" t="str">
        <f t="shared" ca="1" si="124"/>
        <v/>
      </c>
      <c r="E1080" s="81">
        <f t="shared" ca="1" si="122"/>
        <v>0</v>
      </c>
      <c r="F1080" s="83"/>
      <c r="G1080" s="82" t="str">
        <f t="shared" ca="1" si="121"/>
        <v/>
      </c>
      <c r="H1080" s="82" t="str">
        <f t="shared" ca="1" si="125"/>
        <v/>
      </c>
      <c r="I1080" s="82" t="str">
        <f t="shared" ca="1" si="126"/>
        <v/>
      </c>
    </row>
    <row r="1081" spans="2:9" ht="15" thickBot="1" x14ac:dyDescent="0.35">
      <c r="B1081" s="79" t="str">
        <f t="shared" ca="1" si="123"/>
        <v/>
      </c>
      <c r="C1081" s="80" t="str">
        <f t="shared" ca="1" si="120"/>
        <v/>
      </c>
      <c r="D1081" s="83" t="str">
        <f t="shared" ca="1" si="124"/>
        <v/>
      </c>
      <c r="E1081" s="81">
        <f t="shared" ca="1" si="122"/>
        <v>0</v>
      </c>
      <c r="F1081" s="83"/>
      <c r="G1081" s="82" t="str">
        <f t="shared" ca="1" si="121"/>
        <v/>
      </c>
      <c r="H1081" s="82" t="str">
        <f t="shared" ca="1" si="125"/>
        <v/>
      </c>
      <c r="I1081" s="82" t="str">
        <f t="shared" ca="1" si="126"/>
        <v/>
      </c>
    </row>
    <row r="1082" spans="2:9" ht="15" thickBot="1" x14ac:dyDescent="0.35">
      <c r="B1082" s="79" t="str">
        <f t="shared" ca="1" si="123"/>
        <v/>
      </c>
      <c r="C1082" s="80" t="str">
        <f t="shared" ca="1" si="120"/>
        <v/>
      </c>
      <c r="D1082" s="83" t="str">
        <f t="shared" ca="1" si="124"/>
        <v/>
      </c>
      <c r="E1082" s="81">
        <f t="shared" ca="1" si="122"/>
        <v>0</v>
      </c>
      <c r="F1082" s="83"/>
      <c r="G1082" s="82" t="str">
        <f t="shared" ca="1" si="121"/>
        <v/>
      </c>
      <c r="H1082" s="82" t="str">
        <f t="shared" ca="1" si="125"/>
        <v/>
      </c>
      <c r="I1082" s="82" t="str">
        <f t="shared" ca="1" si="126"/>
        <v/>
      </c>
    </row>
    <row r="1083" spans="2:9" ht="15" thickBot="1" x14ac:dyDescent="0.35">
      <c r="B1083" s="79" t="str">
        <f t="shared" ca="1" si="123"/>
        <v/>
      </c>
      <c r="C1083" s="80" t="str">
        <f t="shared" ca="1" si="120"/>
        <v/>
      </c>
      <c r="D1083" s="83" t="str">
        <f t="shared" ca="1" si="124"/>
        <v/>
      </c>
      <c r="E1083" s="81">
        <f t="shared" ca="1" si="122"/>
        <v>0</v>
      </c>
      <c r="F1083" s="83"/>
      <c r="G1083" s="82" t="str">
        <f t="shared" ca="1" si="121"/>
        <v/>
      </c>
      <c r="H1083" s="82" t="str">
        <f t="shared" ca="1" si="125"/>
        <v/>
      </c>
      <c r="I1083" s="82" t="str">
        <f t="shared" ca="1" si="126"/>
        <v/>
      </c>
    </row>
    <row r="1084" spans="2:9" ht="15" thickBot="1" x14ac:dyDescent="0.35">
      <c r="B1084" s="79" t="str">
        <f t="shared" ca="1" si="123"/>
        <v/>
      </c>
      <c r="C1084" s="80" t="str">
        <f t="shared" ca="1" si="120"/>
        <v/>
      </c>
      <c r="D1084" s="83" t="str">
        <f t="shared" ca="1" si="124"/>
        <v/>
      </c>
      <c r="E1084" s="81">
        <f t="shared" ca="1" si="122"/>
        <v>0</v>
      </c>
      <c r="F1084" s="83"/>
      <c r="G1084" s="82" t="str">
        <f t="shared" ca="1" si="121"/>
        <v/>
      </c>
      <c r="H1084" s="82" t="str">
        <f t="shared" ca="1" si="125"/>
        <v/>
      </c>
      <c r="I1084" s="82" t="str">
        <f t="shared" ca="1" si="126"/>
        <v/>
      </c>
    </row>
    <row r="1085" spans="2:9" ht="15" thickBot="1" x14ac:dyDescent="0.35">
      <c r="B1085" s="79" t="str">
        <f t="shared" ca="1" si="123"/>
        <v/>
      </c>
      <c r="C1085" s="80" t="str">
        <f t="shared" ca="1" si="120"/>
        <v/>
      </c>
      <c r="D1085" s="83" t="str">
        <f t="shared" ca="1" si="124"/>
        <v/>
      </c>
      <c r="E1085" s="81">
        <f t="shared" ca="1" si="122"/>
        <v>0</v>
      </c>
      <c r="F1085" s="83"/>
      <c r="G1085" s="82" t="str">
        <f t="shared" ca="1" si="121"/>
        <v/>
      </c>
      <c r="H1085" s="82" t="str">
        <f t="shared" ca="1" si="125"/>
        <v/>
      </c>
      <c r="I1085" s="82" t="str">
        <f t="shared" ca="1" si="126"/>
        <v/>
      </c>
    </row>
    <row r="1086" spans="2:9" ht="15" thickBot="1" x14ac:dyDescent="0.35">
      <c r="B1086" s="79" t="str">
        <f t="shared" ca="1" si="123"/>
        <v/>
      </c>
      <c r="C1086" s="80" t="str">
        <f t="shared" ca="1" si="120"/>
        <v/>
      </c>
      <c r="D1086" s="83" t="str">
        <f t="shared" ca="1" si="124"/>
        <v/>
      </c>
      <c r="E1086" s="81">
        <f t="shared" ca="1" si="122"/>
        <v>0</v>
      </c>
      <c r="F1086" s="83"/>
      <c r="G1086" s="82" t="str">
        <f t="shared" ca="1" si="121"/>
        <v/>
      </c>
      <c r="H1086" s="82" t="str">
        <f t="shared" ca="1" si="125"/>
        <v/>
      </c>
      <c r="I1086" s="82" t="str">
        <f t="shared" ca="1" si="126"/>
        <v/>
      </c>
    </row>
    <row r="1087" spans="2:9" ht="15" thickBot="1" x14ac:dyDescent="0.35">
      <c r="B1087" s="79" t="str">
        <f t="shared" ca="1" si="123"/>
        <v/>
      </c>
      <c r="C1087" s="80" t="str">
        <f t="shared" ca="1" si="120"/>
        <v/>
      </c>
      <c r="D1087" s="83" t="str">
        <f t="shared" ca="1" si="124"/>
        <v/>
      </c>
      <c r="E1087" s="81">
        <f t="shared" ca="1" si="122"/>
        <v>0</v>
      </c>
      <c r="F1087" s="83"/>
      <c r="G1087" s="82" t="str">
        <f t="shared" ca="1" si="121"/>
        <v/>
      </c>
      <c r="H1087" s="82" t="str">
        <f t="shared" ca="1" si="125"/>
        <v/>
      </c>
      <c r="I1087" s="82" t="str">
        <f t="shared" ca="1" si="126"/>
        <v/>
      </c>
    </row>
    <row r="1088" spans="2:9" ht="15" thickBot="1" x14ac:dyDescent="0.35">
      <c r="B1088" s="79" t="str">
        <f t="shared" ca="1" si="123"/>
        <v/>
      </c>
      <c r="C1088" s="80" t="str">
        <f t="shared" ca="1" si="120"/>
        <v/>
      </c>
      <c r="D1088" s="83" t="str">
        <f t="shared" ca="1" si="124"/>
        <v/>
      </c>
      <c r="E1088" s="81">
        <f t="shared" ca="1" si="122"/>
        <v>0</v>
      </c>
      <c r="F1088" s="83"/>
      <c r="G1088" s="82" t="str">
        <f t="shared" ca="1" si="121"/>
        <v/>
      </c>
      <c r="H1088" s="82" t="str">
        <f t="shared" ca="1" si="125"/>
        <v/>
      </c>
      <c r="I1088" s="82" t="str">
        <f t="shared" ca="1" si="126"/>
        <v/>
      </c>
    </row>
    <row r="1089" spans="2:9" ht="15" thickBot="1" x14ac:dyDescent="0.35">
      <c r="B1089" s="79" t="str">
        <f t="shared" ca="1" si="123"/>
        <v/>
      </c>
      <c r="C1089" s="80" t="str">
        <f t="shared" ca="1" si="120"/>
        <v/>
      </c>
      <c r="D1089" s="83" t="str">
        <f t="shared" ca="1" si="124"/>
        <v/>
      </c>
      <c r="E1089" s="81">
        <f t="shared" ca="1" si="122"/>
        <v>0</v>
      </c>
      <c r="F1089" s="83"/>
      <c r="G1089" s="82" t="str">
        <f t="shared" ca="1" si="121"/>
        <v/>
      </c>
      <c r="H1089" s="82" t="str">
        <f t="shared" ca="1" si="125"/>
        <v/>
      </c>
      <c r="I1089" s="82" t="str">
        <f t="shared" ca="1" si="126"/>
        <v/>
      </c>
    </row>
    <row r="1090" spans="2:9" ht="15" thickBot="1" x14ac:dyDescent="0.35">
      <c r="B1090" s="79" t="str">
        <f t="shared" ca="1" si="123"/>
        <v/>
      </c>
      <c r="C1090" s="80" t="str">
        <f t="shared" ca="1" si="120"/>
        <v/>
      </c>
      <c r="D1090" s="83" t="str">
        <f t="shared" ca="1" si="124"/>
        <v/>
      </c>
      <c r="E1090" s="81">
        <f t="shared" ca="1" si="122"/>
        <v>0</v>
      </c>
      <c r="F1090" s="83"/>
      <c r="G1090" s="82" t="str">
        <f t="shared" ca="1" si="121"/>
        <v/>
      </c>
      <c r="H1090" s="82" t="str">
        <f t="shared" ca="1" si="125"/>
        <v/>
      </c>
      <c r="I1090" s="82" t="str">
        <f t="shared" ca="1" si="126"/>
        <v/>
      </c>
    </row>
    <row r="1091" spans="2:9" ht="15" thickBot="1" x14ac:dyDescent="0.35">
      <c r="B1091" s="79" t="str">
        <f t="shared" ca="1" si="123"/>
        <v/>
      </c>
      <c r="C1091" s="80" t="str">
        <f t="shared" ca="1" si="120"/>
        <v/>
      </c>
      <c r="D1091" s="83" t="str">
        <f t="shared" ca="1" si="124"/>
        <v/>
      </c>
      <c r="E1091" s="81">
        <f t="shared" ca="1" si="122"/>
        <v>0</v>
      </c>
      <c r="F1091" s="83"/>
      <c r="G1091" s="82" t="str">
        <f t="shared" ca="1" si="121"/>
        <v/>
      </c>
      <c r="H1091" s="82" t="str">
        <f t="shared" ca="1" si="125"/>
        <v/>
      </c>
      <c r="I1091" s="82" t="str">
        <f t="shared" ca="1" si="126"/>
        <v/>
      </c>
    </row>
    <row r="1092" spans="2:9" ht="15" thickBot="1" x14ac:dyDescent="0.35">
      <c r="B1092" s="79" t="str">
        <f t="shared" ca="1" si="123"/>
        <v/>
      </c>
      <c r="C1092" s="80" t="str">
        <f t="shared" ca="1" si="120"/>
        <v/>
      </c>
      <c r="D1092" s="83" t="str">
        <f t="shared" ca="1" si="124"/>
        <v/>
      </c>
      <c r="E1092" s="81">
        <f t="shared" ca="1" si="122"/>
        <v>0</v>
      </c>
      <c r="F1092" s="83"/>
      <c r="G1092" s="82" t="str">
        <f t="shared" ca="1" si="121"/>
        <v/>
      </c>
      <c r="H1092" s="82" t="str">
        <f t="shared" ca="1" si="125"/>
        <v/>
      </c>
      <c r="I1092" s="82" t="str">
        <f t="shared" ca="1" si="126"/>
        <v/>
      </c>
    </row>
    <row r="1093" spans="2:9" ht="15" thickBot="1" x14ac:dyDescent="0.35">
      <c r="B1093" s="79" t="str">
        <f t="shared" ca="1" si="123"/>
        <v/>
      </c>
      <c r="C1093" s="80" t="str">
        <f t="shared" ca="1" si="120"/>
        <v/>
      </c>
      <c r="D1093" s="83" t="str">
        <f t="shared" ca="1" si="124"/>
        <v/>
      </c>
      <c r="E1093" s="81">
        <f t="shared" ca="1" si="122"/>
        <v>0</v>
      </c>
      <c r="F1093" s="83"/>
      <c r="G1093" s="82" t="str">
        <f t="shared" ca="1" si="121"/>
        <v/>
      </c>
      <c r="H1093" s="82" t="str">
        <f t="shared" ca="1" si="125"/>
        <v/>
      </c>
      <c r="I1093" s="82" t="str">
        <f t="shared" ca="1" si="126"/>
        <v/>
      </c>
    </row>
    <row r="1094" spans="2:9" ht="15" thickBot="1" x14ac:dyDescent="0.35">
      <c r="B1094" s="79" t="str">
        <f t="shared" ca="1" si="123"/>
        <v/>
      </c>
      <c r="C1094" s="80" t="str">
        <f t="shared" ca="1" si="120"/>
        <v/>
      </c>
      <c r="D1094" s="83" t="str">
        <f t="shared" ca="1" si="124"/>
        <v/>
      </c>
      <c r="E1094" s="81">
        <f t="shared" ca="1" si="122"/>
        <v>0</v>
      </c>
      <c r="F1094" s="83"/>
      <c r="G1094" s="82" t="str">
        <f t="shared" ca="1" si="121"/>
        <v/>
      </c>
      <c r="H1094" s="82" t="str">
        <f t="shared" ca="1" si="125"/>
        <v/>
      </c>
      <c r="I1094" s="82" t="str">
        <f t="shared" ca="1" si="126"/>
        <v/>
      </c>
    </row>
    <row r="1095" spans="2:9" ht="15" thickBot="1" x14ac:dyDescent="0.35">
      <c r="B1095" s="79" t="str">
        <f t="shared" ca="1" si="123"/>
        <v/>
      </c>
      <c r="C1095" s="80" t="str">
        <f t="shared" ca="1" si="120"/>
        <v/>
      </c>
      <c r="D1095" s="83" t="str">
        <f t="shared" ca="1" si="124"/>
        <v/>
      </c>
      <c r="E1095" s="81">
        <f t="shared" ca="1" si="122"/>
        <v>0</v>
      </c>
      <c r="F1095" s="83"/>
      <c r="G1095" s="82" t="str">
        <f t="shared" ca="1" si="121"/>
        <v/>
      </c>
      <c r="H1095" s="82" t="str">
        <f t="shared" ca="1" si="125"/>
        <v/>
      </c>
      <c r="I1095" s="82" t="str">
        <f t="shared" ca="1" si="126"/>
        <v/>
      </c>
    </row>
    <row r="1096" spans="2:9" ht="15" thickBot="1" x14ac:dyDescent="0.35">
      <c r="B1096" s="79" t="str">
        <f t="shared" ca="1" si="123"/>
        <v/>
      </c>
      <c r="C1096" s="80" t="str">
        <f t="shared" ca="1" si="120"/>
        <v/>
      </c>
      <c r="D1096" s="83" t="str">
        <f t="shared" ca="1" si="124"/>
        <v/>
      </c>
      <c r="E1096" s="81">
        <f t="shared" ca="1" si="122"/>
        <v>0</v>
      </c>
      <c r="F1096" s="83"/>
      <c r="G1096" s="82" t="str">
        <f t="shared" ca="1" si="121"/>
        <v/>
      </c>
      <c r="H1096" s="82" t="str">
        <f t="shared" ca="1" si="125"/>
        <v/>
      </c>
      <c r="I1096" s="82" t="str">
        <f t="shared" ca="1" si="126"/>
        <v/>
      </c>
    </row>
    <row r="1097" spans="2:9" ht="15" thickBot="1" x14ac:dyDescent="0.35">
      <c r="B1097" s="79" t="str">
        <f t="shared" ca="1" si="123"/>
        <v/>
      </c>
      <c r="C1097" s="80" t="str">
        <f t="shared" ca="1" si="120"/>
        <v/>
      </c>
      <c r="D1097" s="83" t="str">
        <f t="shared" ca="1" si="124"/>
        <v/>
      </c>
      <c r="E1097" s="81">
        <f t="shared" ca="1" si="122"/>
        <v>0</v>
      </c>
      <c r="F1097" s="83"/>
      <c r="G1097" s="82" t="str">
        <f t="shared" ca="1" si="121"/>
        <v/>
      </c>
      <c r="H1097" s="82" t="str">
        <f t="shared" ca="1" si="125"/>
        <v/>
      </c>
      <c r="I1097" s="82" t="str">
        <f t="shared" ca="1" si="126"/>
        <v/>
      </c>
    </row>
    <row r="1098" spans="2:9" ht="15" thickBot="1" x14ac:dyDescent="0.35">
      <c r="B1098" s="79" t="str">
        <f t="shared" ca="1" si="123"/>
        <v/>
      </c>
      <c r="C1098" s="80" t="str">
        <f t="shared" ca="1" si="120"/>
        <v/>
      </c>
      <c r="D1098" s="83" t="str">
        <f t="shared" ca="1" si="124"/>
        <v/>
      </c>
      <c r="E1098" s="81">
        <f t="shared" ca="1" si="122"/>
        <v>0</v>
      </c>
      <c r="F1098" s="83"/>
      <c r="G1098" s="82" t="str">
        <f t="shared" ca="1" si="121"/>
        <v/>
      </c>
      <c r="H1098" s="82" t="str">
        <f t="shared" ca="1" si="125"/>
        <v/>
      </c>
      <c r="I1098" s="82" t="str">
        <f t="shared" ca="1" si="126"/>
        <v/>
      </c>
    </row>
    <row r="1099" spans="2:9" ht="15" thickBot="1" x14ac:dyDescent="0.35">
      <c r="B1099" s="79" t="str">
        <f t="shared" ca="1" si="123"/>
        <v/>
      </c>
      <c r="C1099" s="80" t="str">
        <f t="shared" ca="1" si="120"/>
        <v/>
      </c>
      <c r="D1099" s="83" t="str">
        <f t="shared" ca="1" si="124"/>
        <v/>
      </c>
      <c r="E1099" s="81">
        <f t="shared" ca="1" si="122"/>
        <v>0</v>
      </c>
      <c r="F1099" s="83"/>
      <c r="G1099" s="82" t="str">
        <f t="shared" ca="1" si="121"/>
        <v/>
      </c>
      <c r="H1099" s="82" t="str">
        <f t="shared" ca="1" si="125"/>
        <v/>
      </c>
      <c r="I1099" s="82" t="str">
        <f t="shared" ca="1" si="126"/>
        <v/>
      </c>
    </row>
    <row r="1100" spans="2:9" ht="15" thickBot="1" x14ac:dyDescent="0.35">
      <c r="B1100" s="79" t="str">
        <f t="shared" ca="1" si="123"/>
        <v/>
      </c>
      <c r="C1100" s="80" t="str">
        <f t="shared" ca="1" si="120"/>
        <v/>
      </c>
      <c r="D1100" s="83" t="str">
        <f t="shared" ca="1" si="124"/>
        <v/>
      </c>
      <c r="E1100" s="81">
        <f t="shared" ca="1" si="122"/>
        <v>0</v>
      </c>
      <c r="F1100" s="83"/>
      <c r="G1100" s="82" t="str">
        <f t="shared" ca="1" si="121"/>
        <v/>
      </c>
      <c r="H1100" s="82" t="str">
        <f t="shared" ca="1" si="125"/>
        <v/>
      </c>
      <c r="I1100" s="82" t="str">
        <f t="shared" ca="1" si="126"/>
        <v/>
      </c>
    </row>
    <row r="1101" spans="2:9" ht="15" thickBot="1" x14ac:dyDescent="0.35">
      <c r="B1101" s="79" t="str">
        <f t="shared" ca="1" si="123"/>
        <v/>
      </c>
      <c r="C1101" s="80" t="str">
        <f t="shared" ca="1" si="120"/>
        <v/>
      </c>
      <c r="D1101" s="83" t="str">
        <f t="shared" ca="1" si="124"/>
        <v/>
      </c>
      <c r="E1101" s="81">
        <f t="shared" ca="1" si="122"/>
        <v>0</v>
      </c>
      <c r="F1101" s="83"/>
      <c r="G1101" s="82" t="str">
        <f t="shared" ca="1" si="121"/>
        <v/>
      </c>
      <c r="H1101" s="82" t="str">
        <f t="shared" ca="1" si="125"/>
        <v/>
      </c>
      <c r="I1101" s="82" t="str">
        <f t="shared" ca="1" si="126"/>
        <v/>
      </c>
    </row>
    <row r="1102" spans="2:9" ht="15" thickBot="1" x14ac:dyDescent="0.35">
      <c r="B1102" s="79" t="str">
        <f t="shared" ca="1" si="123"/>
        <v/>
      </c>
      <c r="C1102" s="80" t="str">
        <f t="shared" ca="1" si="120"/>
        <v/>
      </c>
      <c r="D1102" s="83" t="str">
        <f t="shared" ca="1" si="124"/>
        <v/>
      </c>
      <c r="E1102" s="81">
        <f t="shared" ca="1" si="122"/>
        <v>0</v>
      </c>
      <c r="F1102" s="83"/>
      <c r="G1102" s="82" t="str">
        <f t="shared" ca="1" si="121"/>
        <v/>
      </c>
      <c r="H1102" s="82" t="str">
        <f t="shared" ca="1" si="125"/>
        <v/>
      </c>
      <c r="I1102" s="82" t="str">
        <f t="shared" ca="1" si="126"/>
        <v/>
      </c>
    </row>
    <row r="1103" spans="2:9" ht="15" thickBot="1" x14ac:dyDescent="0.35">
      <c r="B1103" s="79" t="str">
        <f t="shared" ca="1" si="123"/>
        <v/>
      </c>
      <c r="C1103" s="80" t="str">
        <f t="shared" ca="1" si="120"/>
        <v/>
      </c>
      <c r="D1103" s="83" t="str">
        <f t="shared" ca="1" si="124"/>
        <v/>
      </c>
      <c r="E1103" s="81">
        <f t="shared" ca="1" si="122"/>
        <v>0</v>
      </c>
      <c r="F1103" s="83"/>
      <c r="G1103" s="82" t="str">
        <f t="shared" ca="1" si="121"/>
        <v/>
      </c>
      <c r="H1103" s="82" t="str">
        <f t="shared" ca="1" si="125"/>
        <v/>
      </c>
      <c r="I1103" s="82" t="str">
        <f t="shared" ca="1" si="126"/>
        <v/>
      </c>
    </row>
    <row r="1104" spans="2:9" ht="15" thickBot="1" x14ac:dyDescent="0.35">
      <c r="B1104" s="79" t="str">
        <f t="shared" ca="1" si="123"/>
        <v/>
      </c>
      <c r="C1104" s="80" t="str">
        <f t="shared" ca="1" si="120"/>
        <v/>
      </c>
      <c r="D1104" s="83" t="str">
        <f t="shared" ca="1" si="124"/>
        <v/>
      </c>
      <c r="E1104" s="81">
        <f t="shared" ca="1" si="122"/>
        <v>0</v>
      </c>
      <c r="F1104" s="83"/>
      <c r="G1104" s="82" t="str">
        <f t="shared" ca="1" si="121"/>
        <v/>
      </c>
      <c r="H1104" s="82" t="str">
        <f t="shared" ca="1" si="125"/>
        <v/>
      </c>
      <c r="I1104" s="82" t="str">
        <f t="shared" ca="1" si="126"/>
        <v/>
      </c>
    </row>
    <row r="1105" spans="2:9" ht="15" thickBot="1" x14ac:dyDescent="0.35">
      <c r="B1105" s="79" t="str">
        <f t="shared" ca="1" si="123"/>
        <v/>
      </c>
      <c r="C1105" s="80" t="str">
        <f t="shared" ca="1" si="120"/>
        <v/>
      </c>
      <c r="D1105" s="83" t="str">
        <f t="shared" ca="1" si="124"/>
        <v/>
      </c>
      <c r="E1105" s="81">
        <f t="shared" ca="1" si="122"/>
        <v>0</v>
      </c>
      <c r="F1105" s="83"/>
      <c r="G1105" s="82" t="str">
        <f t="shared" ca="1" si="121"/>
        <v/>
      </c>
      <c r="H1105" s="82" t="str">
        <f t="shared" ca="1" si="125"/>
        <v/>
      </c>
      <c r="I1105" s="82" t="str">
        <f t="shared" ca="1" si="126"/>
        <v/>
      </c>
    </row>
    <row r="1106" spans="2:9" ht="15" thickBot="1" x14ac:dyDescent="0.35">
      <c r="B1106" s="79" t="str">
        <f t="shared" ca="1" si="123"/>
        <v/>
      </c>
      <c r="C1106" s="80" t="str">
        <f t="shared" ca="1" si="120"/>
        <v/>
      </c>
      <c r="D1106" s="83" t="str">
        <f t="shared" ca="1" si="124"/>
        <v/>
      </c>
      <c r="E1106" s="81">
        <f t="shared" ca="1" si="122"/>
        <v>0</v>
      </c>
      <c r="F1106" s="83"/>
      <c r="G1106" s="82" t="str">
        <f t="shared" ca="1" si="121"/>
        <v/>
      </c>
      <c r="H1106" s="82" t="str">
        <f t="shared" ca="1" si="125"/>
        <v/>
      </c>
      <c r="I1106" s="82" t="str">
        <f t="shared" ca="1" si="126"/>
        <v/>
      </c>
    </row>
    <row r="1107" spans="2:9" ht="15" thickBot="1" x14ac:dyDescent="0.35">
      <c r="B1107" s="79" t="str">
        <f t="shared" ca="1" si="123"/>
        <v/>
      </c>
      <c r="C1107" s="80" t="str">
        <f t="shared" ca="1" si="120"/>
        <v/>
      </c>
      <c r="D1107" s="83" t="str">
        <f t="shared" ca="1" si="124"/>
        <v/>
      </c>
      <c r="E1107" s="81">
        <f t="shared" ca="1" si="122"/>
        <v>0</v>
      </c>
      <c r="F1107" s="83"/>
      <c r="G1107" s="82" t="str">
        <f t="shared" ca="1" si="121"/>
        <v/>
      </c>
      <c r="H1107" s="82" t="str">
        <f t="shared" ca="1" si="125"/>
        <v/>
      </c>
      <c r="I1107" s="82" t="str">
        <f t="shared" ca="1" si="126"/>
        <v/>
      </c>
    </row>
    <row r="1108" spans="2:9" ht="15" thickBot="1" x14ac:dyDescent="0.35">
      <c r="B1108" s="79" t="str">
        <f t="shared" ca="1" si="123"/>
        <v/>
      </c>
      <c r="C1108" s="80" t="str">
        <f t="shared" ca="1" si="120"/>
        <v/>
      </c>
      <c r="D1108" s="83" t="str">
        <f t="shared" ca="1" si="124"/>
        <v/>
      </c>
      <c r="E1108" s="81">
        <f t="shared" ca="1" si="122"/>
        <v>0</v>
      </c>
      <c r="F1108" s="83"/>
      <c r="G1108" s="82" t="str">
        <f t="shared" ca="1" si="121"/>
        <v/>
      </c>
      <c r="H1108" s="82" t="str">
        <f t="shared" ca="1" si="125"/>
        <v/>
      </c>
      <c r="I1108" s="82" t="str">
        <f t="shared" ca="1" si="126"/>
        <v/>
      </c>
    </row>
    <row r="1109" spans="2:9" ht="15" thickBot="1" x14ac:dyDescent="0.35">
      <c r="B1109" s="79" t="str">
        <f t="shared" ca="1" si="123"/>
        <v/>
      </c>
      <c r="C1109" s="80" t="str">
        <f t="shared" ca="1" si="120"/>
        <v/>
      </c>
      <c r="D1109" s="83" t="str">
        <f t="shared" ca="1" si="124"/>
        <v/>
      </c>
      <c r="E1109" s="81">
        <f t="shared" ca="1" si="122"/>
        <v>0</v>
      </c>
      <c r="F1109" s="83"/>
      <c r="G1109" s="82" t="str">
        <f t="shared" ca="1" si="121"/>
        <v/>
      </c>
      <c r="H1109" s="82" t="str">
        <f t="shared" ca="1" si="125"/>
        <v/>
      </c>
      <c r="I1109" s="82" t="str">
        <f t="shared" ca="1" si="126"/>
        <v/>
      </c>
    </row>
    <row r="1110" spans="2:9" ht="15" thickBot="1" x14ac:dyDescent="0.35">
      <c r="B1110" s="79" t="str">
        <f t="shared" ca="1" si="123"/>
        <v/>
      </c>
      <c r="C1110" s="80" t="str">
        <f t="shared" ca="1" si="120"/>
        <v/>
      </c>
      <c r="D1110" s="83" t="str">
        <f t="shared" ca="1" si="124"/>
        <v/>
      </c>
      <c r="E1110" s="81">
        <f t="shared" ca="1" si="122"/>
        <v>0</v>
      </c>
      <c r="F1110" s="83"/>
      <c r="G1110" s="82" t="str">
        <f t="shared" ca="1" si="121"/>
        <v/>
      </c>
      <c r="H1110" s="82" t="str">
        <f t="shared" ca="1" si="125"/>
        <v/>
      </c>
      <c r="I1110" s="82" t="str">
        <f t="shared" ca="1" si="126"/>
        <v/>
      </c>
    </row>
    <row r="1111" spans="2:9" ht="15" thickBot="1" x14ac:dyDescent="0.35">
      <c r="B1111" s="79" t="str">
        <f t="shared" ca="1" si="123"/>
        <v/>
      </c>
      <c r="C1111" s="80" t="str">
        <f t="shared" ca="1" si="120"/>
        <v/>
      </c>
      <c r="D1111" s="83" t="str">
        <f t="shared" ca="1" si="124"/>
        <v/>
      </c>
      <c r="E1111" s="81">
        <f t="shared" ca="1" si="122"/>
        <v>0</v>
      </c>
      <c r="F1111" s="83"/>
      <c r="G1111" s="82" t="str">
        <f t="shared" ca="1" si="121"/>
        <v/>
      </c>
      <c r="H1111" s="82" t="str">
        <f t="shared" ca="1" si="125"/>
        <v/>
      </c>
      <c r="I1111" s="82" t="str">
        <f t="shared" ca="1" si="126"/>
        <v/>
      </c>
    </row>
    <row r="1112" spans="2:9" ht="15" thickBot="1" x14ac:dyDescent="0.35">
      <c r="B1112" s="79" t="str">
        <f t="shared" ca="1" si="123"/>
        <v/>
      </c>
      <c r="C1112" s="80" t="str">
        <f t="shared" ref="C1112:C1175" ca="1" si="127">IF($E$10="End of the Period",IF(B1112="","",IF(OR(payment_frequency_1="Weekly",payment_frequency_1="Bi-weekly",payment_frequency_1="Semi-monthly"),first_payment_date_1+B1112*VLOOKUP(payment_frequency_1,periodic_table,2,0),EDATE(first_payment_date_1,B1112*VLOOKUP(payment_frequency_1,periodic_table,2,0)))),IF(B1112="","",IF(OR(payment_frequency_1="Weekly",payment_frequency_1="Bi-weekly",payment_frequency_1="Semi-monthly"),first_payment_date_1+(B1112-1)*VLOOKUP(payment_frequency_1,periodic_table,2,0),EDATE(first_payment_date_1,(B1112-1)*VLOOKUP(payment_frequency_1,periodic_table,2,0)))))</f>
        <v/>
      </c>
      <c r="D1112" s="83" t="str">
        <f t="shared" ca="1" si="124"/>
        <v/>
      </c>
      <c r="E1112" s="81">
        <f t="shared" ca="1" si="122"/>
        <v>0</v>
      </c>
      <c r="F1112" s="83"/>
      <c r="G1112" s="82" t="str">
        <f t="shared" ref="G1112:G1175" ca="1" si="128">IF(AND(payment_type_1=1,B1112=1),0,IF(B1112="","",I1111*rate_1))</f>
        <v/>
      </c>
      <c r="H1112" s="82" t="str">
        <f t="shared" ca="1" si="125"/>
        <v/>
      </c>
      <c r="I1112" s="82" t="str">
        <f t="shared" ca="1" si="126"/>
        <v/>
      </c>
    </row>
    <row r="1113" spans="2:9" ht="15" thickBot="1" x14ac:dyDescent="0.35">
      <c r="B1113" s="79" t="str">
        <f t="shared" ca="1" si="123"/>
        <v/>
      </c>
      <c r="C1113" s="80" t="str">
        <f t="shared" ca="1" si="127"/>
        <v/>
      </c>
      <c r="D1113" s="83" t="str">
        <f t="shared" ca="1" si="124"/>
        <v/>
      </c>
      <c r="E1113" s="81">
        <f t="shared" ca="1" si="122"/>
        <v>0</v>
      </c>
      <c r="F1113" s="83"/>
      <c r="G1113" s="82" t="str">
        <f t="shared" ca="1" si="128"/>
        <v/>
      </c>
      <c r="H1113" s="82" t="str">
        <f t="shared" ca="1" si="125"/>
        <v/>
      </c>
      <c r="I1113" s="82" t="str">
        <f t="shared" ca="1" si="126"/>
        <v/>
      </c>
    </row>
    <row r="1114" spans="2:9" ht="15" thickBot="1" x14ac:dyDescent="0.35">
      <c r="B1114" s="79" t="str">
        <f t="shared" ca="1" si="123"/>
        <v/>
      </c>
      <c r="C1114" s="80" t="str">
        <f t="shared" ca="1" si="127"/>
        <v/>
      </c>
      <c r="D1114" s="83" t="str">
        <f t="shared" ca="1" si="124"/>
        <v/>
      </c>
      <c r="E1114" s="81">
        <f t="shared" ca="1" si="122"/>
        <v>0</v>
      </c>
      <c r="F1114" s="83"/>
      <c r="G1114" s="82" t="str">
        <f t="shared" ca="1" si="128"/>
        <v/>
      </c>
      <c r="H1114" s="82" t="str">
        <f t="shared" ca="1" si="125"/>
        <v/>
      </c>
      <c r="I1114" s="82" t="str">
        <f t="shared" ca="1" si="126"/>
        <v/>
      </c>
    </row>
    <row r="1115" spans="2:9" ht="15" thickBot="1" x14ac:dyDescent="0.35">
      <c r="B1115" s="79" t="str">
        <f t="shared" ca="1" si="123"/>
        <v/>
      </c>
      <c r="C1115" s="80" t="str">
        <f t="shared" ca="1" si="127"/>
        <v/>
      </c>
      <c r="D1115" s="83" t="str">
        <f t="shared" ca="1" si="124"/>
        <v/>
      </c>
      <c r="E1115" s="81">
        <f t="shared" ca="1" si="122"/>
        <v>0</v>
      </c>
      <c r="F1115" s="83"/>
      <c r="G1115" s="82" t="str">
        <f t="shared" ca="1" si="128"/>
        <v/>
      </c>
      <c r="H1115" s="82" t="str">
        <f t="shared" ca="1" si="125"/>
        <v/>
      </c>
      <c r="I1115" s="82" t="str">
        <f t="shared" ca="1" si="126"/>
        <v/>
      </c>
    </row>
    <row r="1116" spans="2:9" ht="15" thickBot="1" x14ac:dyDescent="0.35">
      <c r="B1116" s="79" t="str">
        <f t="shared" ca="1" si="123"/>
        <v/>
      </c>
      <c r="C1116" s="80" t="str">
        <f t="shared" ca="1" si="127"/>
        <v/>
      </c>
      <c r="D1116" s="83" t="str">
        <f t="shared" ca="1" si="124"/>
        <v/>
      </c>
      <c r="E1116" s="81">
        <f t="shared" ca="1" si="122"/>
        <v>0</v>
      </c>
      <c r="F1116" s="83"/>
      <c r="G1116" s="82" t="str">
        <f t="shared" ca="1" si="128"/>
        <v/>
      </c>
      <c r="H1116" s="82" t="str">
        <f t="shared" ca="1" si="125"/>
        <v/>
      </c>
      <c r="I1116" s="82" t="str">
        <f t="shared" ca="1" si="126"/>
        <v/>
      </c>
    </row>
    <row r="1117" spans="2:9" ht="15" thickBot="1" x14ac:dyDescent="0.35">
      <c r="B1117" s="79" t="str">
        <f t="shared" ca="1" si="123"/>
        <v/>
      </c>
      <c r="C1117" s="80" t="str">
        <f t="shared" ca="1" si="127"/>
        <v/>
      </c>
      <c r="D1117" s="83" t="str">
        <f t="shared" ca="1" si="124"/>
        <v/>
      </c>
      <c r="E1117" s="81">
        <f t="shared" ca="1" si="122"/>
        <v>0</v>
      </c>
      <c r="F1117" s="83"/>
      <c r="G1117" s="82" t="str">
        <f t="shared" ca="1" si="128"/>
        <v/>
      </c>
      <c r="H1117" s="82" t="str">
        <f t="shared" ca="1" si="125"/>
        <v/>
      </c>
      <c r="I1117" s="82" t="str">
        <f t="shared" ca="1" si="126"/>
        <v/>
      </c>
    </row>
    <row r="1118" spans="2:9" ht="15" thickBot="1" x14ac:dyDescent="0.35">
      <c r="B1118" s="79" t="str">
        <f t="shared" ca="1" si="123"/>
        <v/>
      </c>
      <c r="C1118" s="80" t="str">
        <f t="shared" ca="1" si="127"/>
        <v/>
      </c>
      <c r="D1118" s="83" t="str">
        <f t="shared" ca="1" si="124"/>
        <v/>
      </c>
      <c r="E1118" s="81">
        <f t="shared" ca="1" si="122"/>
        <v>0</v>
      </c>
      <c r="F1118" s="83"/>
      <c r="G1118" s="82" t="str">
        <f t="shared" ca="1" si="128"/>
        <v/>
      </c>
      <c r="H1118" s="82" t="str">
        <f t="shared" ca="1" si="125"/>
        <v/>
      </c>
      <c r="I1118" s="82" t="str">
        <f t="shared" ca="1" si="126"/>
        <v/>
      </c>
    </row>
    <row r="1119" spans="2:9" ht="15" thickBot="1" x14ac:dyDescent="0.35">
      <c r="B1119" s="79" t="str">
        <f t="shared" ca="1" si="123"/>
        <v/>
      </c>
      <c r="C1119" s="80" t="str">
        <f t="shared" ca="1" si="127"/>
        <v/>
      </c>
      <c r="D1119" s="83" t="str">
        <f t="shared" ca="1" si="124"/>
        <v/>
      </c>
      <c r="E1119" s="81">
        <f t="shared" ca="1" si="122"/>
        <v>0</v>
      </c>
      <c r="F1119" s="83"/>
      <c r="G1119" s="82" t="str">
        <f t="shared" ca="1" si="128"/>
        <v/>
      </c>
      <c r="H1119" s="82" t="str">
        <f t="shared" ca="1" si="125"/>
        <v/>
      </c>
      <c r="I1119" s="82" t="str">
        <f t="shared" ca="1" si="126"/>
        <v/>
      </c>
    </row>
    <row r="1120" spans="2:9" ht="15" thickBot="1" x14ac:dyDescent="0.35">
      <c r="B1120" s="79" t="str">
        <f t="shared" ca="1" si="123"/>
        <v/>
      </c>
      <c r="C1120" s="80" t="str">
        <f t="shared" ca="1" si="127"/>
        <v/>
      </c>
      <c r="D1120" s="83" t="str">
        <f t="shared" ca="1" si="124"/>
        <v/>
      </c>
      <c r="E1120" s="81">
        <f t="shared" ca="1" si="122"/>
        <v>0</v>
      </c>
      <c r="F1120" s="83"/>
      <c r="G1120" s="82" t="str">
        <f t="shared" ca="1" si="128"/>
        <v/>
      </c>
      <c r="H1120" s="82" t="str">
        <f t="shared" ca="1" si="125"/>
        <v/>
      </c>
      <c r="I1120" s="82" t="str">
        <f t="shared" ca="1" si="126"/>
        <v/>
      </c>
    </row>
    <row r="1121" spans="2:9" ht="15" thickBot="1" x14ac:dyDescent="0.35">
      <c r="B1121" s="79" t="str">
        <f t="shared" ca="1" si="123"/>
        <v/>
      </c>
      <c r="C1121" s="80" t="str">
        <f t="shared" ca="1" si="127"/>
        <v/>
      </c>
      <c r="D1121" s="83" t="str">
        <f t="shared" ca="1" si="124"/>
        <v/>
      </c>
      <c r="E1121" s="81">
        <f t="shared" ca="1" si="122"/>
        <v>0</v>
      </c>
      <c r="F1121" s="83"/>
      <c r="G1121" s="82" t="str">
        <f t="shared" ca="1" si="128"/>
        <v/>
      </c>
      <c r="H1121" s="82" t="str">
        <f t="shared" ca="1" si="125"/>
        <v/>
      </c>
      <c r="I1121" s="82" t="str">
        <f t="shared" ca="1" si="126"/>
        <v/>
      </c>
    </row>
    <row r="1122" spans="2:9" ht="15" thickBot="1" x14ac:dyDescent="0.35">
      <c r="B1122" s="79" t="str">
        <f t="shared" ca="1" si="123"/>
        <v/>
      </c>
      <c r="C1122" s="80" t="str">
        <f t="shared" ca="1" si="127"/>
        <v/>
      </c>
      <c r="D1122" s="83" t="str">
        <f t="shared" ca="1" si="124"/>
        <v/>
      </c>
      <c r="E1122" s="81">
        <f t="shared" ca="1" si="122"/>
        <v>0</v>
      </c>
      <c r="F1122" s="83"/>
      <c r="G1122" s="82" t="str">
        <f t="shared" ca="1" si="128"/>
        <v/>
      </c>
      <c r="H1122" s="82" t="str">
        <f t="shared" ca="1" si="125"/>
        <v/>
      </c>
      <c r="I1122" s="82" t="str">
        <f t="shared" ca="1" si="126"/>
        <v/>
      </c>
    </row>
    <row r="1123" spans="2:9" ht="15" thickBot="1" x14ac:dyDescent="0.35">
      <c r="B1123" s="79" t="str">
        <f t="shared" ca="1" si="123"/>
        <v/>
      </c>
      <c r="C1123" s="80" t="str">
        <f t="shared" ca="1" si="127"/>
        <v/>
      </c>
      <c r="D1123" s="83" t="str">
        <f t="shared" ca="1" si="124"/>
        <v/>
      </c>
      <c r="E1123" s="81">
        <f t="shared" ca="1" si="122"/>
        <v>0</v>
      </c>
      <c r="F1123" s="83"/>
      <c r="G1123" s="82" t="str">
        <f t="shared" ca="1" si="128"/>
        <v/>
      </c>
      <c r="H1123" s="82" t="str">
        <f t="shared" ca="1" si="125"/>
        <v/>
      </c>
      <c r="I1123" s="82" t="str">
        <f t="shared" ca="1" si="126"/>
        <v/>
      </c>
    </row>
    <row r="1124" spans="2:9" ht="15" thickBot="1" x14ac:dyDescent="0.35">
      <c r="B1124" s="79" t="str">
        <f t="shared" ca="1" si="123"/>
        <v/>
      </c>
      <c r="C1124" s="80" t="str">
        <f t="shared" ca="1" si="127"/>
        <v/>
      </c>
      <c r="D1124" s="83" t="str">
        <f t="shared" ca="1" si="124"/>
        <v/>
      </c>
      <c r="E1124" s="81">
        <f t="shared" ref="E1124:E1187" ca="1" si="129">IFERROR(IF(I1123-D1124&lt;$E$13,0,IF(B1124=$I$17,$E$13,IF(B1124&lt;$I$17,0,IF(MOD(B1124-$I$17,$E$18)=0,$E$13,0)))),0)</f>
        <v>0</v>
      </c>
      <c r="F1124" s="83"/>
      <c r="G1124" s="82" t="str">
        <f t="shared" ca="1" si="128"/>
        <v/>
      </c>
      <c r="H1124" s="82" t="str">
        <f t="shared" ca="1" si="125"/>
        <v/>
      </c>
      <c r="I1124" s="82" t="str">
        <f t="shared" ca="1" si="126"/>
        <v/>
      </c>
    </row>
    <row r="1125" spans="2:9" ht="15" thickBot="1" x14ac:dyDescent="0.35">
      <c r="B1125" s="79" t="str">
        <f t="shared" ca="1" si="123"/>
        <v/>
      </c>
      <c r="C1125" s="80" t="str">
        <f t="shared" ca="1" si="127"/>
        <v/>
      </c>
      <c r="D1125" s="83" t="str">
        <f t="shared" ca="1" si="124"/>
        <v/>
      </c>
      <c r="E1125" s="81">
        <f t="shared" ca="1" si="129"/>
        <v>0</v>
      </c>
      <c r="F1125" s="83"/>
      <c r="G1125" s="82" t="str">
        <f t="shared" ca="1" si="128"/>
        <v/>
      </c>
      <c r="H1125" s="82" t="str">
        <f t="shared" ca="1" si="125"/>
        <v/>
      </c>
      <c r="I1125" s="82" t="str">
        <f t="shared" ca="1" si="126"/>
        <v/>
      </c>
    </row>
    <row r="1126" spans="2:9" ht="15" thickBot="1" x14ac:dyDescent="0.35">
      <c r="B1126" s="79" t="str">
        <f t="shared" ca="1" si="123"/>
        <v/>
      </c>
      <c r="C1126" s="80" t="str">
        <f t="shared" ca="1" si="127"/>
        <v/>
      </c>
      <c r="D1126" s="83" t="str">
        <f t="shared" ca="1" si="124"/>
        <v/>
      </c>
      <c r="E1126" s="81">
        <f t="shared" ca="1" si="129"/>
        <v>0</v>
      </c>
      <c r="F1126" s="83"/>
      <c r="G1126" s="82" t="str">
        <f t="shared" ca="1" si="128"/>
        <v/>
      </c>
      <c r="H1126" s="82" t="str">
        <f t="shared" ca="1" si="125"/>
        <v/>
      </c>
      <c r="I1126" s="82" t="str">
        <f t="shared" ca="1" si="126"/>
        <v/>
      </c>
    </row>
    <row r="1127" spans="2:9" ht="15" thickBot="1" x14ac:dyDescent="0.35">
      <c r="B1127" s="79" t="str">
        <f t="shared" ca="1" si="123"/>
        <v/>
      </c>
      <c r="C1127" s="80" t="str">
        <f t="shared" ca="1" si="127"/>
        <v/>
      </c>
      <c r="D1127" s="83" t="str">
        <f t="shared" ca="1" si="124"/>
        <v/>
      </c>
      <c r="E1127" s="81">
        <f t="shared" ca="1" si="129"/>
        <v>0</v>
      </c>
      <c r="F1127" s="83"/>
      <c r="G1127" s="82" t="str">
        <f t="shared" ca="1" si="128"/>
        <v/>
      </c>
      <c r="H1127" s="82" t="str">
        <f t="shared" ca="1" si="125"/>
        <v/>
      </c>
      <c r="I1127" s="82" t="str">
        <f t="shared" ca="1" si="126"/>
        <v/>
      </c>
    </row>
    <row r="1128" spans="2:9" ht="15" thickBot="1" x14ac:dyDescent="0.35">
      <c r="B1128" s="79" t="str">
        <f t="shared" ca="1" si="123"/>
        <v/>
      </c>
      <c r="C1128" s="80" t="str">
        <f t="shared" ca="1" si="127"/>
        <v/>
      </c>
      <c r="D1128" s="83" t="str">
        <f t="shared" ca="1" si="124"/>
        <v/>
      </c>
      <c r="E1128" s="81">
        <f t="shared" ca="1" si="129"/>
        <v>0</v>
      </c>
      <c r="F1128" s="83"/>
      <c r="G1128" s="82" t="str">
        <f t="shared" ca="1" si="128"/>
        <v/>
      </c>
      <c r="H1128" s="82" t="str">
        <f t="shared" ca="1" si="125"/>
        <v/>
      </c>
      <c r="I1128" s="82" t="str">
        <f t="shared" ca="1" si="126"/>
        <v/>
      </c>
    </row>
    <row r="1129" spans="2:9" ht="15" thickBot="1" x14ac:dyDescent="0.35">
      <c r="B1129" s="79" t="str">
        <f t="shared" ref="B1129:B1192" ca="1" si="130">IFERROR(IF(I1128&lt;=0,"",B1128+1),"")</f>
        <v/>
      </c>
      <c r="C1129" s="80" t="str">
        <f t="shared" ca="1" si="127"/>
        <v/>
      </c>
      <c r="D1129" s="83" t="str">
        <f t="shared" ref="D1129:D1192" ca="1" si="131">IF(B1129="","",IF(I1128&lt;payment_1,I1128*(1+rate_1),payment_1))</f>
        <v/>
      </c>
      <c r="E1129" s="81">
        <f t="shared" ca="1" si="129"/>
        <v>0</v>
      </c>
      <c r="F1129" s="83"/>
      <c r="G1129" s="82" t="str">
        <f t="shared" ca="1" si="128"/>
        <v/>
      </c>
      <c r="H1129" s="82" t="str">
        <f t="shared" ref="H1129:H1192" ca="1" si="132">IF(B1129="","",D1129-G1129+E1129+F1129)</f>
        <v/>
      </c>
      <c r="I1129" s="82" t="str">
        <f t="shared" ref="I1129:I1192" ca="1" si="133">IFERROR(IF(H1129&lt;=0,"",I1128-H1129),"")</f>
        <v/>
      </c>
    </row>
    <row r="1130" spans="2:9" ht="15" thickBot="1" x14ac:dyDescent="0.35">
      <c r="B1130" s="79" t="str">
        <f t="shared" ca="1" si="130"/>
        <v/>
      </c>
      <c r="C1130" s="80" t="str">
        <f t="shared" ca="1" si="127"/>
        <v/>
      </c>
      <c r="D1130" s="83" t="str">
        <f t="shared" ca="1" si="131"/>
        <v/>
      </c>
      <c r="E1130" s="81">
        <f t="shared" ca="1" si="129"/>
        <v>0</v>
      </c>
      <c r="F1130" s="83"/>
      <c r="G1130" s="82" t="str">
        <f t="shared" ca="1" si="128"/>
        <v/>
      </c>
      <c r="H1130" s="82" t="str">
        <f t="shared" ca="1" si="132"/>
        <v/>
      </c>
      <c r="I1130" s="82" t="str">
        <f t="shared" ca="1" si="133"/>
        <v/>
      </c>
    </row>
    <row r="1131" spans="2:9" ht="15" thickBot="1" x14ac:dyDescent="0.35">
      <c r="B1131" s="79" t="str">
        <f t="shared" ca="1" si="130"/>
        <v/>
      </c>
      <c r="C1131" s="80" t="str">
        <f t="shared" ca="1" si="127"/>
        <v/>
      </c>
      <c r="D1131" s="83" t="str">
        <f t="shared" ca="1" si="131"/>
        <v/>
      </c>
      <c r="E1131" s="81">
        <f t="shared" ca="1" si="129"/>
        <v>0</v>
      </c>
      <c r="F1131" s="83"/>
      <c r="G1131" s="82" t="str">
        <f t="shared" ca="1" si="128"/>
        <v/>
      </c>
      <c r="H1131" s="82" t="str">
        <f t="shared" ca="1" si="132"/>
        <v/>
      </c>
      <c r="I1131" s="82" t="str">
        <f t="shared" ca="1" si="133"/>
        <v/>
      </c>
    </row>
    <row r="1132" spans="2:9" ht="15" thickBot="1" x14ac:dyDescent="0.35">
      <c r="B1132" s="79" t="str">
        <f t="shared" ca="1" si="130"/>
        <v/>
      </c>
      <c r="C1132" s="80" t="str">
        <f t="shared" ca="1" si="127"/>
        <v/>
      </c>
      <c r="D1132" s="83" t="str">
        <f t="shared" ca="1" si="131"/>
        <v/>
      </c>
      <c r="E1132" s="81">
        <f t="shared" ca="1" si="129"/>
        <v>0</v>
      </c>
      <c r="F1132" s="83"/>
      <c r="G1132" s="82" t="str">
        <f t="shared" ca="1" si="128"/>
        <v/>
      </c>
      <c r="H1132" s="82" t="str">
        <f t="shared" ca="1" si="132"/>
        <v/>
      </c>
      <c r="I1132" s="82" t="str">
        <f t="shared" ca="1" si="133"/>
        <v/>
      </c>
    </row>
    <row r="1133" spans="2:9" ht="15" thickBot="1" x14ac:dyDescent="0.35">
      <c r="B1133" s="79" t="str">
        <f t="shared" ca="1" si="130"/>
        <v/>
      </c>
      <c r="C1133" s="80" t="str">
        <f t="shared" ca="1" si="127"/>
        <v/>
      </c>
      <c r="D1133" s="83" t="str">
        <f t="shared" ca="1" si="131"/>
        <v/>
      </c>
      <c r="E1133" s="81">
        <f t="shared" ca="1" si="129"/>
        <v>0</v>
      </c>
      <c r="F1133" s="83"/>
      <c r="G1133" s="82" t="str">
        <f t="shared" ca="1" si="128"/>
        <v/>
      </c>
      <c r="H1133" s="82" t="str">
        <f t="shared" ca="1" si="132"/>
        <v/>
      </c>
      <c r="I1133" s="82" t="str">
        <f t="shared" ca="1" si="133"/>
        <v/>
      </c>
    </row>
    <row r="1134" spans="2:9" ht="15" thickBot="1" x14ac:dyDescent="0.35">
      <c r="B1134" s="79" t="str">
        <f t="shared" ca="1" si="130"/>
        <v/>
      </c>
      <c r="C1134" s="80" t="str">
        <f t="shared" ca="1" si="127"/>
        <v/>
      </c>
      <c r="D1134" s="83" t="str">
        <f t="shared" ca="1" si="131"/>
        <v/>
      </c>
      <c r="E1134" s="81">
        <f t="shared" ca="1" si="129"/>
        <v>0</v>
      </c>
      <c r="F1134" s="83"/>
      <c r="G1134" s="82" t="str">
        <f t="shared" ca="1" si="128"/>
        <v/>
      </c>
      <c r="H1134" s="82" t="str">
        <f t="shared" ca="1" si="132"/>
        <v/>
      </c>
      <c r="I1134" s="82" t="str">
        <f t="shared" ca="1" si="133"/>
        <v/>
      </c>
    </row>
    <row r="1135" spans="2:9" ht="15" thickBot="1" x14ac:dyDescent="0.35">
      <c r="B1135" s="79" t="str">
        <f t="shared" ca="1" si="130"/>
        <v/>
      </c>
      <c r="C1135" s="80" t="str">
        <f t="shared" ca="1" si="127"/>
        <v/>
      </c>
      <c r="D1135" s="83" t="str">
        <f t="shared" ca="1" si="131"/>
        <v/>
      </c>
      <c r="E1135" s="81">
        <f t="shared" ca="1" si="129"/>
        <v>0</v>
      </c>
      <c r="F1135" s="83"/>
      <c r="G1135" s="82" t="str">
        <f t="shared" ca="1" si="128"/>
        <v/>
      </c>
      <c r="H1135" s="82" t="str">
        <f t="shared" ca="1" si="132"/>
        <v/>
      </c>
      <c r="I1135" s="82" t="str">
        <f t="shared" ca="1" si="133"/>
        <v/>
      </c>
    </row>
    <row r="1136" spans="2:9" ht="15" thickBot="1" x14ac:dyDescent="0.35">
      <c r="B1136" s="79" t="str">
        <f t="shared" ca="1" si="130"/>
        <v/>
      </c>
      <c r="C1136" s="80" t="str">
        <f t="shared" ca="1" si="127"/>
        <v/>
      </c>
      <c r="D1136" s="83" t="str">
        <f t="shared" ca="1" si="131"/>
        <v/>
      </c>
      <c r="E1136" s="81">
        <f t="shared" ca="1" si="129"/>
        <v>0</v>
      </c>
      <c r="F1136" s="83"/>
      <c r="G1136" s="82" t="str">
        <f t="shared" ca="1" si="128"/>
        <v/>
      </c>
      <c r="H1136" s="82" t="str">
        <f t="shared" ca="1" si="132"/>
        <v/>
      </c>
      <c r="I1136" s="82" t="str">
        <f t="shared" ca="1" si="133"/>
        <v/>
      </c>
    </row>
    <row r="1137" spans="2:9" ht="15" thickBot="1" x14ac:dyDescent="0.35">
      <c r="B1137" s="79" t="str">
        <f t="shared" ca="1" si="130"/>
        <v/>
      </c>
      <c r="C1137" s="80" t="str">
        <f t="shared" ca="1" si="127"/>
        <v/>
      </c>
      <c r="D1137" s="83" t="str">
        <f t="shared" ca="1" si="131"/>
        <v/>
      </c>
      <c r="E1137" s="81">
        <f t="shared" ca="1" si="129"/>
        <v>0</v>
      </c>
      <c r="F1137" s="83"/>
      <c r="G1137" s="82" t="str">
        <f t="shared" ca="1" si="128"/>
        <v/>
      </c>
      <c r="H1137" s="82" t="str">
        <f t="shared" ca="1" si="132"/>
        <v/>
      </c>
      <c r="I1137" s="82" t="str">
        <f t="shared" ca="1" si="133"/>
        <v/>
      </c>
    </row>
    <row r="1138" spans="2:9" ht="15" thickBot="1" x14ac:dyDescent="0.35">
      <c r="B1138" s="79" t="str">
        <f t="shared" ca="1" si="130"/>
        <v/>
      </c>
      <c r="C1138" s="80" t="str">
        <f t="shared" ca="1" si="127"/>
        <v/>
      </c>
      <c r="D1138" s="83" t="str">
        <f t="shared" ca="1" si="131"/>
        <v/>
      </c>
      <c r="E1138" s="81">
        <f t="shared" ca="1" si="129"/>
        <v>0</v>
      </c>
      <c r="F1138" s="83"/>
      <c r="G1138" s="82" t="str">
        <f t="shared" ca="1" si="128"/>
        <v/>
      </c>
      <c r="H1138" s="82" t="str">
        <f t="shared" ca="1" si="132"/>
        <v/>
      </c>
      <c r="I1138" s="82" t="str">
        <f t="shared" ca="1" si="133"/>
        <v/>
      </c>
    </row>
    <row r="1139" spans="2:9" ht="15" thickBot="1" x14ac:dyDescent="0.35">
      <c r="B1139" s="79" t="str">
        <f t="shared" ca="1" si="130"/>
        <v/>
      </c>
      <c r="C1139" s="80" t="str">
        <f t="shared" ca="1" si="127"/>
        <v/>
      </c>
      <c r="D1139" s="83" t="str">
        <f t="shared" ca="1" si="131"/>
        <v/>
      </c>
      <c r="E1139" s="81">
        <f t="shared" ca="1" si="129"/>
        <v>0</v>
      </c>
      <c r="F1139" s="83"/>
      <c r="G1139" s="82" t="str">
        <f t="shared" ca="1" si="128"/>
        <v/>
      </c>
      <c r="H1139" s="82" t="str">
        <f t="shared" ca="1" si="132"/>
        <v/>
      </c>
      <c r="I1139" s="82" t="str">
        <f t="shared" ca="1" si="133"/>
        <v/>
      </c>
    </row>
    <row r="1140" spans="2:9" ht="15" thickBot="1" x14ac:dyDescent="0.35">
      <c r="B1140" s="79" t="str">
        <f t="shared" ca="1" si="130"/>
        <v/>
      </c>
      <c r="C1140" s="80" t="str">
        <f t="shared" ca="1" si="127"/>
        <v/>
      </c>
      <c r="D1140" s="83" t="str">
        <f t="shared" ca="1" si="131"/>
        <v/>
      </c>
      <c r="E1140" s="81">
        <f t="shared" ca="1" si="129"/>
        <v>0</v>
      </c>
      <c r="F1140" s="83"/>
      <c r="G1140" s="82" t="str">
        <f t="shared" ca="1" si="128"/>
        <v/>
      </c>
      <c r="H1140" s="82" t="str">
        <f t="shared" ca="1" si="132"/>
        <v/>
      </c>
      <c r="I1140" s="82" t="str">
        <f t="shared" ca="1" si="133"/>
        <v/>
      </c>
    </row>
    <row r="1141" spans="2:9" ht="15" thickBot="1" x14ac:dyDescent="0.35">
      <c r="B1141" s="79" t="str">
        <f t="shared" ca="1" si="130"/>
        <v/>
      </c>
      <c r="C1141" s="80" t="str">
        <f t="shared" ca="1" si="127"/>
        <v/>
      </c>
      <c r="D1141" s="83" t="str">
        <f t="shared" ca="1" si="131"/>
        <v/>
      </c>
      <c r="E1141" s="81">
        <f t="shared" ca="1" si="129"/>
        <v>0</v>
      </c>
      <c r="F1141" s="83"/>
      <c r="G1141" s="82" t="str">
        <f t="shared" ca="1" si="128"/>
        <v/>
      </c>
      <c r="H1141" s="82" t="str">
        <f t="shared" ca="1" si="132"/>
        <v/>
      </c>
      <c r="I1141" s="82" t="str">
        <f t="shared" ca="1" si="133"/>
        <v/>
      </c>
    </row>
    <row r="1142" spans="2:9" ht="15" thickBot="1" x14ac:dyDescent="0.35">
      <c r="B1142" s="79" t="str">
        <f t="shared" ca="1" si="130"/>
        <v/>
      </c>
      <c r="C1142" s="80" t="str">
        <f t="shared" ca="1" si="127"/>
        <v/>
      </c>
      <c r="D1142" s="83" t="str">
        <f t="shared" ca="1" si="131"/>
        <v/>
      </c>
      <c r="E1142" s="81">
        <f t="shared" ca="1" si="129"/>
        <v>0</v>
      </c>
      <c r="F1142" s="83"/>
      <c r="G1142" s="82" t="str">
        <f t="shared" ca="1" si="128"/>
        <v/>
      </c>
      <c r="H1142" s="82" t="str">
        <f t="shared" ca="1" si="132"/>
        <v/>
      </c>
      <c r="I1142" s="82" t="str">
        <f t="shared" ca="1" si="133"/>
        <v/>
      </c>
    </row>
    <row r="1143" spans="2:9" ht="15" thickBot="1" x14ac:dyDescent="0.35">
      <c r="B1143" s="79" t="str">
        <f t="shared" ca="1" si="130"/>
        <v/>
      </c>
      <c r="C1143" s="80" t="str">
        <f t="shared" ca="1" si="127"/>
        <v/>
      </c>
      <c r="D1143" s="83" t="str">
        <f t="shared" ca="1" si="131"/>
        <v/>
      </c>
      <c r="E1143" s="81">
        <f t="shared" ca="1" si="129"/>
        <v>0</v>
      </c>
      <c r="F1143" s="83"/>
      <c r="G1143" s="82" t="str">
        <f t="shared" ca="1" si="128"/>
        <v/>
      </c>
      <c r="H1143" s="82" t="str">
        <f t="shared" ca="1" si="132"/>
        <v/>
      </c>
      <c r="I1143" s="82" t="str">
        <f t="shared" ca="1" si="133"/>
        <v/>
      </c>
    </row>
    <row r="1144" spans="2:9" ht="15" thickBot="1" x14ac:dyDescent="0.35">
      <c r="B1144" s="79" t="str">
        <f t="shared" ca="1" si="130"/>
        <v/>
      </c>
      <c r="C1144" s="80" t="str">
        <f t="shared" ca="1" si="127"/>
        <v/>
      </c>
      <c r="D1144" s="83" t="str">
        <f t="shared" ca="1" si="131"/>
        <v/>
      </c>
      <c r="E1144" s="81">
        <f t="shared" ca="1" si="129"/>
        <v>0</v>
      </c>
      <c r="F1144" s="83"/>
      <c r="G1144" s="82" t="str">
        <f t="shared" ca="1" si="128"/>
        <v/>
      </c>
      <c r="H1144" s="82" t="str">
        <f t="shared" ca="1" si="132"/>
        <v/>
      </c>
      <c r="I1144" s="82" t="str">
        <f t="shared" ca="1" si="133"/>
        <v/>
      </c>
    </row>
    <row r="1145" spans="2:9" ht="15" thickBot="1" x14ac:dyDescent="0.35">
      <c r="B1145" s="79" t="str">
        <f t="shared" ca="1" si="130"/>
        <v/>
      </c>
      <c r="C1145" s="80" t="str">
        <f t="shared" ca="1" si="127"/>
        <v/>
      </c>
      <c r="D1145" s="83" t="str">
        <f t="shared" ca="1" si="131"/>
        <v/>
      </c>
      <c r="E1145" s="81">
        <f t="shared" ca="1" si="129"/>
        <v>0</v>
      </c>
      <c r="F1145" s="83"/>
      <c r="G1145" s="82" t="str">
        <f t="shared" ca="1" si="128"/>
        <v/>
      </c>
      <c r="H1145" s="82" t="str">
        <f t="shared" ca="1" si="132"/>
        <v/>
      </c>
      <c r="I1145" s="82" t="str">
        <f t="shared" ca="1" si="133"/>
        <v/>
      </c>
    </row>
    <row r="1146" spans="2:9" ht="15" thickBot="1" x14ac:dyDescent="0.35">
      <c r="B1146" s="79" t="str">
        <f t="shared" ca="1" si="130"/>
        <v/>
      </c>
      <c r="C1146" s="80" t="str">
        <f t="shared" ca="1" si="127"/>
        <v/>
      </c>
      <c r="D1146" s="83" t="str">
        <f t="shared" ca="1" si="131"/>
        <v/>
      </c>
      <c r="E1146" s="81">
        <f t="shared" ca="1" si="129"/>
        <v>0</v>
      </c>
      <c r="F1146" s="83"/>
      <c r="G1146" s="82" t="str">
        <f t="shared" ca="1" si="128"/>
        <v/>
      </c>
      <c r="H1146" s="82" t="str">
        <f t="shared" ca="1" si="132"/>
        <v/>
      </c>
      <c r="I1146" s="82" t="str">
        <f t="shared" ca="1" si="133"/>
        <v/>
      </c>
    </row>
    <row r="1147" spans="2:9" ht="15" thickBot="1" x14ac:dyDescent="0.35">
      <c r="B1147" s="79" t="str">
        <f t="shared" ca="1" si="130"/>
        <v/>
      </c>
      <c r="C1147" s="80" t="str">
        <f t="shared" ca="1" si="127"/>
        <v/>
      </c>
      <c r="D1147" s="83" t="str">
        <f t="shared" ca="1" si="131"/>
        <v/>
      </c>
      <c r="E1147" s="81">
        <f t="shared" ca="1" si="129"/>
        <v>0</v>
      </c>
      <c r="F1147" s="83"/>
      <c r="G1147" s="82" t="str">
        <f t="shared" ca="1" si="128"/>
        <v/>
      </c>
      <c r="H1147" s="82" t="str">
        <f t="shared" ca="1" si="132"/>
        <v/>
      </c>
      <c r="I1147" s="82" t="str">
        <f t="shared" ca="1" si="133"/>
        <v/>
      </c>
    </row>
    <row r="1148" spans="2:9" ht="15" thickBot="1" x14ac:dyDescent="0.35">
      <c r="B1148" s="79" t="str">
        <f t="shared" ca="1" si="130"/>
        <v/>
      </c>
      <c r="C1148" s="80" t="str">
        <f t="shared" ca="1" si="127"/>
        <v/>
      </c>
      <c r="D1148" s="83" t="str">
        <f t="shared" ca="1" si="131"/>
        <v/>
      </c>
      <c r="E1148" s="81">
        <f t="shared" ca="1" si="129"/>
        <v>0</v>
      </c>
      <c r="F1148" s="83"/>
      <c r="G1148" s="82" t="str">
        <f t="shared" ca="1" si="128"/>
        <v/>
      </c>
      <c r="H1148" s="82" t="str">
        <f t="shared" ca="1" si="132"/>
        <v/>
      </c>
      <c r="I1148" s="82" t="str">
        <f t="shared" ca="1" si="133"/>
        <v/>
      </c>
    </row>
    <row r="1149" spans="2:9" ht="15" thickBot="1" x14ac:dyDescent="0.35">
      <c r="B1149" s="79" t="str">
        <f t="shared" ca="1" si="130"/>
        <v/>
      </c>
      <c r="C1149" s="80" t="str">
        <f t="shared" ca="1" si="127"/>
        <v/>
      </c>
      <c r="D1149" s="83" t="str">
        <f t="shared" ca="1" si="131"/>
        <v/>
      </c>
      <c r="E1149" s="81">
        <f t="shared" ca="1" si="129"/>
        <v>0</v>
      </c>
      <c r="F1149" s="83"/>
      <c r="G1149" s="82" t="str">
        <f t="shared" ca="1" si="128"/>
        <v/>
      </c>
      <c r="H1149" s="82" t="str">
        <f t="shared" ca="1" si="132"/>
        <v/>
      </c>
      <c r="I1149" s="82" t="str">
        <f t="shared" ca="1" si="133"/>
        <v/>
      </c>
    </row>
    <row r="1150" spans="2:9" ht="15" thickBot="1" x14ac:dyDescent="0.35">
      <c r="B1150" s="79" t="str">
        <f t="shared" ca="1" si="130"/>
        <v/>
      </c>
      <c r="C1150" s="80" t="str">
        <f t="shared" ca="1" si="127"/>
        <v/>
      </c>
      <c r="D1150" s="83" t="str">
        <f t="shared" ca="1" si="131"/>
        <v/>
      </c>
      <c r="E1150" s="81">
        <f t="shared" ca="1" si="129"/>
        <v>0</v>
      </c>
      <c r="F1150" s="83"/>
      <c r="G1150" s="82" t="str">
        <f t="shared" ca="1" si="128"/>
        <v/>
      </c>
      <c r="H1150" s="82" t="str">
        <f t="shared" ca="1" si="132"/>
        <v/>
      </c>
      <c r="I1150" s="82" t="str">
        <f t="shared" ca="1" si="133"/>
        <v/>
      </c>
    </row>
    <row r="1151" spans="2:9" ht="15" thickBot="1" x14ac:dyDescent="0.35">
      <c r="B1151" s="79" t="str">
        <f t="shared" ca="1" si="130"/>
        <v/>
      </c>
      <c r="C1151" s="80" t="str">
        <f t="shared" ca="1" si="127"/>
        <v/>
      </c>
      <c r="D1151" s="83" t="str">
        <f t="shared" ca="1" si="131"/>
        <v/>
      </c>
      <c r="E1151" s="81">
        <f t="shared" ca="1" si="129"/>
        <v>0</v>
      </c>
      <c r="F1151" s="83"/>
      <c r="G1151" s="82" t="str">
        <f t="shared" ca="1" si="128"/>
        <v/>
      </c>
      <c r="H1151" s="82" t="str">
        <f t="shared" ca="1" si="132"/>
        <v/>
      </c>
      <c r="I1151" s="82" t="str">
        <f t="shared" ca="1" si="133"/>
        <v/>
      </c>
    </row>
    <row r="1152" spans="2:9" ht="15" thickBot="1" x14ac:dyDescent="0.35">
      <c r="B1152" s="79" t="str">
        <f t="shared" ca="1" si="130"/>
        <v/>
      </c>
      <c r="C1152" s="80" t="str">
        <f t="shared" ca="1" si="127"/>
        <v/>
      </c>
      <c r="D1152" s="83" t="str">
        <f t="shared" ca="1" si="131"/>
        <v/>
      </c>
      <c r="E1152" s="81">
        <f t="shared" ca="1" si="129"/>
        <v>0</v>
      </c>
      <c r="F1152" s="83"/>
      <c r="G1152" s="82" t="str">
        <f t="shared" ca="1" si="128"/>
        <v/>
      </c>
      <c r="H1152" s="82" t="str">
        <f t="shared" ca="1" si="132"/>
        <v/>
      </c>
      <c r="I1152" s="82" t="str">
        <f t="shared" ca="1" si="133"/>
        <v/>
      </c>
    </row>
    <row r="1153" spans="2:9" ht="15" thickBot="1" x14ac:dyDescent="0.35">
      <c r="B1153" s="79" t="str">
        <f t="shared" ca="1" si="130"/>
        <v/>
      </c>
      <c r="C1153" s="80" t="str">
        <f t="shared" ca="1" si="127"/>
        <v/>
      </c>
      <c r="D1153" s="83" t="str">
        <f t="shared" ca="1" si="131"/>
        <v/>
      </c>
      <c r="E1153" s="81">
        <f t="shared" ca="1" si="129"/>
        <v>0</v>
      </c>
      <c r="F1153" s="83"/>
      <c r="G1153" s="82" t="str">
        <f t="shared" ca="1" si="128"/>
        <v/>
      </c>
      <c r="H1153" s="82" t="str">
        <f t="shared" ca="1" si="132"/>
        <v/>
      </c>
      <c r="I1153" s="82" t="str">
        <f t="shared" ca="1" si="133"/>
        <v/>
      </c>
    </row>
    <row r="1154" spans="2:9" ht="15" thickBot="1" x14ac:dyDescent="0.35">
      <c r="B1154" s="79" t="str">
        <f t="shared" ca="1" si="130"/>
        <v/>
      </c>
      <c r="C1154" s="80" t="str">
        <f t="shared" ca="1" si="127"/>
        <v/>
      </c>
      <c r="D1154" s="83" t="str">
        <f t="shared" ca="1" si="131"/>
        <v/>
      </c>
      <c r="E1154" s="81">
        <f t="shared" ca="1" si="129"/>
        <v>0</v>
      </c>
      <c r="F1154" s="83"/>
      <c r="G1154" s="82" t="str">
        <f t="shared" ca="1" si="128"/>
        <v/>
      </c>
      <c r="H1154" s="82" t="str">
        <f t="shared" ca="1" si="132"/>
        <v/>
      </c>
      <c r="I1154" s="82" t="str">
        <f t="shared" ca="1" si="133"/>
        <v/>
      </c>
    </row>
    <row r="1155" spans="2:9" ht="15" thickBot="1" x14ac:dyDescent="0.35">
      <c r="B1155" s="79" t="str">
        <f t="shared" ca="1" si="130"/>
        <v/>
      </c>
      <c r="C1155" s="80" t="str">
        <f t="shared" ca="1" si="127"/>
        <v/>
      </c>
      <c r="D1155" s="83" t="str">
        <f t="shared" ca="1" si="131"/>
        <v/>
      </c>
      <c r="E1155" s="81">
        <f t="shared" ca="1" si="129"/>
        <v>0</v>
      </c>
      <c r="F1155" s="83"/>
      <c r="G1155" s="82" t="str">
        <f t="shared" ca="1" si="128"/>
        <v/>
      </c>
      <c r="H1155" s="82" t="str">
        <f t="shared" ca="1" si="132"/>
        <v/>
      </c>
      <c r="I1155" s="82" t="str">
        <f t="shared" ca="1" si="133"/>
        <v/>
      </c>
    </row>
    <row r="1156" spans="2:9" ht="15" thickBot="1" x14ac:dyDescent="0.35">
      <c r="B1156" s="79" t="str">
        <f t="shared" ca="1" si="130"/>
        <v/>
      </c>
      <c r="C1156" s="80" t="str">
        <f t="shared" ca="1" si="127"/>
        <v/>
      </c>
      <c r="D1156" s="83" t="str">
        <f t="shared" ca="1" si="131"/>
        <v/>
      </c>
      <c r="E1156" s="81">
        <f t="shared" ca="1" si="129"/>
        <v>0</v>
      </c>
      <c r="F1156" s="83"/>
      <c r="G1156" s="82" t="str">
        <f t="shared" ca="1" si="128"/>
        <v/>
      </c>
      <c r="H1156" s="82" t="str">
        <f t="shared" ca="1" si="132"/>
        <v/>
      </c>
      <c r="I1156" s="82" t="str">
        <f t="shared" ca="1" si="133"/>
        <v/>
      </c>
    </row>
    <row r="1157" spans="2:9" ht="15" thickBot="1" x14ac:dyDescent="0.35">
      <c r="B1157" s="79" t="str">
        <f t="shared" ca="1" si="130"/>
        <v/>
      </c>
      <c r="C1157" s="80" t="str">
        <f t="shared" ca="1" si="127"/>
        <v/>
      </c>
      <c r="D1157" s="83" t="str">
        <f t="shared" ca="1" si="131"/>
        <v/>
      </c>
      <c r="E1157" s="81">
        <f t="shared" ca="1" si="129"/>
        <v>0</v>
      </c>
      <c r="F1157" s="83"/>
      <c r="G1157" s="82" t="str">
        <f t="shared" ca="1" si="128"/>
        <v/>
      </c>
      <c r="H1157" s="82" t="str">
        <f t="shared" ca="1" si="132"/>
        <v/>
      </c>
      <c r="I1157" s="82" t="str">
        <f t="shared" ca="1" si="133"/>
        <v/>
      </c>
    </row>
    <row r="1158" spans="2:9" ht="15" thickBot="1" x14ac:dyDescent="0.35">
      <c r="B1158" s="79" t="str">
        <f t="shared" ca="1" si="130"/>
        <v/>
      </c>
      <c r="C1158" s="80" t="str">
        <f t="shared" ca="1" si="127"/>
        <v/>
      </c>
      <c r="D1158" s="83" t="str">
        <f t="shared" ca="1" si="131"/>
        <v/>
      </c>
      <c r="E1158" s="81">
        <f t="shared" ca="1" si="129"/>
        <v>0</v>
      </c>
      <c r="F1158" s="83"/>
      <c r="G1158" s="82" t="str">
        <f t="shared" ca="1" si="128"/>
        <v/>
      </c>
      <c r="H1158" s="82" t="str">
        <f t="shared" ca="1" si="132"/>
        <v/>
      </c>
      <c r="I1158" s="82" t="str">
        <f t="shared" ca="1" si="133"/>
        <v/>
      </c>
    </row>
    <row r="1159" spans="2:9" ht="15" thickBot="1" x14ac:dyDescent="0.35">
      <c r="B1159" s="79" t="str">
        <f t="shared" ca="1" si="130"/>
        <v/>
      </c>
      <c r="C1159" s="80" t="str">
        <f t="shared" ca="1" si="127"/>
        <v/>
      </c>
      <c r="D1159" s="83" t="str">
        <f t="shared" ca="1" si="131"/>
        <v/>
      </c>
      <c r="E1159" s="81">
        <f t="shared" ca="1" si="129"/>
        <v>0</v>
      </c>
      <c r="F1159" s="83"/>
      <c r="G1159" s="82" t="str">
        <f t="shared" ca="1" si="128"/>
        <v/>
      </c>
      <c r="H1159" s="82" t="str">
        <f t="shared" ca="1" si="132"/>
        <v/>
      </c>
      <c r="I1159" s="82" t="str">
        <f t="shared" ca="1" si="133"/>
        <v/>
      </c>
    </row>
    <row r="1160" spans="2:9" ht="15" thickBot="1" x14ac:dyDescent="0.35">
      <c r="B1160" s="79" t="str">
        <f t="shared" ca="1" si="130"/>
        <v/>
      </c>
      <c r="C1160" s="80" t="str">
        <f t="shared" ca="1" si="127"/>
        <v/>
      </c>
      <c r="D1160" s="83" t="str">
        <f t="shared" ca="1" si="131"/>
        <v/>
      </c>
      <c r="E1160" s="81">
        <f t="shared" ca="1" si="129"/>
        <v>0</v>
      </c>
      <c r="F1160" s="83"/>
      <c r="G1160" s="82" t="str">
        <f t="shared" ca="1" si="128"/>
        <v/>
      </c>
      <c r="H1160" s="82" t="str">
        <f t="shared" ca="1" si="132"/>
        <v/>
      </c>
      <c r="I1160" s="82" t="str">
        <f t="shared" ca="1" si="133"/>
        <v/>
      </c>
    </row>
    <row r="1161" spans="2:9" ht="15" thickBot="1" x14ac:dyDescent="0.35">
      <c r="B1161" s="79" t="str">
        <f t="shared" ca="1" si="130"/>
        <v/>
      </c>
      <c r="C1161" s="80" t="str">
        <f t="shared" ca="1" si="127"/>
        <v/>
      </c>
      <c r="D1161" s="83" t="str">
        <f t="shared" ca="1" si="131"/>
        <v/>
      </c>
      <c r="E1161" s="81">
        <f t="shared" ca="1" si="129"/>
        <v>0</v>
      </c>
      <c r="F1161" s="83"/>
      <c r="G1161" s="82" t="str">
        <f t="shared" ca="1" si="128"/>
        <v/>
      </c>
      <c r="H1161" s="82" t="str">
        <f t="shared" ca="1" si="132"/>
        <v/>
      </c>
      <c r="I1161" s="82" t="str">
        <f t="shared" ca="1" si="133"/>
        <v/>
      </c>
    </row>
    <row r="1162" spans="2:9" ht="15" thickBot="1" x14ac:dyDescent="0.35">
      <c r="B1162" s="79" t="str">
        <f t="shared" ca="1" si="130"/>
        <v/>
      </c>
      <c r="C1162" s="80" t="str">
        <f t="shared" ca="1" si="127"/>
        <v/>
      </c>
      <c r="D1162" s="83" t="str">
        <f t="shared" ca="1" si="131"/>
        <v/>
      </c>
      <c r="E1162" s="81">
        <f t="shared" ca="1" si="129"/>
        <v>0</v>
      </c>
      <c r="F1162" s="83"/>
      <c r="G1162" s="82" t="str">
        <f t="shared" ca="1" si="128"/>
        <v/>
      </c>
      <c r="H1162" s="82" t="str">
        <f t="shared" ca="1" si="132"/>
        <v/>
      </c>
      <c r="I1162" s="82" t="str">
        <f t="shared" ca="1" si="133"/>
        <v/>
      </c>
    </row>
    <row r="1163" spans="2:9" ht="15" thickBot="1" x14ac:dyDescent="0.35">
      <c r="B1163" s="79" t="str">
        <f t="shared" ca="1" si="130"/>
        <v/>
      </c>
      <c r="C1163" s="80" t="str">
        <f t="shared" ca="1" si="127"/>
        <v/>
      </c>
      <c r="D1163" s="83" t="str">
        <f t="shared" ca="1" si="131"/>
        <v/>
      </c>
      <c r="E1163" s="81">
        <f t="shared" ca="1" si="129"/>
        <v>0</v>
      </c>
      <c r="F1163" s="83"/>
      <c r="G1163" s="82" t="str">
        <f t="shared" ca="1" si="128"/>
        <v/>
      </c>
      <c r="H1163" s="82" t="str">
        <f t="shared" ca="1" si="132"/>
        <v/>
      </c>
      <c r="I1163" s="82" t="str">
        <f t="shared" ca="1" si="133"/>
        <v/>
      </c>
    </row>
    <row r="1164" spans="2:9" ht="15" thickBot="1" x14ac:dyDescent="0.35">
      <c r="B1164" s="79" t="str">
        <f t="shared" ca="1" si="130"/>
        <v/>
      </c>
      <c r="C1164" s="80" t="str">
        <f t="shared" ca="1" si="127"/>
        <v/>
      </c>
      <c r="D1164" s="83" t="str">
        <f t="shared" ca="1" si="131"/>
        <v/>
      </c>
      <c r="E1164" s="81">
        <f t="shared" ca="1" si="129"/>
        <v>0</v>
      </c>
      <c r="F1164" s="83"/>
      <c r="G1164" s="82" t="str">
        <f t="shared" ca="1" si="128"/>
        <v/>
      </c>
      <c r="H1164" s="82" t="str">
        <f t="shared" ca="1" si="132"/>
        <v/>
      </c>
      <c r="I1164" s="82" t="str">
        <f t="shared" ca="1" si="133"/>
        <v/>
      </c>
    </row>
    <row r="1165" spans="2:9" ht="15" thickBot="1" x14ac:dyDescent="0.35">
      <c r="B1165" s="79" t="str">
        <f t="shared" ca="1" si="130"/>
        <v/>
      </c>
      <c r="C1165" s="80" t="str">
        <f t="shared" ca="1" si="127"/>
        <v/>
      </c>
      <c r="D1165" s="83" t="str">
        <f t="shared" ca="1" si="131"/>
        <v/>
      </c>
      <c r="E1165" s="81">
        <f t="shared" ca="1" si="129"/>
        <v>0</v>
      </c>
      <c r="F1165" s="83"/>
      <c r="G1165" s="82" t="str">
        <f t="shared" ca="1" si="128"/>
        <v/>
      </c>
      <c r="H1165" s="82" t="str">
        <f t="shared" ca="1" si="132"/>
        <v/>
      </c>
      <c r="I1165" s="82" t="str">
        <f t="shared" ca="1" si="133"/>
        <v/>
      </c>
    </row>
    <row r="1166" spans="2:9" ht="15" thickBot="1" x14ac:dyDescent="0.35">
      <c r="B1166" s="79" t="str">
        <f t="shared" ca="1" si="130"/>
        <v/>
      </c>
      <c r="C1166" s="80" t="str">
        <f t="shared" ca="1" si="127"/>
        <v/>
      </c>
      <c r="D1166" s="83" t="str">
        <f t="shared" ca="1" si="131"/>
        <v/>
      </c>
      <c r="E1166" s="81">
        <f t="shared" ca="1" si="129"/>
        <v>0</v>
      </c>
      <c r="F1166" s="83"/>
      <c r="G1166" s="82" t="str">
        <f t="shared" ca="1" si="128"/>
        <v/>
      </c>
      <c r="H1166" s="82" t="str">
        <f t="shared" ca="1" si="132"/>
        <v/>
      </c>
      <c r="I1166" s="82" t="str">
        <f t="shared" ca="1" si="133"/>
        <v/>
      </c>
    </row>
    <row r="1167" spans="2:9" ht="15" thickBot="1" x14ac:dyDescent="0.35">
      <c r="B1167" s="79" t="str">
        <f t="shared" ca="1" si="130"/>
        <v/>
      </c>
      <c r="C1167" s="80" t="str">
        <f t="shared" ca="1" si="127"/>
        <v/>
      </c>
      <c r="D1167" s="83" t="str">
        <f t="shared" ca="1" si="131"/>
        <v/>
      </c>
      <c r="E1167" s="81">
        <f t="shared" ca="1" si="129"/>
        <v>0</v>
      </c>
      <c r="F1167" s="83"/>
      <c r="G1167" s="82" t="str">
        <f t="shared" ca="1" si="128"/>
        <v/>
      </c>
      <c r="H1167" s="82" t="str">
        <f t="shared" ca="1" si="132"/>
        <v/>
      </c>
      <c r="I1167" s="82" t="str">
        <f t="shared" ca="1" si="133"/>
        <v/>
      </c>
    </row>
    <row r="1168" spans="2:9" ht="15" thickBot="1" x14ac:dyDescent="0.35">
      <c r="B1168" s="79" t="str">
        <f t="shared" ca="1" si="130"/>
        <v/>
      </c>
      <c r="C1168" s="80" t="str">
        <f t="shared" ca="1" si="127"/>
        <v/>
      </c>
      <c r="D1168" s="83" t="str">
        <f t="shared" ca="1" si="131"/>
        <v/>
      </c>
      <c r="E1168" s="81">
        <f t="shared" ca="1" si="129"/>
        <v>0</v>
      </c>
      <c r="F1168" s="83"/>
      <c r="G1168" s="82" t="str">
        <f t="shared" ca="1" si="128"/>
        <v/>
      </c>
      <c r="H1168" s="82" t="str">
        <f t="shared" ca="1" si="132"/>
        <v/>
      </c>
      <c r="I1168" s="82" t="str">
        <f t="shared" ca="1" si="133"/>
        <v/>
      </c>
    </row>
    <row r="1169" spans="2:9" ht="15" thickBot="1" x14ac:dyDescent="0.35">
      <c r="B1169" s="79" t="str">
        <f t="shared" ca="1" si="130"/>
        <v/>
      </c>
      <c r="C1169" s="80" t="str">
        <f t="shared" ca="1" si="127"/>
        <v/>
      </c>
      <c r="D1169" s="83" t="str">
        <f t="shared" ca="1" si="131"/>
        <v/>
      </c>
      <c r="E1169" s="81">
        <f t="shared" ca="1" si="129"/>
        <v>0</v>
      </c>
      <c r="F1169" s="83"/>
      <c r="G1169" s="82" t="str">
        <f t="shared" ca="1" si="128"/>
        <v/>
      </c>
      <c r="H1169" s="82" t="str">
        <f t="shared" ca="1" si="132"/>
        <v/>
      </c>
      <c r="I1169" s="82" t="str">
        <f t="shared" ca="1" si="133"/>
        <v/>
      </c>
    </row>
    <row r="1170" spans="2:9" ht="15" thickBot="1" x14ac:dyDescent="0.35">
      <c r="B1170" s="79" t="str">
        <f t="shared" ca="1" si="130"/>
        <v/>
      </c>
      <c r="C1170" s="80" t="str">
        <f t="shared" ca="1" si="127"/>
        <v/>
      </c>
      <c r="D1170" s="83" t="str">
        <f t="shared" ca="1" si="131"/>
        <v/>
      </c>
      <c r="E1170" s="81">
        <f t="shared" ca="1" si="129"/>
        <v>0</v>
      </c>
      <c r="F1170" s="83"/>
      <c r="G1170" s="82" t="str">
        <f t="shared" ca="1" si="128"/>
        <v/>
      </c>
      <c r="H1170" s="82" t="str">
        <f t="shared" ca="1" si="132"/>
        <v/>
      </c>
      <c r="I1170" s="82" t="str">
        <f t="shared" ca="1" si="133"/>
        <v/>
      </c>
    </row>
    <row r="1171" spans="2:9" ht="15" thickBot="1" x14ac:dyDescent="0.35">
      <c r="B1171" s="79" t="str">
        <f t="shared" ca="1" si="130"/>
        <v/>
      </c>
      <c r="C1171" s="80" t="str">
        <f t="shared" ca="1" si="127"/>
        <v/>
      </c>
      <c r="D1171" s="83" t="str">
        <f t="shared" ca="1" si="131"/>
        <v/>
      </c>
      <c r="E1171" s="81">
        <f t="shared" ca="1" si="129"/>
        <v>0</v>
      </c>
      <c r="F1171" s="83"/>
      <c r="G1171" s="82" t="str">
        <f t="shared" ca="1" si="128"/>
        <v/>
      </c>
      <c r="H1171" s="82" t="str">
        <f t="shared" ca="1" si="132"/>
        <v/>
      </c>
      <c r="I1171" s="82" t="str">
        <f t="shared" ca="1" si="133"/>
        <v/>
      </c>
    </row>
    <row r="1172" spans="2:9" ht="15" thickBot="1" x14ac:dyDescent="0.35">
      <c r="B1172" s="79" t="str">
        <f t="shared" ca="1" si="130"/>
        <v/>
      </c>
      <c r="C1172" s="80" t="str">
        <f t="shared" ca="1" si="127"/>
        <v/>
      </c>
      <c r="D1172" s="83" t="str">
        <f t="shared" ca="1" si="131"/>
        <v/>
      </c>
      <c r="E1172" s="81">
        <f t="shared" ca="1" si="129"/>
        <v>0</v>
      </c>
      <c r="F1172" s="83"/>
      <c r="G1172" s="82" t="str">
        <f t="shared" ca="1" si="128"/>
        <v/>
      </c>
      <c r="H1172" s="82" t="str">
        <f t="shared" ca="1" si="132"/>
        <v/>
      </c>
      <c r="I1172" s="82" t="str">
        <f t="shared" ca="1" si="133"/>
        <v/>
      </c>
    </row>
    <row r="1173" spans="2:9" ht="15" thickBot="1" x14ac:dyDescent="0.35">
      <c r="B1173" s="79" t="str">
        <f t="shared" ca="1" si="130"/>
        <v/>
      </c>
      <c r="C1173" s="80" t="str">
        <f t="shared" ca="1" si="127"/>
        <v/>
      </c>
      <c r="D1173" s="83" t="str">
        <f t="shared" ca="1" si="131"/>
        <v/>
      </c>
      <c r="E1173" s="81">
        <f t="shared" ca="1" si="129"/>
        <v>0</v>
      </c>
      <c r="F1173" s="83"/>
      <c r="G1173" s="82" t="str">
        <f t="shared" ca="1" si="128"/>
        <v/>
      </c>
      <c r="H1173" s="82" t="str">
        <f t="shared" ca="1" si="132"/>
        <v/>
      </c>
      <c r="I1173" s="82" t="str">
        <f t="shared" ca="1" si="133"/>
        <v/>
      </c>
    </row>
    <row r="1174" spans="2:9" ht="15" thickBot="1" x14ac:dyDescent="0.35">
      <c r="B1174" s="79" t="str">
        <f t="shared" ca="1" si="130"/>
        <v/>
      </c>
      <c r="C1174" s="80" t="str">
        <f t="shared" ca="1" si="127"/>
        <v/>
      </c>
      <c r="D1174" s="83" t="str">
        <f t="shared" ca="1" si="131"/>
        <v/>
      </c>
      <c r="E1174" s="81">
        <f t="shared" ca="1" si="129"/>
        <v>0</v>
      </c>
      <c r="F1174" s="83"/>
      <c r="G1174" s="82" t="str">
        <f t="shared" ca="1" si="128"/>
        <v/>
      </c>
      <c r="H1174" s="82" t="str">
        <f t="shared" ca="1" si="132"/>
        <v/>
      </c>
      <c r="I1174" s="82" t="str">
        <f t="shared" ca="1" si="133"/>
        <v/>
      </c>
    </row>
    <row r="1175" spans="2:9" ht="15" thickBot="1" x14ac:dyDescent="0.35">
      <c r="B1175" s="79" t="str">
        <f t="shared" ca="1" si="130"/>
        <v/>
      </c>
      <c r="C1175" s="80" t="str">
        <f t="shared" ca="1" si="127"/>
        <v/>
      </c>
      <c r="D1175" s="83" t="str">
        <f t="shared" ca="1" si="131"/>
        <v/>
      </c>
      <c r="E1175" s="81">
        <f t="shared" ca="1" si="129"/>
        <v>0</v>
      </c>
      <c r="F1175" s="83"/>
      <c r="G1175" s="82" t="str">
        <f t="shared" ca="1" si="128"/>
        <v/>
      </c>
      <c r="H1175" s="82" t="str">
        <f t="shared" ca="1" si="132"/>
        <v/>
      </c>
      <c r="I1175" s="82" t="str">
        <f t="shared" ca="1" si="133"/>
        <v/>
      </c>
    </row>
    <row r="1176" spans="2:9" ht="15" thickBot="1" x14ac:dyDescent="0.35">
      <c r="B1176" s="79" t="str">
        <f t="shared" ca="1" si="130"/>
        <v/>
      </c>
      <c r="C1176" s="80" t="str">
        <f t="shared" ref="C1176:C1239" ca="1" si="134">IF($E$10="End of the Period",IF(B1176="","",IF(OR(payment_frequency_1="Weekly",payment_frequency_1="Bi-weekly",payment_frequency_1="Semi-monthly"),first_payment_date_1+B1176*VLOOKUP(payment_frequency_1,periodic_table,2,0),EDATE(first_payment_date_1,B1176*VLOOKUP(payment_frequency_1,periodic_table,2,0)))),IF(B1176="","",IF(OR(payment_frequency_1="Weekly",payment_frequency_1="Bi-weekly",payment_frequency_1="Semi-monthly"),first_payment_date_1+(B1176-1)*VLOOKUP(payment_frequency_1,periodic_table,2,0),EDATE(first_payment_date_1,(B1176-1)*VLOOKUP(payment_frequency_1,periodic_table,2,0)))))</f>
        <v/>
      </c>
      <c r="D1176" s="83" t="str">
        <f t="shared" ca="1" si="131"/>
        <v/>
      </c>
      <c r="E1176" s="81">
        <f t="shared" ca="1" si="129"/>
        <v>0</v>
      </c>
      <c r="F1176" s="83"/>
      <c r="G1176" s="82" t="str">
        <f t="shared" ref="G1176:G1239" ca="1" si="135">IF(AND(payment_type_1=1,B1176=1),0,IF(B1176="","",I1175*rate_1))</f>
        <v/>
      </c>
      <c r="H1176" s="82" t="str">
        <f t="shared" ca="1" si="132"/>
        <v/>
      </c>
      <c r="I1176" s="82" t="str">
        <f t="shared" ca="1" si="133"/>
        <v/>
      </c>
    </row>
    <row r="1177" spans="2:9" ht="15" thickBot="1" x14ac:dyDescent="0.35">
      <c r="B1177" s="79" t="str">
        <f t="shared" ca="1" si="130"/>
        <v/>
      </c>
      <c r="C1177" s="80" t="str">
        <f t="shared" ca="1" si="134"/>
        <v/>
      </c>
      <c r="D1177" s="83" t="str">
        <f t="shared" ca="1" si="131"/>
        <v/>
      </c>
      <c r="E1177" s="81">
        <f t="shared" ca="1" si="129"/>
        <v>0</v>
      </c>
      <c r="F1177" s="83"/>
      <c r="G1177" s="82" t="str">
        <f t="shared" ca="1" si="135"/>
        <v/>
      </c>
      <c r="H1177" s="82" t="str">
        <f t="shared" ca="1" si="132"/>
        <v/>
      </c>
      <c r="I1177" s="82" t="str">
        <f t="shared" ca="1" si="133"/>
        <v/>
      </c>
    </row>
    <row r="1178" spans="2:9" ht="15" thickBot="1" x14ac:dyDescent="0.35">
      <c r="B1178" s="79" t="str">
        <f t="shared" ca="1" si="130"/>
        <v/>
      </c>
      <c r="C1178" s="80" t="str">
        <f t="shared" ca="1" si="134"/>
        <v/>
      </c>
      <c r="D1178" s="83" t="str">
        <f t="shared" ca="1" si="131"/>
        <v/>
      </c>
      <c r="E1178" s="81">
        <f t="shared" ca="1" si="129"/>
        <v>0</v>
      </c>
      <c r="F1178" s="83"/>
      <c r="G1178" s="82" t="str">
        <f t="shared" ca="1" si="135"/>
        <v/>
      </c>
      <c r="H1178" s="82" t="str">
        <f t="shared" ca="1" si="132"/>
        <v/>
      </c>
      <c r="I1178" s="82" t="str">
        <f t="shared" ca="1" si="133"/>
        <v/>
      </c>
    </row>
    <row r="1179" spans="2:9" ht="15" thickBot="1" x14ac:dyDescent="0.35">
      <c r="B1179" s="79" t="str">
        <f t="shared" ca="1" si="130"/>
        <v/>
      </c>
      <c r="C1179" s="80" t="str">
        <f t="shared" ca="1" si="134"/>
        <v/>
      </c>
      <c r="D1179" s="83" t="str">
        <f t="shared" ca="1" si="131"/>
        <v/>
      </c>
      <c r="E1179" s="81">
        <f t="shared" ca="1" si="129"/>
        <v>0</v>
      </c>
      <c r="F1179" s="83"/>
      <c r="G1179" s="82" t="str">
        <f t="shared" ca="1" si="135"/>
        <v/>
      </c>
      <c r="H1179" s="82" t="str">
        <f t="shared" ca="1" si="132"/>
        <v/>
      </c>
      <c r="I1179" s="82" t="str">
        <f t="shared" ca="1" si="133"/>
        <v/>
      </c>
    </row>
    <row r="1180" spans="2:9" ht="15" thickBot="1" x14ac:dyDescent="0.35">
      <c r="B1180" s="79" t="str">
        <f t="shared" ca="1" si="130"/>
        <v/>
      </c>
      <c r="C1180" s="80" t="str">
        <f t="shared" ca="1" si="134"/>
        <v/>
      </c>
      <c r="D1180" s="83" t="str">
        <f t="shared" ca="1" si="131"/>
        <v/>
      </c>
      <c r="E1180" s="81">
        <f t="shared" ca="1" si="129"/>
        <v>0</v>
      </c>
      <c r="F1180" s="83"/>
      <c r="G1180" s="82" t="str">
        <f t="shared" ca="1" si="135"/>
        <v/>
      </c>
      <c r="H1180" s="82" t="str">
        <f t="shared" ca="1" si="132"/>
        <v/>
      </c>
      <c r="I1180" s="82" t="str">
        <f t="shared" ca="1" si="133"/>
        <v/>
      </c>
    </row>
    <row r="1181" spans="2:9" ht="15" thickBot="1" x14ac:dyDescent="0.35">
      <c r="B1181" s="79" t="str">
        <f t="shared" ca="1" si="130"/>
        <v/>
      </c>
      <c r="C1181" s="80" t="str">
        <f t="shared" ca="1" si="134"/>
        <v/>
      </c>
      <c r="D1181" s="83" t="str">
        <f t="shared" ca="1" si="131"/>
        <v/>
      </c>
      <c r="E1181" s="81">
        <f t="shared" ca="1" si="129"/>
        <v>0</v>
      </c>
      <c r="F1181" s="83"/>
      <c r="G1181" s="82" t="str">
        <f t="shared" ca="1" si="135"/>
        <v/>
      </c>
      <c r="H1181" s="82" t="str">
        <f t="shared" ca="1" si="132"/>
        <v/>
      </c>
      <c r="I1181" s="82" t="str">
        <f t="shared" ca="1" si="133"/>
        <v/>
      </c>
    </row>
    <row r="1182" spans="2:9" ht="15" thickBot="1" x14ac:dyDescent="0.35">
      <c r="B1182" s="79" t="str">
        <f t="shared" ca="1" si="130"/>
        <v/>
      </c>
      <c r="C1182" s="80" t="str">
        <f t="shared" ca="1" si="134"/>
        <v/>
      </c>
      <c r="D1182" s="83" t="str">
        <f t="shared" ca="1" si="131"/>
        <v/>
      </c>
      <c r="E1182" s="81">
        <f t="shared" ca="1" si="129"/>
        <v>0</v>
      </c>
      <c r="F1182" s="83"/>
      <c r="G1182" s="82" t="str">
        <f t="shared" ca="1" si="135"/>
        <v/>
      </c>
      <c r="H1182" s="82" t="str">
        <f t="shared" ca="1" si="132"/>
        <v/>
      </c>
      <c r="I1182" s="82" t="str">
        <f t="shared" ca="1" si="133"/>
        <v/>
      </c>
    </row>
    <row r="1183" spans="2:9" ht="15" thickBot="1" x14ac:dyDescent="0.35">
      <c r="B1183" s="79" t="str">
        <f t="shared" ca="1" si="130"/>
        <v/>
      </c>
      <c r="C1183" s="80" t="str">
        <f t="shared" ca="1" si="134"/>
        <v/>
      </c>
      <c r="D1183" s="83" t="str">
        <f t="shared" ca="1" si="131"/>
        <v/>
      </c>
      <c r="E1183" s="81">
        <f t="shared" ca="1" si="129"/>
        <v>0</v>
      </c>
      <c r="F1183" s="83"/>
      <c r="G1183" s="82" t="str">
        <f t="shared" ca="1" si="135"/>
        <v/>
      </c>
      <c r="H1183" s="82" t="str">
        <f t="shared" ca="1" si="132"/>
        <v/>
      </c>
      <c r="I1183" s="82" t="str">
        <f t="shared" ca="1" si="133"/>
        <v/>
      </c>
    </row>
    <row r="1184" spans="2:9" ht="15" thickBot="1" x14ac:dyDescent="0.35">
      <c r="B1184" s="79" t="str">
        <f t="shared" ca="1" si="130"/>
        <v/>
      </c>
      <c r="C1184" s="80" t="str">
        <f t="shared" ca="1" si="134"/>
        <v/>
      </c>
      <c r="D1184" s="83" t="str">
        <f t="shared" ca="1" si="131"/>
        <v/>
      </c>
      <c r="E1184" s="81">
        <f t="shared" ca="1" si="129"/>
        <v>0</v>
      </c>
      <c r="F1184" s="83"/>
      <c r="G1184" s="82" t="str">
        <f t="shared" ca="1" si="135"/>
        <v/>
      </c>
      <c r="H1184" s="82" t="str">
        <f t="shared" ca="1" si="132"/>
        <v/>
      </c>
      <c r="I1184" s="82" t="str">
        <f t="shared" ca="1" si="133"/>
        <v/>
      </c>
    </row>
    <row r="1185" spans="2:9" ht="15" thickBot="1" x14ac:dyDescent="0.35">
      <c r="B1185" s="79" t="str">
        <f t="shared" ca="1" si="130"/>
        <v/>
      </c>
      <c r="C1185" s="80" t="str">
        <f t="shared" ca="1" si="134"/>
        <v/>
      </c>
      <c r="D1185" s="83" t="str">
        <f t="shared" ca="1" si="131"/>
        <v/>
      </c>
      <c r="E1185" s="81">
        <f t="shared" ca="1" si="129"/>
        <v>0</v>
      </c>
      <c r="F1185" s="83"/>
      <c r="G1185" s="82" t="str">
        <f t="shared" ca="1" si="135"/>
        <v/>
      </c>
      <c r="H1185" s="82" t="str">
        <f t="shared" ca="1" si="132"/>
        <v/>
      </c>
      <c r="I1185" s="82" t="str">
        <f t="shared" ca="1" si="133"/>
        <v/>
      </c>
    </row>
    <row r="1186" spans="2:9" ht="15" thickBot="1" x14ac:dyDescent="0.35">
      <c r="B1186" s="79" t="str">
        <f t="shared" ca="1" si="130"/>
        <v/>
      </c>
      <c r="C1186" s="80" t="str">
        <f t="shared" ca="1" si="134"/>
        <v/>
      </c>
      <c r="D1186" s="83" t="str">
        <f t="shared" ca="1" si="131"/>
        <v/>
      </c>
      <c r="E1186" s="81">
        <f t="shared" ca="1" si="129"/>
        <v>0</v>
      </c>
      <c r="F1186" s="83"/>
      <c r="G1186" s="82" t="str">
        <f t="shared" ca="1" si="135"/>
        <v/>
      </c>
      <c r="H1186" s="82" t="str">
        <f t="shared" ca="1" si="132"/>
        <v/>
      </c>
      <c r="I1186" s="82" t="str">
        <f t="shared" ca="1" si="133"/>
        <v/>
      </c>
    </row>
    <row r="1187" spans="2:9" ht="15" thickBot="1" x14ac:dyDescent="0.35">
      <c r="B1187" s="79" t="str">
        <f t="shared" ca="1" si="130"/>
        <v/>
      </c>
      <c r="C1187" s="80" t="str">
        <f t="shared" ca="1" si="134"/>
        <v/>
      </c>
      <c r="D1187" s="83" t="str">
        <f t="shared" ca="1" si="131"/>
        <v/>
      </c>
      <c r="E1187" s="81">
        <f t="shared" ca="1" si="129"/>
        <v>0</v>
      </c>
      <c r="F1187" s="83"/>
      <c r="G1187" s="82" t="str">
        <f t="shared" ca="1" si="135"/>
        <v/>
      </c>
      <c r="H1187" s="82" t="str">
        <f t="shared" ca="1" si="132"/>
        <v/>
      </c>
      <c r="I1187" s="82" t="str">
        <f t="shared" ca="1" si="133"/>
        <v/>
      </c>
    </row>
    <row r="1188" spans="2:9" ht="15" thickBot="1" x14ac:dyDescent="0.35">
      <c r="B1188" s="79" t="str">
        <f t="shared" ca="1" si="130"/>
        <v/>
      </c>
      <c r="C1188" s="80" t="str">
        <f t="shared" ca="1" si="134"/>
        <v/>
      </c>
      <c r="D1188" s="83" t="str">
        <f t="shared" ca="1" si="131"/>
        <v/>
      </c>
      <c r="E1188" s="81">
        <f t="shared" ref="E1188:E1251" ca="1" si="136">IFERROR(IF(I1187-D1188&lt;$E$13,0,IF(B1188=$I$17,$E$13,IF(B1188&lt;$I$17,0,IF(MOD(B1188-$I$17,$E$18)=0,$E$13,0)))),0)</f>
        <v>0</v>
      </c>
      <c r="F1188" s="83"/>
      <c r="G1188" s="82" t="str">
        <f t="shared" ca="1" si="135"/>
        <v/>
      </c>
      <c r="H1188" s="82" t="str">
        <f t="shared" ca="1" si="132"/>
        <v/>
      </c>
      <c r="I1188" s="82" t="str">
        <f t="shared" ca="1" si="133"/>
        <v/>
      </c>
    </row>
    <row r="1189" spans="2:9" ht="15" thickBot="1" x14ac:dyDescent="0.35">
      <c r="B1189" s="79" t="str">
        <f t="shared" ca="1" si="130"/>
        <v/>
      </c>
      <c r="C1189" s="80" t="str">
        <f t="shared" ca="1" si="134"/>
        <v/>
      </c>
      <c r="D1189" s="83" t="str">
        <f t="shared" ca="1" si="131"/>
        <v/>
      </c>
      <c r="E1189" s="81">
        <f t="shared" ca="1" si="136"/>
        <v>0</v>
      </c>
      <c r="F1189" s="83"/>
      <c r="G1189" s="82" t="str">
        <f t="shared" ca="1" si="135"/>
        <v/>
      </c>
      <c r="H1189" s="82" t="str">
        <f t="shared" ca="1" si="132"/>
        <v/>
      </c>
      <c r="I1189" s="82" t="str">
        <f t="shared" ca="1" si="133"/>
        <v/>
      </c>
    </row>
    <row r="1190" spans="2:9" ht="15" thickBot="1" x14ac:dyDescent="0.35">
      <c r="B1190" s="79" t="str">
        <f t="shared" ca="1" si="130"/>
        <v/>
      </c>
      <c r="C1190" s="80" t="str">
        <f t="shared" ca="1" si="134"/>
        <v/>
      </c>
      <c r="D1190" s="83" t="str">
        <f t="shared" ca="1" si="131"/>
        <v/>
      </c>
      <c r="E1190" s="81">
        <f t="shared" ca="1" si="136"/>
        <v>0</v>
      </c>
      <c r="F1190" s="83"/>
      <c r="G1190" s="82" t="str">
        <f t="shared" ca="1" si="135"/>
        <v/>
      </c>
      <c r="H1190" s="82" t="str">
        <f t="shared" ca="1" si="132"/>
        <v/>
      </c>
      <c r="I1190" s="82" t="str">
        <f t="shared" ca="1" si="133"/>
        <v/>
      </c>
    </row>
    <row r="1191" spans="2:9" ht="15" thickBot="1" x14ac:dyDescent="0.35">
      <c r="B1191" s="79" t="str">
        <f t="shared" ca="1" si="130"/>
        <v/>
      </c>
      <c r="C1191" s="80" t="str">
        <f t="shared" ca="1" si="134"/>
        <v/>
      </c>
      <c r="D1191" s="83" t="str">
        <f t="shared" ca="1" si="131"/>
        <v/>
      </c>
      <c r="E1191" s="81">
        <f t="shared" ca="1" si="136"/>
        <v>0</v>
      </c>
      <c r="F1191" s="83"/>
      <c r="G1191" s="82" t="str">
        <f t="shared" ca="1" si="135"/>
        <v/>
      </c>
      <c r="H1191" s="82" t="str">
        <f t="shared" ca="1" si="132"/>
        <v/>
      </c>
      <c r="I1191" s="82" t="str">
        <f t="shared" ca="1" si="133"/>
        <v/>
      </c>
    </row>
    <row r="1192" spans="2:9" ht="15" thickBot="1" x14ac:dyDescent="0.35">
      <c r="B1192" s="79" t="str">
        <f t="shared" ca="1" si="130"/>
        <v/>
      </c>
      <c r="C1192" s="80" t="str">
        <f t="shared" ca="1" si="134"/>
        <v/>
      </c>
      <c r="D1192" s="83" t="str">
        <f t="shared" ca="1" si="131"/>
        <v/>
      </c>
      <c r="E1192" s="81">
        <f t="shared" ca="1" si="136"/>
        <v>0</v>
      </c>
      <c r="F1192" s="83"/>
      <c r="G1192" s="82" t="str">
        <f t="shared" ca="1" si="135"/>
        <v/>
      </c>
      <c r="H1192" s="82" t="str">
        <f t="shared" ca="1" si="132"/>
        <v/>
      </c>
      <c r="I1192" s="82" t="str">
        <f t="shared" ca="1" si="133"/>
        <v/>
      </c>
    </row>
    <row r="1193" spans="2:9" ht="15" thickBot="1" x14ac:dyDescent="0.35">
      <c r="B1193" s="79" t="str">
        <f t="shared" ref="B1193:B1256" ca="1" si="137">IFERROR(IF(I1192&lt;=0,"",B1192+1),"")</f>
        <v/>
      </c>
      <c r="C1193" s="80" t="str">
        <f t="shared" ca="1" si="134"/>
        <v/>
      </c>
      <c r="D1193" s="83" t="str">
        <f t="shared" ref="D1193:D1256" ca="1" si="138">IF(B1193="","",IF(I1192&lt;payment_1,I1192*(1+rate_1),payment_1))</f>
        <v/>
      </c>
      <c r="E1193" s="81">
        <f t="shared" ca="1" si="136"/>
        <v>0</v>
      </c>
      <c r="F1193" s="83"/>
      <c r="G1193" s="82" t="str">
        <f t="shared" ca="1" si="135"/>
        <v/>
      </c>
      <c r="H1193" s="82" t="str">
        <f t="shared" ref="H1193:H1256" ca="1" si="139">IF(B1193="","",D1193-G1193+E1193+F1193)</f>
        <v/>
      </c>
      <c r="I1193" s="82" t="str">
        <f t="shared" ref="I1193:I1256" ca="1" si="140">IFERROR(IF(H1193&lt;=0,"",I1192-H1193),"")</f>
        <v/>
      </c>
    </row>
    <row r="1194" spans="2:9" ht="15" thickBot="1" x14ac:dyDescent="0.35">
      <c r="B1194" s="79" t="str">
        <f t="shared" ca="1" si="137"/>
        <v/>
      </c>
      <c r="C1194" s="80" t="str">
        <f t="shared" ca="1" si="134"/>
        <v/>
      </c>
      <c r="D1194" s="83" t="str">
        <f t="shared" ca="1" si="138"/>
        <v/>
      </c>
      <c r="E1194" s="81">
        <f t="shared" ca="1" si="136"/>
        <v>0</v>
      </c>
      <c r="F1194" s="83"/>
      <c r="G1194" s="82" t="str">
        <f t="shared" ca="1" si="135"/>
        <v/>
      </c>
      <c r="H1194" s="82" t="str">
        <f t="shared" ca="1" si="139"/>
        <v/>
      </c>
      <c r="I1194" s="82" t="str">
        <f t="shared" ca="1" si="140"/>
        <v/>
      </c>
    </row>
    <row r="1195" spans="2:9" ht="15" thickBot="1" x14ac:dyDescent="0.35">
      <c r="B1195" s="79" t="str">
        <f t="shared" ca="1" si="137"/>
        <v/>
      </c>
      <c r="C1195" s="80" t="str">
        <f t="shared" ca="1" si="134"/>
        <v/>
      </c>
      <c r="D1195" s="83" t="str">
        <f t="shared" ca="1" si="138"/>
        <v/>
      </c>
      <c r="E1195" s="81">
        <f t="shared" ca="1" si="136"/>
        <v>0</v>
      </c>
      <c r="F1195" s="83"/>
      <c r="G1195" s="82" t="str">
        <f t="shared" ca="1" si="135"/>
        <v/>
      </c>
      <c r="H1195" s="82" t="str">
        <f t="shared" ca="1" si="139"/>
        <v/>
      </c>
      <c r="I1195" s="82" t="str">
        <f t="shared" ca="1" si="140"/>
        <v/>
      </c>
    </row>
    <row r="1196" spans="2:9" ht="15" thickBot="1" x14ac:dyDescent="0.35">
      <c r="B1196" s="79" t="str">
        <f t="shared" ca="1" si="137"/>
        <v/>
      </c>
      <c r="C1196" s="80" t="str">
        <f t="shared" ca="1" si="134"/>
        <v/>
      </c>
      <c r="D1196" s="83" t="str">
        <f t="shared" ca="1" si="138"/>
        <v/>
      </c>
      <c r="E1196" s="81">
        <f t="shared" ca="1" si="136"/>
        <v>0</v>
      </c>
      <c r="F1196" s="83"/>
      <c r="G1196" s="82" t="str">
        <f t="shared" ca="1" si="135"/>
        <v/>
      </c>
      <c r="H1196" s="82" t="str">
        <f t="shared" ca="1" si="139"/>
        <v/>
      </c>
      <c r="I1196" s="82" t="str">
        <f t="shared" ca="1" si="140"/>
        <v/>
      </c>
    </row>
    <row r="1197" spans="2:9" ht="15" thickBot="1" x14ac:dyDescent="0.35">
      <c r="B1197" s="79" t="str">
        <f t="shared" ca="1" si="137"/>
        <v/>
      </c>
      <c r="C1197" s="80" t="str">
        <f t="shared" ca="1" si="134"/>
        <v/>
      </c>
      <c r="D1197" s="83" t="str">
        <f t="shared" ca="1" si="138"/>
        <v/>
      </c>
      <c r="E1197" s="81">
        <f t="shared" ca="1" si="136"/>
        <v>0</v>
      </c>
      <c r="F1197" s="83"/>
      <c r="G1197" s="82" t="str">
        <f t="shared" ca="1" si="135"/>
        <v/>
      </c>
      <c r="H1197" s="82" t="str">
        <f t="shared" ca="1" si="139"/>
        <v/>
      </c>
      <c r="I1197" s="82" t="str">
        <f t="shared" ca="1" si="140"/>
        <v/>
      </c>
    </row>
    <row r="1198" spans="2:9" ht="15" thickBot="1" x14ac:dyDescent="0.35">
      <c r="B1198" s="79" t="str">
        <f t="shared" ca="1" si="137"/>
        <v/>
      </c>
      <c r="C1198" s="80" t="str">
        <f t="shared" ca="1" si="134"/>
        <v/>
      </c>
      <c r="D1198" s="83" t="str">
        <f t="shared" ca="1" si="138"/>
        <v/>
      </c>
      <c r="E1198" s="81">
        <f t="shared" ca="1" si="136"/>
        <v>0</v>
      </c>
      <c r="F1198" s="83"/>
      <c r="G1198" s="82" t="str">
        <f t="shared" ca="1" si="135"/>
        <v/>
      </c>
      <c r="H1198" s="82" t="str">
        <f t="shared" ca="1" si="139"/>
        <v/>
      </c>
      <c r="I1198" s="82" t="str">
        <f t="shared" ca="1" si="140"/>
        <v/>
      </c>
    </row>
    <row r="1199" spans="2:9" ht="15" thickBot="1" x14ac:dyDescent="0.35">
      <c r="B1199" s="79" t="str">
        <f t="shared" ca="1" si="137"/>
        <v/>
      </c>
      <c r="C1199" s="80" t="str">
        <f t="shared" ca="1" si="134"/>
        <v/>
      </c>
      <c r="D1199" s="83" t="str">
        <f t="shared" ca="1" si="138"/>
        <v/>
      </c>
      <c r="E1199" s="81">
        <f t="shared" ca="1" si="136"/>
        <v>0</v>
      </c>
      <c r="F1199" s="83"/>
      <c r="G1199" s="82" t="str">
        <f t="shared" ca="1" si="135"/>
        <v/>
      </c>
      <c r="H1199" s="82" t="str">
        <f t="shared" ca="1" si="139"/>
        <v/>
      </c>
      <c r="I1199" s="82" t="str">
        <f t="shared" ca="1" si="140"/>
        <v/>
      </c>
    </row>
    <row r="1200" spans="2:9" ht="15" thickBot="1" x14ac:dyDescent="0.35">
      <c r="B1200" s="79" t="str">
        <f t="shared" ca="1" si="137"/>
        <v/>
      </c>
      <c r="C1200" s="80" t="str">
        <f t="shared" ca="1" si="134"/>
        <v/>
      </c>
      <c r="D1200" s="83" t="str">
        <f t="shared" ca="1" si="138"/>
        <v/>
      </c>
      <c r="E1200" s="81">
        <f t="shared" ca="1" si="136"/>
        <v>0</v>
      </c>
      <c r="F1200" s="83"/>
      <c r="G1200" s="82" t="str">
        <f t="shared" ca="1" si="135"/>
        <v/>
      </c>
      <c r="H1200" s="82" t="str">
        <f t="shared" ca="1" si="139"/>
        <v/>
      </c>
      <c r="I1200" s="82" t="str">
        <f t="shared" ca="1" si="140"/>
        <v/>
      </c>
    </row>
    <row r="1201" spans="2:9" ht="15" thickBot="1" x14ac:dyDescent="0.35">
      <c r="B1201" s="79" t="str">
        <f t="shared" ca="1" si="137"/>
        <v/>
      </c>
      <c r="C1201" s="80" t="str">
        <f t="shared" ca="1" si="134"/>
        <v/>
      </c>
      <c r="D1201" s="83" t="str">
        <f t="shared" ca="1" si="138"/>
        <v/>
      </c>
      <c r="E1201" s="81">
        <f t="shared" ca="1" si="136"/>
        <v>0</v>
      </c>
      <c r="F1201" s="83"/>
      <c r="G1201" s="82" t="str">
        <f t="shared" ca="1" si="135"/>
        <v/>
      </c>
      <c r="H1201" s="82" t="str">
        <f t="shared" ca="1" si="139"/>
        <v/>
      </c>
      <c r="I1201" s="82" t="str">
        <f t="shared" ca="1" si="140"/>
        <v/>
      </c>
    </row>
    <row r="1202" spans="2:9" ht="15" thickBot="1" x14ac:dyDescent="0.35">
      <c r="B1202" s="79" t="str">
        <f t="shared" ca="1" si="137"/>
        <v/>
      </c>
      <c r="C1202" s="80" t="str">
        <f t="shared" ca="1" si="134"/>
        <v/>
      </c>
      <c r="D1202" s="83" t="str">
        <f t="shared" ca="1" si="138"/>
        <v/>
      </c>
      <c r="E1202" s="81">
        <f t="shared" ca="1" si="136"/>
        <v>0</v>
      </c>
      <c r="F1202" s="83"/>
      <c r="G1202" s="82" t="str">
        <f t="shared" ca="1" si="135"/>
        <v/>
      </c>
      <c r="H1202" s="82" t="str">
        <f t="shared" ca="1" si="139"/>
        <v/>
      </c>
      <c r="I1202" s="82" t="str">
        <f t="shared" ca="1" si="140"/>
        <v/>
      </c>
    </row>
    <row r="1203" spans="2:9" ht="15" thickBot="1" x14ac:dyDescent="0.35">
      <c r="B1203" s="79" t="str">
        <f t="shared" ca="1" si="137"/>
        <v/>
      </c>
      <c r="C1203" s="80" t="str">
        <f t="shared" ca="1" si="134"/>
        <v/>
      </c>
      <c r="D1203" s="83" t="str">
        <f t="shared" ca="1" si="138"/>
        <v/>
      </c>
      <c r="E1203" s="81">
        <f t="shared" ca="1" si="136"/>
        <v>0</v>
      </c>
      <c r="F1203" s="83"/>
      <c r="G1203" s="82" t="str">
        <f t="shared" ca="1" si="135"/>
        <v/>
      </c>
      <c r="H1203" s="82" t="str">
        <f t="shared" ca="1" si="139"/>
        <v/>
      </c>
      <c r="I1203" s="82" t="str">
        <f t="shared" ca="1" si="140"/>
        <v/>
      </c>
    </row>
    <row r="1204" spans="2:9" ht="15" thickBot="1" x14ac:dyDescent="0.35">
      <c r="B1204" s="79" t="str">
        <f t="shared" ca="1" si="137"/>
        <v/>
      </c>
      <c r="C1204" s="80" t="str">
        <f t="shared" ca="1" si="134"/>
        <v/>
      </c>
      <c r="D1204" s="83" t="str">
        <f t="shared" ca="1" si="138"/>
        <v/>
      </c>
      <c r="E1204" s="81">
        <f t="shared" ca="1" si="136"/>
        <v>0</v>
      </c>
      <c r="F1204" s="83"/>
      <c r="G1204" s="82" t="str">
        <f t="shared" ca="1" si="135"/>
        <v/>
      </c>
      <c r="H1204" s="82" t="str">
        <f t="shared" ca="1" si="139"/>
        <v/>
      </c>
      <c r="I1204" s="82" t="str">
        <f t="shared" ca="1" si="140"/>
        <v/>
      </c>
    </row>
    <row r="1205" spans="2:9" ht="15" thickBot="1" x14ac:dyDescent="0.35">
      <c r="B1205" s="79" t="str">
        <f t="shared" ca="1" si="137"/>
        <v/>
      </c>
      <c r="C1205" s="80" t="str">
        <f t="shared" ca="1" si="134"/>
        <v/>
      </c>
      <c r="D1205" s="83" t="str">
        <f t="shared" ca="1" si="138"/>
        <v/>
      </c>
      <c r="E1205" s="81">
        <f t="shared" ca="1" si="136"/>
        <v>0</v>
      </c>
      <c r="F1205" s="83"/>
      <c r="G1205" s="82" t="str">
        <f t="shared" ca="1" si="135"/>
        <v/>
      </c>
      <c r="H1205" s="82" t="str">
        <f t="shared" ca="1" si="139"/>
        <v/>
      </c>
      <c r="I1205" s="82" t="str">
        <f t="shared" ca="1" si="140"/>
        <v/>
      </c>
    </row>
    <row r="1206" spans="2:9" ht="15" thickBot="1" x14ac:dyDescent="0.35">
      <c r="B1206" s="79" t="str">
        <f t="shared" ca="1" si="137"/>
        <v/>
      </c>
      <c r="C1206" s="80" t="str">
        <f t="shared" ca="1" si="134"/>
        <v/>
      </c>
      <c r="D1206" s="83" t="str">
        <f t="shared" ca="1" si="138"/>
        <v/>
      </c>
      <c r="E1206" s="81">
        <f t="shared" ca="1" si="136"/>
        <v>0</v>
      </c>
      <c r="F1206" s="83"/>
      <c r="G1206" s="82" t="str">
        <f t="shared" ca="1" si="135"/>
        <v/>
      </c>
      <c r="H1206" s="82" t="str">
        <f t="shared" ca="1" si="139"/>
        <v/>
      </c>
      <c r="I1206" s="82" t="str">
        <f t="shared" ca="1" si="140"/>
        <v/>
      </c>
    </row>
    <row r="1207" spans="2:9" ht="15" thickBot="1" x14ac:dyDescent="0.35">
      <c r="B1207" s="79" t="str">
        <f t="shared" ca="1" si="137"/>
        <v/>
      </c>
      <c r="C1207" s="80" t="str">
        <f t="shared" ca="1" si="134"/>
        <v/>
      </c>
      <c r="D1207" s="83" t="str">
        <f t="shared" ca="1" si="138"/>
        <v/>
      </c>
      <c r="E1207" s="81">
        <f t="shared" ca="1" si="136"/>
        <v>0</v>
      </c>
      <c r="F1207" s="83"/>
      <c r="G1207" s="82" t="str">
        <f t="shared" ca="1" si="135"/>
        <v/>
      </c>
      <c r="H1207" s="82" t="str">
        <f t="shared" ca="1" si="139"/>
        <v/>
      </c>
      <c r="I1207" s="82" t="str">
        <f t="shared" ca="1" si="140"/>
        <v/>
      </c>
    </row>
    <row r="1208" spans="2:9" ht="15" thickBot="1" x14ac:dyDescent="0.35">
      <c r="B1208" s="79" t="str">
        <f t="shared" ca="1" si="137"/>
        <v/>
      </c>
      <c r="C1208" s="80" t="str">
        <f t="shared" ca="1" si="134"/>
        <v/>
      </c>
      <c r="D1208" s="83" t="str">
        <f t="shared" ca="1" si="138"/>
        <v/>
      </c>
      <c r="E1208" s="81">
        <f t="shared" ca="1" si="136"/>
        <v>0</v>
      </c>
      <c r="F1208" s="83"/>
      <c r="G1208" s="82" t="str">
        <f t="shared" ca="1" si="135"/>
        <v/>
      </c>
      <c r="H1208" s="82" t="str">
        <f t="shared" ca="1" si="139"/>
        <v/>
      </c>
      <c r="I1208" s="82" t="str">
        <f t="shared" ca="1" si="140"/>
        <v/>
      </c>
    </row>
    <row r="1209" spans="2:9" ht="15" thickBot="1" x14ac:dyDescent="0.35">
      <c r="B1209" s="79" t="str">
        <f t="shared" ca="1" si="137"/>
        <v/>
      </c>
      <c r="C1209" s="80" t="str">
        <f t="shared" ca="1" si="134"/>
        <v/>
      </c>
      <c r="D1209" s="83" t="str">
        <f t="shared" ca="1" si="138"/>
        <v/>
      </c>
      <c r="E1209" s="81">
        <f t="shared" ca="1" si="136"/>
        <v>0</v>
      </c>
      <c r="F1209" s="83"/>
      <c r="G1209" s="82" t="str">
        <f t="shared" ca="1" si="135"/>
        <v/>
      </c>
      <c r="H1209" s="82" t="str">
        <f t="shared" ca="1" si="139"/>
        <v/>
      </c>
      <c r="I1209" s="82" t="str">
        <f t="shared" ca="1" si="140"/>
        <v/>
      </c>
    </row>
    <row r="1210" spans="2:9" ht="15" thickBot="1" x14ac:dyDescent="0.35">
      <c r="B1210" s="79" t="str">
        <f t="shared" ca="1" si="137"/>
        <v/>
      </c>
      <c r="C1210" s="80" t="str">
        <f t="shared" ca="1" si="134"/>
        <v/>
      </c>
      <c r="D1210" s="83" t="str">
        <f t="shared" ca="1" si="138"/>
        <v/>
      </c>
      <c r="E1210" s="81">
        <f t="shared" ca="1" si="136"/>
        <v>0</v>
      </c>
      <c r="F1210" s="83"/>
      <c r="G1210" s="82" t="str">
        <f t="shared" ca="1" si="135"/>
        <v/>
      </c>
      <c r="H1210" s="82" t="str">
        <f t="shared" ca="1" si="139"/>
        <v/>
      </c>
      <c r="I1210" s="82" t="str">
        <f t="shared" ca="1" si="140"/>
        <v/>
      </c>
    </row>
    <row r="1211" spans="2:9" ht="15" thickBot="1" x14ac:dyDescent="0.35">
      <c r="B1211" s="79" t="str">
        <f t="shared" ca="1" si="137"/>
        <v/>
      </c>
      <c r="C1211" s="80" t="str">
        <f t="shared" ca="1" si="134"/>
        <v/>
      </c>
      <c r="D1211" s="83" t="str">
        <f t="shared" ca="1" si="138"/>
        <v/>
      </c>
      <c r="E1211" s="81">
        <f t="shared" ca="1" si="136"/>
        <v>0</v>
      </c>
      <c r="F1211" s="83"/>
      <c r="G1211" s="82" t="str">
        <f t="shared" ca="1" si="135"/>
        <v/>
      </c>
      <c r="H1211" s="82" t="str">
        <f t="shared" ca="1" si="139"/>
        <v/>
      </c>
      <c r="I1211" s="82" t="str">
        <f t="shared" ca="1" si="140"/>
        <v/>
      </c>
    </row>
    <row r="1212" spans="2:9" ht="15" thickBot="1" x14ac:dyDescent="0.35">
      <c r="B1212" s="79" t="str">
        <f t="shared" ca="1" si="137"/>
        <v/>
      </c>
      <c r="C1212" s="80" t="str">
        <f t="shared" ca="1" si="134"/>
        <v/>
      </c>
      <c r="D1212" s="83" t="str">
        <f t="shared" ca="1" si="138"/>
        <v/>
      </c>
      <c r="E1212" s="81">
        <f t="shared" ca="1" si="136"/>
        <v>0</v>
      </c>
      <c r="F1212" s="83"/>
      <c r="G1212" s="82" t="str">
        <f t="shared" ca="1" si="135"/>
        <v/>
      </c>
      <c r="H1212" s="82" t="str">
        <f t="shared" ca="1" si="139"/>
        <v/>
      </c>
      <c r="I1212" s="82" t="str">
        <f t="shared" ca="1" si="140"/>
        <v/>
      </c>
    </row>
    <row r="1213" spans="2:9" ht="15" thickBot="1" x14ac:dyDescent="0.35">
      <c r="B1213" s="79" t="str">
        <f t="shared" ca="1" si="137"/>
        <v/>
      </c>
      <c r="C1213" s="80" t="str">
        <f t="shared" ca="1" si="134"/>
        <v/>
      </c>
      <c r="D1213" s="83" t="str">
        <f t="shared" ca="1" si="138"/>
        <v/>
      </c>
      <c r="E1213" s="81">
        <f t="shared" ca="1" si="136"/>
        <v>0</v>
      </c>
      <c r="F1213" s="83"/>
      <c r="G1213" s="82" t="str">
        <f t="shared" ca="1" si="135"/>
        <v/>
      </c>
      <c r="H1213" s="82" t="str">
        <f t="shared" ca="1" si="139"/>
        <v/>
      </c>
      <c r="I1213" s="82" t="str">
        <f t="shared" ca="1" si="140"/>
        <v/>
      </c>
    </row>
    <row r="1214" spans="2:9" ht="15" thickBot="1" x14ac:dyDescent="0.35">
      <c r="B1214" s="79" t="str">
        <f t="shared" ca="1" si="137"/>
        <v/>
      </c>
      <c r="C1214" s="80" t="str">
        <f t="shared" ca="1" si="134"/>
        <v/>
      </c>
      <c r="D1214" s="83" t="str">
        <f t="shared" ca="1" si="138"/>
        <v/>
      </c>
      <c r="E1214" s="81">
        <f t="shared" ca="1" si="136"/>
        <v>0</v>
      </c>
      <c r="F1214" s="83"/>
      <c r="G1214" s="82" t="str">
        <f t="shared" ca="1" si="135"/>
        <v/>
      </c>
      <c r="H1214" s="82" t="str">
        <f t="shared" ca="1" si="139"/>
        <v/>
      </c>
      <c r="I1214" s="82" t="str">
        <f t="shared" ca="1" si="140"/>
        <v/>
      </c>
    </row>
    <row r="1215" spans="2:9" ht="15" thickBot="1" x14ac:dyDescent="0.35">
      <c r="B1215" s="79" t="str">
        <f t="shared" ca="1" si="137"/>
        <v/>
      </c>
      <c r="C1215" s="80" t="str">
        <f t="shared" ca="1" si="134"/>
        <v/>
      </c>
      <c r="D1215" s="83" t="str">
        <f t="shared" ca="1" si="138"/>
        <v/>
      </c>
      <c r="E1215" s="81">
        <f t="shared" ca="1" si="136"/>
        <v>0</v>
      </c>
      <c r="F1215" s="83"/>
      <c r="G1215" s="82" t="str">
        <f t="shared" ca="1" si="135"/>
        <v/>
      </c>
      <c r="H1215" s="82" t="str">
        <f t="shared" ca="1" si="139"/>
        <v/>
      </c>
      <c r="I1215" s="82" t="str">
        <f t="shared" ca="1" si="140"/>
        <v/>
      </c>
    </row>
    <row r="1216" spans="2:9" ht="15" thickBot="1" x14ac:dyDescent="0.35">
      <c r="B1216" s="79" t="str">
        <f t="shared" ca="1" si="137"/>
        <v/>
      </c>
      <c r="C1216" s="80" t="str">
        <f t="shared" ca="1" si="134"/>
        <v/>
      </c>
      <c r="D1216" s="83" t="str">
        <f t="shared" ca="1" si="138"/>
        <v/>
      </c>
      <c r="E1216" s="81">
        <f t="shared" ca="1" si="136"/>
        <v>0</v>
      </c>
      <c r="F1216" s="83"/>
      <c r="G1216" s="82" t="str">
        <f t="shared" ca="1" si="135"/>
        <v/>
      </c>
      <c r="H1216" s="82" t="str">
        <f t="shared" ca="1" si="139"/>
        <v/>
      </c>
      <c r="I1216" s="82" t="str">
        <f t="shared" ca="1" si="140"/>
        <v/>
      </c>
    </row>
    <row r="1217" spans="2:9" ht="15" thickBot="1" x14ac:dyDescent="0.35">
      <c r="B1217" s="79" t="str">
        <f t="shared" ca="1" si="137"/>
        <v/>
      </c>
      <c r="C1217" s="80" t="str">
        <f t="shared" ca="1" si="134"/>
        <v/>
      </c>
      <c r="D1217" s="83" t="str">
        <f t="shared" ca="1" si="138"/>
        <v/>
      </c>
      <c r="E1217" s="81">
        <f t="shared" ca="1" si="136"/>
        <v>0</v>
      </c>
      <c r="F1217" s="83"/>
      <c r="G1217" s="82" t="str">
        <f t="shared" ca="1" si="135"/>
        <v/>
      </c>
      <c r="H1217" s="82" t="str">
        <f t="shared" ca="1" si="139"/>
        <v/>
      </c>
      <c r="I1217" s="82" t="str">
        <f t="shared" ca="1" si="140"/>
        <v/>
      </c>
    </row>
    <row r="1218" spans="2:9" ht="15" thickBot="1" x14ac:dyDescent="0.35">
      <c r="B1218" s="79" t="str">
        <f t="shared" ca="1" si="137"/>
        <v/>
      </c>
      <c r="C1218" s="80" t="str">
        <f t="shared" ca="1" si="134"/>
        <v/>
      </c>
      <c r="D1218" s="83" t="str">
        <f t="shared" ca="1" si="138"/>
        <v/>
      </c>
      <c r="E1218" s="81">
        <f t="shared" ca="1" si="136"/>
        <v>0</v>
      </c>
      <c r="F1218" s="83"/>
      <c r="G1218" s="82" t="str">
        <f t="shared" ca="1" si="135"/>
        <v/>
      </c>
      <c r="H1218" s="82" t="str">
        <f t="shared" ca="1" si="139"/>
        <v/>
      </c>
      <c r="I1218" s="82" t="str">
        <f t="shared" ca="1" si="140"/>
        <v/>
      </c>
    </row>
    <row r="1219" spans="2:9" ht="15" thickBot="1" x14ac:dyDescent="0.35">
      <c r="B1219" s="79" t="str">
        <f t="shared" ca="1" si="137"/>
        <v/>
      </c>
      <c r="C1219" s="80" t="str">
        <f t="shared" ca="1" si="134"/>
        <v/>
      </c>
      <c r="D1219" s="83" t="str">
        <f t="shared" ca="1" si="138"/>
        <v/>
      </c>
      <c r="E1219" s="81">
        <f t="shared" ca="1" si="136"/>
        <v>0</v>
      </c>
      <c r="F1219" s="83"/>
      <c r="G1219" s="82" t="str">
        <f t="shared" ca="1" si="135"/>
        <v/>
      </c>
      <c r="H1219" s="82" t="str">
        <f t="shared" ca="1" si="139"/>
        <v/>
      </c>
      <c r="I1219" s="82" t="str">
        <f t="shared" ca="1" si="140"/>
        <v/>
      </c>
    </row>
    <row r="1220" spans="2:9" ht="15" thickBot="1" x14ac:dyDescent="0.35">
      <c r="B1220" s="79" t="str">
        <f t="shared" ca="1" si="137"/>
        <v/>
      </c>
      <c r="C1220" s="80" t="str">
        <f t="shared" ca="1" si="134"/>
        <v/>
      </c>
      <c r="D1220" s="83" t="str">
        <f t="shared" ca="1" si="138"/>
        <v/>
      </c>
      <c r="E1220" s="81">
        <f t="shared" ca="1" si="136"/>
        <v>0</v>
      </c>
      <c r="F1220" s="83"/>
      <c r="G1220" s="82" t="str">
        <f t="shared" ca="1" si="135"/>
        <v/>
      </c>
      <c r="H1220" s="82" t="str">
        <f t="shared" ca="1" si="139"/>
        <v/>
      </c>
      <c r="I1220" s="82" t="str">
        <f t="shared" ca="1" si="140"/>
        <v/>
      </c>
    </row>
    <row r="1221" spans="2:9" ht="15" thickBot="1" x14ac:dyDescent="0.35">
      <c r="B1221" s="79" t="str">
        <f t="shared" ca="1" si="137"/>
        <v/>
      </c>
      <c r="C1221" s="80" t="str">
        <f t="shared" ca="1" si="134"/>
        <v/>
      </c>
      <c r="D1221" s="83" t="str">
        <f t="shared" ca="1" si="138"/>
        <v/>
      </c>
      <c r="E1221" s="81">
        <f t="shared" ca="1" si="136"/>
        <v>0</v>
      </c>
      <c r="F1221" s="83"/>
      <c r="G1221" s="82" t="str">
        <f t="shared" ca="1" si="135"/>
        <v/>
      </c>
      <c r="H1221" s="82" t="str">
        <f t="shared" ca="1" si="139"/>
        <v/>
      </c>
      <c r="I1221" s="82" t="str">
        <f t="shared" ca="1" si="140"/>
        <v/>
      </c>
    </row>
    <row r="1222" spans="2:9" ht="15" thickBot="1" x14ac:dyDescent="0.35">
      <c r="B1222" s="79" t="str">
        <f t="shared" ca="1" si="137"/>
        <v/>
      </c>
      <c r="C1222" s="80" t="str">
        <f t="shared" ca="1" si="134"/>
        <v/>
      </c>
      <c r="D1222" s="83" t="str">
        <f t="shared" ca="1" si="138"/>
        <v/>
      </c>
      <c r="E1222" s="81">
        <f t="shared" ca="1" si="136"/>
        <v>0</v>
      </c>
      <c r="F1222" s="83"/>
      <c r="G1222" s="82" t="str">
        <f t="shared" ca="1" si="135"/>
        <v/>
      </c>
      <c r="H1222" s="82" t="str">
        <f t="shared" ca="1" si="139"/>
        <v/>
      </c>
      <c r="I1222" s="82" t="str">
        <f t="shared" ca="1" si="140"/>
        <v/>
      </c>
    </row>
    <row r="1223" spans="2:9" ht="15" thickBot="1" x14ac:dyDescent="0.35">
      <c r="B1223" s="79" t="str">
        <f t="shared" ca="1" si="137"/>
        <v/>
      </c>
      <c r="C1223" s="80" t="str">
        <f t="shared" ca="1" si="134"/>
        <v/>
      </c>
      <c r="D1223" s="83" t="str">
        <f t="shared" ca="1" si="138"/>
        <v/>
      </c>
      <c r="E1223" s="81">
        <f t="shared" ca="1" si="136"/>
        <v>0</v>
      </c>
      <c r="F1223" s="83"/>
      <c r="G1223" s="82" t="str">
        <f t="shared" ca="1" si="135"/>
        <v/>
      </c>
      <c r="H1223" s="82" t="str">
        <f t="shared" ca="1" si="139"/>
        <v/>
      </c>
      <c r="I1223" s="82" t="str">
        <f t="shared" ca="1" si="140"/>
        <v/>
      </c>
    </row>
    <row r="1224" spans="2:9" ht="15" thickBot="1" x14ac:dyDescent="0.35">
      <c r="B1224" s="79" t="str">
        <f t="shared" ca="1" si="137"/>
        <v/>
      </c>
      <c r="C1224" s="80" t="str">
        <f t="shared" ca="1" si="134"/>
        <v/>
      </c>
      <c r="D1224" s="83" t="str">
        <f t="shared" ca="1" si="138"/>
        <v/>
      </c>
      <c r="E1224" s="81">
        <f t="shared" ca="1" si="136"/>
        <v>0</v>
      </c>
      <c r="F1224" s="83"/>
      <c r="G1224" s="82" t="str">
        <f t="shared" ca="1" si="135"/>
        <v/>
      </c>
      <c r="H1224" s="82" t="str">
        <f t="shared" ca="1" si="139"/>
        <v/>
      </c>
      <c r="I1224" s="82" t="str">
        <f t="shared" ca="1" si="140"/>
        <v/>
      </c>
    </row>
    <row r="1225" spans="2:9" ht="15" thickBot="1" x14ac:dyDescent="0.35">
      <c r="B1225" s="79" t="str">
        <f t="shared" ca="1" si="137"/>
        <v/>
      </c>
      <c r="C1225" s="80" t="str">
        <f t="shared" ca="1" si="134"/>
        <v/>
      </c>
      <c r="D1225" s="83" t="str">
        <f t="shared" ca="1" si="138"/>
        <v/>
      </c>
      <c r="E1225" s="81">
        <f t="shared" ca="1" si="136"/>
        <v>0</v>
      </c>
      <c r="F1225" s="83"/>
      <c r="G1225" s="82" t="str">
        <f t="shared" ca="1" si="135"/>
        <v/>
      </c>
      <c r="H1225" s="82" t="str">
        <f t="shared" ca="1" si="139"/>
        <v/>
      </c>
      <c r="I1225" s="82" t="str">
        <f t="shared" ca="1" si="140"/>
        <v/>
      </c>
    </row>
    <row r="1226" spans="2:9" ht="15" thickBot="1" x14ac:dyDescent="0.35">
      <c r="B1226" s="79" t="str">
        <f t="shared" ca="1" si="137"/>
        <v/>
      </c>
      <c r="C1226" s="80" t="str">
        <f t="shared" ca="1" si="134"/>
        <v/>
      </c>
      <c r="D1226" s="83" t="str">
        <f t="shared" ca="1" si="138"/>
        <v/>
      </c>
      <c r="E1226" s="81">
        <f t="shared" ca="1" si="136"/>
        <v>0</v>
      </c>
      <c r="F1226" s="83"/>
      <c r="G1226" s="82" t="str">
        <f t="shared" ca="1" si="135"/>
        <v/>
      </c>
      <c r="H1226" s="82" t="str">
        <f t="shared" ca="1" si="139"/>
        <v/>
      </c>
      <c r="I1226" s="82" t="str">
        <f t="shared" ca="1" si="140"/>
        <v/>
      </c>
    </row>
    <row r="1227" spans="2:9" ht="15" thickBot="1" x14ac:dyDescent="0.35">
      <c r="B1227" s="79" t="str">
        <f t="shared" ca="1" si="137"/>
        <v/>
      </c>
      <c r="C1227" s="80" t="str">
        <f t="shared" ca="1" si="134"/>
        <v/>
      </c>
      <c r="D1227" s="83" t="str">
        <f t="shared" ca="1" si="138"/>
        <v/>
      </c>
      <c r="E1227" s="81">
        <f t="shared" ca="1" si="136"/>
        <v>0</v>
      </c>
      <c r="F1227" s="83"/>
      <c r="G1227" s="82" t="str">
        <f t="shared" ca="1" si="135"/>
        <v/>
      </c>
      <c r="H1227" s="82" t="str">
        <f t="shared" ca="1" si="139"/>
        <v/>
      </c>
      <c r="I1227" s="82" t="str">
        <f t="shared" ca="1" si="140"/>
        <v/>
      </c>
    </row>
    <row r="1228" spans="2:9" ht="15" thickBot="1" x14ac:dyDescent="0.35">
      <c r="B1228" s="79" t="str">
        <f t="shared" ca="1" si="137"/>
        <v/>
      </c>
      <c r="C1228" s="80" t="str">
        <f t="shared" ca="1" si="134"/>
        <v/>
      </c>
      <c r="D1228" s="83" t="str">
        <f t="shared" ca="1" si="138"/>
        <v/>
      </c>
      <c r="E1228" s="81">
        <f t="shared" ca="1" si="136"/>
        <v>0</v>
      </c>
      <c r="F1228" s="83"/>
      <c r="G1228" s="82" t="str">
        <f t="shared" ca="1" si="135"/>
        <v/>
      </c>
      <c r="H1228" s="82" t="str">
        <f t="shared" ca="1" si="139"/>
        <v/>
      </c>
      <c r="I1228" s="82" t="str">
        <f t="shared" ca="1" si="140"/>
        <v/>
      </c>
    </row>
    <row r="1229" spans="2:9" ht="15" thickBot="1" x14ac:dyDescent="0.35">
      <c r="B1229" s="79" t="str">
        <f t="shared" ca="1" si="137"/>
        <v/>
      </c>
      <c r="C1229" s="80" t="str">
        <f t="shared" ca="1" si="134"/>
        <v/>
      </c>
      <c r="D1229" s="83" t="str">
        <f t="shared" ca="1" si="138"/>
        <v/>
      </c>
      <c r="E1229" s="81">
        <f t="shared" ca="1" si="136"/>
        <v>0</v>
      </c>
      <c r="F1229" s="83"/>
      <c r="G1229" s="82" t="str">
        <f t="shared" ca="1" si="135"/>
        <v/>
      </c>
      <c r="H1229" s="82" t="str">
        <f t="shared" ca="1" si="139"/>
        <v/>
      </c>
      <c r="I1229" s="82" t="str">
        <f t="shared" ca="1" si="140"/>
        <v/>
      </c>
    </row>
    <row r="1230" spans="2:9" ht="15" thickBot="1" x14ac:dyDescent="0.35">
      <c r="B1230" s="79" t="str">
        <f t="shared" ca="1" si="137"/>
        <v/>
      </c>
      <c r="C1230" s="80" t="str">
        <f t="shared" ca="1" si="134"/>
        <v/>
      </c>
      <c r="D1230" s="83" t="str">
        <f t="shared" ca="1" si="138"/>
        <v/>
      </c>
      <c r="E1230" s="81">
        <f t="shared" ca="1" si="136"/>
        <v>0</v>
      </c>
      <c r="F1230" s="83"/>
      <c r="G1230" s="82" t="str">
        <f t="shared" ca="1" si="135"/>
        <v/>
      </c>
      <c r="H1230" s="82" t="str">
        <f t="shared" ca="1" si="139"/>
        <v/>
      </c>
      <c r="I1230" s="82" t="str">
        <f t="shared" ca="1" si="140"/>
        <v/>
      </c>
    </row>
    <row r="1231" spans="2:9" ht="15" thickBot="1" x14ac:dyDescent="0.35">
      <c r="B1231" s="79" t="str">
        <f t="shared" ca="1" si="137"/>
        <v/>
      </c>
      <c r="C1231" s="80" t="str">
        <f t="shared" ca="1" si="134"/>
        <v/>
      </c>
      <c r="D1231" s="83" t="str">
        <f t="shared" ca="1" si="138"/>
        <v/>
      </c>
      <c r="E1231" s="81">
        <f t="shared" ca="1" si="136"/>
        <v>0</v>
      </c>
      <c r="F1231" s="83"/>
      <c r="G1231" s="82" t="str">
        <f t="shared" ca="1" si="135"/>
        <v/>
      </c>
      <c r="H1231" s="82" t="str">
        <f t="shared" ca="1" si="139"/>
        <v/>
      </c>
      <c r="I1231" s="82" t="str">
        <f t="shared" ca="1" si="140"/>
        <v/>
      </c>
    </row>
    <row r="1232" spans="2:9" ht="15" thickBot="1" x14ac:dyDescent="0.35">
      <c r="B1232" s="79" t="str">
        <f t="shared" ca="1" si="137"/>
        <v/>
      </c>
      <c r="C1232" s="80" t="str">
        <f t="shared" ca="1" si="134"/>
        <v/>
      </c>
      <c r="D1232" s="83" t="str">
        <f t="shared" ca="1" si="138"/>
        <v/>
      </c>
      <c r="E1232" s="81">
        <f t="shared" ca="1" si="136"/>
        <v>0</v>
      </c>
      <c r="F1232" s="83"/>
      <c r="G1232" s="82" t="str">
        <f t="shared" ca="1" si="135"/>
        <v/>
      </c>
      <c r="H1232" s="82" t="str">
        <f t="shared" ca="1" si="139"/>
        <v/>
      </c>
      <c r="I1232" s="82" t="str">
        <f t="shared" ca="1" si="140"/>
        <v/>
      </c>
    </row>
    <row r="1233" spans="2:9" ht="15" thickBot="1" x14ac:dyDescent="0.35">
      <c r="B1233" s="79" t="str">
        <f t="shared" ca="1" si="137"/>
        <v/>
      </c>
      <c r="C1233" s="80" t="str">
        <f t="shared" ca="1" si="134"/>
        <v/>
      </c>
      <c r="D1233" s="83" t="str">
        <f t="shared" ca="1" si="138"/>
        <v/>
      </c>
      <c r="E1233" s="81">
        <f t="shared" ca="1" si="136"/>
        <v>0</v>
      </c>
      <c r="F1233" s="83"/>
      <c r="G1233" s="82" t="str">
        <f t="shared" ca="1" si="135"/>
        <v/>
      </c>
      <c r="H1233" s="82" t="str">
        <f t="shared" ca="1" si="139"/>
        <v/>
      </c>
      <c r="I1233" s="82" t="str">
        <f t="shared" ca="1" si="140"/>
        <v/>
      </c>
    </row>
    <row r="1234" spans="2:9" ht="15" thickBot="1" x14ac:dyDescent="0.35">
      <c r="B1234" s="79" t="str">
        <f t="shared" ca="1" si="137"/>
        <v/>
      </c>
      <c r="C1234" s="80" t="str">
        <f t="shared" ca="1" si="134"/>
        <v/>
      </c>
      <c r="D1234" s="83" t="str">
        <f t="shared" ca="1" si="138"/>
        <v/>
      </c>
      <c r="E1234" s="81">
        <f t="shared" ca="1" si="136"/>
        <v>0</v>
      </c>
      <c r="F1234" s="83"/>
      <c r="G1234" s="82" t="str">
        <f t="shared" ca="1" si="135"/>
        <v/>
      </c>
      <c r="H1234" s="82" t="str">
        <f t="shared" ca="1" si="139"/>
        <v/>
      </c>
      <c r="I1234" s="82" t="str">
        <f t="shared" ca="1" si="140"/>
        <v/>
      </c>
    </row>
    <row r="1235" spans="2:9" ht="15" thickBot="1" x14ac:dyDescent="0.35">
      <c r="B1235" s="79" t="str">
        <f t="shared" ca="1" si="137"/>
        <v/>
      </c>
      <c r="C1235" s="80" t="str">
        <f t="shared" ca="1" si="134"/>
        <v/>
      </c>
      <c r="D1235" s="83" t="str">
        <f t="shared" ca="1" si="138"/>
        <v/>
      </c>
      <c r="E1235" s="81">
        <f t="shared" ca="1" si="136"/>
        <v>0</v>
      </c>
      <c r="F1235" s="83"/>
      <c r="G1235" s="82" t="str">
        <f t="shared" ca="1" si="135"/>
        <v/>
      </c>
      <c r="H1235" s="82" t="str">
        <f t="shared" ca="1" si="139"/>
        <v/>
      </c>
      <c r="I1235" s="82" t="str">
        <f t="shared" ca="1" si="140"/>
        <v/>
      </c>
    </row>
    <row r="1236" spans="2:9" ht="15" thickBot="1" x14ac:dyDescent="0.35">
      <c r="B1236" s="79" t="str">
        <f t="shared" ca="1" si="137"/>
        <v/>
      </c>
      <c r="C1236" s="80" t="str">
        <f t="shared" ca="1" si="134"/>
        <v/>
      </c>
      <c r="D1236" s="83" t="str">
        <f t="shared" ca="1" si="138"/>
        <v/>
      </c>
      <c r="E1236" s="81">
        <f t="shared" ca="1" si="136"/>
        <v>0</v>
      </c>
      <c r="F1236" s="83"/>
      <c r="G1236" s="82" t="str">
        <f t="shared" ca="1" si="135"/>
        <v/>
      </c>
      <c r="H1236" s="82" t="str">
        <f t="shared" ca="1" si="139"/>
        <v/>
      </c>
      <c r="I1236" s="82" t="str">
        <f t="shared" ca="1" si="140"/>
        <v/>
      </c>
    </row>
    <row r="1237" spans="2:9" ht="15" thickBot="1" x14ac:dyDescent="0.35">
      <c r="B1237" s="79" t="str">
        <f t="shared" ca="1" si="137"/>
        <v/>
      </c>
      <c r="C1237" s="80" t="str">
        <f t="shared" ca="1" si="134"/>
        <v/>
      </c>
      <c r="D1237" s="83" t="str">
        <f t="shared" ca="1" si="138"/>
        <v/>
      </c>
      <c r="E1237" s="81">
        <f t="shared" ca="1" si="136"/>
        <v>0</v>
      </c>
      <c r="F1237" s="83"/>
      <c r="G1237" s="82" t="str">
        <f t="shared" ca="1" si="135"/>
        <v/>
      </c>
      <c r="H1237" s="82" t="str">
        <f t="shared" ca="1" si="139"/>
        <v/>
      </c>
      <c r="I1237" s="82" t="str">
        <f t="shared" ca="1" si="140"/>
        <v/>
      </c>
    </row>
    <row r="1238" spans="2:9" ht="15" thickBot="1" x14ac:dyDescent="0.35">
      <c r="B1238" s="79" t="str">
        <f t="shared" ca="1" si="137"/>
        <v/>
      </c>
      <c r="C1238" s="80" t="str">
        <f t="shared" ca="1" si="134"/>
        <v/>
      </c>
      <c r="D1238" s="83" t="str">
        <f t="shared" ca="1" si="138"/>
        <v/>
      </c>
      <c r="E1238" s="81">
        <f t="shared" ca="1" si="136"/>
        <v>0</v>
      </c>
      <c r="F1238" s="83"/>
      <c r="G1238" s="82" t="str">
        <f t="shared" ca="1" si="135"/>
        <v/>
      </c>
      <c r="H1238" s="82" t="str">
        <f t="shared" ca="1" si="139"/>
        <v/>
      </c>
      <c r="I1238" s="82" t="str">
        <f t="shared" ca="1" si="140"/>
        <v/>
      </c>
    </row>
    <row r="1239" spans="2:9" ht="15" thickBot="1" x14ac:dyDescent="0.35">
      <c r="B1239" s="79" t="str">
        <f t="shared" ca="1" si="137"/>
        <v/>
      </c>
      <c r="C1239" s="80" t="str">
        <f t="shared" ca="1" si="134"/>
        <v/>
      </c>
      <c r="D1239" s="83" t="str">
        <f t="shared" ca="1" si="138"/>
        <v/>
      </c>
      <c r="E1239" s="81">
        <f t="shared" ca="1" si="136"/>
        <v>0</v>
      </c>
      <c r="F1239" s="83"/>
      <c r="G1239" s="82" t="str">
        <f t="shared" ca="1" si="135"/>
        <v/>
      </c>
      <c r="H1239" s="82" t="str">
        <f t="shared" ca="1" si="139"/>
        <v/>
      </c>
      <c r="I1239" s="82" t="str">
        <f t="shared" ca="1" si="140"/>
        <v/>
      </c>
    </row>
    <row r="1240" spans="2:9" ht="15" thickBot="1" x14ac:dyDescent="0.35">
      <c r="B1240" s="79" t="str">
        <f t="shared" ca="1" si="137"/>
        <v/>
      </c>
      <c r="C1240" s="80" t="str">
        <f t="shared" ref="C1240:C1303" ca="1" si="141">IF($E$10="End of the Period",IF(B1240="","",IF(OR(payment_frequency_1="Weekly",payment_frequency_1="Bi-weekly",payment_frequency_1="Semi-monthly"),first_payment_date_1+B1240*VLOOKUP(payment_frequency_1,periodic_table,2,0),EDATE(first_payment_date_1,B1240*VLOOKUP(payment_frequency_1,periodic_table,2,0)))),IF(B1240="","",IF(OR(payment_frequency_1="Weekly",payment_frequency_1="Bi-weekly",payment_frequency_1="Semi-monthly"),first_payment_date_1+(B1240-1)*VLOOKUP(payment_frequency_1,periodic_table,2,0),EDATE(first_payment_date_1,(B1240-1)*VLOOKUP(payment_frequency_1,periodic_table,2,0)))))</f>
        <v/>
      </c>
      <c r="D1240" s="83" t="str">
        <f t="shared" ca="1" si="138"/>
        <v/>
      </c>
      <c r="E1240" s="81">
        <f t="shared" ca="1" si="136"/>
        <v>0</v>
      </c>
      <c r="F1240" s="83"/>
      <c r="G1240" s="82" t="str">
        <f t="shared" ref="G1240:G1303" ca="1" si="142">IF(AND(payment_type_1=1,B1240=1),0,IF(B1240="","",I1239*rate_1))</f>
        <v/>
      </c>
      <c r="H1240" s="82" t="str">
        <f t="shared" ca="1" si="139"/>
        <v/>
      </c>
      <c r="I1240" s="82" t="str">
        <f t="shared" ca="1" si="140"/>
        <v/>
      </c>
    </row>
    <row r="1241" spans="2:9" ht="15" thickBot="1" x14ac:dyDescent="0.35">
      <c r="B1241" s="79" t="str">
        <f t="shared" ca="1" si="137"/>
        <v/>
      </c>
      <c r="C1241" s="80" t="str">
        <f t="shared" ca="1" si="141"/>
        <v/>
      </c>
      <c r="D1241" s="83" t="str">
        <f t="shared" ca="1" si="138"/>
        <v/>
      </c>
      <c r="E1241" s="81">
        <f t="shared" ca="1" si="136"/>
        <v>0</v>
      </c>
      <c r="F1241" s="83"/>
      <c r="G1241" s="82" t="str">
        <f t="shared" ca="1" si="142"/>
        <v/>
      </c>
      <c r="H1241" s="82" t="str">
        <f t="shared" ca="1" si="139"/>
        <v/>
      </c>
      <c r="I1241" s="82" t="str">
        <f t="shared" ca="1" si="140"/>
        <v/>
      </c>
    </row>
    <row r="1242" spans="2:9" ht="15" thickBot="1" x14ac:dyDescent="0.35">
      <c r="B1242" s="79" t="str">
        <f t="shared" ca="1" si="137"/>
        <v/>
      </c>
      <c r="C1242" s="80" t="str">
        <f t="shared" ca="1" si="141"/>
        <v/>
      </c>
      <c r="D1242" s="83" t="str">
        <f t="shared" ca="1" si="138"/>
        <v/>
      </c>
      <c r="E1242" s="81">
        <f t="shared" ca="1" si="136"/>
        <v>0</v>
      </c>
      <c r="F1242" s="83"/>
      <c r="G1242" s="82" t="str">
        <f t="shared" ca="1" si="142"/>
        <v/>
      </c>
      <c r="H1242" s="82" t="str">
        <f t="shared" ca="1" si="139"/>
        <v/>
      </c>
      <c r="I1242" s="82" t="str">
        <f t="shared" ca="1" si="140"/>
        <v/>
      </c>
    </row>
    <row r="1243" spans="2:9" ht="15" thickBot="1" x14ac:dyDescent="0.35">
      <c r="B1243" s="79" t="str">
        <f t="shared" ca="1" si="137"/>
        <v/>
      </c>
      <c r="C1243" s="80" t="str">
        <f t="shared" ca="1" si="141"/>
        <v/>
      </c>
      <c r="D1243" s="83" t="str">
        <f t="shared" ca="1" si="138"/>
        <v/>
      </c>
      <c r="E1243" s="81">
        <f t="shared" ca="1" si="136"/>
        <v>0</v>
      </c>
      <c r="F1243" s="83"/>
      <c r="G1243" s="82" t="str">
        <f t="shared" ca="1" si="142"/>
        <v/>
      </c>
      <c r="H1243" s="82" t="str">
        <f t="shared" ca="1" si="139"/>
        <v/>
      </c>
      <c r="I1243" s="82" t="str">
        <f t="shared" ca="1" si="140"/>
        <v/>
      </c>
    </row>
    <row r="1244" spans="2:9" ht="15" thickBot="1" x14ac:dyDescent="0.35">
      <c r="B1244" s="79" t="str">
        <f t="shared" ca="1" si="137"/>
        <v/>
      </c>
      <c r="C1244" s="80" t="str">
        <f t="shared" ca="1" si="141"/>
        <v/>
      </c>
      <c r="D1244" s="83" t="str">
        <f t="shared" ca="1" si="138"/>
        <v/>
      </c>
      <c r="E1244" s="81">
        <f t="shared" ca="1" si="136"/>
        <v>0</v>
      </c>
      <c r="F1244" s="83"/>
      <c r="G1244" s="82" t="str">
        <f t="shared" ca="1" si="142"/>
        <v/>
      </c>
      <c r="H1244" s="82" t="str">
        <f t="shared" ca="1" si="139"/>
        <v/>
      </c>
      <c r="I1244" s="82" t="str">
        <f t="shared" ca="1" si="140"/>
        <v/>
      </c>
    </row>
    <row r="1245" spans="2:9" ht="15" thickBot="1" x14ac:dyDescent="0.35">
      <c r="B1245" s="79" t="str">
        <f t="shared" ca="1" si="137"/>
        <v/>
      </c>
      <c r="C1245" s="80" t="str">
        <f t="shared" ca="1" si="141"/>
        <v/>
      </c>
      <c r="D1245" s="83" t="str">
        <f t="shared" ca="1" si="138"/>
        <v/>
      </c>
      <c r="E1245" s="81">
        <f t="shared" ca="1" si="136"/>
        <v>0</v>
      </c>
      <c r="F1245" s="83"/>
      <c r="G1245" s="82" t="str">
        <f t="shared" ca="1" si="142"/>
        <v/>
      </c>
      <c r="H1245" s="82" t="str">
        <f t="shared" ca="1" si="139"/>
        <v/>
      </c>
      <c r="I1245" s="82" t="str">
        <f t="shared" ca="1" si="140"/>
        <v/>
      </c>
    </row>
    <row r="1246" spans="2:9" ht="15" thickBot="1" x14ac:dyDescent="0.35">
      <c r="B1246" s="79" t="str">
        <f t="shared" ca="1" si="137"/>
        <v/>
      </c>
      <c r="C1246" s="80" t="str">
        <f t="shared" ca="1" si="141"/>
        <v/>
      </c>
      <c r="D1246" s="83" t="str">
        <f t="shared" ca="1" si="138"/>
        <v/>
      </c>
      <c r="E1246" s="81">
        <f t="shared" ca="1" si="136"/>
        <v>0</v>
      </c>
      <c r="F1246" s="83"/>
      <c r="G1246" s="82" t="str">
        <f t="shared" ca="1" si="142"/>
        <v/>
      </c>
      <c r="H1246" s="82" t="str">
        <f t="shared" ca="1" si="139"/>
        <v/>
      </c>
      <c r="I1246" s="82" t="str">
        <f t="shared" ca="1" si="140"/>
        <v/>
      </c>
    </row>
    <row r="1247" spans="2:9" ht="15" thickBot="1" x14ac:dyDescent="0.35">
      <c r="B1247" s="79" t="str">
        <f t="shared" ca="1" si="137"/>
        <v/>
      </c>
      <c r="C1247" s="80" t="str">
        <f t="shared" ca="1" si="141"/>
        <v/>
      </c>
      <c r="D1247" s="83" t="str">
        <f t="shared" ca="1" si="138"/>
        <v/>
      </c>
      <c r="E1247" s="81">
        <f t="shared" ca="1" si="136"/>
        <v>0</v>
      </c>
      <c r="F1247" s="83"/>
      <c r="G1247" s="82" t="str">
        <f t="shared" ca="1" si="142"/>
        <v/>
      </c>
      <c r="H1247" s="82" t="str">
        <f t="shared" ca="1" si="139"/>
        <v/>
      </c>
      <c r="I1247" s="82" t="str">
        <f t="shared" ca="1" si="140"/>
        <v/>
      </c>
    </row>
    <row r="1248" spans="2:9" ht="15" thickBot="1" x14ac:dyDescent="0.35">
      <c r="B1248" s="79" t="str">
        <f t="shared" ca="1" si="137"/>
        <v/>
      </c>
      <c r="C1248" s="80" t="str">
        <f t="shared" ca="1" si="141"/>
        <v/>
      </c>
      <c r="D1248" s="83" t="str">
        <f t="shared" ca="1" si="138"/>
        <v/>
      </c>
      <c r="E1248" s="81">
        <f t="shared" ca="1" si="136"/>
        <v>0</v>
      </c>
      <c r="F1248" s="83"/>
      <c r="G1248" s="82" t="str">
        <f t="shared" ca="1" si="142"/>
        <v/>
      </c>
      <c r="H1248" s="82" t="str">
        <f t="shared" ca="1" si="139"/>
        <v/>
      </c>
      <c r="I1248" s="82" t="str">
        <f t="shared" ca="1" si="140"/>
        <v/>
      </c>
    </row>
    <row r="1249" spans="2:9" ht="15" thickBot="1" x14ac:dyDescent="0.35">
      <c r="B1249" s="79" t="str">
        <f t="shared" ca="1" si="137"/>
        <v/>
      </c>
      <c r="C1249" s="80" t="str">
        <f t="shared" ca="1" si="141"/>
        <v/>
      </c>
      <c r="D1249" s="83" t="str">
        <f t="shared" ca="1" si="138"/>
        <v/>
      </c>
      <c r="E1249" s="81">
        <f t="shared" ca="1" si="136"/>
        <v>0</v>
      </c>
      <c r="F1249" s="83"/>
      <c r="G1249" s="82" t="str">
        <f t="shared" ca="1" si="142"/>
        <v/>
      </c>
      <c r="H1249" s="82" t="str">
        <f t="shared" ca="1" si="139"/>
        <v/>
      </c>
      <c r="I1249" s="82" t="str">
        <f t="shared" ca="1" si="140"/>
        <v/>
      </c>
    </row>
    <row r="1250" spans="2:9" ht="15" thickBot="1" x14ac:dyDescent="0.35">
      <c r="B1250" s="79" t="str">
        <f t="shared" ca="1" si="137"/>
        <v/>
      </c>
      <c r="C1250" s="80" t="str">
        <f t="shared" ca="1" si="141"/>
        <v/>
      </c>
      <c r="D1250" s="83" t="str">
        <f t="shared" ca="1" si="138"/>
        <v/>
      </c>
      <c r="E1250" s="81">
        <f t="shared" ca="1" si="136"/>
        <v>0</v>
      </c>
      <c r="F1250" s="83"/>
      <c r="G1250" s="82" t="str">
        <f t="shared" ca="1" si="142"/>
        <v/>
      </c>
      <c r="H1250" s="82" t="str">
        <f t="shared" ca="1" si="139"/>
        <v/>
      </c>
      <c r="I1250" s="82" t="str">
        <f t="shared" ca="1" si="140"/>
        <v/>
      </c>
    </row>
    <row r="1251" spans="2:9" ht="15" thickBot="1" x14ac:dyDescent="0.35">
      <c r="B1251" s="79" t="str">
        <f t="shared" ca="1" si="137"/>
        <v/>
      </c>
      <c r="C1251" s="80" t="str">
        <f t="shared" ca="1" si="141"/>
        <v/>
      </c>
      <c r="D1251" s="83" t="str">
        <f t="shared" ca="1" si="138"/>
        <v/>
      </c>
      <c r="E1251" s="81">
        <f t="shared" ca="1" si="136"/>
        <v>0</v>
      </c>
      <c r="F1251" s="83"/>
      <c r="G1251" s="82" t="str">
        <f t="shared" ca="1" si="142"/>
        <v/>
      </c>
      <c r="H1251" s="82" t="str">
        <f t="shared" ca="1" si="139"/>
        <v/>
      </c>
      <c r="I1251" s="82" t="str">
        <f t="shared" ca="1" si="140"/>
        <v/>
      </c>
    </row>
    <row r="1252" spans="2:9" ht="15" thickBot="1" x14ac:dyDescent="0.35">
      <c r="B1252" s="79" t="str">
        <f t="shared" ca="1" si="137"/>
        <v/>
      </c>
      <c r="C1252" s="80" t="str">
        <f t="shared" ca="1" si="141"/>
        <v/>
      </c>
      <c r="D1252" s="83" t="str">
        <f t="shared" ca="1" si="138"/>
        <v/>
      </c>
      <c r="E1252" s="81">
        <f t="shared" ref="E1252:E1315" ca="1" si="143">IFERROR(IF(I1251-D1252&lt;$E$13,0,IF(B1252=$I$17,$E$13,IF(B1252&lt;$I$17,0,IF(MOD(B1252-$I$17,$E$18)=0,$E$13,0)))),0)</f>
        <v>0</v>
      </c>
      <c r="F1252" s="83"/>
      <c r="G1252" s="82" t="str">
        <f t="shared" ca="1" si="142"/>
        <v/>
      </c>
      <c r="H1252" s="82" t="str">
        <f t="shared" ca="1" si="139"/>
        <v/>
      </c>
      <c r="I1252" s="82" t="str">
        <f t="shared" ca="1" si="140"/>
        <v/>
      </c>
    </row>
    <row r="1253" spans="2:9" ht="15" thickBot="1" x14ac:dyDescent="0.35">
      <c r="B1253" s="79" t="str">
        <f t="shared" ca="1" si="137"/>
        <v/>
      </c>
      <c r="C1253" s="80" t="str">
        <f t="shared" ca="1" si="141"/>
        <v/>
      </c>
      <c r="D1253" s="83" t="str">
        <f t="shared" ca="1" si="138"/>
        <v/>
      </c>
      <c r="E1253" s="81">
        <f t="shared" ca="1" si="143"/>
        <v>0</v>
      </c>
      <c r="F1253" s="83"/>
      <c r="G1253" s="82" t="str">
        <f t="shared" ca="1" si="142"/>
        <v/>
      </c>
      <c r="H1253" s="82" t="str">
        <f t="shared" ca="1" si="139"/>
        <v/>
      </c>
      <c r="I1253" s="82" t="str">
        <f t="shared" ca="1" si="140"/>
        <v/>
      </c>
    </row>
    <row r="1254" spans="2:9" ht="15" thickBot="1" x14ac:dyDescent="0.35">
      <c r="B1254" s="79" t="str">
        <f t="shared" ca="1" si="137"/>
        <v/>
      </c>
      <c r="C1254" s="80" t="str">
        <f t="shared" ca="1" si="141"/>
        <v/>
      </c>
      <c r="D1254" s="83" t="str">
        <f t="shared" ca="1" si="138"/>
        <v/>
      </c>
      <c r="E1254" s="81">
        <f t="shared" ca="1" si="143"/>
        <v>0</v>
      </c>
      <c r="F1254" s="83"/>
      <c r="G1254" s="82" t="str">
        <f t="shared" ca="1" si="142"/>
        <v/>
      </c>
      <c r="H1254" s="82" t="str">
        <f t="shared" ca="1" si="139"/>
        <v/>
      </c>
      <c r="I1254" s="82" t="str">
        <f t="shared" ca="1" si="140"/>
        <v/>
      </c>
    </row>
    <row r="1255" spans="2:9" ht="15" thickBot="1" x14ac:dyDescent="0.35">
      <c r="B1255" s="79" t="str">
        <f t="shared" ca="1" si="137"/>
        <v/>
      </c>
      <c r="C1255" s="80" t="str">
        <f t="shared" ca="1" si="141"/>
        <v/>
      </c>
      <c r="D1255" s="83" t="str">
        <f t="shared" ca="1" si="138"/>
        <v/>
      </c>
      <c r="E1255" s="81">
        <f t="shared" ca="1" si="143"/>
        <v>0</v>
      </c>
      <c r="F1255" s="83"/>
      <c r="G1255" s="82" t="str">
        <f t="shared" ca="1" si="142"/>
        <v/>
      </c>
      <c r="H1255" s="82" t="str">
        <f t="shared" ca="1" si="139"/>
        <v/>
      </c>
      <c r="I1255" s="82" t="str">
        <f t="shared" ca="1" si="140"/>
        <v/>
      </c>
    </row>
    <row r="1256" spans="2:9" ht="15" thickBot="1" x14ac:dyDescent="0.35">
      <c r="B1256" s="79" t="str">
        <f t="shared" ca="1" si="137"/>
        <v/>
      </c>
      <c r="C1256" s="80" t="str">
        <f t="shared" ca="1" si="141"/>
        <v/>
      </c>
      <c r="D1256" s="83" t="str">
        <f t="shared" ca="1" si="138"/>
        <v/>
      </c>
      <c r="E1256" s="81">
        <f t="shared" ca="1" si="143"/>
        <v>0</v>
      </c>
      <c r="F1256" s="83"/>
      <c r="G1256" s="82" t="str">
        <f t="shared" ca="1" si="142"/>
        <v/>
      </c>
      <c r="H1256" s="82" t="str">
        <f t="shared" ca="1" si="139"/>
        <v/>
      </c>
      <c r="I1256" s="82" t="str">
        <f t="shared" ca="1" si="140"/>
        <v/>
      </c>
    </row>
    <row r="1257" spans="2:9" ht="15" thickBot="1" x14ac:dyDescent="0.35">
      <c r="B1257" s="79" t="str">
        <f t="shared" ref="B1257:B1320" ca="1" si="144">IFERROR(IF(I1256&lt;=0,"",B1256+1),"")</f>
        <v/>
      </c>
      <c r="C1257" s="80" t="str">
        <f t="shared" ca="1" si="141"/>
        <v/>
      </c>
      <c r="D1257" s="83" t="str">
        <f t="shared" ref="D1257:D1320" ca="1" si="145">IF(B1257="","",IF(I1256&lt;payment_1,I1256*(1+rate_1),payment_1))</f>
        <v/>
      </c>
      <c r="E1257" s="81">
        <f t="shared" ca="1" si="143"/>
        <v>0</v>
      </c>
      <c r="F1257" s="83"/>
      <c r="G1257" s="82" t="str">
        <f t="shared" ca="1" si="142"/>
        <v/>
      </c>
      <c r="H1257" s="82" t="str">
        <f t="shared" ref="H1257:H1320" ca="1" si="146">IF(B1257="","",D1257-G1257+E1257+F1257)</f>
        <v/>
      </c>
      <c r="I1257" s="82" t="str">
        <f t="shared" ref="I1257:I1320" ca="1" si="147">IFERROR(IF(H1257&lt;=0,"",I1256-H1257),"")</f>
        <v/>
      </c>
    </row>
    <row r="1258" spans="2:9" ht="15" thickBot="1" x14ac:dyDescent="0.35">
      <c r="B1258" s="79" t="str">
        <f t="shared" ca="1" si="144"/>
        <v/>
      </c>
      <c r="C1258" s="80" t="str">
        <f t="shared" ca="1" si="141"/>
        <v/>
      </c>
      <c r="D1258" s="83" t="str">
        <f t="shared" ca="1" si="145"/>
        <v/>
      </c>
      <c r="E1258" s="81">
        <f t="shared" ca="1" si="143"/>
        <v>0</v>
      </c>
      <c r="F1258" s="83"/>
      <c r="G1258" s="82" t="str">
        <f t="shared" ca="1" si="142"/>
        <v/>
      </c>
      <c r="H1258" s="82" t="str">
        <f t="shared" ca="1" si="146"/>
        <v/>
      </c>
      <c r="I1258" s="82" t="str">
        <f t="shared" ca="1" si="147"/>
        <v/>
      </c>
    </row>
    <row r="1259" spans="2:9" ht="15" thickBot="1" x14ac:dyDescent="0.35">
      <c r="B1259" s="79" t="str">
        <f t="shared" ca="1" si="144"/>
        <v/>
      </c>
      <c r="C1259" s="80" t="str">
        <f t="shared" ca="1" si="141"/>
        <v/>
      </c>
      <c r="D1259" s="83" t="str">
        <f t="shared" ca="1" si="145"/>
        <v/>
      </c>
      <c r="E1259" s="81">
        <f t="shared" ca="1" si="143"/>
        <v>0</v>
      </c>
      <c r="F1259" s="83"/>
      <c r="G1259" s="82" t="str">
        <f t="shared" ca="1" si="142"/>
        <v/>
      </c>
      <c r="H1259" s="82" t="str">
        <f t="shared" ca="1" si="146"/>
        <v/>
      </c>
      <c r="I1259" s="82" t="str">
        <f t="shared" ca="1" si="147"/>
        <v/>
      </c>
    </row>
    <row r="1260" spans="2:9" ht="15" thickBot="1" x14ac:dyDescent="0.35">
      <c r="B1260" s="79" t="str">
        <f t="shared" ca="1" si="144"/>
        <v/>
      </c>
      <c r="C1260" s="80" t="str">
        <f t="shared" ca="1" si="141"/>
        <v/>
      </c>
      <c r="D1260" s="83" t="str">
        <f t="shared" ca="1" si="145"/>
        <v/>
      </c>
      <c r="E1260" s="81">
        <f t="shared" ca="1" si="143"/>
        <v>0</v>
      </c>
      <c r="F1260" s="83"/>
      <c r="G1260" s="82" t="str">
        <f t="shared" ca="1" si="142"/>
        <v/>
      </c>
      <c r="H1260" s="82" t="str">
        <f t="shared" ca="1" si="146"/>
        <v/>
      </c>
      <c r="I1260" s="82" t="str">
        <f t="shared" ca="1" si="147"/>
        <v/>
      </c>
    </row>
    <row r="1261" spans="2:9" ht="15" thickBot="1" x14ac:dyDescent="0.35">
      <c r="B1261" s="79" t="str">
        <f t="shared" ca="1" si="144"/>
        <v/>
      </c>
      <c r="C1261" s="80" t="str">
        <f t="shared" ca="1" si="141"/>
        <v/>
      </c>
      <c r="D1261" s="83" t="str">
        <f t="shared" ca="1" si="145"/>
        <v/>
      </c>
      <c r="E1261" s="81">
        <f t="shared" ca="1" si="143"/>
        <v>0</v>
      </c>
      <c r="F1261" s="83"/>
      <c r="G1261" s="82" t="str">
        <f t="shared" ca="1" si="142"/>
        <v/>
      </c>
      <c r="H1261" s="82" t="str">
        <f t="shared" ca="1" si="146"/>
        <v/>
      </c>
      <c r="I1261" s="82" t="str">
        <f t="shared" ca="1" si="147"/>
        <v/>
      </c>
    </row>
    <row r="1262" spans="2:9" ht="15" thickBot="1" x14ac:dyDescent="0.35">
      <c r="B1262" s="79" t="str">
        <f t="shared" ca="1" si="144"/>
        <v/>
      </c>
      <c r="C1262" s="80" t="str">
        <f t="shared" ca="1" si="141"/>
        <v/>
      </c>
      <c r="D1262" s="83" t="str">
        <f t="shared" ca="1" si="145"/>
        <v/>
      </c>
      <c r="E1262" s="81">
        <f t="shared" ca="1" si="143"/>
        <v>0</v>
      </c>
      <c r="F1262" s="83"/>
      <c r="G1262" s="82" t="str">
        <f t="shared" ca="1" si="142"/>
        <v/>
      </c>
      <c r="H1262" s="82" t="str">
        <f t="shared" ca="1" si="146"/>
        <v/>
      </c>
      <c r="I1262" s="82" t="str">
        <f t="shared" ca="1" si="147"/>
        <v/>
      </c>
    </row>
    <row r="1263" spans="2:9" ht="15" thickBot="1" x14ac:dyDescent="0.35">
      <c r="B1263" s="79" t="str">
        <f t="shared" ca="1" si="144"/>
        <v/>
      </c>
      <c r="C1263" s="80" t="str">
        <f t="shared" ca="1" si="141"/>
        <v/>
      </c>
      <c r="D1263" s="83" t="str">
        <f t="shared" ca="1" si="145"/>
        <v/>
      </c>
      <c r="E1263" s="81">
        <f t="shared" ca="1" si="143"/>
        <v>0</v>
      </c>
      <c r="F1263" s="83"/>
      <c r="G1263" s="82" t="str">
        <f t="shared" ca="1" si="142"/>
        <v/>
      </c>
      <c r="H1263" s="82" t="str">
        <f t="shared" ca="1" si="146"/>
        <v/>
      </c>
      <c r="I1263" s="82" t="str">
        <f t="shared" ca="1" si="147"/>
        <v/>
      </c>
    </row>
    <row r="1264" spans="2:9" ht="15" thickBot="1" x14ac:dyDescent="0.35">
      <c r="B1264" s="79" t="str">
        <f t="shared" ca="1" si="144"/>
        <v/>
      </c>
      <c r="C1264" s="80" t="str">
        <f t="shared" ca="1" si="141"/>
        <v/>
      </c>
      <c r="D1264" s="83" t="str">
        <f t="shared" ca="1" si="145"/>
        <v/>
      </c>
      <c r="E1264" s="81">
        <f t="shared" ca="1" si="143"/>
        <v>0</v>
      </c>
      <c r="F1264" s="83"/>
      <c r="G1264" s="82" t="str">
        <f t="shared" ca="1" si="142"/>
        <v/>
      </c>
      <c r="H1264" s="82" t="str">
        <f t="shared" ca="1" si="146"/>
        <v/>
      </c>
      <c r="I1264" s="82" t="str">
        <f t="shared" ca="1" si="147"/>
        <v/>
      </c>
    </row>
    <row r="1265" spans="2:9" ht="15" thickBot="1" x14ac:dyDescent="0.35">
      <c r="B1265" s="79" t="str">
        <f t="shared" ca="1" si="144"/>
        <v/>
      </c>
      <c r="C1265" s="80" t="str">
        <f t="shared" ca="1" si="141"/>
        <v/>
      </c>
      <c r="D1265" s="83" t="str">
        <f t="shared" ca="1" si="145"/>
        <v/>
      </c>
      <c r="E1265" s="81">
        <f t="shared" ca="1" si="143"/>
        <v>0</v>
      </c>
      <c r="F1265" s="83"/>
      <c r="G1265" s="82" t="str">
        <f t="shared" ca="1" si="142"/>
        <v/>
      </c>
      <c r="H1265" s="82" t="str">
        <f t="shared" ca="1" si="146"/>
        <v/>
      </c>
      <c r="I1265" s="82" t="str">
        <f t="shared" ca="1" si="147"/>
        <v/>
      </c>
    </row>
    <row r="1266" spans="2:9" ht="15" thickBot="1" x14ac:dyDescent="0.35">
      <c r="B1266" s="79" t="str">
        <f t="shared" ca="1" si="144"/>
        <v/>
      </c>
      <c r="C1266" s="80" t="str">
        <f t="shared" ca="1" si="141"/>
        <v/>
      </c>
      <c r="D1266" s="83" t="str">
        <f t="shared" ca="1" si="145"/>
        <v/>
      </c>
      <c r="E1266" s="81">
        <f t="shared" ca="1" si="143"/>
        <v>0</v>
      </c>
      <c r="F1266" s="83"/>
      <c r="G1266" s="82" t="str">
        <f t="shared" ca="1" si="142"/>
        <v/>
      </c>
      <c r="H1266" s="82" t="str">
        <f t="shared" ca="1" si="146"/>
        <v/>
      </c>
      <c r="I1266" s="82" t="str">
        <f t="shared" ca="1" si="147"/>
        <v/>
      </c>
    </row>
    <row r="1267" spans="2:9" ht="15" thickBot="1" x14ac:dyDescent="0.35">
      <c r="B1267" s="79" t="str">
        <f t="shared" ca="1" si="144"/>
        <v/>
      </c>
      <c r="C1267" s="80" t="str">
        <f t="shared" ca="1" si="141"/>
        <v/>
      </c>
      <c r="D1267" s="83" t="str">
        <f t="shared" ca="1" si="145"/>
        <v/>
      </c>
      <c r="E1267" s="81">
        <f t="shared" ca="1" si="143"/>
        <v>0</v>
      </c>
      <c r="F1267" s="83"/>
      <c r="G1267" s="82" t="str">
        <f t="shared" ca="1" si="142"/>
        <v/>
      </c>
      <c r="H1267" s="82" t="str">
        <f t="shared" ca="1" si="146"/>
        <v/>
      </c>
      <c r="I1267" s="82" t="str">
        <f t="shared" ca="1" si="147"/>
        <v/>
      </c>
    </row>
    <row r="1268" spans="2:9" ht="15" thickBot="1" x14ac:dyDescent="0.35">
      <c r="B1268" s="79" t="str">
        <f t="shared" ca="1" si="144"/>
        <v/>
      </c>
      <c r="C1268" s="80" t="str">
        <f t="shared" ca="1" si="141"/>
        <v/>
      </c>
      <c r="D1268" s="83" t="str">
        <f t="shared" ca="1" si="145"/>
        <v/>
      </c>
      <c r="E1268" s="81">
        <f t="shared" ca="1" si="143"/>
        <v>0</v>
      </c>
      <c r="F1268" s="83"/>
      <c r="G1268" s="82" t="str">
        <f t="shared" ca="1" si="142"/>
        <v/>
      </c>
      <c r="H1268" s="82" t="str">
        <f t="shared" ca="1" si="146"/>
        <v/>
      </c>
      <c r="I1268" s="82" t="str">
        <f t="shared" ca="1" si="147"/>
        <v/>
      </c>
    </row>
    <row r="1269" spans="2:9" ht="15" thickBot="1" x14ac:dyDescent="0.35">
      <c r="B1269" s="79" t="str">
        <f t="shared" ca="1" si="144"/>
        <v/>
      </c>
      <c r="C1269" s="80" t="str">
        <f t="shared" ca="1" si="141"/>
        <v/>
      </c>
      <c r="D1269" s="83" t="str">
        <f t="shared" ca="1" si="145"/>
        <v/>
      </c>
      <c r="E1269" s="81">
        <f t="shared" ca="1" si="143"/>
        <v>0</v>
      </c>
      <c r="F1269" s="83"/>
      <c r="G1269" s="82" t="str">
        <f t="shared" ca="1" si="142"/>
        <v/>
      </c>
      <c r="H1269" s="82" t="str">
        <f t="shared" ca="1" si="146"/>
        <v/>
      </c>
      <c r="I1269" s="82" t="str">
        <f t="shared" ca="1" si="147"/>
        <v/>
      </c>
    </row>
    <row r="1270" spans="2:9" ht="15" thickBot="1" x14ac:dyDescent="0.35">
      <c r="B1270" s="79" t="str">
        <f t="shared" ca="1" si="144"/>
        <v/>
      </c>
      <c r="C1270" s="80" t="str">
        <f t="shared" ca="1" si="141"/>
        <v/>
      </c>
      <c r="D1270" s="83" t="str">
        <f t="shared" ca="1" si="145"/>
        <v/>
      </c>
      <c r="E1270" s="81">
        <f t="shared" ca="1" si="143"/>
        <v>0</v>
      </c>
      <c r="F1270" s="83"/>
      <c r="G1270" s="82" t="str">
        <f t="shared" ca="1" si="142"/>
        <v/>
      </c>
      <c r="H1270" s="82" t="str">
        <f t="shared" ca="1" si="146"/>
        <v/>
      </c>
      <c r="I1270" s="82" t="str">
        <f t="shared" ca="1" si="147"/>
        <v/>
      </c>
    </row>
    <row r="1271" spans="2:9" ht="15" thickBot="1" x14ac:dyDescent="0.35">
      <c r="B1271" s="79" t="str">
        <f t="shared" ca="1" si="144"/>
        <v/>
      </c>
      <c r="C1271" s="80" t="str">
        <f t="shared" ca="1" si="141"/>
        <v/>
      </c>
      <c r="D1271" s="83" t="str">
        <f t="shared" ca="1" si="145"/>
        <v/>
      </c>
      <c r="E1271" s="81">
        <f t="shared" ca="1" si="143"/>
        <v>0</v>
      </c>
      <c r="F1271" s="83"/>
      <c r="G1271" s="82" t="str">
        <f t="shared" ca="1" si="142"/>
        <v/>
      </c>
      <c r="H1271" s="82" t="str">
        <f t="shared" ca="1" si="146"/>
        <v/>
      </c>
      <c r="I1271" s="82" t="str">
        <f t="shared" ca="1" si="147"/>
        <v/>
      </c>
    </row>
    <row r="1272" spans="2:9" ht="15" thickBot="1" x14ac:dyDescent="0.35">
      <c r="B1272" s="79" t="str">
        <f t="shared" ca="1" si="144"/>
        <v/>
      </c>
      <c r="C1272" s="80" t="str">
        <f t="shared" ca="1" si="141"/>
        <v/>
      </c>
      <c r="D1272" s="83" t="str">
        <f t="shared" ca="1" si="145"/>
        <v/>
      </c>
      <c r="E1272" s="81">
        <f t="shared" ca="1" si="143"/>
        <v>0</v>
      </c>
      <c r="F1272" s="83"/>
      <c r="G1272" s="82" t="str">
        <f t="shared" ca="1" si="142"/>
        <v/>
      </c>
      <c r="H1272" s="82" t="str">
        <f t="shared" ca="1" si="146"/>
        <v/>
      </c>
      <c r="I1272" s="82" t="str">
        <f t="shared" ca="1" si="147"/>
        <v/>
      </c>
    </row>
    <row r="1273" spans="2:9" ht="15" thickBot="1" x14ac:dyDescent="0.35">
      <c r="B1273" s="79" t="str">
        <f t="shared" ca="1" si="144"/>
        <v/>
      </c>
      <c r="C1273" s="80" t="str">
        <f t="shared" ca="1" si="141"/>
        <v/>
      </c>
      <c r="D1273" s="83" t="str">
        <f t="shared" ca="1" si="145"/>
        <v/>
      </c>
      <c r="E1273" s="81">
        <f t="shared" ca="1" si="143"/>
        <v>0</v>
      </c>
      <c r="F1273" s="83"/>
      <c r="G1273" s="82" t="str">
        <f t="shared" ca="1" si="142"/>
        <v/>
      </c>
      <c r="H1273" s="82" t="str">
        <f t="shared" ca="1" si="146"/>
        <v/>
      </c>
      <c r="I1273" s="82" t="str">
        <f t="shared" ca="1" si="147"/>
        <v/>
      </c>
    </row>
    <row r="1274" spans="2:9" ht="15" thickBot="1" x14ac:dyDescent="0.35">
      <c r="B1274" s="79" t="str">
        <f t="shared" ca="1" si="144"/>
        <v/>
      </c>
      <c r="C1274" s="80" t="str">
        <f t="shared" ca="1" si="141"/>
        <v/>
      </c>
      <c r="D1274" s="83" t="str">
        <f t="shared" ca="1" si="145"/>
        <v/>
      </c>
      <c r="E1274" s="81">
        <f t="shared" ca="1" si="143"/>
        <v>0</v>
      </c>
      <c r="F1274" s="83"/>
      <c r="G1274" s="82" t="str">
        <f t="shared" ca="1" si="142"/>
        <v/>
      </c>
      <c r="H1274" s="82" t="str">
        <f t="shared" ca="1" si="146"/>
        <v/>
      </c>
      <c r="I1274" s="82" t="str">
        <f t="shared" ca="1" si="147"/>
        <v/>
      </c>
    </row>
    <row r="1275" spans="2:9" ht="15" thickBot="1" x14ac:dyDescent="0.35">
      <c r="B1275" s="79" t="str">
        <f t="shared" ca="1" si="144"/>
        <v/>
      </c>
      <c r="C1275" s="80" t="str">
        <f t="shared" ca="1" si="141"/>
        <v/>
      </c>
      <c r="D1275" s="83" t="str">
        <f t="shared" ca="1" si="145"/>
        <v/>
      </c>
      <c r="E1275" s="81">
        <f t="shared" ca="1" si="143"/>
        <v>0</v>
      </c>
      <c r="F1275" s="83"/>
      <c r="G1275" s="82" t="str">
        <f t="shared" ca="1" si="142"/>
        <v/>
      </c>
      <c r="H1275" s="82" t="str">
        <f t="shared" ca="1" si="146"/>
        <v/>
      </c>
      <c r="I1275" s="82" t="str">
        <f t="shared" ca="1" si="147"/>
        <v/>
      </c>
    </row>
    <row r="1276" spans="2:9" ht="15" thickBot="1" x14ac:dyDescent="0.35">
      <c r="B1276" s="79" t="str">
        <f t="shared" ca="1" si="144"/>
        <v/>
      </c>
      <c r="C1276" s="80" t="str">
        <f t="shared" ca="1" si="141"/>
        <v/>
      </c>
      <c r="D1276" s="83" t="str">
        <f t="shared" ca="1" si="145"/>
        <v/>
      </c>
      <c r="E1276" s="81">
        <f t="shared" ca="1" si="143"/>
        <v>0</v>
      </c>
      <c r="F1276" s="83"/>
      <c r="G1276" s="82" t="str">
        <f t="shared" ca="1" si="142"/>
        <v/>
      </c>
      <c r="H1276" s="82" t="str">
        <f t="shared" ca="1" si="146"/>
        <v/>
      </c>
      <c r="I1276" s="82" t="str">
        <f t="shared" ca="1" si="147"/>
        <v/>
      </c>
    </row>
    <row r="1277" spans="2:9" ht="15" thickBot="1" x14ac:dyDescent="0.35">
      <c r="B1277" s="79" t="str">
        <f t="shared" ca="1" si="144"/>
        <v/>
      </c>
      <c r="C1277" s="80" t="str">
        <f t="shared" ca="1" si="141"/>
        <v/>
      </c>
      <c r="D1277" s="83" t="str">
        <f t="shared" ca="1" si="145"/>
        <v/>
      </c>
      <c r="E1277" s="81">
        <f t="shared" ca="1" si="143"/>
        <v>0</v>
      </c>
      <c r="F1277" s="83"/>
      <c r="G1277" s="82" t="str">
        <f t="shared" ca="1" si="142"/>
        <v/>
      </c>
      <c r="H1277" s="82" t="str">
        <f t="shared" ca="1" si="146"/>
        <v/>
      </c>
      <c r="I1277" s="82" t="str">
        <f t="shared" ca="1" si="147"/>
        <v/>
      </c>
    </row>
    <row r="1278" spans="2:9" ht="15" thickBot="1" x14ac:dyDescent="0.35">
      <c r="B1278" s="79" t="str">
        <f t="shared" ca="1" si="144"/>
        <v/>
      </c>
      <c r="C1278" s="80" t="str">
        <f t="shared" ca="1" si="141"/>
        <v/>
      </c>
      <c r="D1278" s="83" t="str">
        <f t="shared" ca="1" si="145"/>
        <v/>
      </c>
      <c r="E1278" s="81">
        <f t="shared" ca="1" si="143"/>
        <v>0</v>
      </c>
      <c r="F1278" s="83"/>
      <c r="G1278" s="82" t="str">
        <f t="shared" ca="1" si="142"/>
        <v/>
      </c>
      <c r="H1278" s="82" t="str">
        <f t="shared" ca="1" si="146"/>
        <v/>
      </c>
      <c r="I1278" s="82" t="str">
        <f t="shared" ca="1" si="147"/>
        <v/>
      </c>
    </row>
    <row r="1279" spans="2:9" ht="15" thickBot="1" x14ac:dyDescent="0.35">
      <c r="B1279" s="79" t="str">
        <f t="shared" ca="1" si="144"/>
        <v/>
      </c>
      <c r="C1279" s="80" t="str">
        <f t="shared" ca="1" si="141"/>
        <v/>
      </c>
      <c r="D1279" s="83" t="str">
        <f t="shared" ca="1" si="145"/>
        <v/>
      </c>
      <c r="E1279" s="81">
        <f t="shared" ca="1" si="143"/>
        <v>0</v>
      </c>
      <c r="F1279" s="83"/>
      <c r="G1279" s="82" t="str">
        <f t="shared" ca="1" si="142"/>
        <v/>
      </c>
      <c r="H1279" s="82" t="str">
        <f t="shared" ca="1" si="146"/>
        <v/>
      </c>
      <c r="I1279" s="82" t="str">
        <f t="shared" ca="1" si="147"/>
        <v/>
      </c>
    </row>
    <row r="1280" spans="2:9" ht="15" thickBot="1" x14ac:dyDescent="0.35">
      <c r="B1280" s="79" t="str">
        <f t="shared" ca="1" si="144"/>
        <v/>
      </c>
      <c r="C1280" s="80" t="str">
        <f t="shared" ca="1" si="141"/>
        <v/>
      </c>
      <c r="D1280" s="83" t="str">
        <f t="shared" ca="1" si="145"/>
        <v/>
      </c>
      <c r="E1280" s="81">
        <f t="shared" ca="1" si="143"/>
        <v>0</v>
      </c>
      <c r="F1280" s="83"/>
      <c r="G1280" s="82" t="str">
        <f t="shared" ca="1" si="142"/>
        <v/>
      </c>
      <c r="H1280" s="82" t="str">
        <f t="shared" ca="1" si="146"/>
        <v/>
      </c>
      <c r="I1280" s="82" t="str">
        <f t="shared" ca="1" si="147"/>
        <v/>
      </c>
    </row>
    <row r="1281" spans="2:9" ht="15" thickBot="1" x14ac:dyDescent="0.35">
      <c r="B1281" s="79" t="str">
        <f t="shared" ca="1" si="144"/>
        <v/>
      </c>
      <c r="C1281" s="80" t="str">
        <f t="shared" ca="1" si="141"/>
        <v/>
      </c>
      <c r="D1281" s="83" t="str">
        <f t="shared" ca="1" si="145"/>
        <v/>
      </c>
      <c r="E1281" s="81">
        <f t="shared" ca="1" si="143"/>
        <v>0</v>
      </c>
      <c r="F1281" s="83"/>
      <c r="G1281" s="82" t="str">
        <f t="shared" ca="1" si="142"/>
        <v/>
      </c>
      <c r="H1281" s="82" t="str">
        <f t="shared" ca="1" si="146"/>
        <v/>
      </c>
      <c r="I1281" s="82" t="str">
        <f t="shared" ca="1" si="147"/>
        <v/>
      </c>
    </row>
    <row r="1282" spans="2:9" ht="15" thickBot="1" x14ac:dyDescent="0.35">
      <c r="B1282" s="79" t="str">
        <f t="shared" ca="1" si="144"/>
        <v/>
      </c>
      <c r="C1282" s="80" t="str">
        <f t="shared" ca="1" si="141"/>
        <v/>
      </c>
      <c r="D1282" s="83" t="str">
        <f t="shared" ca="1" si="145"/>
        <v/>
      </c>
      <c r="E1282" s="81">
        <f t="shared" ca="1" si="143"/>
        <v>0</v>
      </c>
      <c r="F1282" s="83"/>
      <c r="G1282" s="82" t="str">
        <f t="shared" ca="1" si="142"/>
        <v/>
      </c>
      <c r="H1282" s="82" t="str">
        <f t="shared" ca="1" si="146"/>
        <v/>
      </c>
      <c r="I1282" s="82" t="str">
        <f t="shared" ca="1" si="147"/>
        <v/>
      </c>
    </row>
    <row r="1283" spans="2:9" ht="15" thickBot="1" x14ac:dyDescent="0.35">
      <c r="B1283" s="79" t="str">
        <f t="shared" ca="1" si="144"/>
        <v/>
      </c>
      <c r="C1283" s="80" t="str">
        <f t="shared" ca="1" si="141"/>
        <v/>
      </c>
      <c r="D1283" s="83" t="str">
        <f t="shared" ca="1" si="145"/>
        <v/>
      </c>
      <c r="E1283" s="81">
        <f t="shared" ca="1" si="143"/>
        <v>0</v>
      </c>
      <c r="F1283" s="83"/>
      <c r="G1283" s="82" t="str">
        <f t="shared" ca="1" si="142"/>
        <v/>
      </c>
      <c r="H1283" s="82" t="str">
        <f t="shared" ca="1" si="146"/>
        <v/>
      </c>
      <c r="I1283" s="82" t="str">
        <f t="shared" ca="1" si="147"/>
        <v/>
      </c>
    </row>
    <row r="1284" spans="2:9" ht="15" thickBot="1" x14ac:dyDescent="0.35">
      <c r="B1284" s="79" t="str">
        <f t="shared" ca="1" si="144"/>
        <v/>
      </c>
      <c r="C1284" s="80" t="str">
        <f t="shared" ca="1" si="141"/>
        <v/>
      </c>
      <c r="D1284" s="83" t="str">
        <f t="shared" ca="1" si="145"/>
        <v/>
      </c>
      <c r="E1284" s="81">
        <f t="shared" ca="1" si="143"/>
        <v>0</v>
      </c>
      <c r="F1284" s="83"/>
      <c r="G1284" s="82" t="str">
        <f t="shared" ca="1" si="142"/>
        <v/>
      </c>
      <c r="H1284" s="82" t="str">
        <f t="shared" ca="1" si="146"/>
        <v/>
      </c>
      <c r="I1284" s="82" t="str">
        <f t="shared" ca="1" si="147"/>
        <v/>
      </c>
    </row>
    <row r="1285" spans="2:9" ht="15" thickBot="1" x14ac:dyDescent="0.35">
      <c r="B1285" s="79" t="str">
        <f t="shared" ca="1" si="144"/>
        <v/>
      </c>
      <c r="C1285" s="80" t="str">
        <f t="shared" ca="1" si="141"/>
        <v/>
      </c>
      <c r="D1285" s="83" t="str">
        <f t="shared" ca="1" si="145"/>
        <v/>
      </c>
      <c r="E1285" s="81">
        <f t="shared" ca="1" si="143"/>
        <v>0</v>
      </c>
      <c r="F1285" s="83"/>
      <c r="G1285" s="82" t="str">
        <f t="shared" ca="1" si="142"/>
        <v/>
      </c>
      <c r="H1285" s="82" t="str">
        <f t="shared" ca="1" si="146"/>
        <v/>
      </c>
      <c r="I1285" s="82" t="str">
        <f t="shared" ca="1" si="147"/>
        <v/>
      </c>
    </row>
    <row r="1286" spans="2:9" ht="15" thickBot="1" x14ac:dyDescent="0.35">
      <c r="B1286" s="79" t="str">
        <f t="shared" ca="1" si="144"/>
        <v/>
      </c>
      <c r="C1286" s="80" t="str">
        <f t="shared" ca="1" si="141"/>
        <v/>
      </c>
      <c r="D1286" s="83" t="str">
        <f t="shared" ca="1" si="145"/>
        <v/>
      </c>
      <c r="E1286" s="81">
        <f t="shared" ca="1" si="143"/>
        <v>0</v>
      </c>
      <c r="F1286" s="83"/>
      <c r="G1286" s="82" t="str">
        <f t="shared" ca="1" si="142"/>
        <v/>
      </c>
      <c r="H1286" s="82" t="str">
        <f t="shared" ca="1" si="146"/>
        <v/>
      </c>
      <c r="I1286" s="82" t="str">
        <f t="shared" ca="1" si="147"/>
        <v/>
      </c>
    </row>
    <row r="1287" spans="2:9" ht="15" thickBot="1" x14ac:dyDescent="0.35">
      <c r="B1287" s="79" t="str">
        <f t="shared" ca="1" si="144"/>
        <v/>
      </c>
      <c r="C1287" s="80" t="str">
        <f t="shared" ca="1" si="141"/>
        <v/>
      </c>
      <c r="D1287" s="83" t="str">
        <f t="shared" ca="1" si="145"/>
        <v/>
      </c>
      <c r="E1287" s="81">
        <f t="shared" ca="1" si="143"/>
        <v>0</v>
      </c>
      <c r="F1287" s="83"/>
      <c r="G1287" s="82" t="str">
        <f t="shared" ca="1" si="142"/>
        <v/>
      </c>
      <c r="H1287" s="82" t="str">
        <f t="shared" ca="1" si="146"/>
        <v/>
      </c>
      <c r="I1287" s="82" t="str">
        <f t="shared" ca="1" si="147"/>
        <v/>
      </c>
    </row>
    <row r="1288" spans="2:9" ht="15" thickBot="1" x14ac:dyDescent="0.35">
      <c r="B1288" s="79" t="str">
        <f t="shared" ca="1" si="144"/>
        <v/>
      </c>
      <c r="C1288" s="80" t="str">
        <f t="shared" ca="1" si="141"/>
        <v/>
      </c>
      <c r="D1288" s="83" t="str">
        <f t="shared" ca="1" si="145"/>
        <v/>
      </c>
      <c r="E1288" s="81">
        <f t="shared" ca="1" si="143"/>
        <v>0</v>
      </c>
      <c r="F1288" s="83"/>
      <c r="G1288" s="82" t="str">
        <f t="shared" ca="1" si="142"/>
        <v/>
      </c>
      <c r="H1288" s="82" t="str">
        <f t="shared" ca="1" si="146"/>
        <v/>
      </c>
      <c r="I1288" s="82" t="str">
        <f t="shared" ca="1" si="147"/>
        <v/>
      </c>
    </row>
    <row r="1289" spans="2:9" ht="15" thickBot="1" x14ac:dyDescent="0.35">
      <c r="B1289" s="79" t="str">
        <f t="shared" ca="1" si="144"/>
        <v/>
      </c>
      <c r="C1289" s="80" t="str">
        <f t="shared" ca="1" si="141"/>
        <v/>
      </c>
      <c r="D1289" s="83" t="str">
        <f t="shared" ca="1" si="145"/>
        <v/>
      </c>
      <c r="E1289" s="81">
        <f t="shared" ca="1" si="143"/>
        <v>0</v>
      </c>
      <c r="F1289" s="83"/>
      <c r="G1289" s="82" t="str">
        <f t="shared" ca="1" si="142"/>
        <v/>
      </c>
      <c r="H1289" s="82" t="str">
        <f t="shared" ca="1" si="146"/>
        <v/>
      </c>
      <c r="I1289" s="82" t="str">
        <f t="shared" ca="1" si="147"/>
        <v/>
      </c>
    </row>
    <row r="1290" spans="2:9" ht="15" thickBot="1" x14ac:dyDescent="0.35">
      <c r="B1290" s="79" t="str">
        <f t="shared" ca="1" si="144"/>
        <v/>
      </c>
      <c r="C1290" s="80" t="str">
        <f t="shared" ca="1" si="141"/>
        <v/>
      </c>
      <c r="D1290" s="83" t="str">
        <f t="shared" ca="1" si="145"/>
        <v/>
      </c>
      <c r="E1290" s="81">
        <f t="shared" ca="1" si="143"/>
        <v>0</v>
      </c>
      <c r="F1290" s="83"/>
      <c r="G1290" s="82" t="str">
        <f t="shared" ca="1" si="142"/>
        <v/>
      </c>
      <c r="H1290" s="82" t="str">
        <f t="shared" ca="1" si="146"/>
        <v/>
      </c>
      <c r="I1290" s="82" t="str">
        <f t="shared" ca="1" si="147"/>
        <v/>
      </c>
    </row>
    <row r="1291" spans="2:9" ht="15" thickBot="1" x14ac:dyDescent="0.35">
      <c r="B1291" s="79" t="str">
        <f t="shared" ca="1" si="144"/>
        <v/>
      </c>
      <c r="C1291" s="80" t="str">
        <f t="shared" ca="1" si="141"/>
        <v/>
      </c>
      <c r="D1291" s="83" t="str">
        <f t="shared" ca="1" si="145"/>
        <v/>
      </c>
      <c r="E1291" s="81">
        <f t="shared" ca="1" si="143"/>
        <v>0</v>
      </c>
      <c r="F1291" s="83"/>
      <c r="G1291" s="82" t="str">
        <f t="shared" ca="1" si="142"/>
        <v/>
      </c>
      <c r="H1291" s="82" t="str">
        <f t="shared" ca="1" si="146"/>
        <v/>
      </c>
      <c r="I1291" s="82" t="str">
        <f t="shared" ca="1" si="147"/>
        <v/>
      </c>
    </row>
    <row r="1292" spans="2:9" ht="15" thickBot="1" x14ac:dyDescent="0.35">
      <c r="B1292" s="79" t="str">
        <f t="shared" ca="1" si="144"/>
        <v/>
      </c>
      <c r="C1292" s="80" t="str">
        <f t="shared" ca="1" si="141"/>
        <v/>
      </c>
      <c r="D1292" s="83" t="str">
        <f t="shared" ca="1" si="145"/>
        <v/>
      </c>
      <c r="E1292" s="81">
        <f t="shared" ca="1" si="143"/>
        <v>0</v>
      </c>
      <c r="F1292" s="83"/>
      <c r="G1292" s="82" t="str">
        <f t="shared" ca="1" si="142"/>
        <v/>
      </c>
      <c r="H1292" s="82" t="str">
        <f t="shared" ca="1" si="146"/>
        <v/>
      </c>
      <c r="I1292" s="82" t="str">
        <f t="shared" ca="1" si="147"/>
        <v/>
      </c>
    </row>
    <row r="1293" spans="2:9" ht="15" thickBot="1" x14ac:dyDescent="0.35">
      <c r="B1293" s="79" t="str">
        <f t="shared" ca="1" si="144"/>
        <v/>
      </c>
      <c r="C1293" s="80" t="str">
        <f t="shared" ca="1" si="141"/>
        <v/>
      </c>
      <c r="D1293" s="83" t="str">
        <f t="shared" ca="1" si="145"/>
        <v/>
      </c>
      <c r="E1293" s="81">
        <f t="shared" ca="1" si="143"/>
        <v>0</v>
      </c>
      <c r="F1293" s="83"/>
      <c r="G1293" s="82" t="str">
        <f t="shared" ca="1" si="142"/>
        <v/>
      </c>
      <c r="H1293" s="82" t="str">
        <f t="shared" ca="1" si="146"/>
        <v/>
      </c>
      <c r="I1293" s="82" t="str">
        <f t="shared" ca="1" si="147"/>
        <v/>
      </c>
    </row>
    <row r="1294" spans="2:9" ht="15" thickBot="1" x14ac:dyDescent="0.35">
      <c r="B1294" s="79" t="str">
        <f t="shared" ca="1" si="144"/>
        <v/>
      </c>
      <c r="C1294" s="80" t="str">
        <f t="shared" ca="1" si="141"/>
        <v/>
      </c>
      <c r="D1294" s="83" t="str">
        <f t="shared" ca="1" si="145"/>
        <v/>
      </c>
      <c r="E1294" s="81">
        <f t="shared" ca="1" si="143"/>
        <v>0</v>
      </c>
      <c r="F1294" s="83"/>
      <c r="G1294" s="82" t="str">
        <f t="shared" ca="1" si="142"/>
        <v/>
      </c>
      <c r="H1294" s="82" t="str">
        <f t="shared" ca="1" si="146"/>
        <v/>
      </c>
      <c r="I1294" s="82" t="str">
        <f t="shared" ca="1" si="147"/>
        <v/>
      </c>
    </row>
    <row r="1295" spans="2:9" ht="15" thickBot="1" x14ac:dyDescent="0.35">
      <c r="B1295" s="79" t="str">
        <f t="shared" ca="1" si="144"/>
        <v/>
      </c>
      <c r="C1295" s="80" t="str">
        <f t="shared" ca="1" si="141"/>
        <v/>
      </c>
      <c r="D1295" s="83" t="str">
        <f t="shared" ca="1" si="145"/>
        <v/>
      </c>
      <c r="E1295" s="81">
        <f t="shared" ca="1" si="143"/>
        <v>0</v>
      </c>
      <c r="F1295" s="83"/>
      <c r="G1295" s="82" t="str">
        <f t="shared" ca="1" si="142"/>
        <v/>
      </c>
      <c r="H1295" s="82" t="str">
        <f t="shared" ca="1" si="146"/>
        <v/>
      </c>
      <c r="I1295" s="82" t="str">
        <f t="shared" ca="1" si="147"/>
        <v/>
      </c>
    </row>
    <row r="1296" spans="2:9" ht="15" thickBot="1" x14ac:dyDescent="0.35">
      <c r="B1296" s="79" t="str">
        <f t="shared" ca="1" si="144"/>
        <v/>
      </c>
      <c r="C1296" s="80" t="str">
        <f t="shared" ca="1" si="141"/>
        <v/>
      </c>
      <c r="D1296" s="83" t="str">
        <f t="shared" ca="1" si="145"/>
        <v/>
      </c>
      <c r="E1296" s="81">
        <f t="shared" ca="1" si="143"/>
        <v>0</v>
      </c>
      <c r="F1296" s="83"/>
      <c r="G1296" s="82" t="str">
        <f t="shared" ca="1" si="142"/>
        <v/>
      </c>
      <c r="H1296" s="82" t="str">
        <f t="shared" ca="1" si="146"/>
        <v/>
      </c>
      <c r="I1296" s="82" t="str">
        <f t="shared" ca="1" si="147"/>
        <v/>
      </c>
    </row>
    <row r="1297" spans="2:9" ht="15" thickBot="1" x14ac:dyDescent="0.35">
      <c r="B1297" s="79" t="str">
        <f t="shared" ca="1" si="144"/>
        <v/>
      </c>
      <c r="C1297" s="80" t="str">
        <f t="shared" ca="1" si="141"/>
        <v/>
      </c>
      <c r="D1297" s="83" t="str">
        <f t="shared" ca="1" si="145"/>
        <v/>
      </c>
      <c r="E1297" s="81">
        <f t="shared" ca="1" si="143"/>
        <v>0</v>
      </c>
      <c r="F1297" s="83"/>
      <c r="G1297" s="82" t="str">
        <f t="shared" ca="1" si="142"/>
        <v/>
      </c>
      <c r="H1297" s="82" t="str">
        <f t="shared" ca="1" si="146"/>
        <v/>
      </c>
      <c r="I1297" s="82" t="str">
        <f t="shared" ca="1" si="147"/>
        <v/>
      </c>
    </row>
    <row r="1298" spans="2:9" ht="15" thickBot="1" x14ac:dyDescent="0.35">
      <c r="B1298" s="79" t="str">
        <f t="shared" ca="1" si="144"/>
        <v/>
      </c>
      <c r="C1298" s="80" t="str">
        <f t="shared" ca="1" si="141"/>
        <v/>
      </c>
      <c r="D1298" s="83" t="str">
        <f t="shared" ca="1" si="145"/>
        <v/>
      </c>
      <c r="E1298" s="81">
        <f t="shared" ca="1" si="143"/>
        <v>0</v>
      </c>
      <c r="F1298" s="83"/>
      <c r="G1298" s="82" t="str">
        <f t="shared" ca="1" si="142"/>
        <v/>
      </c>
      <c r="H1298" s="82" t="str">
        <f t="shared" ca="1" si="146"/>
        <v/>
      </c>
      <c r="I1298" s="82" t="str">
        <f t="shared" ca="1" si="147"/>
        <v/>
      </c>
    </row>
    <row r="1299" spans="2:9" ht="15" thickBot="1" x14ac:dyDescent="0.35">
      <c r="B1299" s="79" t="str">
        <f t="shared" ca="1" si="144"/>
        <v/>
      </c>
      <c r="C1299" s="80" t="str">
        <f t="shared" ca="1" si="141"/>
        <v/>
      </c>
      <c r="D1299" s="83" t="str">
        <f t="shared" ca="1" si="145"/>
        <v/>
      </c>
      <c r="E1299" s="81">
        <f t="shared" ca="1" si="143"/>
        <v>0</v>
      </c>
      <c r="F1299" s="83"/>
      <c r="G1299" s="82" t="str">
        <f t="shared" ca="1" si="142"/>
        <v/>
      </c>
      <c r="H1299" s="82" t="str">
        <f t="shared" ca="1" si="146"/>
        <v/>
      </c>
      <c r="I1299" s="82" t="str">
        <f t="shared" ca="1" si="147"/>
        <v/>
      </c>
    </row>
    <row r="1300" spans="2:9" ht="15" thickBot="1" x14ac:dyDescent="0.35">
      <c r="B1300" s="79" t="str">
        <f t="shared" ca="1" si="144"/>
        <v/>
      </c>
      <c r="C1300" s="80" t="str">
        <f t="shared" ca="1" si="141"/>
        <v/>
      </c>
      <c r="D1300" s="83" t="str">
        <f t="shared" ca="1" si="145"/>
        <v/>
      </c>
      <c r="E1300" s="81">
        <f t="shared" ca="1" si="143"/>
        <v>0</v>
      </c>
      <c r="F1300" s="83"/>
      <c r="G1300" s="82" t="str">
        <f t="shared" ca="1" si="142"/>
        <v/>
      </c>
      <c r="H1300" s="82" t="str">
        <f t="shared" ca="1" si="146"/>
        <v/>
      </c>
      <c r="I1300" s="82" t="str">
        <f t="shared" ca="1" si="147"/>
        <v/>
      </c>
    </row>
    <row r="1301" spans="2:9" ht="15" thickBot="1" x14ac:dyDescent="0.35">
      <c r="B1301" s="79" t="str">
        <f t="shared" ca="1" si="144"/>
        <v/>
      </c>
      <c r="C1301" s="80" t="str">
        <f t="shared" ca="1" si="141"/>
        <v/>
      </c>
      <c r="D1301" s="83" t="str">
        <f t="shared" ca="1" si="145"/>
        <v/>
      </c>
      <c r="E1301" s="81">
        <f t="shared" ca="1" si="143"/>
        <v>0</v>
      </c>
      <c r="F1301" s="83"/>
      <c r="G1301" s="82" t="str">
        <f t="shared" ca="1" si="142"/>
        <v/>
      </c>
      <c r="H1301" s="82" t="str">
        <f t="shared" ca="1" si="146"/>
        <v/>
      </c>
      <c r="I1301" s="82" t="str">
        <f t="shared" ca="1" si="147"/>
        <v/>
      </c>
    </row>
    <row r="1302" spans="2:9" ht="15" thickBot="1" x14ac:dyDescent="0.35">
      <c r="B1302" s="79" t="str">
        <f t="shared" ca="1" si="144"/>
        <v/>
      </c>
      <c r="C1302" s="80" t="str">
        <f t="shared" ca="1" si="141"/>
        <v/>
      </c>
      <c r="D1302" s="83" t="str">
        <f t="shared" ca="1" si="145"/>
        <v/>
      </c>
      <c r="E1302" s="81">
        <f t="shared" ca="1" si="143"/>
        <v>0</v>
      </c>
      <c r="F1302" s="83"/>
      <c r="G1302" s="82" t="str">
        <f t="shared" ca="1" si="142"/>
        <v/>
      </c>
      <c r="H1302" s="82" t="str">
        <f t="shared" ca="1" si="146"/>
        <v/>
      </c>
      <c r="I1302" s="82" t="str">
        <f t="shared" ca="1" si="147"/>
        <v/>
      </c>
    </row>
    <row r="1303" spans="2:9" ht="15" thickBot="1" x14ac:dyDescent="0.35">
      <c r="B1303" s="79" t="str">
        <f t="shared" ca="1" si="144"/>
        <v/>
      </c>
      <c r="C1303" s="80" t="str">
        <f t="shared" ca="1" si="141"/>
        <v/>
      </c>
      <c r="D1303" s="83" t="str">
        <f t="shared" ca="1" si="145"/>
        <v/>
      </c>
      <c r="E1303" s="81">
        <f t="shared" ca="1" si="143"/>
        <v>0</v>
      </c>
      <c r="F1303" s="83"/>
      <c r="G1303" s="82" t="str">
        <f t="shared" ca="1" si="142"/>
        <v/>
      </c>
      <c r="H1303" s="82" t="str">
        <f t="shared" ca="1" si="146"/>
        <v/>
      </c>
      <c r="I1303" s="82" t="str">
        <f t="shared" ca="1" si="147"/>
        <v/>
      </c>
    </row>
    <row r="1304" spans="2:9" ht="15" thickBot="1" x14ac:dyDescent="0.35">
      <c r="B1304" s="79" t="str">
        <f t="shared" ca="1" si="144"/>
        <v/>
      </c>
      <c r="C1304" s="80" t="str">
        <f t="shared" ref="C1304:C1367" ca="1" si="148">IF($E$10="End of the Period",IF(B1304="","",IF(OR(payment_frequency_1="Weekly",payment_frequency_1="Bi-weekly",payment_frequency_1="Semi-monthly"),first_payment_date_1+B1304*VLOOKUP(payment_frequency_1,periodic_table,2,0),EDATE(first_payment_date_1,B1304*VLOOKUP(payment_frequency_1,periodic_table,2,0)))),IF(B1304="","",IF(OR(payment_frequency_1="Weekly",payment_frequency_1="Bi-weekly",payment_frequency_1="Semi-monthly"),first_payment_date_1+(B1304-1)*VLOOKUP(payment_frequency_1,periodic_table,2,0),EDATE(first_payment_date_1,(B1304-1)*VLOOKUP(payment_frequency_1,periodic_table,2,0)))))</f>
        <v/>
      </c>
      <c r="D1304" s="83" t="str">
        <f t="shared" ca="1" si="145"/>
        <v/>
      </c>
      <c r="E1304" s="81">
        <f t="shared" ca="1" si="143"/>
        <v>0</v>
      </c>
      <c r="F1304" s="83"/>
      <c r="G1304" s="82" t="str">
        <f t="shared" ref="G1304:G1367" ca="1" si="149">IF(AND(payment_type_1=1,B1304=1),0,IF(B1304="","",I1303*rate_1))</f>
        <v/>
      </c>
      <c r="H1304" s="82" t="str">
        <f t="shared" ca="1" si="146"/>
        <v/>
      </c>
      <c r="I1304" s="82" t="str">
        <f t="shared" ca="1" si="147"/>
        <v/>
      </c>
    </row>
    <row r="1305" spans="2:9" ht="15" thickBot="1" x14ac:dyDescent="0.35">
      <c r="B1305" s="79" t="str">
        <f t="shared" ca="1" si="144"/>
        <v/>
      </c>
      <c r="C1305" s="80" t="str">
        <f t="shared" ca="1" si="148"/>
        <v/>
      </c>
      <c r="D1305" s="83" t="str">
        <f t="shared" ca="1" si="145"/>
        <v/>
      </c>
      <c r="E1305" s="81">
        <f t="shared" ca="1" si="143"/>
        <v>0</v>
      </c>
      <c r="F1305" s="83"/>
      <c r="G1305" s="82" t="str">
        <f t="shared" ca="1" si="149"/>
        <v/>
      </c>
      <c r="H1305" s="82" t="str">
        <f t="shared" ca="1" si="146"/>
        <v/>
      </c>
      <c r="I1305" s="82" t="str">
        <f t="shared" ca="1" si="147"/>
        <v/>
      </c>
    </row>
    <row r="1306" spans="2:9" ht="15" thickBot="1" x14ac:dyDescent="0.35">
      <c r="B1306" s="79" t="str">
        <f t="shared" ca="1" si="144"/>
        <v/>
      </c>
      <c r="C1306" s="80" t="str">
        <f t="shared" ca="1" si="148"/>
        <v/>
      </c>
      <c r="D1306" s="83" t="str">
        <f t="shared" ca="1" si="145"/>
        <v/>
      </c>
      <c r="E1306" s="81">
        <f t="shared" ca="1" si="143"/>
        <v>0</v>
      </c>
      <c r="F1306" s="83"/>
      <c r="G1306" s="82" t="str">
        <f t="shared" ca="1" si="149"/>
        <v/>
      </c>
      <c r="H1306" s="82" t="str">
        <f t="shared" ca="1" si="146"/>
        <v/>
      </c>
      <c r="I1306" s="82" t="str">
        <f t="shared" ca="1" si="147"/>
        <v/>
      </c>
    </row>
    <row r="1307" spans="2:9" ht="15" thickBot="1" x14ac:dyDescent="0.35">
      <c r="B1307" s="79" t="str">
        <f t="shared" ca="1" si="144"/>
        <v/>
      </c>
      <c r="C1307" s="80" t="str">
        <f t="shared" ca="1" si="148"/>
        <v/>
      </c>
      <c r="D1307" s="83" t="str">
        <f t="shared" ca="1" si="145"/>
        <v/>
      </c>
      <c r="E1307" s="81">
        <f t="shared" ca="1" si="143"/>
        <v>0</v>
      </c>
      <c r="F1307" s="83"/>
      <c r="G1307" s="82" t="str">
        <f t="shared" ca="1" si="149"/>
        <v/>
      </c>
      <c r="H1307" s="82" t="str">
        <f t="shared" ca="1" si="146"/>
        <v/>
      </c>
      <c r="I1307" s="82" t="str">
        <f t="shared" ca="1" si="147"/>
        <v/>
      </c>
    </row>
    <row r="1308" spans="2:9" ht="15" thickBot="1" x14ac:dyDescent="0.35">
      <c r="B1308" s="79" t="str">
        <f t="shared" ca="1" si="144"/>
        <v/>
      </c>
      <c r="C1308" s="80" t="str">
        <f t="shared" ca="1" si="148"/>
        <v/>
      </c>
      <c r="D1308" s="83" t="str">
        <f t="shared" ca="1" si="145"/>
        <v/>
      </c>
      <c r="E1308" s="81">
        <f t="shared" ca="1" si="143"/>
        <v>0</v>
      </c>
      <c r="F1308" s="83"/>
      <c r="G1308" s="82" t="str">
        <f t="shared" ca="1" si="149"/>
        <v/>
      </c>
      <c r="H1308" s="82" t="str">
        <f t="shared" ca="1" si="146"/>
        <v/>
      </c>
      <c r="I1308" s="82" t="str">
        <f t="shared" ca="1" si="147"/>
        <v/>
      </c>
    </row>
    <row r="1309" spans="2:9" ht="15" thickBot="1" x14ac:dyDescent="0.35">
      <c r="B1309" s="79" t="str">
        <f t="shared" ca="1" si="144"/>
        <v/>
      </c>
      <c r="C1309" s="80" t="str">
        <f t="shared" ca="1" si="148"/>
        <v/>
      </c>
      <c r="D1309" s="83" t="str">
        <f t="shared" ca="1" si="145"/>
        <v/>
      </c>
      <c r="E1309" s="81">
        <f t="shared" ca="1" si="143"/>
        <v>0</v>
      </c>
      <c r="F1309" s="83"/>
      <c r="G1309" s="82" t="str">
        <f t="shared" ca="1" si="149"/>
        <v/>
      </c>
      <c r="H1309" s="82" t="str">
        <f t="shared" ca="1" si="146"/>
        <v/>
      </c>
      <c r="I1309" s="82" t="str">
        <f t="shared" ca="1" si="147"/>
        <v/>
      </c>
    </row>
    <row r="1310" spans="2:9" ht="15" thickBot="1" x14ac:dyDescent="0.35">
      <c r="B1310" s="79" t="str">
        <f t="shared" ca="1" si="144"/>
        <v/>
      </c>
      <c r="C1310" s="80" t="str">
        <f t="shared" ca="1" si="148"/>
        <v/>
      </c>
      <c r="D1310" s="83" t="str">
        <f t="shared" ca="1" si="145"/>
        <v/>
      </c>
      <c r="E1310" s="81">
        <f t="shared" ca="1" si="143"/>
        <v>0</v>
      </c>
      <c r="F1310" s="83"/>
      <c r="G1310" s="82" t="str">
        <f t="shared" ca="1" si="149"/>
        <v/>
      </c>
      <c r="H1310" s="82" t="str">
        <f t="shared" ca="1" si="146"/>
        <v/>
      </c>
      <c r="I1310" s="82" t="str">
        <f t="shared" ca="1" si="147"/>
        <v/>
      </c>
    </row>
    <row r="1311" spans="2:9" ht="15" thickBot="1" x14ac:dyDescent="0.35">
      <c r="B1311" s="79" t="str">
        <f t="shared" ca="1" si="144"/>
        <v/>
      </c>
      <c r="C1311" s="80" t="str">
        <f t="shared" ca="1" si="148"/>
        <v/>
      </c>
      <c r="D1311" s="83" t="str">
        <f t="shared" ca="1" si="145"/>
        <v/>
      </c>
      <c r="E1311" s="81">
        <f t="shared" ca="1" si="143"/>
        <v>0</v>
      </c>
      <c r="F1311" s="83"/>
      <c r="G1311" s="82" t="str">
        <f t="shared" ca="1" si="149"/>
        <v/>
      </c>
      <c r="H1311" s="82" t="str">
        <f t="shared" ca="1" si="146"/>
        <v/>
      </c>
      <c r="I1311" s="82" t="str">
        <f t="shared" ca="1" si="147"/>
        <v/>
      </c>
    </row>
    <row r="1312" spans="2:9" ht="15" thickBot="1" x14ac:dyDescent="0.35">
      <c r="B1312" s="79" t="str">
        <f t="shared" ca="1" si="144"/>
        <v/>
      </c>
      <c r="C1312" s="80" t="str">
        <f t="shared" ca="1" si="148"/>
        <v/>
      </c>
      <c r="D1312" s="83" t="str">
        <f t="shared" ca="1" si="145"/>
        <v/>
      </c>
      <c r="E1312" s="81">
        <f t="shared" ca="1" si="143"/>
        <v>0</v>
      </c>
      <c r="F1312" s="83"/>
      <c r="G1312" s="82" t="str">
        <f t="shared" ca="1" si="149"/>
        <v/>
      </c>
      <c r="H1312" s="82" t="str">
        <f t="shared" ca="1" si="146"/>
        <v/>
      </c>
      <c r="I1312" s="82" t="str">
        <f t="shared" ca="1" si="147"/>
        <v/>
      </c>
    </row>
    <row r="1313" spans="2:9" ht="15" thickBot="1" x14ac:dyDescent="0.35">
      <c r="B1313" s="79" t="str">
        <f t="shared" ca="1" si="144"/>
        <v/>
      </c>
      <c r="C1313" s="80" t="str">
        <f t="shared" ca="1" si="148"/>
        <v/>
      </c>
      <c r="D1313" s="83" t="str">
        <f t="shared" ca="1" si="145"/>
        <v/>
      </c>
      <c r="E1313" s="81">
        <f t="shared" ca="1" si="143"/>
        <v>0</v>
      </c>
      <c r="F1313" s="83"/>
      <c r="G1313" s="82" t="str">
        <f t="shared" ca="1" si="149"/>
        <v/>
      </c>
      <c r="H1313" s="82" t="str">
        <f t="shared" ca="1" si="146"/>
        <v/>
      </c>
      <c r="I1313" s="82" t="str">
        <f t="shared" ca="1" si="147"/>
        <v/>
      </c>
    </row>
    <row r="1314" spans="2:9" ht="15" thickBot="1" x14ac:dyDescent="0.35">
      <c r="B1314" s="79" t="str">
        <f t="shared" ca="1" si="144"/>
        <v/>
      </c>
      <c r="C1314" s="80" t="str">
        <f t="shared" ca="1" si="148"/>
        <v/>
      </c>
      <c r="D1314" s="83" t="str">
        <f t="shared" ca="1" si="145"/>
        <v/>
      </c>
      <c r="E1314" s="81">
        <f t="shared" ca="1" si="143"/>
        <v>0</v>
      </c>
      <c r="F1314" s="83"/>
      <c r="G1314" s="82" t="str">
        <f t="shared" ca="1" si="149"/>
        <v/>
      </c>
      <c r="H1314" s="82" t="str">
        <f t="shared" ca="1" si="146"/>
        <v/>
      </c>
      <c r="I1314" s="82" t="str">
        <f t="shared" ca="1" si="147"/>
        <v/>
      </c>
    </row>
    <row r="1315" spans="2:9" ht="15" thickBot="1" x14ac:dyDescent="0.35">
      <c r="B1315" s="79" t="str">
        <f t="shared" ca="1" si="144"/>
        <v/>
      </c>
      <c r="C1315" s="80" t="str">
        <f t="shared" ca="1" si="148"/>
        <v/>
      </c>
      <c r="D1315" s="83" t="str">
        <f t="shared" ca="1" si="145"/>
        <v/>
      </c>
      <c r="E1315" s="81">
        <f t="shared" ca="1" si="143"/>
        <v>0</v>
      </c>
      <c r="F1315" s="83"/>
      <c r="G1315" s="82" t="str">
        <f t="shared" ca="1" si="149"/>
        <v/>
      </c>
      <c r="H1315" s="82" t="str">
        <f t="shared" ca="1" si="146"/>
        <v/>
      </c>
      <c r="I1315" s="82" t="str">
        <f t="shared" ca="1" si="147"/>
        <v/>
      </c>
    </row>
    <row r="1316" spans="2:9" ht="15" thickBot="1" x14ac:dyDescent="0.35">
      <c r="B1316" s="79" t="str">
        <f t="shared" ca="1" si="144"/>
        <v/>
      </c>
      <c r="C1316" s="80" t="str">
        <f t="shared" ca="1" si="148"/>
        <v/>
      </c>
      <c r="D1316" s="83" t="str">
        <f t="shared" ca="1" si="145"/>
        <v/>
      </c>
      <c r="E1316" s="81">
        <f t="shared" ref="E1316:E1379" ca="1" si="150">IFERROR(IF(I1315-D1316&lt;$E$13,0,IF(B1316=$I$17,$E$13,IF(B1316&lt;$I$17,0,IF(MOD(B1316-$I$17,$E$18)=0,$E$13,0)))),0)</f>
        <v>0</v>
      </c>
      <c r="F1316" s="83"/>
      <c r="G1316" s="82" t="str">
        <f t="shared" ca="1" si="149"/>
        <v/>
      </c>
      <c r="H1316" s="82" t="str">
        <f t="shared" ca="1" si="146"/>
        <v/>
      </c>
      <c r="I1316" s="82" t="str">
        <f t="shared" ca="1" si="147"/>
        <v/>
      </c>
    </row>
    <row r="1317" spans="2:9" ht="15" thickBot="1" x14ac:dyDescent="0.35">
      <c r="B1317" s="79" t="str">
        <f t="shared" ca="1" si="144"/>
        <v/>
      </c>
      <c r="C1317" s="80" t="str">
        <f t="shared" ca="1" si="148"/>
        <v/>
      </c>
      <c r="D1317" s="83" t="str">
        <f t="shared" ca="1" si="145"/>
        <v/>
      </c>
      <c r="E1317" s="81">
        <f t="shared" ca="1" si="150"/>
        <v>0</v>
      </c>
      <c r="F1317" s="83"/>
      <c r="G1317" s="82" t="str">
        <f t="shared" ca="1" si="149"/>
        <v/>
      </c>
      <c r="H1317" s="82" t="str">
        <f t="shared" ca="1" si="146"/>
        <v/>
      </c>
      <c r="I1317" s="82" t="str">
        <f t="shared" ca="1" si="147"/>
        <v/>
      </c>
    </row>
    <row r="1318" spans="2:9" ht="15" thickBot="1" x14ac:dyDescent="0.35">
      <c r="B1318" s="79" t="str">
        <f t="shared" ca="1" si="144"/>
        <v/>
      </c>
      <c r="C1318" s="80" t="str">
        <f t="shared" ca="1" si="148"/>
        <v/>
      </c>
      <c r="D1318" s="83" t="str">
        <f t="shared" ca="1" si="145"/>
        <v/>
      </c>
      <c r="E1318" s="81">
        <f t="shared" ca="1" si="150"/>
        <v>0</v>
      </c>
      <c r="F1318" s="83"/>
      <c r="G1318" s="82" t="str">
        <f t="shared" ca="1" si="149"/>
        <v/>
      </c>
      <c r="H1318" s="82" t="str">
        <f t="shared" ca="1" si="146"/>
        <v/>
      </c>
      <c r="I1318" s="82" t="str">
        <f t="shared" ca="1" si="147"/>
        <v/>
      </c>
    </row>
    <row r="1319" spans="2:9" ht="15" thickBot="1" x14ac:dyDescent="0.35">
      <c r="B1319" s="79" t="str">
        <f t="shared" ca="1" si="144"/>
        <v/>
      </c>
      <c r="C1319" s="80" t="str">
        <f t="shared" ca="1" si="148"/>
        <v/>
      </c>
      <c r="D1319" s="83" t="str">
        <f t="shared" ca="1" si="145"/>
        <v/>
      </c>
      <c r="E1319" s="81">
        <f t="shared" ca="1" si="150"/>
        <v>0</v>
      </c>
      <c r="F1319" s="83"/>
      <c r="G1319" s="82" t="str">
        <f t="shared" ca="1" si="149"/>
        <v/>
      </c>
      <c r="H1319" s="82" t="str">
        <f t="shared" ca="1" si="146"/>
        <v/>
      </c>
      <c r="I1319" s="82" t="str">
        <f t="shared" ca="1" si="147"/>
        <v/>
      </c>
    </row>
    <row r="1320" spans="2:9" ht="15" thickBot="1" x14ac:dyDescent="0.35">
      <c r="B1320" s="79" t="str">
        <f t="shared" ca="1" si="144"/>
        <v/>
      </c>
      <c r="C1320" s="80" t="str">
        <f t="shared" ca="1" si="148"/>
        <v/>
      </c>
      <c r="D1320" s="83" t="str">
        <f t="shared" ca="1" si="145"/>
        <v/>
      </c>
      <c r="E1320" s="81">
        <f t="shared" ca="1" si="150"/>
        <v>0</v>
      </c>
      <c r="F1320" s="83"/>
      <c r="G1320" s="82" t="str">
        <f t="shared" ca="1" si="149"/>
        <v/>
      </c>
      <c r="H1320" s="82" t="str">
        <f t="shared" ca="1" si="146"/>
        <v/>
      </c>
      <c r="I1320" s="82" t="str">
        <f t="shared" ca="1" si="147"/>
        <v/>
      </c>
    </row>
    <row r="1321" spans="2:9" ht="15" thickBot="1" x14ac:dyDescent="0.35">
      <c r="B1321" s="79" t="str">
        <f t="shared" ref="B1321:B1384" ca="1" si="151">IFERROR(IF(I1320&lt;=0,"",B1320+1),"")</f>
        <v/>
      </c>
      <c r="C1321" s="80" t="str">
        <f t="shared" ca="1" si="148"/>
        <v/>
      </c>
      <c r="D1321" s="83" t="str">
        <f t="shared" ref="D1321:D1384" ca="1" si="152">IF(B1321="","",IF(I1320&lt;payment_1,I1320*(1+rate_1),payment_1))</f>
        <v/>
      </c>
      <c r="E1321" s="81">
        <f t="shared" ca="1" si="150"/>
        <v>0</v>
      </c>
      <c r="F1321" s="83"/>
      <c r="G1321" s="82" t="str">
        <f t="shared" ca="1" si="149"/>
        <v/>
      </c>
      <c r="H1321" s="82" t="str">
        <f t="shared" ref="H1321:H1384" ca="1" si="153">IF(B1321="","",D1321-G1321+E1321+F1321)</f>
        <v/>
      </c>
      <c r="I1321" s="82" t="str">
        <f t="shared" ref="I1321:I1384" ca="1" si="154">IFERROR(IF(H1321&lt;=0,"",I1320-H1321),"")</f>
        <v/>
      </c>
    </row>
    <row r="1322" spans="2:9" ht="15" thickBot="1" x14ac:dyDescent="0.35">
      <c r="B1322" s="79" t="str">
        <f t="shared" ca="1" si="151"/>
        <v/>
      </c>
      <c r="C1322" s="80" t="str">
        <f t="shared" ca="1" si="148"/>
        <v/>
      </c>
      <c r="D1322" s="83" t="str">
        <f t="shared" ca="1" si="152"/>
        <v/>
      </c>
      <c r="E1322" s="81">
        <f t="shared" ca="1" si="150"/>
        <v>0</v>
      </c>
      <c r="F1322" s="83"/>
      <c r="G1322" s="82" t="str">
        <f t="shared" ca="1" si="149"/>
        <v/>
      </c>
      <c r="H1322" s="82" t="str">
        <f t="shared" ca="1" si="153"/>
        <v/>
      </c>
      <c r="I1322" s="82" t="str">
        <f t="shared" ca="1" si="154"/>
        <v/>
      </c>
    </row>
    <row r="1323" spans="2:9" ht="15" thickBot="1" x14ac:dyDescent="0.35">
      <c r="B1323" s="79" t="str">
        <f t="shared" ca="1" si="151"/>
        <v/>
      </c>
      <c r="C1323" s="80" t="str">
        <f t="shared" ca="1" si="148"/>
        <v/>
      </c>
      <c r="D1323" s="83" t="str">
        <f t="shared" ca="1" si="152"/>
        <v/>
      </c>
      <c r="E1323" s="81">
        <f t="shared" ca="1" si="150"/>
        <v>0</v>
      </c>
      <c r="F1323" s="83"/>
      <c r="G1323" s="82" t="str">
        <f t="shared" ca="1" si="149"/>
        <v/>
      </c>
      <c r="H1323" s="82" t="str">
        <f t="shared" ca="1" si="153"/>
        <v/>
      </c>
      <c r="I1323" s="82" t="str">
        <f t="shared" ca="1" si="154"/>
        <v/>
      </c>
    </row>
    <row r="1324" spans="2:9" ht="15" thickBot="1" x14ac:dyDescent="0.35">
      <c r="B1324" s="79" t="str">
        <f t="shared" ca="1" si="151"/>
        <v/>
      </c>
      <c r="C1324" s="80" t="str">
        <f t="shared" ca="1" si="148"/>
        <v/>
      </c>
      <c r="D1324" s="83" t="str">
        <f t="shared" ca="1" si="152"/>
        <v/>
      </c>
      <c r="E1324" s="81">
        <f t="shared" ca="1" si="150"/>
        <v>0</v>
      </c>
      <c r="F1324" s="83"/>
      <c r="G1324" s="82" t="str">
        <f t="shared" ca="1" si="149"/>
        <v/>
      </c>
      <c r="H1324" s="82" t="str">
        <f t="shared" ca="1" si="153"/>
        <v/>
      </c>
      <c r="I1324" s="82" t="str">
        <f t="shared" ca="1" si="154"/>
        <v/>
      </c>
    </row>
    <row r="1325" spans="2:9" ht="15" thickBot="1" x14ac:dyDescent="0.35">
      <c r="B1325" s="79" t="str">
        <f t="shared" ca="1" si="151"/>
        <v/>
      </c>
      <c r="C1325" s="80" t="str">
        <f t="shared" ca="1" si="148"/>
        <v/>
      </c>
      <c r="D1325" s="83" t="str">
        <f t="shared" ca="1" si="152"/>
        <v/>
      </c>
      <c r="E1325" s="81">
        <f t="shared" ca="1" si="150"/>
        <v>0</v>
      </c>
      <c r="F1325" s="83"/>
      <c r="G1325" s="82" t="str">
        <f t="shared" ca="1" si="149"/>
        <v/>
      </c>
      <c r="H1325" s="82" t="str">
        <f t="shared" ca="1" si="153"/>
        <v/>
      </c>
      <c r="I1325" s="82" t="str">
        <f t="shared" ca="1" si="154"/>
        <v/>
      </c>
    </row>
    <row r="1326" spans="2:9" ht="15" thickBot="1" x14ac:dyDescent="0.35">
      <c r="B1326" s="79" t="str">
        <f t="shared" ca="1" si="151"/>
        <v/>
      </c>
      <c r="C1326" s="80" t="str">
        <f t="shared" ca="1" si="148"/>
        <v/>
      </c>
      <c r="D1326" s="83" t="str">
        <f t="shared" ca="1" si="152"/>
        <v/>
      </c>
      <c r="E1326" s="81">
        <f t="shared" ca="1" si="150"/>
        <v>0</v>
      </c>
      <c r="F1326" s="83"/>
      <c r="G1326" s="82" t="str">
        <f t="shared" ca="1" si="149"/>
        <v/>
      </c>
      <c r="H1326" s="82" t="str">
        <f t="shared" ca="1" si="153"/>
        <v/>
      </c>
      <c r="I1326" s="82" t="str">
        <f t="shared" ca="1" si="154"/>
        <v/>
      </c>
    </row>
    <row r="1327" spans="2:9" ht="15" thickBot="1" x14ac:dyDescent="0.35">
      <c r="B1327" s="79" t="str">
        <f t="shared" ca="1" si="151"/>
        <v/>
      </c>
      <c r="C1327" s="80" t="str">
        <f t="shared" ca="1" si="148"/>
        <v/>
      </c>
      <c r="D1327" s="83" t="str">
        <f t="shared" ca="1" si="152"/>
        <v/>
      </c>
      <c r="E1327" s="81">
        <f t="shared" ca="1" si="150"/>
        <v>0</v>
      </c>
      <c r="F1327" s="83"/>
      <c r="G1327" s="82" t="str">
        <f t="shared" ca="1" si="149"/>
        <v/>
      </c>
      <c r="H1327" s="82" t="str">
        <f t="shared" ca="1" si="153"/>
        <v/>
      </c>
      <c r="I1327" s="82" t="str">
        <f t="shared" ca="1" si="154"/>
        <v/>
      </c>
    </row>
    <row r="1328" spans="2:9" ht="15" thickBot="1" x14ac:dyDescent="0.35">
      <c r="B1328" s="79" t="str">
        <f t="shared" ca="1" si="151"/>
        <v/>
      </c>
      <c r="C1328" s="80" t="str">
        <f t="shared" ca="1" si="148"/>
        <v/>
      </c>
      <c r="D1328" s="83" t="str">
        <f t="shared" ca="1" si="152"/>
        <v/>
      </c>
      <c r="E1328" s="81">
        <f t="shared" ca="1" si="150"/>
        <v>0</v>
      </c>
      <c r="F1328" s="83"/>
      <c r="G1328" s="82" t="str">
        <f t="shared" ca="1" si="149"/>
        <v/>
      </c>
      <c r="H1328" s="82" t="str">
        <f t="shared" ca="1" si="153"/>
        <v/>
      </c>
      <c r="I1328" s="82" t="str">
        <f t="shared" ca="1" si="154"/>
        <v/>
      </c>
    </row>
    <row r="1329" spans="2:9" ht="15" thickBot="1" x14ac:dyDescent="0.35">
      <c r="B1329" s="79" t="str">
        <f t="shared" ca="1" si="151"/>
        <v/>
      </c>
      <c r="C1329" s="80" t="str">
        <f t="shared" ca="1" si="148"/>
        <v/>
      </c>
      <c r="D1329" s="83" t="str">
        <f t="shared" ca="1" si="152"/>
        <v/>
      </c>
      <c r="E1329" s="81">
        <f t="shared" ca="1" si="150"/>
        <v>0</v>
      </c>
      <c r="F1329" s="83"/>
      <c r="G1329" s="82" t="str">
        <f t="shared" ca="1" si="149"/>
        <v/>
      </c>
      <c r="H1329" s="82" t="str">
        <f t="shared" ca="1" si="153"/>
        <v/>
      </c>
      <c r="I1329" s="82" t="str">
        <f t="shared" ca="1" si="154"/>
        <v/>
      </c>
    </row>
    <row r="1330" spans="2:9" ht="15" thickBot="1" x14ac:dyDescent="0.35">
      <c r="B1330" s="79" t="str">
        <f t="shared" ca="1" si="151"/>
        <v/>
      </c>
      <c r="C1330" s="80" t="str">
        <f t="shared" ca="1" si="148"/>
        <v/>
      </c>
      <c r="D1330" s="83" t="str">
        <f t="shared" ca="1" si="152"/>
        <v/>
      </c>
      <c r="E1330" s="81">
        <f t="shared" ca="1" si="150"/>
        <v>0</v>
      </c>
      <c r="F1330" s="83"/>
      <c r="G1330" s="82" t="str">
        <f t="shared" ca="1" si="149"/>
        <v/>
      </c>
      <c r="H1330" s="82" t="str">
        <f t="shared" ca="1" si="153"/>
        <v/>
      </c>
      <c r="I1330" s="82" t="str">
        <f t="shared" ca="1" si="154"/>
        <v/>
      </c>
    </row>
    <row r="1331" spans="2:9" ht="15" thickBot="1" x14ac:dyDescent="0.35">
      <c r="B1331" s="79" t="str">
        <f t="shared" ca="1" si="151"/>
        <v/>
      </c>
      <c r="C1331" s="80" t="str">
        <f t="shared" ca="1" si="148"/>
        <v/>
      </c>
      <c r="D1331" s="83" t="str">
        <f t="shared" ca="1" si="152"/>
        <v/>
      </c>
      <c r="E1331" s="81">
        <f t="shared" ca="1" si="150"/>
        <v>0</v>
      </c>
      <c r="F1331" s="83"/>
      <c r="G1331" s="82" t="str">
        <f t="shared" ca="1" si="149"/>
        <v/>
      </c>
      <c r="H1331" s="82" t="str">
        <f t="shared" ca="1" si="153"/>
        <v/>
      </c>
      <c r="I1331" s="82" t="str">
        <f t="shared" ca="1" si="154"/>
        <v/>
      </c>
    </row>
    <row r="1332" spans="2:9" ht="15" thickBot="1" x14ac:dyDescent="0.35">
      <c r="B1332" s="79" t="str">
        <f t="shared" ca="1" si="151"/>
        <v/>
      </c>
      <c r="C1332" s="80" t="str">
        <f t="shared" ca="1" si="148"/>
        <v/>
      </c>
      <c r="D1332" s="83" t="str">
        <f t="shared" ca="1" si="152"/>
        <v/>
      </c>
      <c r="E1332" s="81">
        <f t="shared" ca="1" si="150"/>
        <v>0</v>
      </c>
      <c r="F1332" s="83"/>
      <c r="G1332" s="82" t="str">
        <f t="shared" ca="1" si="149"/>
        <v/>
      </c>
      <c r="H1332" s="82" t="str">
        <f t="shared" ca="1" si="153"/>
        <v/>
      </c>
      <c r="I1332" s="82" t="str">
        <f t="shared" ca="1" si="154"/>
        <v/>
      </c>
    </row>
    <row r="1333" spans="2:9" ht="15" thickBot="1" x14ac:dyDescent="0.35">
      <c r="B1333" s="79" t="str">
        <f t="shared" ca="1" si="151"/>
        <v/>
      </c>
      <c r="C1333" s="80" t="str">
        <f t="shared" ca="1" si="148"/>
        <v/>
      </c>
      <c r="D1333" s="83" t="str">
        <f t="shared" ca="1" si="152"/>
        <v/>
      </c>
      <c r="E1333" s="81">
        <f t="shared" ca="1" si="150"/>
        <v>0</v>
      </c>
      <c r="F1333" s="83"/>
      <c r="G1333" s="82" t="str">
        <f t="shared" ca="1" si="149"/>
        <v/>
      </c>
      <c r="H1333" s="82" t="str">
        <f t="shared" ca="1" si="153"/>
        <v/>
      </c>
      <c r="I1333" s="82" t="str">
        <f t="shared" ca="1" si="154"/>
        <v/>
      </c>
    </row>
    <row r="1334" spans="2:9" ht="15" thickBot="1" x14ac:dyDescent="0.35">
      <c r="B1334" s="79" t="str">
        <f t="shared" ca="1" si="151"/>
        <v/>
      </c>
      <c r="C1334" s="80" t="str">
        <f t="shared" ca="1" si="148"/>
        <v/>
      </c>
      <c r="D1334" s="83" t="str">
        <f t="shared" ca="1" si="152"/>
        <v/>
      </c>
      <c r="E1334" s="81">
        <f t="shared" ca="1" si="150"/>
        <v>0</v>
      </c>
      <c r="F1334" s="83"/>
      <c r="G1334" s="82" t="str">
        <f t="shared" ca="1" si="149"/>
        <v/>
      </c>
      <c r="H1334" s="82" t="str">
        <f t="shared" ca="1" si="153"/>
        <v/>
      </c>
      <c r="I1334" s="82" t="str">
        <f t="shared" ca="1" si="154"/>
        <v/>
      </c>
    </row>
    <row r="1335" spans="2:9" ht="15" thickBot="1" x14ac:dyDescent="0.35">
      <c r="B1335" s="79" t="str">
        <f t="shared" ca="1" si="151"/>
        <v/>
      </c>
      <c r="C1335" s="80" t="str">
        <f t="shared" ca="1" si="148"/>
        <v/>
      </c>
      <c r="D1335" s="83" t="str">
        <f t="shared" ca="1" si="152"/>
        <v/>
      </c>
      <c r="E1335" s="81">
        <f t="shared" ca="1" si="150"/>
        <v>0</v>
      </c>
      <c r="F1335" s="83"/>
      <c r="G1335" s="82" t="str">
        <f t="shared" ca="1" si="149"/>
        <v/>
      </c>
      <c r="H1335" s="82" t="str">
        <f t="shared" ca="1" si="153"/>
        <v/>
      </c>
      <c r="I1335" s="82" t="str">
        <f t="shared" ca="1" si="154"/>
        <v/>
      </c>
    </row>
    <row r="1336" spans="2:9" ht="15" thickBot="1" x14ac:dyDescent="0.35">
      <c r="B1336" s="79" t="str">
        <f t="shared" ca="1" si="151"/>
        <v/>
      </c>
      <c r="C1336" s="80" t="str">
        <f t="shared" ca="1" si="148"/>
        <v/>
      </c>
      <c r="D1336" s="83" t="str">
        <f t="shared" ca="1" si="152"/>
        <v/>
      </c>
      <c r="E1336" s="81">
        <f t="shared" ca="1" si="150"/>
        <v>0</v>
      </c>
      <c r="F1336" s="83"/>
      <c r="G1336" s="82" t="str">
        <f t="shared" ca="1" si="149"/>
        <v/>
      </c>
      <c r="H1336" s="82" t="str">
        <f t="shared" ca="1" si="153"/>
        <v/>
      </c>
      <c r="I1336" s="82" t="str">
        <f t="shared" ca="1" si="154"/>
        <v/>
      </c>
    </row>
    <row r="1337" spans="2:9" ht="15" thickBot="1" x14ac:dyDescent="0.35">
      <c r="B1337" s="79" t="str">
        <f t="shared" ca="1" si="151"/>
        <v/>
      </c>
      <c r="C1337" s="80" t="str">
        <f t="shared" ca="1" si="148"/>
        <v/>
      </c>
      <c r="D1337" s="83" t="str">
        <f t="shared" ca="1" si="152"/>
        <v/>
      </c>
      <c r="E1337" s="81">
        <f t="shared" ca="1" si="150"/>
        <v>0</v>
      </c>
      <c r="F1337" s="83"/>
      <c r="G1337" s="82" t="str">
        <f t="shared" ca="1" si="149"/>
        <v/>
      </c>
      <c r="H1337" s="82" t="str">
        <f t="shared" ca="1" si="153"/>
        <v/>
      </c>
      <c r="I1337" s="82" t="str">
        <f t="shared" ca="1" si="154"/>
        <v/>
      </c>
    </row>
    <row r="1338" spans="2:9" ht="15" thickBot="1" x14ac:dyDescent="0.35">
      <c r="B1338" s="79" t="str">
        <f t="shared" ca="1" si="151"/>
        <v/>
      </c>
      <c r="C1338" s="80" t="str">
        <f t="shared" ca="1" si="148"/>
        <v/>
      </c>
      <c r="D1338" s="83" t="str">
        <f t="shared" ca="1" si="152"/>
        <v/>
      </c>
      <c r="E1338" s="81">
        <f t="shared" ca="1" si="150"/>
        <v>0</v>
      </c>
      <c r="F1338" s="83"/>
      <c r="G1338" s="82" t="str">
        <f t="shared" ca="1" si="149"/>
        <v/>
      </c>
      <c r="H1338" s="82" t="str">
        <f t="shared" ca="1" si="153"/>
        <v/>
      </c>
      <c r="I1338" s="82" t="str">
        <f t="shared" ca="1" si="154"/>
        <v/>
      </c>
    </row>
    <row r="1339" spans="2:9" ht="15" thickBot="1" x14ac:dyDescent="0.35">
      <c r="B1339" s="79" t="str">
        <f t="shared" ca="1" si="151"/>
        <v/>
      </c>
      <c r="C1339" s="80" t="str">
        <f t="shared" ca="1" si="148"/>
        <v/>
      </c>
      <c r="D1339" s="83" t="str">
        <f t="shared" ca="1" si="152"/>
        <v/>
      </c>
      <c r="E1339" s="81">
        <f t="shared" ca="1" si="150"/>
        <v>0</v>
      </c>
      <c r="F1339" s="83"/>
      <c r="G1339" s="82" t="str">
        <f t="shared" ca="1" si="149"/>
        <v/>
      </c>
      <c r="H1339" s="82" t="str">
        <f t="shared" ca="1" si="153"/>
        <v/>
      </c>
      <c r="I1339" s="82" t="str">
        <f t="shared" ca="1" si="154"/>
        <v/>
      </c>
    </row>
    <row r="1340" spans="2:9" ht="15" thickBot="1" x14ac:dyDescent="0.35">
      <c r="B1340" s="79" t="str">
        <f t="shared" ca="1" si="151"/>
        <v/>
      </c>
      <c r="C1340" s="80" t="str">
        <f t="shared" ca="1" si="148"/>
        <v/>
      </c>
      <c r="D1340" s="83" t="str">
        <f t="shared" ca="1" si="152"/>
        <v/>
      </c>
      <c r="E1340" s="81">
        <f t="shared" ca="1" si="150"/>
        <v>0</v>
      </c>
      <c r="F1340" s="83"/>
      <c r="G1340" s="82" t="str">
        <f t="shared" ca="1" si="149"/>
        <v/>
      </c>
      <c r="H1340" s="82" t="str">
        <f t="shared" ca="1" si="153"/>
        <v/>
      </c>
      <c r="I1340" s="82" t="str">
        <f t="shared" ca="1" si="154"/>
        <v/>
      </c>
    </row>
    <row r="1341" spans="2:9" ht="15" thickBot="1" x14ac:dyDescent="0.35">
      <c r="B1341" s="79" t="str">
        <f t="shared" ca="1" si="151"/>
        <v/>
      </c>
      <c r="C1341" s="80" t="str">
        <f t="shared" ca="1" si="148"/>
        <v/>
      </c>
      <c r="D1341" s="83" t="str">
        <f t="shared" ca="1" si="152"/>
        <v/>
      </c>
      <c r="E1341" s="81">
        <f t="shared" ca="1" si="150"/>
        <v>0</v>
      </c>
      <c r="F1341" s="83"/>
      <c r="G1341" s="82" t="str">
        <f t="shared" ca="1" si="149"/>
        <v/>
      </c>
      <c r="H1341" s="82" t="str">
        <f t="shared" ca="1" si="153"/>
        <v/>
      </c>
      <c r="I1341" s="82" t="str">
        <f t="shared" ca="1" si="154"/>
        <v/>
      </c>
    </row>
    <row r="1342" spans="2:9" ht="15" thickBot="1" x14ac:dyDescent="0.35">
      <c r="B1342" s="79" t="str">
        <f t="shared" ca="1" si="151"/>
        <v/>
      </c>
      <c r="C1342" s="80" t="str">
        <f t="shared" ca="1" si="148"/>
        <v/>
      </c>
      <c r="D1342" s="83" t="str">
        <f t="shared" ca="1" si="152"/>
        <v/>
      </c>
      <c r="E1342" s="81">
        <f t="shared" ca="1" si="150"/>
        <v>0</v>
      </c>
      <c r="F1342" s="83"/>
      <c r="G1342" s="82" t="str">
        <f t="shared" ca="1" si="149"/>
        <v/>
      </c>
      <c r="H1342" s="82" t="str">
        <f t="shared" ca="1" si="153"/>
        <v/>
      </c>
      <c r="I1342" s="82" t="str">
        <f t="shared" ca="1" si="154"/>
        <v/>
      </c>
    </row>
    <row r="1343" spans="2:9" ht="15" thickBot="1" x14ac:dyDescent="0.35">
      <c r="B1343" s="79" t="str">
        <f t="shared" ca="1" si="151"/>
        <v/>
      </c>
      <c r="C1343" s="80" t="str">
        <f t="shared" ca="1" si="148"/>
        <v/>
      </c>
      <c r="D1343" s="83" t="str">
        <f t="shared" ca="1" si="152"/>
        <v/>
      </c>
      <c r="E1343" s="81">
        <f t="shared" ca="1" si="150"/>
        <v>0</v>
      </c>
      <c r="F1343" s="83"/>
      <c r="G1343" s="82" t="str">
        <f t="shared" ca="1" si="149"/>
        <v/>
      </c>
      <c r="H1343" s="82" t="str">
        <f t="shared" ca="1" si="153"/>
        <v/>
      </c>
      <c r="I1343" s="82" t="str">
        <f t="shared" ca="1" si="154"/>
        <v/>
      </c>
    </row>
    <row r="1344" spans="2:9" ht="15" thickBot="1" x14ac:dyDescent="0.35">
      <c r="B1344" s="79" t="str">
        <f t="shared" ca="1" si="151"/>
        <v/>
      </c>
      <c r="C1344" s="80" t="str">
        <f t="shared" ca="1" si="148"/>
        <v/>
      </c>
      <c r="D1344" s="83" t="str">
        <f t="shared" ca="1" si="152"/>
        <v/>
      </c>
      <c r="E1344" s="81">
        <f t="shared" ca="1" si="150"/>
        <v>0</v>
      </c>
      <c r="F1344" s="83"/>
      <c r="G1344" s="82" t="str">
        <f t="shared" ca="1" si="149"/>
        <v/>
      </c>
      <c r="H1344" s="82" t="str">
        <f t="shared" ca="1" si="153"/>
        <v/>
      </c>
      <c r="I1344" s="82" t="str">
        <f t="shared" ca="1" si="154"/>
        <v/>
      </c>
    </row>
    <row r="1345" spans="2:9" ht="15" thickBot="1" x14ac:dyDescent="0.35">
      <c r="B1345" s="79" t="str">
        <f t="shared" ca="1" si="151"/>
        <v/>
      </c>
      <c r="C1345" s="80" t="str">
        <f t="shared" ca="1" si="148"/>
        <v/>
      </c>
      <c r="D1345" s="83" t="str">
        <f t="shared" ca="1" si="152"/>
        <v/>
      </c>
      <c r="E1345" s="81">
        <f t="shared" ca="1" si="150"/>
        <v>0</v>
      </c>
      <c r="F1345" s="83"/>
      <c r="G1345" s="82" t="str">
        <f t="shared" ca="1" si="149"/>
        <v/>
      </c>
      <c r="H1345" s="82" t="str">
        <f t="shared" ca="1" si="153"/>
        <v/>
      </c>
      <c r="I1345" s="82" t="str">
        <f t="shared" ca="1" si="154"/>
        <v/>
      </c>
    </row>
    <row r="1346" spans="2:9" ht="15" thickBot="1" x14ac:dyDescent="0.35">
      <c r="B1346" s="79" t="str">
        <f t="shared" ca="1" si="151"/>
        <v/>
      </c>
      <c r="C1346" s="80" t="str">
        <f t="shared" ca="1" si="148"/>
        <v/>
      </c>
      <c r="D1346" s="83" t="str">
        <f t="shared" ca="1" si="152"/>
        <v/>
      </c>
      <c r="E1346" s="81">
        <f t="shared" ca="1" si="150"/>
        <v>0</v>
      </c>
      <c r="F1346" s="83"/>
      <c r="G1346" s="82" t="str">
        <f t="shared" ca="1" si="149"/>
        <v/>
      </c>
      <c r="H1346" s="82" t="str">
        <f t="shared" ca="1" si="153"/>
        <v/>
      </c>
      <c r="I1346" s="82" t="str">
        <f t="shared" ca="1" si="154"/>
        <v/>
      </c>
    </row>
    <row r="1347" spans="2:9" ht="15" thickBot="1" x14ac:dyDescent="0.35">
      <c r="B1347" s="79" t="str">
        <f t="shared" ca="1" si="151"/>
        <v/>
      </c>
      <c r="C1347" s="80" t="str">
        <f t="shared" ca="1" si="148"/>
        <v/>
      </c>
      <c r="D1347" s="83" t="str">
        <f t="shared" ca="1" si="152"/>
        <v/>
      </c>
      <c r="E1347" s="81">
        <f t="shared" ca="1" si="150"/>
        <v>0</v>
      </c>
      <c r="F1347" s="83"/>
      <c r="G1347" s="82" t="str">
        <f t="shared" ca="1" si="149"/>
        <v/>
      </c>
      <c r="H1347" s="82" t="str">
        <f t="shared" ca="1" si="153"/>
        <v/>
      </c>
      <c r="I1347" s="82" t="str">
        <f t="shared" ca="1" si="154"/>
        <v/>
      </c>
    </row>
    <row r="1348" spans="2:9" ht="15" thickBot="1" x14ac:dyDescent="0.35">
      <c r="B1348" s="79" t="str">
        <f t="shared" ca="1" si="151"/>
        <v/>
      </c>
      <c r="C1348" s="80" t="str">
        <f t="shared" ca="1" si="148"/>
        <v/>
      </c>
      <c r="D1348" s="83" t="str">
        <f t="shared" ca="1" si="152"/>
        <v/>
      </c>
      <c r="E1348" s="81">
        <f t="shared" ca="1" si="150"/>
        <v>0</v>
      </c>
      <c r="F1348" s="83"/>
      <c r="G1348" s="82" t="str">
        <f t="shared" ca="1" si="149"/>
        <v/>
      </c>
      <c r="H1348" s="82" t="str">
        <f t="shared" ca="1" si="153"/>
        <v/>
      </c>
      <c r="I1348" s="82" t="str">
        <f t="shared" ca="1" si="154"/>
        <v/>
      </c>
    </row>
    <row r="1349" spans="2:9" ht="15" thickBot="1" x14ac:dyDescent="0.35">
      <c r="B1349" s="79" t="str">
        <f t="shared" ca="1" si="151"/>
        <v/>
      </c>
      <c r="C1349" s="80" t="str">
        <f t="shared" ca="1" si="148"/>
        <v/>
      </c>
      <c r="D1349" s="83" t="str">
        <f t="shared" ca="1" si="152"/>
        <v/>
      </c>
      <c r="E1349" s="81">
        <f t="shared" ca="1" si="150"/>
        <v>0</v>
      </c>
      <c r="F1349" s="83"/>
      <c r="G1349" s="82" t="str">
        <f t="shared" ca="1" si="149"/>
        <v/>
      </c>
      <c r="H1349" s="82" t="str">
        <f t="shared" ca="1" si="153"/>
        <v/>
      </c>
      <c r="I1349" s="82" t="str">
        <f t="shared" ca="1" si="154"/>
        <v/>
      </c>
    </row>
    <row r="1350" spans="2:9" ht="15" thickBot="1" x14ac:dyDescent="0.35">
      <c r="B1350" s="79" t="str">
        <f t="shared" ca="1" si="151"/>
        <v/>
      </c>
      <c r="C1350" s="80" t="str">
        <f t="shared" ca="1" si="148"/>
        <v/>
      </c>
      <c r="D1350" s="83" t="str">
        <f t="shared" ca="1" si="152"/>
        <v/>
      </c>
      <c r="E1350" s="81">
        <f t="shared" ca="1" si="150"/>
        <v>0</v>
      </c>
      <c r="F1350" s="83"/>
      <c r="G1350" s="82" t="str">
        <f t="shared" ca="1" si="149"/>
        <v/>
      </c>
      <c r="H1350" s="82" t="str">
        <f t="shared" ca="1" si="153"/>
        <v/>
      </c>
      <c r="I1350" s="82" t="str">
        <f t="shared" ca="1" si="154"/>
        <v/>
      </c>
    </row>
    <row r="1351" spans="2:9" ht="15" thickBot="1" x14ac:dyDescent="0.35">
      <c r="B1351" s="79" t="str">
        <f t="shared" ca="1" si="151"/>
        <v/>
      </c>
      <c r="C1351" s="80" t="str">
        <f t="shared" ca="1" si="148"/>
        <v/>
      </c>
      <c r="D1351" s="83" t="str">
        <f t="shared" ca="1" si="152"/>
        <v/>
      </c>
      <c r="E1351" s="81">
        <f t="shared" ca="1" si="150"/>
        <v>0</v>
      </c>
      <c r="F1351" s="83"/>
      <c r="G1351" s="82" t="str">
        <f t="shared" ca="1" si="149"/>
        <v/>
      </c>
      <c r="H1351" s="82" t="str">
        <f t="shared" ca="1" si="153"/>
        <v/>
      </c>
      <c r="I1351" s="82" t="str">
        <f t="shared" ca="1" si="154"/>
        <v/>
      </c>
    </row>
    <row r="1352" spans="2:9" ht="15" thickBot="1" x14ac:dyDescent="0.35">
      <c r="B1352" s="79" t="str">
        <f t="shared" ca="1" si="151"/>
        <v/>
      </c>
      <c r="C1352" s="80" t="str">
        <f t="shared" ca="1" si="148"/>
        <v/>
      </c>
      <c r="D1352" s="83" t="str">
        <f t="shared" ca="1" si="152"/>
        <v/>
      </c>
      <c r="E1352" s="81">
        <f t="shared" ca="1" si="150"/>
        <v>0</v>
      </c>
      <c r="F1352" s="83"/>
      <c r="G1352" s="82" t="str">
        <f t="shared" ca="1" si="149"/>
        <v/>
      </c>
      <c r="H1352" s="82" t="str">
        <f t="shared" ca="1" si="153"/>
        <v/>
      </c>
      <c r="I1352" s="82" t="str">
        <f t="shared" ca="1" si="154"/>
        <v/>
      </c>
    </row>
    <row r="1353" spans="2:9" ht="15" thickBot="1" x14ac:dyDescent="0.35">
      <c r="B1353" s="79" t="str">
        <f t="shared" ca="1" si="151"/>
        <v/>
      </c>
      <c r="C1353" s="80" t="str">
        <f t="shared" ca="1" si="148"/>
        <v/>
      </c>
      <c r="D1353" s="83" t="str">
        <f t="shared" ca="1" si="152"/>
        <v/>
      </c>
      <c r="E1353" s="81">
        <f t="shared" ca="1" si="150"/>
        <v>0</v>
      </c>
      <c r="F1353" s="83"/>
      <c r="G1353" s="82" t="str">
        <f t="shared" ca="1" si="149"/>
        <v/>
      </c>
      <c r="H1353" s="82" t="str">
        <f t="shared" ca="1" si="153"/>
        <v/>
      </c>
      <c r="I1353" s="82" t="str">
        <f t="shared" ca="1" si="154"/>
        <v/>
      </c>
    </row>
    <row r="1354" spans="2:9" ht="15" thickBot="1" x14ac:dyDescent="0.35">
      <c r="B1354" s="79" t="str">
        <f t="shared" ca="1" si="151"/>
        <v/>
      </c>
      <c r="C1354" s="80" t="str">
        <f t="shared" ca="1" si="148"/>
        <v/>
      </c>
      <c r="D1354" s="83" t="str">
        <f t="shared" ca="1" si="152"/>
        <v/>
      </c>
      <c r="E1354" s="81">
        <f t="shared" ca="1" si="150"/>
        <v>0</v>
      </c>
      <c r="F1354" s="83"/>
      <c r="G1354" s="82" t="str">
        <f t="shared" ca="1" si="149"/>
        <v/>
      </c>
      <c r="H1354" s="82" t="str">
        <f t="shared" ca="1" si="153"/>
        <v/>
      </c>
      <c r="I1354" s="82" t="str">
        <f t="shared" ca="1" si="154"/>
        <v/>
      </c>
    </row>
    <row r="1355" spans="2:9" ht="15" thickBot="1" x14ac:dyDescent="0.35">
      <c r="B1355" s="79" t="str">
        <f t="shared" ca="1" si="151"/>
        <v/>
      </c>
      <c r="C1355" s="80" t="str">
        <f t="shared" ca="1" si="148"/>
        <v/>
      </c>
      <c r="D1355" s="83" t="str">
        <f t="shared" ca="1" si="152"/>
        <v/>
      </c>
      <c r="E1355" s="81">
        <f t="shared" ca="1" si="150"/>
        <v>0</v>
      </c>
      <c r="F1355" s="83"/>
      <c r="G1355" s="82" t="str">
        <f t="shared" ca="1" si="149"/>
        <v/>
      </c>
      <c r="H1355" s="82" t="str">
        <f t="shared" ca="1" si="153"/>
        <v/>
      </c>
      <c r="I1355" s="82" t="str">
        <f t="shared" ca="1" si="154"/>
        <v/>
      </c>
    </row>
    <row r="1356" spans="2:9" ht="15" thickBot="1" x14ac:dyDescent="0.35">
      <c r="B1356" s="79" t="str">
        <f t="shared" ca="1" si="151"/>
        <v/>
      </c>
      <c r="C1356" s="80" t="str">
        <f t="shared" ca="1" si="148"/>
        <v/>
      </c>
      <c r="D1356" s="83" t="str">
        <f t="shared" ca="1" si="152"/>
        <v/>
      </c>
      <c r="E1356" s="81">
        <f t="shared" ca="1" si="150"/>
        <v>0</v>
      </c>
      <c r="F1356" s="83"/>
      <c r="G1356" s="82" t="str">
        <f t="shared" ca="1" si="149"/>
        <v/>
      </c>
      <c r="H1356" s="82" t="str">
        <f t="shared" ca="1" si="153"/>
        <v/>
      </c>
      <c r="I1356" s="82" t="str">
        <f t="shared" ca="1" si="154"/>
        <v/>
      </c>
    </row>
    <row r="1357" spans="2:9" ht="15" thickBot="1" x14ac:dyDescent="0.35">
      <c r="B1357" s="79" t="str">
        <f t="shared" ca="1" si="151"/>
        <v/>
      </c>
      <c r="C1357" s="80" t="str">
        <f t="shared" ca="1" si="148"/>
        <v/>
      </c>
      <c r="D1357" s="83" t="str">
        <f t="shared" ca="1" si="152"/>
        <v/>
      </c>
      <c r="E1357" s="81">
        <f t="shared" ca="1" si="150"/>
        <v>0</v>
      </c>
      <c r="F1357" s="83"/>
      <c r="G1357" s="82" t="str">
        <f t="shared" ca="1" si="149"/>
        <v/>
      </c>
      <c r="H1357" s="82" t="str">
        <f t="shared" ca="1" si="153"/>
        <v/>
      </c>
      <c r="I1357" s="82" t="str">
        <f t="shared" ca="1" si="154"/>
        <v/>
      </c>
    </row>
    <row r="1358" spans="2:9" ht="15" thickBot="1" x14ac:dyDescent="0.35">
      <c r="B1358" s="79" t="str">
        <f t="shared" ca="1" si="151"/>
        <v/>
      </c>
      <c r="C1358" s="80" t="str">
        <f t="shared" ca="1" si="148"/>
        <v/>
      </c>
      <c r="D1358" s="83" t="str">
        <f t="shared" ca="1" si="152"/>
        <v/>
      </c>
      <c r="E1358" s="81">
        <f t="shared" ca="1" si="150"/>
        <v>0</v>
      </c>
      <c r="F1358" s="83"/>
      <c r="G1358" s="82" t="str">
        <f t="shared" ca="1" si="149"/>
        <v/>
      </c>
      <c r="H1358" s="82" t="str">
        <f t="shared" ca="1" si="153"/>
        <v/>
      </c>
      <c r="I1358" s="82" t="str">
        <f t="shared" ca="1" si="154"/>
        <v/>
      </c>
    </row>
    <row r="1359" spans="2:9" ht="15" thickBot="1" x14ac:dyDescent="0.35">
      <c r="B1359" s="79" t="str">
        <f t="shared" ca="1" si="151"/>
        <v/>
      </c>
      <c r="C1359" s="80" t="str">
        <f t="shared" ca="1" si="148"/>
        <v/>
      </c>
      <c r="D1359" s="83" t="str">
        <f t="shared" ca="1" si="152"/>
        <v/>
      </c>
      <c r="E1359" s="81">
        <f t="shared" ca="1" si="150"/>
        <v>0</v>
      </c>
      <c r="F1359" s="83"/>
      <c r="G1359" s="82" t="str">
        <f t="shared" ca="1" si="149"/>
        <v/>
      </c>
      <c r="H1359" s="82" t="str">
        <f t="shared" ca="1" si="153"/>
        <v/>
      </c>
      <c r="I1359" s="82" t="str">
        <f t="shared" ca="1" si="154"/>
        <v/>
      </c>
    </row>
    <row r="1360" spans="2:9" ht="15" thickBot="1" x14ac:dyDescent="0.35">
      <c r="B1360" s="79" t="str">
        <f t="shared" ca="1" si="151"/>
        <v/>
      </c>
      <c r="C1360" s="80" t="str">
        <f t="shared" ca="1" si="148"/>
        <v/>
      </c>
      <c r="D1360" s="83" t="str">
        <f t="shared" ca="1" si="152"/>
        <v/>
      </c>
      <c r="E1360" s="81">
        <f t="shared" ca="1" si="150"/>
        <v>0</v>
      </c>
      <c r="F1360" s="83"/>
      <c r="G1360" s="82" t="str">
        <f t="shared" ca="1" si="149"/>
        <v/>
      </c>
      <c r="H1360" s="82" t="str">
        <f t="shared" ca="1" si="153"/>
        <v/>
      </c>
      <c r="I1360" s="82" t="str">
        <f t="shared" ca="1" si="154"/>
        <v/>
      </c>
    </row>
    <row r="1361" spans="2:9" ht="15" thickBot="1" x14ac:dyDescent="0.35">
      <c r="B1361" s="79" t="str">
        <f t="shared" ca="1" si="151"/>
        <v/>
      </c>
      <c r="C1361" s="80" t="str">
        <f t="shared" ca="1" si="148"/>
        <v/>
      </c>
      <c r="D1361" s="83" t="str">
        <f t="shared" ca="1" si="152"/>
        <v/>
      </c>
      <c r="E1361" s="81">
        <f t="shared" ca="1" si="150"/>
        <v>0</v>
      </c>
      <c r="F1361" s="83"/>
      <c r="G1361" s="82" t="str">
        <f t="shared" ca="1" si="149"/>
        <v/>
      </c>
      <c r="H1361" s="82" t="str">
        <f t="shared" ca="1" si="153"/>
        <v/>
      </c>
      <c r="I1361" s="82" t="str">
        <f t="shared" ca="1" si="154"/>
        <v/>
      </c>
    </row>
    <row r="1362" spans="2:9" ht="15" thickBot="1" x14ac:dyDescent="0.35">
      <c r="B1362" s="79" t="str">
        <f t="shared" ca="1" si="151"/>
        <v/>
      </c>
      <c r="C1362" s="80" t="str">
        <f t="shared" ca="1" si="148"/>
        <v/>
      </c>
      <c r="D1362" s="83" t="str">
        <f t="shared" ca="1" si="152"/>
        <v/>
      </c>
      <c r="E1362" s="81">
        <f t="shared" ca="1" si="150"/>
        <v>0</v>
      </c>
      <c r="F1362" s="83"/>
      <c r="G1362" s="82" t="str">
        <f t="shared" ca="1" si="149"/>
        <v/>
      </c>
      <c r="H1362" s="82" t="str">
        <f t="shared" ca="1" si="153"/>
        <v/>
      </c>
      <c r="I1362" s="82" t="str">
        <f t="shared" ca="1" si="154"/>
        <v/>
      </c>
    </row>
    <row r="1363" spans="2:9" ht="15" thickBot="1" x14ac:dyDescent="0.35">
      <c r="B1363" s="79" t="str">
        <f t="shared" ca="1" si="151"/>
        <v/>
      </c>
      <c r="C1363" s="80" t="str">
        <f t="shared" ca="1" si="148"/>
        <v/>
      </c>
      <c r="D1363" s="83" t="str">
        <f t="shared" ca="1" si="152"/>
        <v/>
      </c>
      <c r="E1363" s="81">
        <f t="shared" ca="1" si="150"/>
        <v>0</v>
      </c>
      <c r="F1363" s="83"/>
      <c r="G1363" s="82" t="str">
        <f t="shared" ca="1" si="149"/>
        <v/>
      </c>
      <c r="H1363" s="82" t="str">
        <f t="shared" ca="1" si="153"/>
        <v/>
      </c>
      <c r="I1363" s="82" t="str">
        <f t="shared" ca="1" si="154"/>
        <v/>
      </c>
    </row>
    <row r="1364" spans="2:9" ht="15" thickBot="1" x14ac:dyDescent="0.35">
      <c r="B1364" s="79" t="str">
        <f t="shared" ca="1" si="151"/>
        <v/>
      </c>
      <c r="C1364" s="80" t="str">
        <f t="shared" ca="1" si="148"/>
        <v/>
      </c>
      <c r="D1364" s="83" t="str">
        <f t="shared" ca="1" si="152"/>
        <v/>
      </c>
      <c r="E1364" s="81">
        <f t="shared" ca="1" si="150"/>
        <v>0</v>
      </c>
      <c r="F1364" s="83"/>
      <c r="G1364" s="82" t="str">
        <f t="shared" ca="1" si="149"/>
        <v/>
      </c>
      <c r="H1364" s="82" t="str">
        <f t="shared" ca="1" si="153"/>
        <v/>
      </c>
      <c r="I1364" s="82" t="str">
        <f t="shared" ca="1" si="154"/>
        <v/>
      </c>
    </row>
    <row r="1365" spans="2:9" ht="15" thickBot="1" x14ac:dyDescent="0.35">
      <c r="B1365" s="79" t="str">
        <f t="shared" ca="1" si="151"/>
        <v/>
      </c>
      <c r="C1365" s="80" t="str">
        <f t="shared" ca="1" si="148"/>
        <v/>
      </c>
      <c r="D1365" s="83" t="str">
        <f t="shared" ca="1" si="152"/>
        <v/>
      </c>
      <c r="E1365" s="81">
        <f t="shared" ca="1" si="150"/>
        <v>0</v>
      </c>
      <c r="F1365" s="83"/>
      <c r="G1365" s="82" t="str">
        <f t="shared" ca="1" si="149"/>
        <v/>
      </c>
      <c r="H1365" s="82" t="str">
        <f t="shared" ca="1" si="153"/>
        <v/>
      </c>
      <c r="I1365" s="82" t="str">
        <f t="shared" ca="1" si="154"/>
        <v/>
      </c>
    </row>
    <row r="1366" spans="2:9" ht="15" thickBot="1" x14ac:dyDescent="0.35">
      <c r="B1366" s="79" t="str">
        <f t="shared" ca="1" si="151"/>
        <v/>
      </c>
      <c r="C1366" s="80" t="str">
        <f t="shared" ca="1" si="148"/>
        <v/>
      </c>
      <c r="D1366" s="83" t="str">
        <f t="shared" ca="1" si="152"/>
        <v/>
      </c>
      <c r="E1366" s="81">
        <f t="shared" ca="1" si="150"/>
        <v>0</v>
      </c>
      <c r="F1366" s="83"/>
      <c r="G1366" s="82" t="str">
        <f t="shared" ca="1" si="149"/>
        <v/>
      </c>
      <c r="H1366" s="82" t="str">
        <f t="shared" ca="1" si="153"/>
        <v/>
      </c>
      <c r="I1366" s="82" t="str">
        <f t="shared" ca="1" si="154"/>
        <v/>
      </c>
    </row>
    <row r="1367" spans="2:9" ht="15" thickBot="1" x14ac:dyDescent="0.35">
      <c r="B1367" s="79" t="str">
        <f t="shared" ca="1" si="151"/>
        <v/>
      </c>
      <c r="C1367" s="80" t="str">
        <f t="shared" ca="1" si="148"/>
        <v/>
      </c>
      <c r="D1367" s="83" t="str">
        <f t="shared" ca="1" si="152"/>
        <v/>
      </c>
      <c r="E1367" s="81">
        <f t="shared" ca="1" si="150"/>
        <v>0</v>
      </c>
      <c r="F1367" s="83"/>
      <c r="G1367" s="82" t="str">
        <f t="shared" ca="1" si="149"/>
        <v/>
      </c>
      <c r="H1367" s="82" t="str">
        <f t="shared" ca="1" si="153"/>
        <v/>
      </c>
      <c r="I1367" s="82" t="str">
        <f t="shared" ca="1" si="154"/>
        <v/>
      </c>
    </row>
    <row r="1368" spans="2:9" ht="15" thickBot="1" x14ac:dyDescent="0.35">
      <c r="B1368" s="79" t="str">
        <f t="shared" ca="1" si="151"/>
        <v/>
      </c>
      <c r="C1368" s="80" t="str">
        <f t="shared" ref="C1368:C1431" ca="1" si="155">IF($E$10="End of the Period",IF(B1368="","",IF(OR(payment_frequency_1="Weekly",payment_frequency_1="Bi-weekly",payment_frequency_1="Semi-monthly"),first_payment_date_1+B1368*VLOOKUP(payment_frequency_1,periodic_table,2,0),EDATE(first_payment_date_1,B1368*VLOOKUP(payment_frequency_1,periodic_table,2,0)))),IF(B1368="","",IF(OR(payment_frequency_1="Weekly",payment_frequency_1="Bi-weekly",payment_frequency_1="Semi-monthly"),first_payment_date_1+(B1368-1)*VLOOKUP(payment_frequency_1,periodic_table,2,0),EDATE(first_payment_date_1,(B1368-1)*VLOOKUP(payment_frequency_1,periodic_table,2,0)))))</f>
        <v/>
      </c>
      <c r="D1368" s="83" t="str">
        <f t="shared" ca="1" si="152"/>
        <v/>
      </c>
      <c r="E1368" s="81">
        <f t="shared" ca="1" si="150"/>
        <v>0</v>
      </c>
      <c r="F1368" s="83"/>
      <c r="G1368" s="82" t="str">
        <f t="shared" ref="G1368:G1431" ca="1" si="156">IF(AND(payment_type_1=1,B1368=1),0,IF(B1368="","",I1367*rate_1))</f>
        <v/>
      </c>
      <c r="H1368" s="82" t="str">
        <f t="shared" ca="1" si="153"/>
        <v/>
      </c>
      <c r="I1368" s="82" t="str">
        <f t="shared" ca="1" si="154"/>
        <v/>
      </c>
    </row>
    <row r="1369" spans="2:9" ht="15" thickBot="1" x14ac:dyDescent="0.35">
      <c r="B1369" s="79" t="str">
        <f t="shared" ca="1" si="151"/>
        <v/>
      </c>
      <c r="C1369" s="80" t="str">
        <f t="shared" ca="1" si="155"/>
        <v/>
      </c>
      <c r="D1369" s="83" t="str">
        <f t="shared" ca="1" si="152"/>
        <v/>
      </c>
      <c r="E1369" s="81">
        <f t="shared" ca="1" si="150"/>
        <v>0</v>
      </c>
      <c r="F1369" s="83"/>
      <c r="G1369" s="82" t="str">
        <f t="shared" ca="1" si="156"/>
        <v/>
      </c>
      <c r="H1369" s="82" t="str">
        <f t="shared" ca="1" si="153"/>
        <v/>
      </c>
      <c r="I1369" s="82" t="str">
        <f t="shared" ca="1" si="154"/>
        <v/>
      </c>
    </row>
    <row r="1370" spans="2:9" ht="15" thickBot="1" x14ac:dyDescent="0.35">
      <c r="B1370" s="79" t="str">
        <f t="shared" ca="1" si="151"/>
        <v/>
      </c>
      <c r="C1370" s="80" t="str">
        <f t="shared" ca="1" si="155"/>
        <v/>
      </c>
      <c r="D1370" s="83" t="str">
        <f t="shared" ca="1" si="152"/>
        <v/>
      </c>
      <c r="E1370" s="81">
        <f t="shared" ca="1" si="150"/>
        <v>0</v>
      </c>
      <c r="F1370" s="83"/>
      <c r="G1370" s="82" t="str">
        <f t="shared" ca="1" si="156"/>
        <v/>
      </c>
      <c r="H1370" s="82" t="str">
        <f t="shared" ca="1" si="153"/>
        <v/>
      </c>
      <c r="I1370" s="82" t="str">
        <f t="shared" ca="1" si="154"/>
        <v/>
      </c>
    </row>
    <row r="1371" spans="2:9" ht="15" thickBot="1" x14ac:dyDescent="0.35">
      <c r="B1371" s="79" t="str">
        <f t="shared" ca="1" si="151"/>
        <v/>
      </c>
      <c r="C1371" s="80" t="str">
        <f t="shared" ca="1" si="155"/>
        <v/>
      </c>
      <c r="D1371" s="83" t="str">
        <f t="shared" ca="1" si="152"/>
        <v/>
      </c>
      <c r="E1371" s="81">
        <f t="shared" ca="1" si="150"/>
        <v>0</v>
      </c>
      <c r="F1371" s="83"/>
      <c r="G1371" s="82" t="str">
        <f t="shared" ca="1" si="156"/>
        <v/>
      </c>
      <c r="H1371" s="82" t="str">
        <f t="shared" ca="1" si="153"/>
        <v/>
      </c>
      <c r="I1371" s="82" t="str">
        <f t="shared" ca="1" si="154"/>
        <v/>
      </c>
    </row>
    <row r="1372" spans="2:9" ht="15" thickBot="1" x14ac:dyDescent="0.35">
      <c r="B1372" s="79" t="str">
        <f t="shared" ca="1" si="151"/>
        <v/>
      </c>
      <c r="C1372" s="80" t="str">
        <f t="shared" ca="1" si="155"/>
        <v/>
      </c>
      <c r="D1372" s="83" t="str">
        <f t="shared" ca="1" si="152"/>
        <v/>
      </c>
      <c r="E1372" s="81">
        <f t="shared" ca="1" si="150"/>
        <v>0</v>
      </c>
      <c r="F1372" s="83"/>
      <c r="G1372" s="82" t="str">
        <f t="shared" ca="1" si="156"/>
        <v/>
      </c>
      <c r="H1372" s="82" t="str">
        <f t="shared" ca="1" si="153"/>
        <v/>
      </c>
      <c r="I1372" s="82" t="str">
        <f t="shared" ca="1" si="154"/>
        <v/>
      </c>
    </row>
    <row r="1373" spans="2:9" ht="15" thickBot="1" x14ac:dyDescent="0.35">
      <c r="B1373" s="79" t="str">
        <f t="shared" ca="1" si="151"/>
        <v/>
      </c>
      <c r="C1373" s="80" t="str">
        <f t="shared" ca="1" si="155"/>
        <v/>
      </c>
      <c r="D1373" s="83" t="str">
        <f t="shared" ca="1" si="152"/>
        <v/>
      </c>
      <c r="E1373" s="81">
        <f t="shared" ca="1" si="150"/>
        <v>0</v>
      </c>
      <c r="F1373" s="83"/>
      <c r="G1373" s="82" t="str">
        <f t="shared" ca="1" si="156"/>
        <v/>
      </c>
      <c r="H1373" s="82" t="str">
        <f t="shared" ca="1" si="153"/>
        <v/>
      </c>
      <c r="I1373" s="82" t="str">
        <f t="shared" ca="1" si="154"/>
        <v/>
      </c>
    </row>
    <row r="1374" spans="2:9" ht="15" thickBot="1" x14ac:dyDescent="0.35">
      <c r="B1374" s="79" t="str">
        <f t="shared" ca="1" si="151"/>
        <v/>
      </c>
      <c r="C1374" s="80" t="str">
        <f t="shared" ca="1" si="155"/>
        <v/>
      </c>
      <c r="D1374" s="83" t="str">
        <f t="shared" ca="1" si="152"/>
        <v/>
      </c>
      <c r="E1374" s="81">
        <f t="shared" ca="1" si="150"/>
        <v>0</v>
      </c>
      <c r="F1374" s="83"/>
      <c r="G1374" s="82" t="str">
        <f t="shared" ca="1" si="156"/>
        <v/>
      </c>
      <c r="H1374" s="82" t="str">
        <f t="shared" ca="1" si="153"/>
        <v/>
      </c>
      <c r="I1374" s="82" t="str">
        <f t="shared" ca="1" si="154"/>
        <v/>
      </c>
    </row>
    <row r="1375" spans="2:9" ht="15" thickBot="1" x14ac:dyDescent="0.35">
      <c r="B1375" s="79" t="str">
        <f t="shared" ca="1" si="151"/>
        <v/>
      </c>
      <c r="C1375" s="80" t="str">
        <f t="shared" ca="1" si="155"/>
        <v/>
      </c>
      <c r="D1375" s="83" t="str">
        <f t="shared" ca="1" si="152"/>
        <v/>
      </c>
      <c r="E1375" s="81">
        <f t="shared" ca="1" si="150"/>
        <v>0</v>
      </c>
      <c r="F1375" s="83"/>
      <c r="G1375" s="82" t="str">
        <f t="shared" ca="1" si="156"/>
        <v/>
      </c>
      <c r="H1375" s="82" t="str">
        <f t="shared" ca="1" si="153"/>
        <v/>
      </c>
      <c r="I1375" s="82" t="str">
        <f t="shared" ca="1" si="154"/>
        <v/>
      </c>
    </row>
    <row r="1376" spans="2:9" ht="15" thickBot="1" x14ac:dyDescent="0.35">
      <c r="B1376" s="79" t="str">
        <f t="shared" ca="1" si="151"/>
        <v/>
      </c>
      <c r="C1376" s="80" t="str">
        <f t="shared" ca="1" si="155"/>
        <v/>
      </c>
      <c r="D1376" s="83" t="str">
        <f t="shared" ca="1" si="152"/>
        <v/>
      </c>
      <c r="E1376" s="81">
        <f t="shared" ca="1" si="150"/>
        <v>0</v>
      </c>
      <c r="F1376" s="83"/>
      <c r="G1376" s="82" t="str">
        <f t="shared" ca="1" si="156"/>
        <v/>
      </c>
      <c r="H1376" s="82" t="str">
        <f t="shared" ca="1" si="153"/>
        <v/>
      </c>
      <c r="I1376" s="82" t="str">
        <f t="shared" ca="1" si="154"/>
        <v/>
      </c>
    </row>
    <row r="1377" spans="2:9" ht="15" thickBot="1" x14ac:dyDescent="0.35">
      <c r="B1377" s="79" t="str">
        <f t="shared" ca="1" si="151"/>
        <v/>
      </c>
      <c r="C1377" s="80" t="str">
        <f t="shared" ca="1" si="155"/>
        <v/>
      </c>
      <c r="D1377" s="83" t="str">
        <f t="shared" ca="1" si="152"/>
        <v/>
      </c>
      <c r="E1377" s="81">
        <f t="shared" ca="1" si="150"/>
        <v>0</v>
      </c>
      <c r="F1377" s="83"/>
      <c r="G1377" s="82" t="str">
        <f t="shared" ca="1" si="156"/>
        <v/>
      </c>
      <c r="H1377" s="82" t="str">
        <f t="shared" ca="1" si="153"/>
        <v/>
      </c>
      <c r="I1377" s="82" t="str">
        <f t="shared" ca="1" si="154"/>
        <v/>
      </c>
    </row>
    <row r="1378" spans="2:9" ht="15" thickBot="1" x14ac:dyDescent="0.35">
      <c r="B1378" s="79" t="str">
        <f t="shared" ca="1" si="151"/>
        <v/>
      </c>
      <c r="C1378" s="80" t="str">
        <f t="shared" ca="1" si="155"/>
        <v/>
      </c>
      <c r="D1378" s="83" t="str">
        <f t="shared" ca="1" si="152"/>
        <v/>
      </c>
      <c r="E1378" s="81">
        <f t="shared" ca="1" si="150"/>
        <v>0</v>
      </c>
      <c r="F1378" s="83"/>
      <c r="G1378" s="82" t="str">
        <f t="shared" ca="1" si="156"/>
        <v/>
      </c>
      <c r="H1378" s="82" t="str">
        <f t="shared" ca="1" si="153"/>
        <v/>
      </c>
      <c r="I1378" s="82" t="str">
        <f t="shared" ca="1" si="154"/>
        <v/>
      </c>
    </row>
    <row r="1379" spans="2:9" ht="15" thickBot="1" x14ac:dyDescent="0.35">
      <c r="B1379" s="79" t="str">
        <f t="shared" ca="1" si="151"/>
        <v/>
      </c>
      <c r="C1379" s="80" t="str">
        <f t="shared" ca="1" si="155"/>
        <v/>
      </c>
      <c r="D1379" s="83" t="str">
        <f t="shared" ca="1" si="152"/>
        <v/>
      </c>
      <c r="E1379" s="81">
        <f t="shared" ca="1" si="150"/>
        <v>0</v>
      </c>
      <c r="F1379" s="83"/>
      <c r="G1379" s="82" t="str">
        <f t="shared" ca="1" si="156"/>
        <v/>
      </c>
      <c r="H1379" s="82" t="str">
        <f t="shared" ca="1" si="153"/>
        <v/>
      </c>
      <c r="I1379" s="82" t="str">
        <f t="shared" ca="1" si="154"/>
        <v/>
      </c>
    </row>
    <row r="1380" spans="2:9" ht="15" thickBot="1" x14ac:dyDescent="0.35">
      <c r="B1380" s="79" t="str">
        <f t="shared" ca="1" si="151"/>
        <v/>
      </c>
      <c r="C1380" s="80" t="str">
        <f t="shared" ca="1" si="155"/>
        <v/>
      </c>
      <c r="D1380" s="83" t="str">
        <f t="shared" ca="1" si="152"/>
        <v/>
      </c>
      <c r="E1380" s="81">
        <f t="shared" ref="E1380:E1443" ca="1" si="157">IFERROR(IF(I1379-D1380&lt;$E$13,0,IF(B1380=$I$17,$E$13,IF(B1380&lt;$I$17,0,IF(MOD(B1380-$I$17,$E$18)=0,$E$13,0)))),0)</f>
        <v>0</v>
      </c>
      <c r="F1380" s="83"/>
      <c r="G1380" s="82" t="str">
        <f t="shared" ca="1" si="156"/>
        <v/>
      </c>
      <c r="H1380" s="82" t="str">
        <f t="shared" ca="1" si="153"/>
        <v/>
      </c>
      <c r="I1380" s="82" t="str">
        <f t="shared" ca="1" si="154"/>
        <v/>
      </c>
    </row>
    <row r="1381" spans="2:9" ht="15" thickBot="1" x14ac:dyDescent="0.35">
      <c r="B1381" s="79" t="str">
        <f t="shared" ca="1" si="151"/>
        <v/>
      </c>
      <c r="C1381" s="80" t="str">
        <f t="shared" ca="1" si="155"/>
        <v/>
      </c>
      <c r="D1381" s="83" t="str">
        <f t="shared" ca="1" si="152"/>
        <v/>
      </c>
      <c r="E1381" s="81">
        <f t="shared" ca="1" si="157"/>
        <v>0</v>
      </c>
      <c r="F1381" s="83"/>
      <c r="G1381" s="82" t="str">
        <f t="shared" ca="1" si="156"/>
        <v/>
      </c>
      <c r="H1381" s="82" t="str">
        <f t="shared" ca="1" si="153"/>
        <v/>
      </c>
      <c r="I1381" s="82" t="str">
        <f t="shared" ca="1" si="154"/>
        <v/>
      </c>
    </row>
    <row r="1382" spans="2:9" ht="15" thickBot="1" x14ac:dyDescent="0.35">
      <c r="B1382" s="79" t="str">
        <f t="shared" ca="1" si="151"/>
        <v/>
      </c>
      <c r="C1382" s="80" t="str">
        <f t="shared" ca="1" si="155"/>
        <v/>
      </c>
      <c r="D1382" s="83" t="str">
        <f t="shared" ca="1" si="152"/>
        <v/>
      </c>
      <c r="E1382" s="81">
        <f t="shared" ca="1" si="157"/>
        <v>0</v>
      </c>
      <c r="F1382" s="83"/>
      <c r="G1382" s="82" t="str">
        <f t="shared" ca="1" si="156"/>
        <v/>
      </c>
      <c r="H1382" s="82" t="str">
        <f t="shared" ca="1" si="153"/>
        <v/>
      </c>
      <c r="I1382" s="82" t="str">
        <f t="shared" ca="1" si="154"/>
        <v/>
      </c>
    </row>
    <row r="1383" spans="2:9" ht="15" thickBot="1" x14ac:dyDescent="0.35">
      <c r="B1383" s="79" t="str">
        <f t="shared" ca="1" si="151"/>
        <v/>
      </c>
      <c r="C1383" s="80" t="str">
        <f t="shared" ca="1" si="155"/>
        <v/>
      </c>
      <c r="D1383" s="83" t="str">
        <f t="shared" ca="1" si="152"/>
        <v/>
      </c>
      <c r="E1383" s="81">
        <f t="shared" ca="1" si="157"/>
        <v>0</v>
      </c>
      <c r="F1383" s="83"/>
      <c r="G1383" s="82" t="str">
        <f t="shared" ca="1" si="156"/>
        <v/>
      </c>
      <c r="H1383" s="82" t="str">
        <f t="shared" ca="1" si="153"/>
        <v/>
      </c>
      <c r="I1383" s="82" t="str">
        <f t="shared" ca="1" si="154"/>
        <v/>
      </c>
    </row>
    <row r="1384" spans="2:9" ht="15" thickBot="1" x14ac:dyDescent="0.35">
      <c r="B1384" s="79" t="str">
        <f t="shared" ca="1" si="151"/>
        <v/>
      </c>
      <c r="C1384" s="80" t="str">
        <f t="shared" ca="1" si="155"/>
        <v/>
      </c>
      <c r="D1384" s="83" t="str">
        <f t="shared" ca="1" si="152"/>
        <v/>
      </c>
      <c r="E1384" s="81">
        <f t="shared" ca="1" si="157"/>
        <v>0</v>
      </c>
      <c r="F1384" s="83"/>
      <c r="G1384" s="82" t="str">
        <f t="shared" ca="1" si="156"/>
        <v/>
      </c>
      <c r="H1384" s="82" t="str">
        <f t="shared" ca="1" si="153"/>
        <v/>
      </c>
      <c r="I1384" s="82" t="str">
        <f t="shared" ca="1" si="154"/>
        <v/>
      </c>
    </row>
    <row r="1385" spans="2:9" ht="15" thickBot="1" x14ac:dyDescent="0.35">
      <c r="B1385" s="79" t="str">
        <f t="shared" ref="B1385:B1448" ca="1" si="158">IFERROR(IF(I1384&lt;=0,"",B1384+1),"")</f>
        <v/>
      </c>
      <c r="C1385" s="80" t="str">
        <f t="shared" ca="1" si="155"/>
        <v/>
      </c>
      <c r="D1385" s="83" t="str">
        <f t="shared" ref="D1385:D1448" ca="1" si="159">IF(B1385="","",IF(I1384&lt;payment_1,I1384*(1+rate_1),payment_1))</f>
        <v/>
      </c>
      <c r="E1385" s="81">
        <f t="shared" ca="1" si="157"/>
        <v>0</v>
      </c>
      <c r="F1385" s="83"/>
      <c r="G1385" s="82" t="str">
        <f t="shared" ca="1" si="156"/>
        <v/>
      </c>
      <c r="H1385" s="82" t="str">
        <f t="shared" ref="H1385:H1448" ca="1" si="160">IF(B1385="","",D1385-G1385+E1385+F1385)</f>
        <v/>
      </c>
      <c r="I1385" s="82" t="str">
        <f t="shared" ref="I1385:I1448" ca="1" si="161">IFERROR(IF(H1385&lt;=0,"",I1384-H1385),"")</f>
        <v/>
      </c>
    </row>
    <row r="1386" spans="2:9" ht="15" thickBot="1" x14ac:dyDescent="0.35">
      <c r="B1386" s="79" t="str">
        <f t="shared" ca="1" si="158"/>
        <v/>
      </c>
      <c r="C1386" s="80" t="str">
        <f t="shared" ca="1" si="155"/>
        <v/>
      </c>
      <c r="D1386" s="83" t="str">
        <f t="shared" ca="1" si="159"/>
        <v/>
      </c>
      <c r="E1386" s="81">
        <f t="shared" ca="1" si="157"/>
        <v>0</v>
      </c>
      <c r="F1386" s="83"/>
      <c r="G1386" s="82" t="str">
        <f t="shared" ca="1" si="156"/>
        <v/>
      </c>
      <c r="H1386" s="82" t="str">
        <f t="shared" ca="1" si="160"/>
        <v/>
      </c>
      <c r="I1386" s="82" t="str">
        <f t="shared" ca="1" si="161"/>
        <v/>
      </c>
    </row>
    <row r="1387" spans="2:9" ht="15" thickBot="1" x14ac:dyDescent="0.35">
      <c r="B1387" s="79" t="str">
        <f t="shared" ca="1" si="158"/>
        <v/>
      </c>
      <c r="C1387" s="80" t="str">
        <f t="shared" ca="1" si="155"/>
        <v/>
      </c>
      <c r="D1387" s="83" t="str">
        <f t="shared" ca="1" si="159"/>
        <v/>
      </c>
      <c r="E1387" s="81">
        <f t="shared" ca="1" si="157"/>
        <v>0</v>
      </c>
      <c r="F1387" s="83"/>
      <c r="G1387" s="82" t="str">
        <f t="shared" ca="1" si="156"/>
        <v/>
      </c>
      <c r="H1387" s="82" t="str">
        <f t="shared" ca="1" si="160"/>
        <v/>
      </c>
      <c r="I1387" s="82" t="str">
        <f t="shared" ca="1" si="161"/>
        <v/>
      </c>
    </row>
    <row r="1388" spans="2:9" ht="15" thickBot="1" x14ac:dyDescent="0.35">
      <c r="B1388" s="79" t="str">
        <f t="shared" ca="1" si="158"/>
        <v/>
      </c>
      <c r="C1388" s="80" t="str">
        <f t="shared" ca="1" si="155"/>
        <v/>
      </c>
      <c r="D1388" s="83" t="str">
        <f t="shared" ca="1" si="159"/>
        <v/>
      </c>
      <c r="E1388" s="81">
        <f t="shared" ca="1" si="157"/>
        <v>0</v>
      </c>
      <c r="F1388" s="83"/>
      <c r="G1388" s="82" t="str">
        <f t="shared" ca="1" si="156"/>
        <v/>
      </c>
      <c r="H1388" s="82" t="str">
        <f t="shared" ca="1" si="160"/>
        <v/>
      </c>
      <c r="I1388" s="82" t="str">
        <f t="shared" ca="1" si="161"/>
        <v/>
      </c>
    </row>
    <row r="1389" spans="2:9" ht="15" thickBot="1" x14ac:dyDescent="0.35">
      <c r="B1389" s="79" t="str">
        <f t="shared" ca="1" si="158"/>
        <v/>
      </c>
      <c r="C1389" s="80" t="str">
        <f t="shared" ca="1" si="155"/>
        <v/>
      </c>
      <c r="D1389" s="83" t="str">
        <f t="shared" ca="1" si="159"/>
        <v/>
      </c>
      <c r="E1389" s="81">
        <f t="shared" ca="1" si="157"/>
        <v>0</v>
      </c>
      <c r="F1389" s="83"/>
      <c r="G1389" s="82" t="str">
        <f t="shared" ca="1" si="156"/>
        <v/>
      </c>
      <c r="H1389" s="82" t="str">
        <f t="shared" ca="1" si="160"/>
        <v/>
      </c>
      <c r="I1389" s="82" t="str">
        <f t="shared" ca="1" si="161"/>
        <v/>
      </c>
    </row>
    <row r="1390" spans="2:9" ht="15" thickBot="1" x14ac:dyDescent="0.35">
      <c r="B1390" s="79" t="str">
        <f t="shared" ca="1" si="158"/>
        <v/>
      </c>
      <c r="C1390" s="80" t="str">
        <f t="shared" ca="1" si="155"/>
        <v/>
      </c>
      <c r="D1390" s="83" t="str">
        <f t="shared" ca="1" si="159"/>
        <v/>
      </c>
      <c r="E1390" s="81">
        <f t="shared" ca="1" si="157"/>
        <v>0</v>
      </c>
      <c r="F1390" s="83"/>
      <c r="G1390" s="82" t="str">
        <f t="shared" ca="1" si="156"/>
        <v/>
      </c>
      <c r="H1390" s="82" t="str">
        <f t="shared" ca="1" si="160"/>
        <v/>
      </c>
      <c r="I1390" s="82" t="str">
        <f t="shared" ca="1" si="161"/>
        <v/>
      </c>
    </row>
    <row r="1391" spans="2:9" ht="15" thickBot="1" x14ac:dyDescent="0.35">
      <c r="B1391" s="79" t="str">
        <f t="shared" ca="1" si="158"/>
        <v/>
      </c>
      <c r="C1391" s="80" t="str">
        <f t="shared" ca="1" si="155"/>
        <v/>
      </c>
      <c r="D1391" s="83" t="str">
        <f t="shared" ca="1" si="159"/>
        <v/>
      </c>
      <c r="E1391" s="81">
        <f t="shared" ca="1" si="157"/>
        <v>0</v>
      </c>
      <c r="F1391" s="83"/>
      <c r="G1391" s="82" t="str">
        <f t="shared" ca="1" si="156"/>
        <v/>
      </c>
      <c r="H1391" s="82" t="str">
        <f t="shared" ca="1" si="160"/>
        <v/>
      </c>
      <c r="I1391" s="82" t="str">
        <f t="shared" ca="1" si="161"/>
        <v/>
      </c>
    </row>
    <row r="1392" spans="2:9" ht="15" thickBot="1" x14ac:dyDescent="0.35">
      <c r="B1392" s="79" t="str">
        <f t="shared" ca="1" si="158"/>
        <v/>
      </c>
      <c r="C1392" s="80" t="str">
        <f t="shared" ca="1" si="155"/>
        <v/>
      </c>
      <c r="D1392" s="83" t="str">
        <f t="shared" ca="1" si="159"/>
        <v/>
      </c>
      <c r="E1392" s="81">
        <f t="shared" ca="1" si="157"/>
        <v>0</v>
      </c>
      <c r="F1392" s="83"/>
      <c r="G1392" s="82" t="str">
        <f t="shared" ca="1" si="156"/>
        <v/>
      </c>
      <c r="H1392" s="82" t="str">
        <f t="shared" ca="1" si="160"/>
        <v/>
      </c>
      <c r="I1392" s="82" t="str">
        <f t="shared" ca="1" si="161"/>
        <v/>
      </c>
    </row>
    <row r="1393" spans="2:9" ht="15" thickBot="1" x14ac:dyDescent="0.35">
      <c r="B1393" s="79" t="str">
        <f t="shared" ca="1" si="158"/>
        <v/>
      </c>
      <c r="C1393" s="80" t="str">
        <f t="shared" ca="1" si="155"/>
        <v/>
      </c>
      <c r="D1393" s="83" t="str">
        <f t="shared" ca="1" si="159"/>
        <v/>
      </c>
      <c r="E1393" s="81">
        <f t="shared" ca="1" si="157"/>
        <v>0</v>
      </c>
      <c r="F1393" s="83"/>
      <c r="G1393" s="82" t="str">
        <f t="shared" ca="1" si="156"/>
        <v/>
      </c>
      <c r="H1393" s="82" t="str">
        <f t="shared" ca="1" si="160"/>
        <v/>
      </c>
      <c r="I1393" s="82" t="str">
        <f t="shared" ca="1" si="161"/>
        <v/>
      </c>
    </row>
    <row r="1394" spans="2:9" ht="15" thickBot="1" x14ac:dyDescent="0.35">
      <c r="B1394" s="79" t="str">
        <f t="shared" ca="1" si="158"/>
        <v/>
      </c>
      <c r="C1394" s="80" t="str">
        <f t="shared" ca="1" si="155"/>
        <v/>
      </c>
      <c r="D1394" s="83" t="str">
        <f t="shared" ca="1" si="159"/>
        <v/>
      </c>
      <c r="E1394" s="81">
        <f t="shared" ca="1" si="157"/>
        <v>0</v>
      </c>
      <c r="F1394" s="83"/>
      <c r="G1394" s="82" t="str">
        <f t="shared" ca="1" si="156"/>
        <v/>
      </c>
      <c r="H1394" s="82" t="str">
        <f t="shared" ca="1" si="160"/>
        <v/>
      </c>
      <c r="I1394" s="82" t="str">
        <f t="shared" ca="1" si="161"/>
        <v/>
      </c>
    </row>
    <row r="1395" spans="2:9" ht="15" thickBot="1" x14ac:dyDescent="0.35">
      <c r="B1395" s="79" t="str">
        <f t="shared" ca="1" si="158"/>
        <v/>
      </c>
      <c r="C1395" s="80" t="str">
        <f t="shared" ca="1" si="155"/>
        <v/>
      </c>
      <c r="D1395" s="83" t="str">
        <f t="shared" ca="1" si="159"/>
        <v/>
      </c>
      <c r="E1395" s="81">
        <f t="shared" ca="1" si="157"/>
        <v>0</v>
      </c>
      <c r="F1395" s="83"/>
      <c r="G1395" s="82" t="str">
        <f t="shared" ca="1" si="156"/>
        <v/>
      </c>
      <c r="H1395" s="82" t="str">
        <f t="shared" ca="1" si="160"/>
        <v/>
      </c>
      <c r="I1395" s="82" t="str">
        <f t="shared" ca="1" si="161"/>
        <v/>
      </c>
    </row>
    <row r="1396" spans="2:9" ht="15" thickBot="1" x14ac:dyDescent="0.35">
      <c r="B1396" s="79" t="str">
        <f t="shared" ca="1" si="158"/>
        <v/>
      </c>
      <c r="C1396" s="80" t="str">
        <f t="shared" ca="1" si="155"/>
        <v/>
      </c>
      <c r="D1396" s="83" t="str">
        <f t="shared" ca="1" si="159"/>
        <v/>
      </c>
      <c r="E1396" s="81">
        <f t="shared" ca="1" si="157"/>
        <v>0</v>
      </c>
      <c r="F1396" s="83"/>
      <c r="G1396" s="82" t="str">
        <f t="shared" ca="1" si="156"/>
        <v/>
      </c>
      <c r="H1396" s="82" t="str">
        <f t="shared" ca="1" si="160"/>
        <v/>
      </c>
      <c r="I1396" s="82" t="str">
        <f t="shared" ca="1" si="161"/>
        <v/>
      </c>
    </row>
    <row r="1397" spans="2:9" ht="15" thickBot="1" x14ac:dyDescent="0.35">
      <c r="B1397" s="79" t="str">
        <f t="shared" ca="1" si="158"/>
        <v/>
      </c>
      <c r="C1397" s="80" t="str">
        <f t="shared" ca="1" si="155"/>
        <v/>
      </c>
      <c r="D1397" s="83" t="str">
        <f t="shared" ca="1" si="159"/>
        <v/>
      </c>
      <c r="E1397" s="81">
        <f t="shared" ca="1" si="157"/>
        <v>0</v>
      </c>
      <c r="F1397" s="83"/>
      <c r="G1397" s="82" t="str">
        <f t="shared" ca="1" si="156"/>
        <v/>
      </c>
      <c r="H1397" s="82" t="str">
        <f t="shared" ca="1" si="160"/>
        <v/>
      </c>
      <c r="I1397" s="82" t="str">
        <f t="shared" ca="1" si="161"/>
        <v/>
      </c>
    </row>
    <row r="1398" spans="2:9" ht="15" thickBot="1" x14ac:dyDescent="0.35">
      <c r="B1398" s="79" t="str">
        <f t="shared" ca="1" si="158"/>
        <v/>
      </c>
      <c r="C1398" s="80" t="str">
        <f t="shared" ca="1" si="155"/>
        <v/>
      </c>
      <c r="D1398" s="83" t="str">
        <f t="shared" ca="1" si="159"/>
        <v/>
      </c>
      <c r="E1398" s="81">
        <f t="shared" ca="1" si="157"/>
        <v>0</v>
      </c>
      <c r="F1398" s="83"/>
      <c r="G1398" s="82" t="str">
        <f t="shared" ca="1" si="156"/>
        <v/>
      </c>
      <c r="H1398" s="82" t="str">
        <f t="shared" ca="1" si="160"/>
        <v/>
      </c>
      <c r="I1398" s="82" t="str">
        <f t="shared" ca="1" si="161"/>
        <v/>
      </c>
    </row>
    <row r="1399" spans="2:9" ht="15" thickBot="1" x14ac:dyDescent="0.35">
      <c r="B1399" s="79" t="str">
        <f t="shared" ca="1" si="158"/>
        <v/>
      </c>
      <c r="C1399" s="80" t="str">
        <f t="shared" ca="1" si="155"/>
        <v/>
      </c>
      <c r="D1399" s="83" t="str">
        <f t="shared" ca="1" si="159"/>
        <v/>
      </c>
      <c r="E1399" s="81">
        <f t="shared" ca="1" si="157"/>
        <v>0</v>
      </c>
      <c r="F1399" s="83"/>
      <c r="G1399" s="82" t="str">
        <f t="shared" ca="1" si="156"/>
        <v/>
      </c>
      <c r="H1399" s="82" t="str">
        <f t="shared" ca="1" si="160"/>
        <v/>
      </c>
      <c r="I1399" s="82" t="str">
        <f t="shared" ca="1" si="161"/>
        <v/>
      </c>
    </row>
    <row r="1400" spans="2:9" ht="15" thickBot="1" x14ac:dyDescent="0.35">
      <c r="B1400" s="79" t="str">
        <f t="shared" ca="1" si="158"/>
        <v/>
      </c>
      <c r="C1400" s="80" t="str">
        <f t="shared" ca="1" si="155"/>
        <v/>
      </c>
      <c r="D1400" s="83" t="str">
        <f t="shared" ca="1" si="159"/>
        <v/>
      </c>
      <c r="E1400" s="81">
        <f t="shared" ca="1" si="157"/>
        <v>0</v>
      </c>
      <c r="F1400" s="83"/>
      <c r="G1400" s="82" t="str">
        <f t="shared" ca="1" si="156"/>
        <v/>
      </c>
      <c r="H1400" s="82" t="str">
        <f t="shared" ca="1" si="160"/>
        <v/>
      </c>
      <c r="I1400" s="82" t="str">
        <f t="shared" ca="1" si="161"/>
        <v/>
      </c>
    </row>
    <row r="1401" spans="2:9" ht="15" thickBot="1" x14ac:dyDescent="0.35">
      <c r="B1401" s="79" t="str">
        <f t="shared" ca="1" si="158"/>
        <v/>
      </c>
      <c r="C1401" s="80" t="str">
        <f t="shared" ca="1" si="155"/>
        <v/>
      </c>
      <c r="D1401" s="83" t="str">
        <f t="shared" ca="1" si="159"/>
        <v/>
      </c>
      <c r="E1401" s="81">
        <f t="shared" ca="1" si="157"/>
        <v>0</v>
      </c>
      <c r="F1401" s="83"/>
      <c r="G1401" s="82" t="str">
        <f t="shared" ca="1" si="156"/>
        <v/>
      </c>
      <c r="H1401" s="82" t="str">
        <f t="shared" ca="1" si="160"/>
        <v/>
      </c>
      <c r="I1401" s="82" t="str">
        <f t="shared" ca="1" si="161"/>
        <v/>
      </c>
    </row>
    <row r="1402" spans="2:9" ht="15" thickBot="1" x14ac:dyDescent="0.35">
      <c r="B1402" s="79" t="str">
        <f t="shared" ca="1" si="158"/>
        <v/>
      </c>
      <c r="C1402" s="80" t="str">
        <f t="shared" ca="1" si="155"/>
        <v/>
      </c>
      <c r="D1402" s="83" t="str">
        <f t="shared" ca="1" si="159"/>
        <v/>
      </c>
      <c r="E1402" s="81">
        <f t="shared" ca="1" si="157"/>
        <v>0</v>
      </c>
      <c r="F1402" s="83"/>
      <c r="G1402" s="82" t="str">
        <f t="shared" ca="1" si="156"/>
        <v/>
      </c>
      <c r="H1402" s="82" t="str">
        <f t="shared" ca="1" si="160"/>
        <v/>
      </c>
      <c r="I1402" s="82" t="str">
        <f t="shared" ca="1" si="161"/>
        <v/>
      </c>
    </row>
    <row r="1403" spans="2:9" ht="15" thickBot="1" x14ac:dyDescent="0.35">
      <c r="B1403" s="79" t="str">
        <f t="shared" ca="1" si="158"/>
        <v/>
      </c>
      <c r="C1403" s="80" t="str">
        <f t="shared" ca="1" si="155"/>
        <v/>
      </c>
      <c r="D1403" s="83" t="str">
        <f t="shared" ca="1" si="159"/>
        <v/>
      </c>
      <c r="E1403" s="81">
        <f t="shared" ca="1" si="157"/>
        <v>0</v>
      </c>
      <c r="F1403" s="83"/>
      <c r="G1403" s="82" t="str">
        <f t="shared" ca="1" si="156"/>
        <v/>
      </c>
      <c r="H1403" s="82" t="str">
        <f t="shared" ca="1" si="160"/>
        <v/>
      </c>
      <c r="I1403" s="82" t="str">
        <f t="shared" ca="1" si="161"/>
        <v/>
      </c>
    </row>
    <row r="1404" spans="2:9" ht="15" thickBot="1" x14ac:dyDescent="0.35">
      <c r="B1404" s="79" t="str">
        <f t="shared" ca="1" si="158"/>
        <v/>
      </c>
      <c r="C1404" s="80" t="str">
        <f t="shared" ca="1" si="155"/>
        <v/>
      </c>
      <c r="D1404" s="83" t="str">
        <f t="shared" ca="1" si="159"/>
        <v/>
      </c>
      <c r="E1404" s="81">
        <f t="shared" ca="1" si="157"/>
        <v>0</v>
      </c>
      <c r="F1404" s="83"/>
      <c r="G1404" s="82" t="str">
        <f t="shared" ca="1" si="156"/>
        <v/>
      </c>
      <c r="H1404" s="82" t="str">
        <f t="shared" ca="1" si="160"/>
        <v/>
      </c>
      <c r="I1404" s="82" t="str">
        <f t="shared" ca="1" si="161"/>
        <v/>
      </c>
    </row>
    <row r="1405" spans="2:9" ht="15" thickBot="1" x14ac:dyDescent="0.35">
      <c r="B1405" s="79" t="str">
        <f t="shared" ca="1" si="158"/>
        <v/>
      </c>
      <c r="C1405" s="80" t="str">
        <f t="shared" ca="1" si="155"/>
        <v/>
      </c>
      <c r="D1405" s="83" t="str">
        <f t="shared" ca="1" si="159"/>
        <v/>
      </c>
      <c r="E1405" s="81">
        <f t="shared" ca="1" si="157"/>
        <v>0</v>
      </c>
      <c r="F1405" s="83"/>
      <c r="G1405" s="82" t="str">
        <f t="shared" ca="1" si="156"/>
        <v/>
      </c>
      <c r="H1405" s="82" t="str">
        <f t="shared" ca="1" si="160"/>
        <v/>
      </c>
      <c r="I1405" s="82" t="str">
        <f t="shared" ca="1" si="161"/>
        <v/>
      </c>
    </row>
    <row r="1406" spans="2:9" ht="15" thickBot="1" x14ac:dyDescent="0.35">
      <c r="B1406" s="79" t="str">
        <f t="shared" ca="1" si="158"/>
        <v/>
      </c>
      <c r="C1406" s="80" t="str">
        <f t="shared" ca="1" si="155"/>
        <v/>
      </c>
      <c r="D1406" s="83" t="str">
        <f t="shared" ca="1" si="159"/>
        <v/>
      </c>
      <c r="E1406" s="81">
        <f t="shared" ca="1" si="157"/>
        <v>0</v>
      </c>
      <c r="F1406" s="83"/>
      <c r="G1406" s="82" t="str">
        <f t="shared" ca="1" si="156"/>
        <v/>
      </c>
      <c r="H1406" s="82" t="str">
        <f t="shared" ca="1" si="160"/>
        <v/>
      </c>
      <c r="I1406" s="82" t="str">
        <f t="shared" ca="1" si="161"/>
        <v/>
      </c>
    </row>
    <row r="1407" spans="2:9" ht="15" thickBot="1" x14ac:dyDescent="0.35">
      <c r="B1407" s="79" t="str">
        <f t="shared" ca="1" si="158"/>
        <v/>
      </c>
      <c r="C1407" s="80" t="str">
        <f t="shared" ca="1" si="155"/>
        <v/>
      </c>
      <c r="D1407" s="83" t="str">
        <f t="shared" ca="1" si="159"/>
        <v/>
      </c>
      <c r="E1407" s="81">
        <f t="shared" ca="1" si="157"/>
        <v>0</v>
      </c>
      <c r="F1407" s="83"/>
      <c r="G1407" s="82" t="str">
        <f t="shared" ca="1" si="156"/>
        <v/>
      </c>
      <c r="H1407" s="82" t="str">
        <f t="shared" ca="1" si="160"/>
        <v/>
      </c>
      <c r="I1407" s="82" t="str">
        <f t="shared" ca="1" si="161"/>
        <v/>
      </c>
    </row>
    <row r="1408" spans="2:9" ht="15" thickBot="1" x14ac:dyDescent="0.35">
      <c r="B1408" s="79" t="str">
        <f t="shared" ca="1" si="158"/>
        <v/>
      </c>
      <c r="C1408" s="80" t="str">
        <f t="shared" ca="1" si="155"/>
        <v/>
      </c>
      <c r="D1408" s="83" t="str">
        <f t="shared" ca="1" si="159"/>
        <v/>
      </c>
      <c r="E1408" s="81">
        <f t="shared" ca="1" si="157"/>
        <v>0</v>
      </c>
      <c r="F1408" s="83"/>
      <c r="G1408" s="82" t="str">
        <f t="shared" ca="1" si="156"/>
        <v/>
      </c>
      <c r="H1408" s="82" t="str">
        <f t="shared" ca="1" si="160"/>
        <v/>
      </c>
      <c r="I1408" s="82" t="str">
        <f t="shared" ca="1" si="161"/>
        <v/>
      </c>
    </row>
    <row r="1409" spans="2:9" ht="15" thickBot="1" x14ac:dyDescent="0.35">
      <c r="B1409" s="79" t="str">
        <f t="shared" ca="1" si="158"/>
        <v/>
      </c>
      <c r="C1409" s="80" t="str">
        <f t="shared" ca="1" si="155"/>
        <v/>
      </c>
      <c r="D1409" s="83" t="str">
        <f t="shared" ca="1" si="159"/>
        <v/>
      </c>
      <c r="E1409" s="81">
        <f t="shared" ca="1" si="157"/>
        <v>0</v>
      </c>
      <c r="F1409" s="83"/>
      <c r="G1409" s="82" t="str">
        <f t="shared" ca="1" si="156"/>
        <v/>
      </c>
      <c r="H1409" s="82" t="str">
        <f t="shared" ca="1" si="160"/>
        <v/>
      </c>
      <c r="I1409" s="82" t="str">
        <f t="shared" ca="1" si="161"/>
        <v/>
      </c>
    </row>
    <row r="1410" spans="2:9" ht="15" thickBot="1" x14ac:dyDescent="0.35">
      <c r="B1410" s="79" t="str">
        <f t="shared" ca="1" si="158"/>
        <v/>
      </c>
      <c r="C1410" s="80" t="str">
        <f t="shared" ca="1" si="155"/>
        <v/>
      </c>
      <c r="D1410" s="83" t="str">
        <f t="shared" ca="1" si="159"/>
        <v/>
      </c>
      <c r="E1410" s="81">
        <f t="shared" ca="1" si="157"/>
        <v>0</v>
      </c>
      <c r="F1410" s="83"/>
      <c r="G1410" s="82" t="str">
        <f t="shared" ca="1" si="156"/>
        <v/>
      </c>
      <c r="H1410" s="82" t="str">
        <f t="shared" ca="1" si="160"/>
        <v/>
      </c>
      <c r="I1410" s="82" t="str">
        <f t="shared" ca="1" si="161"/>
        <v/>
      </c>
    </row>
    <row r="1411" spans="2:9" ht="15" thickBot="1" x14ac:dyDescent="0.35">
      <c r="B1411" s="79" t="str">
        <f t="shared" ca="1" si="158"/>
        <v/>
      </c>
      <c r="C1411" s="80" t="str">
        <f t="shared" ca="1" si="155"/>
        <v/>
      </c>
      <c r="D1411" s="83" t="str">
        <f t="shared" ca="1" si="159"/>
        <v/>
      </c>
      <c r="E1411" s="81">
        <f t="shared" ca="1" si="157"/>
        <v>0</v>
      </c>
      <c r="F1411" s="83"/>
      <c r="G1411" s="82" t="str">
        <f t="shared" ca="1" si="156"/>
        <v/>
      </c>
      <c r="H1411" s="82" t="str">
        <f t="shared" ca="1" si="160"/>
        <v/>
      </c>
      <c r="I1411" s="82" t="str">
        <f t="shared" ca="1" si="161"/>
        <v/>
      </c>
    </row>
    <row r="1412" spans="2:9" ht="15" thickBot="1" x14ac:dyDescent="0.35">
      <c r="B1412" s="79" t="str">
        <f t="shared" ca="1" si="158"/>
        <v/>
      </c>
      <c r="C1412" s="80" t="str">
        <f t="shared" ca="1" si="155"/>
        <v/>
      </c>
      <c r="D1412" s="83" t="str">
        <f t="shared" ca="1" si="159"/>
        <v/>
      </c>
      <c r="E1412" s="81">
        <f t="shared" ca="1" si="157"/>
        <v>0</v>
      </c>
      <c r="F1412" s="83"/>
      <c r="G1412" s="82" t="str">
        <f t="shared" ca="1" si="156"/>
        <v/>
      </c>
      <c r="H1412" s="82" t="str">
        <f t="shared" ca="1" si="160"/>
        <v/>
      </c>
      <c r="I1412" s="82" t="str">
        <f t="shared" ca="1" si="161"/>
        <v/>
      </c>
    </row>
    <row r="1413" spans="2:9" ht="15" thickBot="1" x14ac:dyDescent="0.35">
      <c r="B1413" s="79" t="str">
        <f t="shared" ca="1" si="158"/>
        <v/>
      </c>
      <c r="C1413" s="80" t="str">
        <f t="shared" ca="1" si="155"/>
        <v/>
      </c>
      <c r="D1413" s="83" t="str">
        <f t="shared" ca="1" si="159"/>
        <v/>
      </c>
      <c r="E1413" s="81">
        <f t="shared" ca="1" si="157"/>
        <v>0</v>
      </c>
      <c r="F1413" s="83"/>
      <c r="G1413" s="82" t="str">
        <f t="shared" ca="1" si="156"/>
        <v/>
      </c>
      <c r="H1413" s="82" t="str">
        <f t="shared" ca="1" si="160"/>
        <v/>
      </c>
      <c r="I1413" s="82" t="str">
        <f t="shared" ca="1" si="161"/>
        <v/>
      </c>
    </row>
    <row r="1414" spans="2:9" ht="15" thickBot="1" x14ac:dyDescent="0.35">
      <c r="B1414" s="79" t="str">
        <f t="shared" ca="1" si="158"/>
        <v/>
      </c>
      <c r="C1414" s="80" t="str">
        <f t="shared" ca="1" si="155"/>
        <v/>
      </c>
      <c r="D1414" s="83" t="str">
        <f t="shared" ca="1" si="159"/>
        <v/>
      </c>
      <c r="E1414" s="81">
        <f t="shared" ca="1" si="157"/>
        <v>0</v>
      </c>
      <c r="F1414" s="83"/>
      <c r="G1414" s="82" t="str">
        <f t="shared" ca="1" si="156"/>
        <v/>
      </c>
      <c r="H1414" s="82" t="str">
        <f t="shared" ca="1" si="160"/>
        <v/>
      </c>
      <c r="I1414" s="82" t="str">
        <f t="shared" ca="1" si="161"/>
        <v/>
      </c>
    </row>
    <row r="1415" spans="2:9" ht="15" thickBot="1" x14ac:dyDescent="0.35">
      <c r="B1415" s="79" t="str">
        <f t="shared" ca="1" si="158"/>
        <v/>
      </c>
      <c r="C1415" s="80" t="str">
        <f t="shared" ca="1" si="155"/>
        <v/>
      </c>
      <c r="D1415" s="83" t="str">
        <f t="shared" ca="1" si="159"/>
        <v/>
      </c>
      <c r="E1415" s="81">
        <f t="shared" ca="1" si="157"/>
        <v>0</v>
      </c>
      <c r="F1415" s="83"/>
      <c r="G1415" s="82" t="str">
        <f t="shared" ca="1" si="156"/>
        <v/>
      </c>
      <c r="H1415" s="82" t="str">
        <f t="shared" ca="1" si="160"/>
        <v/>
      </c>
      <c r="I1415" s="82" t="str">
        <f t="shared" ca="1" si="161"/>
        <v/>
      </c>
    </row>
    <row r="1416" spans="2:9" ht="15" thickBot="1" x14ac:dyDescent="0.35">
      <c r="B1416" s="79" t="str">
        <f t="shared" ca="1" si="158"/>
        <v/>
      </c>
      <c r="C1416" s="80" t="str">
        <f t="shared" ca="1" si="155"/>
        <v/>
      </c>
      <c r="D1416" s="83" t="str">
        <f t="shared" ca="1" si="159"/>
        <v/>
      </c>
      <c r="E1416" s="81">
        <f t="shared" ca="1" si="157"/>
        <v>0</v>
      </c>
      <c r="F1416" s="83"/>
      <c r="G1416" s="82" t="str">
        <f t="shared" ca="1" si="156"/>
        <v/>
      </c>
      <c r="H1416" s="82" t="str">
        <f t="shared" ca="1" si="160"/>
        <v/>
      </c>
      <c r="I1416" s="82" t="str">
        <f t="shared" ca="1" si="161"/>
        <v/>
      </c>
    </row>
    <row r="1417" spans="2:9" ht="15" thickBot="1" x14ac:dyDescent="0.35">
      <c r="B1417" s="79" t="str">
        <f t="shared" ca="1" si="158"/>
        <v/>
      </c>
      <c r="C1417" s="80" t="str">
        <f t="shared" ca="1" si="155"/>
        <v/>
      </c>
      <c r="D1417" s="83" t="str">
        <f t="shared" ca="1" si="159"/>
        <v/>
      </c>
      <c r="E1417" s="81">
        <f t="shared" ca="1" si="157"/>
        <v>0</v>
      </c>
      <c r="F1417" s="83"/>
      <c r="G1417" s="82" t="str">
        <f t="shared" ca="1" si="156"/>
        <v/>
      </c>
      <c r="H1417" s="82" t="str">
        <f t="shared" ca="1" si="160"/>
        <v/>
      </c>
      <c r="I1417" s="82" t="str">
        <f t="shared" ca="1" si="161"/>
        <v/>
      </c>
    </row>
    <row r="1418" spans="2:9" ht="15" thickBot="1" x14ac:dyDescent="0.35">
      <c r="B1418" s="79" t="str">
        <f t="shared" ca="1" si="158"/>
        <v/>
      </c>
      <c r="C1418" s="80" t="str">
        <f t="shared" ca="1" si="155"/>
        <v/>
      </c>
      <c r="D1418" s="83" t="str">
        <f t="shared" ca="1" si="159"/>
        <v/>
      </c>
      <c r="E1418" s="81">
        <f t="shared" ca="1" si="157"/>
        <v>0</v>
      </c>
      <c r="F1418" s="83"/>
      <c r="G1418" s="82" t="str">
        <f t="shared" ca="1" si="156"/>
        <v/>
      </c>
      <c r="H1418" s="82" t="str">
        <f t="shared" ca="1" si="160"/>
        <v/>
      </c>
      <c r="I1418" s="82" t="str">
        <f t="shared" ca="1" si="161"/>
        <v/>
      </c>
    </row>
    <row r="1419" spans="2:9" ht="15" thickBot="1" x14ac:dyDescent="0.35">
      <c r="B1419" s="79" t="str">
        <f t="shared" ca="1" si="158"/>
        <v/>
      </c>
      <c r="C1419" s="80" t="str">
        <f t="shared" ca="1" si="155"/>
        <v/>
      </c>
      <c r="D1419" s="83" t="str">
        <f t="shared" ca="1" si="159"/>
        <v/>
      </c>
      <c r="E1419" s="81">
        <f t="shared" ca="1" si="157"/>
        <v>0</v>
      </c>
      <c r="F1419" s="83"/>
      <c r="G1419" s="82" t="str">
        <f t="shared" ca="1" si="156"/>
        <v/>
      </c>
      <c r="H1419" s="82" t="str">
        <f t="shared" ca="1" si="160"/>
        <v/>
      </c>
      <c r="I1419" s="82" t="str">
        <f t="shared" ca="1" si="161"/>
        <v/>
      </c>
    </row>
    <row r="1420" spans="2:9" ht="15" thickBot="1" x14ac:dyDescent="0.35">
      <c r="B1420" s="79" t="str">
        <f t="shared" ca="1" si="158"/>
        <v/>
      </c>
      <c r="C1420" s="80" t="str">
        <f t="shared" ca="1" si="155"/>
        <v/>
      </c>
      <c r="D1420" s="83" t="str">
        <f t="shared" ca="1" si="159"/>
        <v/>
      </c>
      <c r="E1420" s="81">
        <f t="shared" ca="1" si="157"/>
        <v>0</v>
      </c>
      <c r="F1420" s="83"/>
      <c r="G1420" s="82" t="str">
        <f t="shared" ca="1" si="156"/>
        <v/>
      </c>
      <c r="H1420" s="82" t="str">
        <f t="shared" ca="1" si="160"/>
        <v/>
      </c>
      <c r="I1420" s="82" t="str">
        <f t="shared" ca="1" si="161"/>
        <v/>
      </c>
    </row>
    <row r="1421" spans="2:9" ht="15" thickBot="1" x14ac:dyDescent="0.35">
      <c r="B1421" s="79" t="str">
        <f t="shared" ca="1" si="158"/>
        <v/>
      </c>
      <c r="C1421" s="80" t="str">
        <f t="shared" ca="1" si="155"/>
        <v/>
      </c>
      <c r="D1421" s="83" t="str">
        <f t="shared" ca="1" si="159"/>
        <v/>
      </c>
      <c r="E1421" s="81">
        <f t="shared" ca="1" si="157"/>
        <v>0</v>
      </c>
      <c r="F1421" s="83"/>
      <c r="G1421" s="82" t="str">
        <f t="shared" ca="1" si="156"/>
        <v/>
      </c>
      <c r="H1421" s="82" t="str">
        <f t="shared" ca="1" si="160"/>
        <v/>
      </c>
      <c r="I1421" s="82" t="str">
        <f t="shared" ca="1" si="161"/>
        <v/>
      </c>
    </row>
    <row r="1422" spans="2:9" ht="15" thickBot="1" x14ac:dyDescent="0.35">
      <c r="B1422" s="79" t="str">
        <f t="shared" ca="1" si="158"/>
        <v/>
      </c>
      <c r="C1422" s="80" t="str">
        <f t="shared" ca="1" si="155"/>
        <v/>
      </c>
      <c r="D1422" s="83" t="str">
        <f t="shared" ca="1" si="159"/>
        <v/>
      </c>
      <c r="E1422" s="81">
        <f t="shared" ca="1" si="157"/>
        <v>0</v>
      </c>
      <c r="F1422" s="83"/>
      <c r="G1422" s="82" t="str">
        <f t="shared" ca="1" si="156"/>
        <v/>
      </c>
      <c r="H1422" s="82" t="str">
        <f t="shared" ca="1" si="160"/>
        <v/>
      </c>
      <c r="I1422" s="82" t="str">
        <f t="shared" ca="1" si="161"/>
        <v/>
      </c>
    </row>
    <row r="1423" spans="2:9" ht="15" thickBot="1" x14ac:dyDescent="0.35">
      <c r="B1423" s="79" t="str">
        <f t="shared" ca="1" si="158"/>
        <v/>
      </c>
      <c r="C1423" s="80" t="str">
        <f t="shared" ca="1" si="155"/>
        <v/>
      </c>
      <c r="D1423" s="83" t="str">
        <f t="shared" ca="1" si="159"/>
        <v/>
      </c>
      <c r="E1423" s="81">
        <f t="shared" ca="1" si="157"/>
        <v>0</v>
      </c>
      <c r="F1423" s="83"/>
      <c r="G1423" s="82" t="str">
        <f t="shared" ca="1" si="156"/>
        <v/>
      </c>
      <c r="H1423" s="82" t="str">
        <f t="shared" ca="1" si="160"/>
        <v/>
      </c>
      <c r="I1423" s="82" t="str">
        <f t="shared" ca="1" si="161"/>
        <v/>
      </c>
    </row>
    <row r="1424" spans="2:9" ht="15" thickBot="1" x14ac:dyDescent="0.35">
      <c r="B1424" s="79" t="str">
        <f t="shared" ca="1" si="158"/>
        <v/>
      </c>
      <c r="C1424" s="80" t="str">
        <f t="shared" ca="1" si="155"/>
        <v/>
      </c>
      <c r="D1424" s="83" t="str">
        <f t="shared" ca="1" si="159"/>
        <v/>
      </c>
      <c r="E1424" s="81">
        <f t="shared" ca="1" si="157"/>
        <v>0</v>
      </c>
      <c r="F1424" s="83"/>
      <c r="G1424" s="82" t="str">
        <f t="shared" ca="1" si="156"/>
        <v/>
      </c>
      <c r="H1424" s="82" t="str">
        <f t="shared" ca="1" si="160"/>
        <v/>
      </c>
      <c r="I1424" s="82" t="str">
        <f t="shared" ca="1" si="161"/>
        <v/>
      </c>
    </row>
    <row r="1425" spans="2:9" ht="15" thickBot="1" x14ac:dyDescent="0.35">
      <c r="B1425" s="79" t="str">
        <f t="shared" ca="1" si="158"/>
        <v/>
      </c>
      <c r="C1425" s="80" t="str">
        <f t="shared" ca="1" si="155"/>
        <v/>
      </c>
      <c r="D1425" s="83" t="str">
        <f t="shared" ca="1" si="159"/>
        <v/>
      </c>
      <c r="E1425" s="81">
        <f t="shared" ca="1" si="157"/>
        <v>0</v>
      </c>
      <c r="F1425" s="83"/>
      <c r="G1425" s="82" t="str">
        <f t="shared" ca="1" si="156"/>
        <v/>
      </c>
      <c r="H1425" s="82" t="str">
        <f t="shared" ca="1" si="160"/>
        <v/>
      </c>
      <c r="I1425" s="82" t="str">
        <f t="shared" ca="1" si="161"/>
        <v/>
      </c>
    </row>
    <row r="1426" spans="2:9" ht="15" thickBot="1" x14ac:dyDescent="0.35">
      <c r="B1426" s="79" t="str">
        <f t="shared" ca="1" si="158"/>
        <v/>
      </c>
      <c r="C1426" s="80" t="str">
        <f t="shared" ca="1" si="155"/>
        <v/>
      </c>
      <c r="D1426" s="83" t="str">
        <f t="shared" ca="1" si="159"/>
        <v/>
      </c>
      <c r="E1426" s="81">
        <f t="shared" ca="1" si="157"/>
        <v>0</v>
      </c>
      <c r="F1426" s="83"/>
      <c r="G1426" s="82" t="str">
        <f t="shared" ca="1" si="156"/>
        <v/>
      </c>
      <c r="H1426" s="82" t="str">
        <f t="shared" ca="1" si="160"/>
        <v/>
      </c>
      <c r="I1426" s="82" t="str">
        <f t="shared" ca="1" si="161"/>
        <v/>
      </c>
    </row>
    <row r="1427" spans="2:9" ht="15" thickBot="1" x14ac:dyDescent="0.35">
      <c r="B1427" s="79" t="str">
        <f t="shared" ca="1" si="158"/>
        <v/>
      </c>
      <c r="C1427" s="80" t="str">
        <f t="shared" ca="1" si="155"/>
        <v/>
      </c>
      <c r="D1427" s="83" t="str">
        <f t="shared" ca="1" si="159"/>
        <v/>
      </c>
      <c r="E1427" s="81">
        <f t="shared" ca="1" si="157"/>
        <v>0</v>
      </c>
      <c r="F1427" s="83"/>
      <c r="G1427" s="82" t="str">
        <f t="shared" ca="1" si="156"/>
        <v/>
      </c>
      <c r="H1427" s="82" t="str">
        <f t="shared" ca="1" si="160"/>
        <v/>
      </c>
      <c r="I1427" s="82" t="str">
        <f t="shared" ca="1" si="161"/>
        <v/>
      </c>
    </row>
    <row r="1428" spans="2:9" ht="15" thickBot="1" x14ac:dyDescent="0.35">
      <c r="B1428" s="79" t="str">
        <f t="shared" ca="1" si="158"/>
        <v/>
      </c>
      <c r="C1428" s="80" t="str">
        <f t="shared" ca="1" si="155"/>
        <v/>
      </c>
      <c r="D1428" s="83" t="str">
        <f t="shared" ca="1" si="159"/>
        <v/>
      </c>
      <c r="E1428" s="81">
        <f t="shared" ca="1" si="157"/>
        <v>0</v>
      </c>
      <c r="F1428" s="83"/>
      <c r="G1428" s="82" t="str">
        <f t="shared" ca="1" si="156"/>
        <v/>
      </c>
      <c r="H1428" s="82" t="str">
        <f t="shared" ca="1" si="160"/>
        <v/>
      </c>
      <c r="I1428" s="82" t="str">
        <f t="shared" ca="1" si="161"/>
        <v/>
      </c>
    </row>
    <row r="1429" spans="2:9" ht="15" thickBot="1" x14ac:dyDescent="0.35">
      <c r="B1429" s="79" t="str">
        <f t="shared" ca="1" si="158"/>
        <v/>
      </c>
      <c r="C1429" s="80" t="str">
        <f t="shared" ca="1" si="155"/>
        <v/>
      </c>
      <c r="D1429" s="83" t="str">
        <f t="shared" ca="1" si="159"/>
        <v/>
      </c>
      <c r="E1429" s="81">
        <f t="shared" ca="1" si="157"/>
        <v>0</v>
      </c>
      <c r="F1429" s="83"/>
      <c r="G1429" s="82" t="str">
        <f t="shared" ca="1" si="156"/>
        <v/>
      </c>
      <c r="H1429" s="82" t="str">
        <f t="shared" ca="1" si="160"/>
        <v/>
      </c>
      <c r="I1429" s="82" t="str">
        <f t="shared" ca="1" si="161"/>
        <v/>
      </c>
    </row>
    <row r="1430" spans="2:9" ht="15" thickBot="1" x14ac:dyDescent="0.35">
      <c r="B1430" s="79" t="str">
        <f t="shared" ca="1" si="158"/>
        <v/>
      </c>
      <c r="C1430" s="80" t="str">
        <f t="shared" ca="1" si="155"/>
        <v/>
      </c>
      <c r="D1430" s="83" t="str">
        <f t="shared" ca="1" si="159"/>
        <v/>
      </c>
      <c r="E1430" s="81">
        <f t="shared" ca="1" si="157"/>
        <v>0</v>
      </c>
      <c r="F1430" s="83"/>
      <c r="G1430" s="82" t="str">
        <f t="shared" ca="1" si="156"/>
        <v/>
      </c>
      <c r="H1430" s="82" t="str">
        <f t="shared" ca="1" si="160"/>
        <v/>
      </c>
      <c r="I1430" s="82" t="str">
        <f t="shared" ca="1" si="161"/>
        <v/>
      </c>
    </row>
    <row r="1431" spans="2:9" ht="15" thickBot="1" x14ac:dyDescent="0.35">
      <c r="B1431" s="79" t="str">
        <f t="shared" ca="1" si="158"/>
        <v/>
      </c>
      <c r="C1431" s="80" t="str">
        <f t="shared" ca="1" si="155"/>
        <v/>
      </c>
      <c r="D1431" s="83" t="str">
        <f t="shared" ca="1" si="159"/>
        <v/>
      </c>
      <c r="E1431" s="81">
        <f t="shared" ca="1" si="157"/>
        <v>0</v>
      </c>
      <c r="F1431" s="83"/>
      <c r="G1431" s="82" t="str">
        <f t="shared" ca="1" si="156"/>
        <v/>
      </c>
      <c r="H1431" s="82" t="str">
        <f t="shared" ca="1" si="160"/>
        <v/>
      </c>
      <c r="I1431" s="82" t="str">
        <f t="shared" ca="1" si="161"/>
        <v/>
      </c>
    </row>
    <row r="1432" spans="2:9" ht="15" thickBot="1" x14ac:dyDescent="0.35">
      <c r="B1432" s="79" t="str">
        <f t="shared" ca="1" si="158"/>
        <v/>
      </c>
      <c r="C1432" s="80" t="str">
        <f t="shared" ref="C1432:C1495" ca="1" si="162">IF($E$10="End of the Period",IF(B1432="","",IF(OR(payment_frequency_1="Weekly",payment_frequency_1="Bi-weekly",payment_frequency_1="Semi-monthly"),first_payment_date_1+B1432*VLOOKUP(payment_frequency_1,periodic_table,2,0),EDATE(first_payment_date_1,B1432*VLOOKUP(payment_frequency_1,periodic_table,2,0)))),IF(B1432="","",IF(OR(payment_frequency_1="Weekly",payment_frequency_1="Bi-weekly",payment_frequency_1="Semi-monthly"),first_payment_date_1+(B1432-1)*VLOOKUP(payment_frequency_1,periodic_table,2,0),EDATE(first_payment_date_1,(B1432-1)*VLOOKUP(payment_frequency_1,periodic_table,2,0)))))</f>
        <v/>
      </c>
      <c r="D1432" s="83" t="str">
        <f t="shared" ca="1" si="159"/>
        <v/>
      </c>
      <c r="E1432" s="81">
        <f t="shared" ca="1" si="157"/>
        <v>0</v>
      </c>
      <c r="F1432" s="83"/>
      <c r="G1432" s="82" t="str">
        <f t="shared" ref="G1432:G1495" ca="1" si="163">IF(AND(payment_type_1=1,B1432=1),0,IF(B1432="","",I1431*rate_1))</f>
        <v/>
      </c>
      <c r="H1432" s="82" t="str">
        <f t="shared" ca="1" si="160"/>
        <v/>
      </c>
      <c r="I1432" s="82" t="str">
        <f t="shared" ca="1" si="161"/>
        <v/>
      </c>
    </row>
    <row r="1433" spans="2:9" ht="15" thickBot="1" x14ac:dyDescent="0.35">
      <c r="B1433" s="79" t="str">
        <f t="shared" ca="1" si="158"/>
        <v/>
      </c>
      <c r="C1433" s="80" t="str">
        <f t="shared" ca="1" si="162"/>
        <v/>
      </c>
      <c r="D1433" s="83" t="str">
        <f t="shared" ca="1" si="159"/>
        <v/>
      </c>
      <c r="E1433" s="81">
        <f t="shared" ca="1" si="157"/>
        <v>0</v>
      </c>
      <c r="F1433" s="83"/>
      <c r="G1433" s="82" t="str">
        <f t="shared" ca="1" si="163"/>
        <v/>
      </c>
      <c r="H1433" s="82" t="str">
        <f t="shared" ca="1" si="160"/>
        <v/>
      </c>
      <c r="I1433" s="82" t="str">
        <f t="shared" ca="1" si="161"/>
        <v/>
      </c>
    </row>
    <row r="1434" spans="2:9" ht="15" thickBot="1" x14ac:dyDescent="0.35">
      <c r="B1434" s="79" t="str">
        <f t="shared" ca="1" si="158"/>
        <v/>
      </c>
      <c r="C1434" s="80" t="str">
        <f t="shared" ca="1" si="162"/>
        <v/>
      </c>
      <c r="D1434" s="83" t="str">
        <f t="shared" ca="1" si="159"/>
        <v/>
      </c>
      <c r="E1434" s="81">
        <f t="shared" ca="1" si="157"/>
        <v>0</v>
      </c>
      <c r="F1434" s="83"/>
      <c r="G1434" s="82" t="str">
        <f t="shared" ca="1" si="163"/>
        <v/>
      </c>
      <c r="H1434" s="82" t="str">
        <f t="shared" ca="1" si="160"/>
        <v/>
      </c>
      <c r="I1434" s="82" t="str">
        <f t="shared" ca="1" si="161"/>
        <v/>
      </c>
    </row>
    <row r="1435" spans="2:9" ht="15" thickBot="1" x14ac:dyDescent="0.35">
      <c r="B1435" s="79" t="str">
        <f t="shared" ca="1" si="158"/>
        <v/>
      </c>
      <c r="C1435" s="80" t="str">
        <f t="shared" ca="1" si="162"/>
        <v/>
      </c>
      <c r="D1435" s="83" t="str">
        <f t="shared" ca="1" si="159"/>
        <v/>
      </c>
      <c r="E1435" s="81">
        <f t="shared" ca="1" si="157"/>
        <v>0</v>
      </c>
      <c r="F1435" s="83"/>
      <c r="G1435" s="82" t="str">
        <f t="shared" ca="1" si="163"/>
        <v/>
      </c>
      <c r="H1435" s="82" t="str">
        <f t="shared" ca="1" si="160"/>
        <v/>
      </c>
      <c r="I1435" s="82" t="str">
        <f t="shared" ca="1" si="161"/>
        <v/>
      </c>
    </row>
    <row r="1436" spans="2:9" ht="15" thickBot="1" x14ac:dyDescent="0.35">
      <c r="B1436" s="79" t="str">
        <f t="shared" ca="1" si="158"/>
        <v/>
      </c>
      <c r="C1436" s="80" t="str">
        <f t="shared" ca="1" si="162"/>
        <v/>
      </c>
      <c r="D1436" s="83" t="str">
        <f t="shared" ca="1" si="159"/>
        <v/>
      </c>
      <c r="E1436" s="81">
        <f t="shared" ca="1" si="157"/>
        <v>0</v>
      </c>
      <c r="F1436" s="83"/>
      <c r="G1436" s="82" t="str">
        <f t="shared" ca="1" si="163"/>
        <v/>
      </c>
      <c r="H1436" s="82" t="str">
        <f t="shared" ca="1" si="160"/>
        <v/>
      </c>
      <c r="I1436" s="82" t="str">
        <f t="shared" ca="1" si="161"/>
        <v/>
      </c>
    </row>
    <row r="1437" spans="2:9" ht="15" thickBot="1" x14ac:dyDescent="0.35">
      <c r="B1437" s="79" t="str">
        <f t="shared" ca="1" si="158"/>
        <v/>
      </c>
      <c r="C1437" s="80" t="str">
        <f t="shared" ca="1" si="162"/>
        <v/>
      </c>
      <c r="D1437" s="83" t="str">
        <f t="shared" ca="1" si="159"/>
        <v/>
      </c>
      <c r="E1437" s="81">
        <f t="shared" ca="1" si="157"/>
        <v>0</v>
      </c>
      <c r="F1437" s="83"/>
      <c r="G1437" s="82" t="str">
        <f t="shared" ca="1" si="163"/>
        <v/>
      </c>
      <c r="H1437" s="82" t="str">
        <f t="shared" ca="1" si="160"/>
        <v/>
      </c>
      <c r="I1437" s="82" t="str">
        <f t="shared" ca="1" si="161"/>
        <v/>
      </c>
    </row>
    <row r="1438" spans="2:9" ht="15" thickBot="1" x14ac:dyDescent="0.35">
      <c r="B1438" s="79" t="str">
        <f t="shared" ca="1" si="158"/>
        <v/>
      </c>
      <c r="C1438" s="80" t="str">
        <f t="shared" ca="1" si="162"/>
        <v/>
      </c>
      <c r="D1438" s="83" t="str">
        <f t="shared" ca="1" si="159"/>
        <v/>
      </c>
      <c r="E1438" s="81">
        <f t="shared" ca="1" si="157"/>
        <v>0</v>
      </c>
      <c r="F1438" s="83"/>
      <c r="G1438" s="82" t="str">
        <f t="shared" ca="1" si="163"/>
        <v/>
      </c>
      <c r="H1438" s="82" t="str">
        <f t="shared" ca="1" si="160"/>
        <v/>
      </c>
      <c r="I1438" s="82" t="str">
        <f t="shared" ca="1" si="161"/>
        <v/>
      </c>
    </row>
    <row r="1439" spans="2:9" ht="15" thickBot="1" x14ac:dyDescent="0.35">
      <c r="B1439" s="79" t="str">
        <f t="shared" ca="1" si="158"/>
        <v/>
      </c>
      <c r="C1439" s="80" t="str">
        <f t="shared" ca="1" si="162"/>
        <v/>
      </c>
      <c r="D1439" s="83" t="str">
        <f t="shared" ca="1" si="159"/>
        <v/>
      </c>
      <c r="E1439" s="81">
        <f t="shared" ca="1" si="157"/>
        <v>0</v>
      </c>
      <c r="F1439" s="83"/>
      <c r="G1439" s="82" t="str">
        <f t="shared" ca="1" si="163"/>
        <v/>
      </c>
      <c r="H1439" s="82" t="str">
        <f t="shared" ca="1" si="160"/>
        <v/>
      </c>
      <c r="I1439" s="82" t="str">
        <f t="shared" ca="1" si="161"/>
        <v/>
      </c>
    </row>
    <row r="1440" spans="2:9" ht="15" thickBot="1" x14ac:dyDescent="0.35">
      <c r="B1440" s="79" t="str">
        <f t="shared" ca="1" si="158"/>
        <v/>
      </c>
      <c r="C1440" s="80" t="str">
        <f t="shared" ca="1" si="162"/>
        <v/>
      </c>
      <c r="D1440" s="83" t="str">
        <f t="shared" ca="1" si="159"/>
        <v/>
      </c>
      <c r="E1440" s="81">
        <f t="shared" ca="1" si="157"/>
        <v>0</v>
      </c>
      <c r="F1440" s="83"/>
      <c r="G1440" s="82" t="str">
        <f t="shared" ca="1" si="163"/>
        <v/>
      </c>
      <c r="H1440" s="82" t="str">
        <f t="shared" ca="1" si="160"/>
        <v/>
      </c>
      <c r="I1440" s="82" t="str">
        <f t="shared" ca="1" si="161"/>
        <v/>
      </c>
    </row>
    <row r="1441" spans="2:9" ht="15" thickBot="1" x14ac:dyDescent="0.35">
      <c r="B1441" s="79" t="str">
        <f t="shared" ca="1" si="158"/>
        <v/>
      </c>
      <c r="C1441" s="80" t="str">
        <f t="shared" ca="1" si="162"/>
        <v/>
      </c>
      <c r="D1441" s="83" t="str">
        <f t="shared" ca="1" si="159"/>
        <v/>
      </c>
      <c r="E1441" s="81">
        <f t="shared" ca="1" si="157"/>
        <v>0</v>
      </c>
      <c r="F1441" s="83"/>
      <c r="G1441" s="82" t="str">
        <f t="shared" ca="1" si="163"/>
        <v/>
      </c>
      <c r="H1441" s="82" t="str">
        <f t="shared" ca="1" si="160"/>
        <v/>
      </c>
      <c r="I1441" s="82" t="str">
        <f t="shared" ca="1" si="161"/>
        <v/>
      </c>
    </row>
    <row r="1442" spans="2:9" ht="15" thickBot="1" x14ac:dyDescent="0.35">
      <c r="B1442" s="79" t="str">
        <f t="shared" ca="1" si="158"/>
        <v/>
      </c>
      <c r="C1442" s="80" t="str">
        <f t="shared" ca="1" si="162"/>
        <v/>
      </c>
      <c r="D1442" s="83" t="str">
        <f t="shared" ca="1" si="159"/>
        <v/>
      </c>
      <c r="E1442" s="81">
        <f t="shared" ca="1" si="157"/>
        <v>0</v>
      </c>
      <c r="F1442" s="83"/>
      <c r="G1442" s="82" t="str">
        <f t="shared" ca="1" si="163"/>
        <v/>
      </c>
      <c r="H1442" s="82" t="str">
        <f t="shared" ca="1" si="160"/>
        <v/>
      </c>
      <c r="I1442" s="82" t="str">
        <f t="shared" ca="1" si="161"/>
        <v/>
      </c>
    </row>
    <row r="1443" spans="2:9" ht="15" thickBot="1" x14ac:dyDescent="0.35">
      <c r="B1443" s="79" t="str">
        <f t="shared" ca="1" si="158"/>
        <v/>
      </c>
      <c r="C1443" s="80" t="str">
        <f t="shared" ca="1" si="162"/>
        <v/>
      </c>
      <c r="D1443" s="83" t="str">
        <f t="shared" ca="1" si="159"/>
        <v/>
      </c>
      <c r="E1443" s="81">
        <f t="shared" ca="1" si="157"/>
        <v>0</v>
      </c>
      <c r="F1443" s="83"/>
      <c r="G1443" s="82" t="str">
        <f t="shared" ca="1" si="163"/>
        <v/>
      </c>
      <c r="H1443" s="82" t="str">
        <f t="shared" ca="1" si="160"/>
        <v/>
      </c>
      <c r="I1443" s="82" t="str">
        <f t="shared" ca="1" si="161"/>
        <v/>
      </c>
    </row>
    <row r="1444" spans="2:9" ht="15" thickBot="1" x14ac:dyDescent="0.35">
      <c r="B1444" s="79" t="str">
        <f t="shared" ca="1" si="158"/>
        <v/>
      </c>
      <c r="C1444" s="80" t="str">
        <f t="shared" ca="1" si="162"/>
        <v/>
      </c>
      <c r="D1444" s="83" t="str">
        <f t="shared" ca="1" si="159"/>
        <v/>
      </c>
      <c r="E1444" s="81">
        <f t="shared" ref="E1444:E1507" ca="1" si="164">IFERROR(IF(I1443-D1444&lt;$E$13,0,IF(B1444=$I$17,$E$13,IF(B1444&lt;$I$17,0,IF(MOD(B1444-$I$17,$E$18)=0,$E$13,0)))),0)</f>
        <v>0</v>
      </c>
      <c r="F1444" s="83"/>
      <c r="G1444" s="82" t="str">
        <f t="shared" ca="1" si="163"/>
        <v/>
      </c>
      <c r="H1444" s="82" t="str">
        <f t="shared" ca="1" si="160"/>
        <v/>
      </c>
      <c r="I1444" s="82" t="str">
        <f t="shared" ca="1" si="161"/>
        <v/>
      </c>
    </row>
    <row r="1445" spans="2:9" ht="15" thickBot="1" x14ac:dyDescent="0.35">
      <c r="B1445" s="79" t="str">
        <f t="shared" ca="1" si="158"/>
        <v/>
      </c>
      <c r="C1445" s="80" t="str">
        <f t="shared" ca="1" si="162"/>
        <v/>
      </c>
      <c r="D1445" s="83" t="str">
        <f t="shared" ca="1" si="159"/>
        <v/>
      </c>
      <c r="E1445" s="81">
        <f t="shared" ca="1" si="164"/>
        <v>0</v>
      </c>
      <c r="F1445" s="83"/>
      <c r="G1445" s="82" t="str">
        <f t="shared" ca="1" si="163"/>
        <v/>
      </c>
      <c r="H1445" s="82" t="str">
        <f t="shared" ca="1" si="160"/>
        <v/>
      </c>
      <c r="I1445" s="82" t="str">
        <f t="shared" ca="1" si="161"/>
        <v/>
      </c>
    </row>
    <row r="1446" spans="2:9" ht="15" thickBot="1" x14ac:dyDescent="0.35">
      <c r="B1446" s="79" t="str">
        <f t="shared" ca="1" si="158"/>
        <v/>
      </c>
      <c r="C1446" s="80" t="str">
        <f t="shared" ca="1" si="162"/>
        <v/>
      </c>
      <c r="D1446" s="83" t="str">
        <f t="shared" ca="1" si="159"/>
        <v/>
      </c>
      <c r="E1446" s="81">
        <f t="shared" ca="1" si="164"/>
        <v>0</v>
      </c>
      <c r="F1446" s="83"/>
      <c r="G1446" s="82" t="str">
        <f t="shared" ca="1" si="163"/>
        <v/>
      </c>
      <c r="H1446" s="82" t="str">
        <f t="shared" ca="1" si="160"/>
        <v/>
      </c>
      <c r="I1446" s="82" t="str">
        <f t="shared" ca="1" si="161"/>
        <v/>
      </c>
    </row>
    <row r="1447" spans="2:9" ht="15" thickBot="1" x14ac:dyDescent="0.35">
      <c r="B1447" s="79" t="str">
        <f t="shared" ca="1" si="158"/>
        <v/>
      </c>
      <c r="C1447" s="80" t="str">
        <f t="shared" ca="1" si="162"/>
        <v/>
      </c>
      <c r="D1447" s="83" t="str">
        <f t="shared" ca="1" si="159"/>
        <v/>
      </c>
      <c r="E1447" s="81">
        <f t="shared" ca="1" si="164"/>
        <v>0</v>
      </c>
      <c r="F1447" s="83"/>
      <c r="G1447" s="82" t="str">
        <f t="shared" ca="1" si="163"/>
        <v/>
      </c>
      <c r="H1447" s="82" t="str">
        <f t="shared" ca="1" si="160"/>
        <v/>
      </c>
      <c r="I1447" s="82" t="str">
        <f t="shared" ca="1" si="161"/>
        <v/>
      </c>
    </row>
    <row r="1448" spans="2:9" ht="15" thickBot="1" x14ac:dyDescent="0.35">
      <c r="B1448" s="79" t="str">
        <f t="shared" ca="1" si="158"/>
        <v/>
      </c>
      <c r="C1448" s="80" t="str">
        <f t="shared" ca="1" si="162"/>
        <v/>
      </c>
      <c r="D1448" s="83" t="str">
        <f t="shared" ca="1" si="159"/>
        <v/>
      </c>
      <c r="E1448" s="81">
        <f t="shared" ca="1" si="164"/>
        <v>0</v>
      </c>
      <c r="F1448" s="83"/>
      <c r="G1448" s="82" t="str">
        <f t="shared" ca="1" si="163"/>
        <v/>
      </c>
      <c r="H1448" s="82" t="str">
        <f t="shared" ca="1" si="160"/>
        <v/>
      </c>
      <c r="I1448" s="82" t="str">
        <f t="shared" ca="1" si="161"/>
        <v/>
      </c>
    </row>
    <row r="1449" spans="2:9" ht="15" thickBot="1" x14ac:dyDescent="0.35">
      <c r="B1449" s="79" t="str">
        <f t="shared" ref="B1449:B1512" ca="1" si="165">IFERROR(IF(I1448&lt;=0,"",B1448+1),"")</f>
        <v/>
      </c>
      <c r="C1449" s="80" t="str">
        <f t="shared" ca="1" si="162"/>
        <v/>
      </c>
      <c r="D1449" s="83" t="str">
        <f t="shared" ref="D1449:D1512" ca="1" si="166">IF(B1449="","",IF(I1448&lt;payment_1,I1448*(1+rate_1),payment_1))</f>
        <v/>
      </c>
      <c r="E1449" s="81">
        <f t="shared" ca="1" si="164"/>
        <v>0</v>
      </c>
      <c r="F1449" s="83"/>
      <c r="G1449" s="82" t="str">
        <f t="shared" ca="1" si="163"/>
        <v/>
      </c>
      <c r="H1449" s="82" t="str">
        <f t="shared" ref="H1449:H1512" ca="1" si="167">IF(B1449="","",D1449-G1449+E1449+F1449)</f>
        <v/>
      </c>
      <c r="I1449" s="82" t="str">
        <f t="shared" ref="I1449:I1512" ca="1" si="168">IFERROR(IF(H1449&lt;=0,"",I1448-H1449),"")</f>
        <v/>
      </c>
    </row>
    <row r="1450" spans="2:9" ht="15" thickBot="1" x14ac:dyDescent="0.35">
      <c r="B1450" s="79" t="str">
        <f t="shared" ca="1" si="165"/>
        <v/>
      </c>
      <c r="C1450" s="80" t="str">
        <f t="shared" ca="1" si="162"/>
        <v/>
      </c>
      <c r="D1450" s="83" t="str">
        <f t="shared" ca="1" si="166"/>
        <v/>
      </c>
      <c r="E1450" s="81">
        <f t="shared" ca="1" si="164"/>
        <v>0</v>
      </c>
      <c r="F1450" s="83"/>
      <c r="G1450" s="82" t="str">
        <f t="shared" ca="1" si="163"/>
        <v/>
      </c>
      <c r="H1450" s="82" t="str">
        <f t="shared" ca="1" si="167"/>
        <v/>
      </c>
      <c r="I1450" s="82" t="str">
        <f t="shared" ca="1" si="168"/>
        <v/>
      </c>
    </row>
    <row r="1451" spans="2:9" ht="15" thickBot="1" x14ac:dyDescent="0.35">
      <c r="B1451" s="79" t="str">
        <f t="shared" ca="1" si="165"/>
        <v/>
      </c>
      <c r="C1451" s="80" t="str">
        <f t="shared" ca="1" si="162"/>
        <v/>
      </c>
      <c r="D1451" s="83" t="str">
        <f t="shared" ca="1" si="166"/>
        <v/>
      </c>
      <c r="E1451" s="81">
        <f t="shared" ca="1" si="164"/>
        <v>0</v>
      </c>
      <c r="F1451" s="83"/>
      <c r="G1451" s="82" t="str">
        <f t="shared" ca="1" si="163"/>
        <v/>
      </c>
      <c r="H1451" s="82" t="str">
        <f t="shared" ca="1" si="167"/>
        <v/>
      </c>
      <c r="I1451" s="82" t="str">
        <f t="shared" ca="1" si="168"/>
        <v/>
      </c>
    </row>
    <row r="1452" spans="2:9" ht="15" thickBot="1" x14ac:dyDescent="0.35">
      <c r="B1452" s="79" t="str">
        <f t="shared" ca="1" si="165"/>
        <v/>
      </c>
      <c r="C1452" s="80" t="str">
        <f t="shared" ca="1" si="162"/>
        <v/>
      </c>
      <c r="D1452" s="83" t="str">
        <f t="shared" ca="1" si="166"/>
        <v/>
      </c>
      <c r="E1452" s="81">
        <f t="shared" ca="1" si="164"/>
        <v>0</v>
      </c>
      <c r="F1452" s="83"/>
      <c r="G1452" s="82" t="str">
        <f t="shared" ca="1" si="163"/>
        <v/>
      </c>
      <c r="H1452" s="82" t="str">
        <f t="shared" ca="1" si="167"/>
        <v/>
      </c>
      <c r="I1452" s="82" t="str">
        <f t="shared" ca="1" si="168"/>
        <v/>
      </c>
    </row>
    <row r="1453" spans="2:9" ht="15" thickBot="1" x14ac:dyDescent="0.35">
      <c r="B1453" s="79" t="str">
        <f t="shared" ca="1" si="165"/>
        <v/>
      </c>
      <c r="C1453" s="80" t="str">
        <f t="shared" ca="1" si="162"/>
        <v/>
      </c>
      <c r="D1453" s="83" t="str">
        <f t="shared" ca="1" si="166"/>
        <v/>
      </c>
      <c r="E1453" s="81">
        <f t="shared" ca="1" si="164"/>
        <v>0</v>
      </c>
      <c r="F1453" s="83"/>
      <c r="G1453" s="82" t="str">
        <f t="shared" ca="1" si="163"/>
        <v/>
      </c>
      <c r="H1453" s="82" t="str">
        <f t="shared" ca="1" si="167"/>
        <v/>
      </c>
      <c r="I1453" s="82" t="str">
        <f t="shared" ca="1" si="168"/>
        <v/>
      </c>
    </row>
    <row r="1454" spans="2:9" ht="15" thickBot="1" x14ac:dyDescent="0.35">
      <c r="B1454" s="79" t="str">
        <f t="shared" ca="1" si="165"/>
        <v/>
      </c>
      <c r="C1454" s="80" t="str">
        <f t="shared" ca="1" si="162"/>
        <v/>
      </c>
      <c r="D1454" s="83" t="str">
        <f t="shared" ca="1" si="166"/>
        <v/>
      </c>
      <c r="E1454" s="81">
        <f t="shared" ca="1" si="164"/>
        <v>0</v>
      </c>
      <c r="F1454" s="83"/>
      <c r="G1454" s="82" t="str">
        <f t="shared" ca="1" si="163"/>
        <v/>
      </c>
      <c r="H1454" s="82" t="str">
        <f t="shared" ca="1" si="167"/>
        <v/>
      </c>
      <c r="I1454" s="82" t="str">
        <f t="shared" ca="1" si="168"/>
        <v/>
      </c>
    </row>
    <row r="1455" spans="2:9" ht="15" thickBot="1" x14ac:dyDescent="0.35">
      <c r="B1455" s="79" t="str">
        <f t="shared" ca="1" si="165"/>
        <v/>
      </c>
      <c r="C1455" s="80" t="str">
        <f t="shared" ca="1" si="162"/>
        <v/>
      </c>
      <c r="D1455" s="83" t="str">
        <f t="shared" ca="1" si="166"/>
        <v/>
      </c>
      <c r="E1455" s="81">
        <f t="shared" ca="1" si="164"/>
        <v>0</v>
      </c>
      <c r="F1455" s="83"/>
      <c r="G1455" s="82" t="str">
        <f t="shared" ca="1" si="163"/>
        <v/>
      </c>
      <c r="H1455" s="82" t="str">
        <f t="shared" ca="1" si="167"/>
        <v/>
      </c>
      <c r="I1455" s="82" t="str">
        <f t="shared" ca="1" si="168"/>
        <v/>
      </c>
    </row>
    <row r="1456" spans="2:9" ht="15" thickBot="1" x14ac:dyDescent="0.35">
      <c r="B1456" s="79" t="str">
        <f t="shared" ca="1" si="165"/>
        <v/>
      </c>
      <c r="C1456" s="80" t="str">
        <f t="shared" ca="1" si="162"/>
        <v/>
      </c>
      <c r="D1456" s="83" t="str">
        <f t="shared" ca="1" si="166"/>
        <v/>
      </c>
      <c r="E1456" s="81">
        <f t="shared" ca="1" si="164"/>
        <v>0</v>
      </c>
      <c r="F1456" s="83"/>
      <c r="G1456" s="82" t="str">
        <f t="shared" ca="1" si="163"/>
        <v/>
      </c>
      <c r="H1456" s="82" t="str">
        <f t="shared" ca="1" si="167"/>
        <v/>
      </c>
      <c r="I1456" s="82" t="str">
        <f t="shared" ca="1" si="168"/>
        <v/>
      </c>
    </row>
    <row r="1457" spans="2:9" ht="15" thickBot="1" x14ac:dyDescent="0.35">
      <c r="B1457" s="79" t="str">
        <f t="shared" ca="1" si="165"/>
        <v/>
      </c>
      <c r="C1457" s="80" t="str">
        <f t="shared" ca="1" si="162"/>
        <v/>
      </c>
      <c r="D1457" s="83" t="str">
        <f t="shared" ca="1" si="166"/>
        <v/>
      </c>
      <c r="E1457" s="81">
        <f t="shared" ca="1" si="164"/>
        <v>0</v>
      </c>
      <c r="F1457" s="83"/>
      <c r="G1457" s="82" t="str">
        <f t="shared" ca="1" si="163"/>
        <v/>
      </c>
      <c r="H1457" s="82" t="str">
        <f t="shared" ca="1" si="167"/>
        <v/>
      </c>
      <c r="I1457" s="82" t="str">
        <f t="shared" ca="1" si="168"/>
        <v/>
      </c>
    </row>
    <row r="1458" spans="2:9" ht="15" thickBot="1" x14ac:dyDescent="0.35">
      <c r="B1458" s="79" t="str">
        <f t="shared" ca="1" si="165"/>
        <v/>
      </c>
      <c r="C1458" s="80" t="str">
        <f t="shared" ca="1" si="162"/>
        <v/>
      </c>
      <c r="D1458" s="83" t="str">
        <f t="shared" ca="1" si="166"/>
        <v/>
      </c>
      <c r="E1458" s="81">
        <f t="shared" ca="1" si="164"/>
        <v>0</v>
      </c>
      <c r="F1458" s="83"/>
      <c r="G1458" s="82" t="str">
        <f t="shared" ca="1" si="163"/>
        <v/>
      </c>
      <c r="H1458" s="82" t="str">
        <f t="shared" ca="1" si="167"/>
        <v/>
      </c>
      <c r="I1458" s="82" t="str">
        <f t="shared" ca="1" si="168"/>
        <v/>
      </c>
    </row>
    <row r="1459" spans="2:9" ht="15" thickBot="1" x14ac:dyDescent="0.35">
      <c r="B1459" s="79" t="str">
        <f t="shared" ca="1" si="165"/>
        <v/>
      </c>
      <c r="C1459" s="80" t="str">
        <f t="shared" ca="1" si="162"/>
        <v/>
      </c>
      <c r="D1459" s="83" t="str">
        <f t="shared" ca="1" si="166"/>
        <v/>
      </c>
      <c r="E1459" s="81">
        <f t="shared" ca="1" si="164"/>
        <v>0</v>
      </c>
      <c r="F1459" s="83"/>
      <c r="G1459" s="82" t="str">
        <f t="shared" ca="1" si="163"/>
        <v/>
      </c>
      <c r="H1459" s="82" t="str">
        <f t="shared" ca="1" si="167"/>
        <v/>
      </c>
      <c r="I1459" s="82" t="str">
        <f t="shared" ca="1" si="168"/>
        <v/>
      </c>
    </row>
    <row r="1460" spans="2:9" ht="15" thickBot="1" x14ac:dyDescent="0.35">
      <c r="B1460" s="79" t="str">
        <f t="shared" ca="1" si="165"/>
        <v/>
      </c>
      <c r="C1460" s="80" t="str">
        <f t="shared" ca="1" si="162"/>
        <v/>
      </c>
      <c r="D1460" s="83" t="str">
        <f t="shared" ca="1" si="166"/>
        <v/>
      </c>
      <c r="E1460" s="81">
        <f t="shared" ca="1" si="164"/>
        <v>0</v>
      </c>
      <c r="F1460" s="83"/>
      <c r="G1460" s="82" t="str">
        <f t="shared" ca="1" si="163"/>
        <v/>
      </c>
      <c r="H1460" s="82" t="str">
        <f t="shared" ca="1" si="167"/>
        <v/>
      </c>
      <c r="I1460" s="82" t="str">
        <f t="shared" ca="1" si="168"/>
        <v/>
      </c>
    </row>
    <row r="1461" spans="2:9" ht="15" thickBot="1" x14ac:dyDescent="0.35">
      <c r="B1461" s="79" t="str">
        <f t="shared" ca="1" si="165"/>
        <v/>
      </c>
      <c r="C1461" s="80" t="str">
        <f t="shared" ca="1" si="162"/>
        <v/>
      </c>
      <c r="D1461" s="83" t="str">
        <f t="shared" ca="1" si="166"/>
        <v/>
      </c>
      <c r="E1461" s="81">
        <f t="shared" ca="1" si="164"/>
        <v>0</v>
      </c>
      <c r="F1461" s="83"/>
      <c r="G1461" s="82" t="str">
        <f t="shared" ca="1" si="163"/>
        <v/>
      </c>
      <c r="H1461" s="82" t="str">
        <f t="shared" ca="1" si="167"/>
        <v/>
      </c>
      <c r="I1461" s="82" t="str">
        <f t="shared" ca="1" si="168"/>
        <v/>
      </c>
    </row>
    <row r="1462" spans="2:9" ht="15" thickBot="1" x14ac:dyDescent="0.35">
      <c r="B1462" s="79" t="str">
        <f t="shared" ca="1" si="165"/>
        <v/>
      </c>
      <c r="C1462" s="80" t="str">
        <f t="shared" ca="1" si="162"/>
        <v/>
      </c>
      <c r="D1462" s="83" t="str">
        <f t="shared" ca="1" si="166"/>
        <v/>
      </c>
      <c r="E1462" s="81">
        <f t="shared" ca="1" si="164"/>
        <v>0</v>
      </c>
      <c r="F1462" s="83"/>
      <c r="G1462" s="82" t="str">
        <f t="shared" ca="1" si="163"/>
        <v/>
      </c>
      <c r="H1462" s="82" t="str">
        <f t="shared" ca="1" si="167"/>
        <v/>
      </c>
      <c r="I1462" s="82" t="str">
        <f t="shared" ca="1" si="168"/>
        <v/>
      </c>
    </row>
    <row r="1463" spans="2:9" ht="15" thickBot="1" x14ac:dyDescent="0.35">
      <c r="B1463" s="79" t="str">
        <f t="shared" ca="1" si="165"/>
        <v/>
      </c>
      <c r="C1463" s="80" t="str">
        <f t="shared" ca="1" si="162"/>
        <v/>
      </c>
      <c r="D1463" s="83" t="str">
        <f t="shared" ca="1" si="166"/>
        <v/>
      </c>
      <c r="E1463" s="81">
        <f t="shared" ca="1" si="164"/>
        <v>0</v>
      </c>
      <c r="F1463" s="83"/>
      <c r="G1463" s="82" t="str">
        <f t="shared" ca="1" si="163"/>
        <v/>
      </c>
      <c r="H1463" s="82" t="str">
        <f t="shared" ca="1" si="167"/>
        <v/>
      </c>
      <c r="I1463" s="82" t="str">
        <f t="shared" ca="1" si="168"/>
        <v/>
      </c>
    </row>
    <row r="1464" spans="2:9" ht="15" thickBot="1" x14ac:dyDescent="0.35">
      <c r="B1464" s="79" t="str">
        <f t="shared" ca="1" si="165"/>
        <v/>
      </c>
      <c r="C1464" s="80" t="str">
        <f t="shared" ca="1" si="162"/>
        <v/>
      </c>
      <c r="D1464" s="83" t="str">
        <f t="shared" ca="1" si="166"/>
        <v/>
      </c>
      <c r="E1464" s="81">
        <f t="shared" ca="1" si="164"/>
        <v>0</v>
      </c>
      <c r="F1464" s="83"/>
      <c r="G1464" s="82" t="str">
        <f t="shared" ca="1" si="163"/>
        <v/>
      </c>
      <c r="H1464" s="82" t="str">
        <f t="shared" ca="1" si="167"/>
        <v/>
      </c>
      <c r="I1464" s="82" t="str">
        <f t="shared" ca="1" si="168"/>
        <v/>
      </c>
    </row>
    <row r="1465" spans="2:9" ht="15" thickBot="1" x14ac:dyDescent="0.35">
      <c r="B1465" s="79" t="str">
        <f t="shared" ca="1" si="165"/>
        <v/>
      </c>
      <c r="C1465" s="80" t="str">
        <f t="shared" ca="1" si="162"/>
        <v/>
      </c>
      <c r="D1465" s="83" t="str">
        <f t="shared" ca="1" si="166"/>
        <v/>
      </c>
      <c r="E1465" s="81">
        <f t="shared" ca="1" si="164"/>
        <v>0</v>
      </c>
      <c r="F1465" s="83"/>
      <c r="G1465" s="82" t="str">
        <f t="shared" ca="1" si="163"/>
        <v/>
      </c>
      <c r="H1465" s="82" t="str">
        <f t="shared" ca="1" si="167"/>
        <v/>
      </c>
      <c r="I1465" s="82" t="str">
        <f t="shared" ca="1" si="168"/>
        <v/>
      </c>
    </row>
    <row r="1466" spans="2:9" ht="15" thickBot="1" x14ac:dyDescent="0.35">
      <c r="B1466" s="79" t="str">
        <f t="shared" ca="1" si="165"/>
        <v/>
      </c>
      <c r="C1466" s="80" t="str">
        <f t="shared" ca="1" si="162"/>
        <v/>
      </c>
      <c r="D1466" s="83" t="str">
        <f t="shared" ca="1" si="166"/>
        <v/>
      </c>
      <c r="E1466" s="81">
        <f t="shared" ca="1" si="164"/>
        <v>0</v>
      </c>
      <c r="F1466" s="83"/>
      <c r="G1466" s="82" t="str">
        <f t="shared" ca="1" si="163"/>
        <v/>
      </c>
      <c r="H1466" s="82" t="str">
        <f t="shared" ca="1" si="167"/>
        <v/>
      </c>
      <c r="I1466" s="82" t="str">
        <f t="shared" ca="1" si="168"/>
        <v/>
      </c>
    </row>
    <row r="1467" spans="2:9" ht="15" thickBot="1" x14ac:dyDescent="0.35">
      <c r="B1467" s="79" t="str">
        <f t="shared" ca="1" si="165"/>
        <v/>
      </c>
      <c r="C1467" s="80" t="str">
        <f t="shared" ca="1" si="162"/>
        <v/>
      </c>
      <c r="D1467" s="83" t="str">
        <f t="shared" ca="1" si="166"/>
        <v/>
      </c>
      <c r="E1467" s="81">
        <f t="shared" ca="1" si="164"/>
        <v>0</v>
      </c>
      <c r="F1467" s="83"/>
      <c r="G1467" s="82" t="str">
        <f t="shared" ca="1" si="163"/>
        <v/>
      </c>
      <c r="H1467" s="82" t="str">
        <f t="shared" ca="1" si="167"/>
        <v/>
      </c>
      <c r="I1467" s="82" t="str">
        <f t="shared" ca="1" si="168"/>
        <v/>
      </c>
    </row>
    <row r="1468" spans="2:9" ht="15" thickBot="1" x14ac:dyDescent="0.35">
      <c r="B1468" s="79" t="str">
        <f t="shared" ca="1" si="165"/>
        <v/>
      </c>
      <c r="C1468" s="80" t="str">
        <f t="shared" ca="1" si="162"/>
        <v/>
      </c>
      <c r="D1468" s="83" t="str">
        <f t="shared" ca="1" si="166"/>
        <v/>
      </c>
      <c r="E1468" s="81">
        <f t="shared" ca="1" si="164"/>
        <v>0</v>
      </c>
      <c r="F1468" s="83"/>
      <c r="G1468" s="82" t="str">
        <f t="shared" ca="1" si="163"/>
        <v/>
      </c>
      <c r="H1468" s="82" t="str">
        <f t="shared" ca="1" si="167"/>
        <v/>
      </c>
      <c r="I1468" s="82" t="str">
        <f t="shared" ca="1" si="168"/>
        <v/>
      </c>
    </row>
    <row r="1469" spans="2:9" ht="15" thickBot="1" x14ac:dyDescent="0.35">
      <c r="B1469" s="79" t="str">
        <f t="shared" ca="1" si="165"/>
        <v/>
      </c>
      <c r="C1469" s="80" t="str">
        <f t="shared" ca="1" si="162"/>
        <v/>
      </c>
      <c r="D1469" s="83" t="str">
        <f t="shared" ca="1" si="166"/>
        <v/>
      </c>
      <c r="E1469" s="81">
        <f t="shared" ca="1" si="164"/>
        <v>0</v>
      </c>
      <c r="F1469" s="83"/>
      <c r="G1469" s="82" t="str">
        <f t="shared" ca="1" si="163"/>
        <v/>
      </c>
      <c r="H1469" s="82" t="str">
        <f t="shared" ca="1" si="167"/>
        <v/>
      </c>
      <c r="I1469" s="82" t="str">
        <f t="shared" ca="1" si="168"/>
        <v/>
      </c>
    </row>
    <row r="1470" spans="2:9" ht="15" thickBot="1" x14ac:dyDescent="0.35">
      <c r="B1470" s="79" t="str">
        <f t="shared" ca="1" si="165"/>
        <v/>
      </c>
      <c r="C1470" s="80" t="str">
        <f t="shared" ca="1" si="162"/>
        <v/>
      </c>
      <c r="D1470" s="83" t="str">
        <f t="shared" ca="1" si="166"/>
        <v/>
      </c>
      <c r="E1470" s="81">
        <f t="shared" ca="1" si="164"/>
        <v>0</v>
      </c>
      <c r="F1470" s="83"/>
      <c r="G1470" s="82" t="str">
        <f t="shared" ca="1" si="163"/>
        <v/>
      </c>
      <c r="H1470" s="82" t="str">
        <f t="shared" ca="1" si="167"/>
        <v/>
      </c>
      <c r="I1470" s="82" t="str">
        <f t="shared" ca="1" si="168"/>
        <v/>
      </c>
    </row>
    <row r="1471" spans="2:9" ht="15" thickBot="1" x14ac:dyDescent="0.35">
      <c r="B1471" s="79" t="str">
        <f t="shared" ca="1" si="165"/>
        <v/>
      </c>
      <c r="C1471" s="80" t="str">
        <f t="shared" ca="1" si="162"/>
        <v/>
      </c>
      <c r="D1471" s="83" t="str">
        <f t="shared" ca="1" si="166"/>
        <v/>
      </c>
      <c r="E1471" s="81">
        <f t="shared" ca="1" si="164"/>
        <v>0</v>
      </c>
      <c r="F1471" s="83"/>
      <c r="G1471" s="82" t="str">
        <f t="shared" ca="1" si="163"/>
        <v/>
      </c>
      <c r="H1471" s="82" t="str">
        <f t="shared" ca="1" si="167"/>
        <v/>
      </c>
      <c r="I1471" s="82" t="str">
        <f t="shared" ca="1" si="168"/>
        <v/>
      </c>
    </row>
    <row r="1472" spans="2:9" ht="15" thickBot="1" x14ac:dyDescent="0.35">
      <c r="B1472" s="79" t="str">
        <f t="shared" ca="1" si="165"/>
        <v/>
      </c>
      <c r="C1472" s="80" t="str">
        <f t="shared" ca="1" si="162"/>
        <v/>
      </c>
      <c r="D1472" s="83" t="str">
        <f t="shared" ca="1" si="166"/>
        <v/>
      </c>
      <c r="E1472" s="81">
        <f t="shared" ca="1" si="164"/>
        <v>0</v>
      </c>
      <c r="F1472" s="83"/>
      <c r="G1472" s="82" t="str">
        <f t="shared" ca="1" si="163"/>
        <v/>
      </c>
      <c r="H1472" s="82" t="str">
        <f t="shared" ca="1" si="167"/>
        <v/>
      </c>
      <c r="I1472" s="82" t="str">
        <f t="shared" ca="1" si="168"/>
        <v/>
      </c>
    </row>
    <row r="1473" spans="2:9" ht="15" thickBot="1" x14ac:dyDescent="0.35">
      <c r="B1473" s="79" t="str">
        <f t="shared" ca="1" si="165"/>
        <v/>
      </c>
      <c r="C1473" s="80" t="str">
        <f t="shared" ca="1" si="162"/>
        <v/>
      </c>
      <c r="D1473" s="83" t="str">
        <f t="shared" ca="1" si="166"/>
        <v/>
      </c>
      <c r="E1473" s="81">
        <f t="shared" ca="1" si="164"/>
        <v>0</v>
      </c>
      <c r="F1473" s="83"/>
      <c r="G1473" s="82" t="str">
        <f t="shared" ca="1" si="163"/>
        <v/>
      </c>
      <c r="H1473" s="82" t="str">
        <f t="shared" ca="1" si="167"/>
        <v/>
      </c>
      <c r="I1473" s="82" t="str">
        <f t="shared" ca="1" si="168"/>
        <v/>
      </c>
    </row>
    <row r="1474" spans="2:9" ht="15" thickBot="1" x14ac:dyDescent="0.35">
      <c r="B1474" s="79" t="str">
        <f t="shared" ca="1" si="165"/>
        <v/>
      </c>
      <c r="C1474" s="80" t="str">
        <f t="shared" ca="1" si="162"/>
        <v/>
      </c>
      <c r="D1474" s="83" t="str">
        <f t="shared" ca="1" si="166"/>
        <v/>
      </c>
      <c r="E1474" s="81">
        <f t="shared" ca="1" si="164"/>
        <v>0</v>
      </c>
      <c r="F1474" s="83"/>
      <c r="G1474" s="82" t="str">
        <f t="shared" ca="1" si="163"/>
        <v/>
      </c>
      <c r="H1474" s="82" t="str">
        <f t="shared" ca="1" si="167"/>
        <v/>
      </c>
      <c r="I1474" s="82" t="str">
        <f t="shared" ca="1" si="168"/>
        <v/>
      </c>
    </row>
    <row r="1475" spans="2:9" ht="15" thickBot="1" x14ac:dyDescent="0.35">
      <c r="B1475" s="79" t="str">
        <f t="shared" ca="1" si="165"/>
        <v/>
      </c>
      <c r="C1475" s="80" t="str">
        <f t="shared" ca="1" si="162"/>
        <v/>
      </c>
      <c r="D1475" s="83" t="str">
        <f t="shared" ca="1" si="166"/>
        <v/>
      </c>
      <c r="E1475" s="81">
        <f t="shared" ca="1" si="164"/>
        <v>0</v>
      </c>
      <c r="F1475" s="83"/>
      <c r="G1475" s="82" t="str">
        <f t="shared" ca="1" si="163"/>
        <v/>
      </c>
      <c r="H1475" s="82" t="str">
        <f t="shared" ca="1" si="167"/>
        <v/>
      </c>
      <c r="I1475" s="82" t="str">
        <f t="shared" ca="1" si="168"/>
        <v/>
      </c>
    </row>
    <row r="1476" spans="2:9" ht="15" thickBot="1" x14ac:dyDescent="0.35">
      <c r="B1476" s="79" t="str">
        <f t="shared" ca="1" si="165"/>
        <v/>
      </c>
      <c r="C1476" s="80" t="str">
        <f t="shared" ca="1" si="162"/>
        <v/>
      </c>
      <c r="D1476" s="83" t="str">
        <f t="shared" ca="1" si="166"/>
        <v/>
      </c>
      <c r="E1476" s="81">
        <f t="shared" ca="1" si="164"/>
        <v>0</v>
      </c>
      <c r="F1476" s="83"/>
      <c r="G1476" s="82" t="str">
        <f t="shared" ca="1" si="163"/>
        <v/>
      </c>
      <c r="H1476" s="82" t="str">
        <f t="shared" ca="1" si="167"/>
        <v/>
      </c>
      <c r="I1476" s="82" t="str">
        <f t="shared" ca="1" si="168"/>
        <v/>
      </c>
    </row>
    <row r="1477" spans="2:9" ht="15" thickBot="1" x14ac:dyDescent="0.35">
      <c r="B1477" s="79" t="str">
        <f t="shared" ca="1" si="165"/>
        <v/>
      </c>
      <c r="C1477" s="80" t="str">
        <f t="shared" ca="1" si="162"/>
        <v/>
      </c>
      <c r="D1477" s="83" t="str">
        <f t="shared" ca="1" si="166"/>
        <v/>
      </c>
      <c r="E1477" s="81">
        <f t="shared" ca="1" si="164"/>
        <v>0</v>
      </c>
      <c r="F1477" s="83"/>
      <c r="G1477" s="82" t="str">
        <f t="shared" ca="1" si="163"/>
        <v/>
      </c>
      <c r="H1477" s="82" t="str">
        <f t="shared" ca="1" si="167"/>
        <v/>
      </c>
      <c r="I1477" s="82" t="str">
        <f t="shared" ca="1" si="168"/>
        <v/>
      </c>
    </row>
    <row r="1478" spans="2:9" ht="15" thickBot="1" x14ac:dyDescent="0.35">
      <c r="B1478" s="79" t="str">
        <f t="shared" ca="1" si="165"/>
        <v/>
      </c>
      <c r="C1478" s="80" t="str">
        <f t="shared" ca="1" si="162"/>
        <v/>
      </c>
      <c r="D1478" s="83" t="str">
        <f t="shared" ca="1" si="166"/>
        <v/>
      </c>
      <c r="E1478" s="81">
        <f t="shared" ca="1" si="164"/>
        <v>0</v>
      </c>
      <c r="F1478" s="83"/>
      <c r="G1478" s="82" t="str">
        <f t="shared" ca="1" si="163"/>
        <v/>
      </c>
      <c r="H1478" s="82" t="str">
        <f t="shared" ca="1" si="167"/>
        <v/>
      </c>
      <c r="I1478" s="82" t="str">
        <f t="shared" ca="1" si="168"/>
        <v/>
      </c>
    </row>
    <row r="1479" spans="2:9" ht="15" thickBot="1" x14ac:dyDescent="0.35">
      <c r="B1479" s="79" t="str">
        <f t="shared" ca="1" si="165"/>
        <v/>
      </c>
      <c r="C1479" s="80" t="str">
        <f t="shared" ca="1" si="162"/>
        <v/>
      </c>
      <c r="D1479" s="83" t="str">
        <f t="shared" ca="1" si="166"/>
        <v/>
      </c>
      <c r="E1479" s="81">
        <f t="shared" ca="1" si="164"/>
        <v>0</v>
      </c>
      <c r="F1479" s="83"/>
      <c r="G1479" s="82" t="str">
        <f t="shared" ca="1" si="163"/>
        <v/>
      </c>
      <c r="H1479" s="82" t="str">
        <f t="shared" ca="1" si="167"/>
        <v/>
      </c>
      <c r="I1479" s="82" t="str">
        <f t="shared" ca="1" si="168"/>
        <v/>
      </c>
    </row>
    <row r="1480" spans="2:9" ht="15" thickBot="1" x14ac:dyDescent="0.35">
      <c r="B1480" s="79" t="str">
        <f t="shared" ca="1" si="165"/>
        <v/>
      </c>
      <c r="C1480" s="80" t="str">
        <f t="shared" ca="1" si="162"/>
        <v/>
      </c>
      <c r="D1480" s="83" t="str">
        <f t="shared" ca="1" si="166"/>
        <v/>
      </c>
      <c r="E1480" s="81">
        <f t="shared" ca="1" si="164"/>
        <v>0</v>
      </c>
      <c r="F1480" s="83"/>
      <c r="G1480" s="82" t="str">
        <f t="shared" ca="1" si="163"/>
        <v/>
      </c>
      <c r="H1480" s="82" t="str">
        <f t="shared" ca="1" si="167"/>
        <v/>
      </c>
      <c r="I1480" s="82" t="str">
        <f t="shared" ca="1" si="168"/>
        <v/>
      </c>
    </row>
    <row r="1481" spans="2:9" ht="15" thickBot="1" x14ac:dyDescent="0.35">
      <c r="B1481" s="79" t="str">
        <f t="shared" ca="1" si="165"/>
        <v/>
      </c>
      <c r="C1481" s="80" t="str">
        <f t="shared" ca="1" si="162"/>
        <v/>
      </c>
      <c r="D1481" s="83" t="str">
        <f t="shared" ca="1" si="166"/>
        <v/>
      </c>
      <c r="E1481" s="81">
        <f t="shared" ca="1" si="164"/>
        <v>0</v>
      </c>
      <c r="F1481" s="83"/>
      <c r="G1481" s="82" t="str">
        <f t="shared" ca="1" si="163"/>
        <v/>
      </c>
      <c r="H1481" s="82" t="str">
        <f t="shared" ca="1" si="167"/>
        <v/>
      </c>
      <c r="I1481" s="82" t="str">
        <f t="shared" ca="1" si="168"/>
        <v/>
      </c>
    </row>
    <row r="1482" spans="2:9" ht="15" thickBot="1" x14ac:dyDescent="0.35">
      <c r="B1482" s="79" t="str">
        <f t="shared" ca="1" si="165"/>
        <v/>
      </c>
      <c r="C1482" s="80" t="str">
        <f t="shared" ca="1" si="162"/>
        <v/>
      </c>
      <c r="D1482" s="83" t="str">
        <f t="shared" ca="1" si="166"/>
        <v/>
      </c>
      <c r="E1482" s="81">
        <f t="shared" ca="1" si="164"/>
        <v>0</v>
      </c>
      <c r="F1482" s="83"/>
      <c r="G1482" s="82" t="str">
        <f t="shared" ca="1" si="163"/>
        <v/>
      </c>
      <c r="H1482" s="82" t="str">
        <f t="shared" ca="1" si="167"/>
        <v/>
      </c>
      <c r="I1482" s="82" t="str">
        <f t="shared" ca="1" si="168"/>
        <v/>
      </c>
    </row>
    <row r="1483" spans="2:9" ht="15" thickBot="1" x14ac:dyDescent="0.35">
      <c r="B1483" s="79" t="str">
        <f t="shared" ca="1" si="165"/>
        <v/>
      </c>
      <c r="C1483" s="80" t="str">
        <f t="shared" ca="1" si="162"/>
        <v/>
      </c>
      <c r="D1483" s="83" t="str">
        <f t="shared" ca="1" si="166"/>
        <v/>
      </c>
      <c r="E1483" s="81">
        <f t="shared" ca="1" si="164"/>
        <v>0</v>
      </c>
      <c r="F1483" s="83"/>
      <c r="G1483" s="82" t="str">
        <f t="shared" ca="1" si="163"/>
        <v/>
      </c>
      <c r="H1483" s="82" t="str">
        <f t="shared" ca="1" si="167"/>
        <v/>
      </c>
      <c r="I1483" s="82" t="str">
        <f t="shared" ca="1" si="168"/>
        <v/>
      </c>
    </row>
    <row r="1484" spans="2:9" ht="15" thickBot="1" x14ac:dyDescent="0.35">
      <c r="B1484" s="79" t="str">
        <f t="shared" ca="1" si="165"/>
        <v/>
      </c>
      <c r="C1484" s="80" t="str">
        <f t="shared" ca="1" si="162"/>
        <v/>
      </c>
      <c r="D1484" s="83" t="str">
        <f t="shared" ca="1" si="166"/>
        <v/>
      </c>
      <c r="E1484" s="81">
        <f t="shared" ca="1" si="164"/>
        <v>0</v>
      </c>
      <c r="F1484" s="83"/>
      <c r="G1484" s="82" t="str">
        <f t="shared" ca="1" si="163"/>
        <v/>
      </c>
      <c r="H1484" s="82" t="str">
        <f t="shared" ca="1" si="167"/>
        <v/>
      </c>
      <c r="I1484" s="82" t="str">
        <f t="shared" ca="1" si="168"/>
        <v/>
      </c>
    </row>
    <row r="1485" spans="2:9" ht="15" thickBot="1" x14ac:dyDescent="0.35">
      <c r="B1485" s="79" t="str">
        <f t="shared" ca="1" si="165"/>
        <v/>
      </c>
      <c r="C1485" s="80" t="str">
        <f t="shared" ca="1" si="162"/>
        <v/>
      </c>
      <c r="D1485" s="83" t="str">
        <f t="shared" ca="1" si="166"/>
        <v/>
      </c>
      <c r="E1485" s="81">
        <f t="shared" ca="1" si="164"/>
        <v>0</v>
      </c>
      <c r="F1485" s="83"/>
      <c r="G1485" s="82" t="str">
        <f t="shared" ca="1" si="163"/>
        <v/>
      </c>
      <c r="H1485" s="82" t="str">
        <f t="shared" ca="1" si="167"/>
        <v/>
      </c>
      <c r="I1485" s="82" t="str">
        <f t="shared" ca="1" si="168"/>
        <v/>
      </c>
    </row>
    <row r="1486" spans="2:9" ht="15" thickBot="1" x14ac:dyDescent="0.35">
      <c r="B1486" s="79" t="str">
        <f t="shared" ca="1" si="165"/>
        <v/>
      </c>
      <c r="C1486" s="80" t="str">
        <f t="shared" ca="1" si="162"/>
        <v/>
      </c>
      <c r="D1486" s="83" t="str">
        <f t="shared" ca="1" si="166"/>
        <v/>
      </c>
      <c r="E1486" s="81">
        <f t="shared" ca="1" si="164"/>
        <v>0</v>
      </c>
      <c r="F1486" s="83"/>
      <c r="G1486" s="82" t="str">
        <f t="shared" ca="1" si="163"/>
        <v/>
      </c>
      <c r="H1486" s="82" t="str">
        <f t="shared" ca="1" si="167"/>
        <v/>
      </c>
      <c r="I1486" s="82" t="str">
        <f t="shared" ca="1" si="168"/>
        <v/>
      </c>
    </row>
    <row r="1487" spans="2:9" ht="15" thickBot="1" x14ac:dyDescent="0.35">
      <c r="B1487" s="79" t="str">
        <f t="shared" ca="1" si="165"/>
        <v/>
      </c>
      <c r="C1487" s="80" t="str">
        <f t="shared" ca="1" si="162"/>
        <v/>
      </c>
      <c r="D1487" s="83" t="str">
        <f t="shared" ca="1" si="166"/>
        <v/>
      </c>
      <c r="E1487" s="81">
        <f t="shared" ca="1" si="164"/>
        <v>0</v>
      </c>
      <c r="F1487" s="83"/>
      <c r="G1487" s="82" t="str">
        <f t="shared" ca="1" si="163"/>
        <v/>
      </c>
      <c r="H1487" s="82" t="str">
        <f t="shared" ca="1" si="167"/>
        <v/>
      </c>
      <c r="I1487" s="82" t="str">
        <f t="shared" ca="1" si="168"/>
        <v/>
      </c>
    </row>
    <row r="1488" spans="2:9" ht="15" thickBot="1" x14ac:dyDescent="0.35">
      <c r="B1488" s="79" t="str">
        <f t="shared" ca="1" si="165"/>
        <v/>
      </c>
      <c r="C1488" s="80" t="str">
        <f t="shared" ca="1" si="162"/>
        <v/>
      </c>
      <c r="D1488" s="83" t="str">
        <f t="shared" ca="1" si="166"/>
        <v/>
      </c>
      <c r="E1488" s="81">
        <f t="shared" ca="1" si="164"/>
        <v>0</v>
      </c>
      <c r="F1488" s="83"/>
      <c r="G1488" s="82" t="str">
        <f t="shared" ca="1" si="163"/>
        <v/>
      </c>
      <c r="H1488" s="82" t="str">
        <f t="shared" ca="1" si="167"/>
        <v/>
      </c>
      <c r="I1488" s="82" t="str">
        <f t="shared" ca="1" si="168"/>
        <v/>
      </c>
    </row>
    <row r="1489" spans="2:9" ht="15" thickBot="1" x14ac:dyDescent="0.35">
      <c r="B1489" s="79" t="str">
        <f t="shared" ca="1" si="165"/>
        <v/>
      </c>
      <c r="C1489" s="80" t="str">
        <f t="shared" ca="1" si="162"/>
        <v/>
      </c>
      <c r="D1489" s="83" t="str">
        <f t="shared" ca="1" si="166"/>
        <v/>
      </c>
      <c r="E1489" s="81">
        <f t="shared" ca="1" si="164"/>
        <v>0</v>
      </c>
      <c r="F1489" s="83"/>
      <c r="G1489" s="82" t="str">
        <f t="shared" ca="1" si="163"/>
        <v/>
      </c>
      <c r="H1489" s="82" t="str">
        <f t="shared" ca="1" si="167"/>
        <v/>
      </c>
      <c r="I1489" s="82" t="str">
        <f t="shared" ca="1" si="168"/>
        <v/>
      </c>
    </row>
    <row r="1490" spans="2:9" ht="15" thickBot="1" x14ac:dyDescent="0.35">
      <c r="B1490" s="79" t="str">
        <f t="shared" ca="1" si="165"/>
        <v/>
      </c>
      <c r="C1490" s="80" t="str">
        <f t="shared" ca="1" si="162"/>
        <v/>
      </c>
      <c r="D1490" s="83" t="str">
        <f t="shared" ca="1" si="166"/>
        <v/>
      </c>
      <c r="E1490" s="81">
        <f t="shared" ca="1" si="164"/>
        <v>0</v>
      </c>
      <c r="F1490" s="83"/>
      <c r="G1490" s="82" t="str">
        <f t="shared" ca="1" si="163"/>
        <v/>
      </c>
      <c r="H1490" s="82" t="str">
        <f t="shared" ca="1" si="167"/>
        <v/>
      </c>
      <c r="I1490" s="82" t="str">
        <f t="shared" ca="1" si="168"/>
        <v/>
      </c>
    </row>
    <row r="1491" spans="2:9" ht="15" thickBot="1" x14ac:dyDescent="0.35">
      <c r="B1491" s="79" t="str">
        <f t="shared" ca="1" si="165"/>
        <v/>
      </c>
      <c r="C1491" s="80" t="str">
        <f t="shared" ca="1" si="162"/>
        <v/>
      </c>
      <c r="D1491" s="83" t="str">
        <f t="shared" ca="1" si="166"/>
        <v/>
      </c>
      <c r="E1491" s="81">
        <f t="shared" ca="1" si="164"/>
        <v>0</v>
      </c>
      <c r="F1491" s="83"/>
      <c r="G1491" s="82" t="str">
        <f t="shared" ca="1" si="163"/>
        <v/>
      </c>
      <c r="H1491" s="82" t="str">
        <f t="shared" ca="1" si="167"/>
        <v/>
      </c>
      <c r="I1491" s="82" t="str">
        <f t="shared" ca="1" si="168"/>
        <v/>
      </c>
    </row>
    <row r="1492" spans="2:9" ht="15" thickBot="1" x14ac:dyDescent="0.35">
      <c r="B1492" s="79" t="str">
        <f t="shared" ca="1" si="165"/>
        <v/>
      </c>
      <c r="C1492" s="80" t="str">
        <f t="shared" ca="1" si="162"/>
        <v/>
      </c>
      <c r="D1492" s="83" t="str">
        <f t="shared" ca="1" si="166"/>
        <v/>
      </c>
      <c r="E1492" s="81">
        <f t="shared" ca="1" si="164"/>
        <v>0</v>
      </c>
      <c r="F1492" s="83"/>
      <c r="G1492" s="82" t="str">
        <f t="shared" ca="1" si="163"/>
        <v/>
      </c>
      <c r="H1492" s="82" t="str">
        <f t="shared" ca="1" si="167"/>
        <v/>
      </c>
      <c r="I1492" s="82" t="str">
        <f t="shared" ca="1" si="168"/>
        <v/>
      </c>
    </row>
    <row r="1493" spans="2:9" ht="15" thickBot="1" x14ac:dyDescent="0.35">
      <c r="B1493" s="79" t="str">
        <f t="shared" ca="1" si="165"/>
        <v/>
      </c>
      <c r="C1493" s="80" t="str">
        <f t="shared" ca="1" si="162"/>
        <v/>
      </c>
      <c r="D1493" s="83" t="str">
        <f t="shared" ca="1" si="166"/>
        <v/>
      </c>
      <c r="E1493" s="81">
        <f t="shared" ca="1" si="164"/>
        <v>0</v>
      </c>
      <c r="F1493" s="83"/>
      <c r="G1493" s="82" t="str">
        <f t="shared" ca="1" si="163"/>
        <v/>
      </c>
      <c r="H1493" s="82" t="str">
        <f t="shared" ca="1" si="167"/>
        <v/>
      </c>
      <c r="I1493" s="82" t="str">
        <f t="shared" ca="1" si="168"/>
        <v/>
      </c>
    </row>
    <row r="1494" spans="2:9" ht="15" thickBot="1" x14ac:dyDescent="0.35">
      <c r="B1494" s="79" t="str">
        <f t="shared" ca="1" si="165"/>
        <v/>
      </c>
      <c r="C1494" s="80" t="str">
        <f t="shared" ca="1" si="162"/>
        <v/>
      </c>
      <c r="D1494" s="83" t="str">
        <f t="shared" ca="1" si="166"/>
        <v/>
      </c>
      <c r="E1494" s="81">
        <f t="shared" ca="1" si="164"/>
        <v>0</v>
      </c>
      <c r="F1494" s="83"/>
      <c r="G1494" s="82" t="str">
        <f t="shared" ca="1" si="163"/>
        <v/>
      </c>
      <c r="H1494" s="82" t="str">
        <f t="shared" ca="1" si="167"/>
        <v/>
      </c>
      <c r="I1494" s="82" t="str">
        <f t="shared" ca="1" si="168"/>
        <v/>
      </c>
    </row>
    <row r="1495" spans="2:9" ht="15" thickBot="1" x14ac:dyDescent="0.35">
      <c r="B1495" s="79" t="str">
        <f t="shared" ca="1" si="165"/>
        <v/>
      </c>
      <c r="C1495" s="80" t="str">
        <f t="shared" ca="1" si="162"/>
        <v/>
      </c>
      <c r="D1495" s="83" t="str">
        <f t="shared" ca="1" si="166"/>
        <v/>
      </c>
      <c r="E1495" s="81">
        <f t="shared" ca="1" si="164"/>
        <v>0</v>
      </c>
      <c r="F1495" s="83"/>
      <c r="G1495" s="82" t="str">
        <f t="shared" ca="1" si="163"/>
        <v/>
      </c>
      <c r="H1495" s="82" t="str">
        <f t="shared" ca="1" si="167"/>
        <v/>
      </c>
      <c r="I1495" s="82" t="str">
        <f t="shared" ca="1" si="168"/>
        <v/>
      </c>
    </row>
    <row r="1496" spans="2:9" ht="15" thickBot="1" x14ac:dyDescent="0.35">
      <c r="B1496" s="79" t="str">
        <f t="shared" ca="1" si="165"/>
        <v/>
      </c>
      <c r="C1496" s="80" t="str">
        <f t="shared" ref="C1496:C1559" ca="1" si="169">IF($E$10="End of the Period",IF(B1496="","",IF(OR(payment_frequency_1="Weekly",payment_frequency_1="Bi-weekly",payment_frequency_1="Semi-monthly"),first_payment_date_1+B1496*VLOOKUP(payment_frequency_1,periodic_table,2,0),EDATE(first_payment_date_1,B1496*VLOOKUP(payment_frequency_1,periodic_table,2,0)))),IF(B1496="","",IF(OR(payment_frequency_1="Weekly",payment_frequency_1="Bi-weekly",payment_frequency_1="Semi-monthly"),first_payment_date_1+(B1496-1)*VLOOKUP(payment_frequency_1,periodic_table,2,0),EDATE(first_payment_date_1,(B1496-1)*VLOOKUP(payment_frequency_1,periodic_table,2,0)))))</f>
        <v/>
      </c>
      <c r="D1496" s="83" t="str">
        <f t="shared" ca="1" si="166"/>
        <v/>
      </c>
      <c r="E1496" s="81">
        <f t="shared" ca="1" si="164"/>
        <v>0</v>
      </c>
      <c r="F1496" s="83"/>
      <c r="G1496" s="82" t="str">
        <f t="shared" ref="G1496:G1559" ca="1" si="170">IF(AND(payment_type_1=1,B1496=1),0,IF(B1496="","",I1495*rate_1))</f>
        <v/>
      </c>
      <c r="H1496" s="82" t="str">
        <f t="shared" ca="1" si="167"/>
        <v/>
      </c>
      <c r="I1496" s="82" t="str">
        <f t="shared" ca="1" si="168"/>
        <v/>
      </c>
    </row>
    <row r="1497" spans="2:9" ht="15" thickBot="1" x14ac:dyDescent="0.35">
      <c r="B1497" s="79" t="str">
        <f t="shared" ca="1" si="165"/>
        <v/>
      </c>
      <c r="C1497" s="80" t="str">
        <f t="shared" ca="1" si="169"/>
        <v/>
      </c>
      <c r="D1497" s="83" t="str">
        <f t="shared" ca="1" si="166"/>
        <v/>
      </c>
      <c r="E1497" s="81">
        <f t="shared" ca="1" si="164"/>
        <v>0</v>
      </c>
      <c r="F1497" s="83"/>
      <c r="G1497" s="82" t="str">
        <f t="shared" ca="1" si="170"/>
        <v/>
      </c>
      <c r="H1497" s="82" t="str">
        <f t="shared" ca="1" si="167"/>
        <v/>
      </c>
      <c r="I1497" s="82" t="str">
        <f t="shared" ca="1" si="168"/>
        <v/>
      </c>
    </row>
    <row r="1498" spans="2:9" ht="15" thickBot="1" x14ac:dyDescent="0.35">
      <c r="B1498" s="79" t="str">
        <f t="shared" ca="1" si="165"/>
        <v/>
      </c>
      <c r="C1498" s="80" t="str">
        <f t="shared" ca="1" si="169"/>
        <v/>
      </c>
      <c r="D1498" s="83" t="str">
        <f t="shared" ca="1" si="166"/>
        <v/>
      </c>
      <c r="E1498" s="81">
        <f t="shared" ca="1" si="164"/>
        <v>0</v>
      </c>
      <c r="F1498" s="83"/>
      <c r="G1498" s="82" t="str">
        <f t="shared" ca="1" si="170"/>
        <v/>
      </c>
      <c r="H1498" s="82" t="str">
        <f t="shared" ca="1" si="167"/>
        <v/>
      </c>
      <c r="I1498" s="82" t="str">
        <f t="shared" ca="1" si="168"/>
        <v/>
      </c>
    </row>
    <row r="1499" spans="2:9" ht="15" thickBot="1" x14ac:dyDescent="0.35">
      <c r="B1499" s="79" t="str">
        <f t="shared" ca="1" si="165"/>
        <v/>
      </c>
      <c r="C1499" s="80" t="str">
        <f t="shared" ca="1" si="169"/>
        <v/>
      </c>
      <c r="D1499" s="83" t="str">
        <f t="shared" ca="1" si="166"/>
        <v/>
      </c>
      <c r="E1499" s="81">
        <f t="shared" ca="1" si="164"/>
        <v>0</v>
      </c>
      <c r="F1499" s="83"/>
      <c r="G1499" s="82" t="str">
        <f t="shared" ca="1" si="170"/>
        <v/>
      </c>
      <c r="H1499" s="82" t="str">
        <f t="shared" ca="1" si="167"/>
        <v/>
      </c>
      <c r="I1499" s="82" t="str">
        <f t="shared" ca="1" si="168"/>
        <v/>
      </c>
    </row>
    <row r="1500" spans="2:9" ht="15" thickBot="1" x14ac:dyDescent="0.35">
      <c r="B1500" s="79" t="str">
        <f t="shared" ca="1" si="165"/>
        <v/>
      </c>
      <c r="C1500" s="80" t="str">
        <f t="shared" ca="1" si="169"/>
        <v/>
      </c>
      <c r="D1500" s="83" t="str">
        <f t="shared" ca="1" si="166"/>
        <v/>
      </c>
      <c r="E1500" s="81">
        <f t="shared" ca="1" si="164"/>
        <v>0</v>
      </c>
      <c r="F1500" s="83"/>
      <c r="G1500" s="82" t="str">
        <f t="shared" ca="1" si="170"/>
        <v/>
      </c>
      <c r="H1500" s="82" t="str">
        <f t="shared" ca="1" si="167"/>
        <v/>
      </c>
      <c r="I1500" s="82" t="str">
        <f t="shared" ca="1" si="168"/>
        <v/>
      </c>
    </row>
    <row r="1501" spans="2:9" ht="15" thickBot="1" x14ac:dyDescent="0.35">
      <c r="B1501" s="79" t="str">
        <f t="shared" ca="1" si="165"/>
        <v/>
      </c>
      <c r="C1501" s="80" t="str">
        <f t="shared" ca="1" si="169"/>
        <v/>
      </c>
      <c r="D1501" s="83" t="str">
        <f t="shared" ca="1" si="166"/>
        <v/>
      </c>
      <c r="E1501" s="81">
        <f t="shared" ca="1" si="164"/>
        <v>0</v>
      </c>
      <c r="F1501" s="83"/>
      <c r="G1501" s="82" t="str">
        <f t="shared" ca="1" si="170"/>
        <v/>
      </c>
      <c r="H1501" s="82" t="str">
        <f t="shared" ca="1" si="167"/>
        <v/>
      </c>
      <c r="I1501" s="82" t="str">
        <f t="shared" ca="1" si="168"/>
        <v/>
      </c>
    </row>
    <row r="1502" spans="2:9" ht="15" thickBot="1" x14ac:dyDescent="0.35">
      <c r="B1502" s="79" t="str">
        <f t="shared" ca="1" si="165"/>
        <v/>
      </c>
      <c r="C1502" s="80" t="str">
        <f t="shared" ca="1" si="169"/>
        <v/>
      </c>
      <c r="D1502" s="83" t="str">
        <f t="shared" ca="1" si="166"/>
        <v/>
      </c>
      <c r="E1502" s="81">
        <f t="shared" ca="1" si="164"/>
        <v>0</v>
      </c>
      <c r="F1502" s="83"/>
      <c r="G1502" s="82" t="str">
        <f t="shared" ca="1" si="170"/>
        <v/>
      </c>
      <c r="H1502" s="82" t="str">
        <f t="shared" ca="1" si="167"/>
        <v/>
      </c>
      <c r="I1502" s="82" t="str">
        <f t="shared" ca="1" si="168"/>
        <v/>
      </c>
    </row>
    <row r="1503" spans="2:9" ht="15" thickBot="1" x14ac:dyDescent="0.35">
      <c r="B1503" s="79" t="str">
        <f t="shared" ca="1" si="165"/>
        <v/>
      </c>
      <c r="C1503" s="80" t="str">
        <f t="shared" ca="1" si="169"/>
        <v/>
      </c>
      <c r="D1503" s="83" t="str">
        <f t="shared" ca="1" si="166"/>
        <v/>
      </c>
      <c r="E1503" s="81">
        <f t="shared" ca="1" si="164"/>
        <v>0</v>
      </c>
      <c r="F1503" s="83"/>
      <c r="G1503" s="82" t="str">
        <f t="shared" ca="1" si="170"/>
        <v/>
      </c>
      <c r="H1503" s="82" t="str">
        <f t="shared" ca="1" si="167"/>
        <v/>
      </c>
      <c r="I1503" s="82" t="str">
        <f t="shared" ca="1" si="168"/>
        <v/>
      </c>
    </row>
    <row r="1504" spans="2:9" ht="15" thickBot="1" x14ac:dyDescent="0.35">
      <c r="B1504" s="79" t="str">
        <f t="shared" ca="1" si="165"/>
        <v/>
      </c>
      <c r="C1504" s="80" t="str">
        <f t="shared" ca="1" si="169"/>
        <v/>
      </c>
      <c r="D1504" s="83" t="str">
        <f t="shared" ca="1" si="166"/>
        <v/>
      </c>
      <c r="E1504" s="81">
        <f t="shared" ca="1" si="164"/>
        <v>0</v>
      </c>
      <c r="F1504" s="83"/>
      <c r="G1504" s="82" t="str">
        <f t="shared" ca="1" si="170"/>
        <v/>
      </c>
      <c r="H1504" s="82" t="str">
        <f t="shared" ca="1" si="167"/>
        <v/>
      </c>
      <c r="I1504" s="82" t="str">
        <f t="shared" ca="1" si="168"/>
        <v/>
      </c>
    </row>
    <row r="1505" spans="2:9" ht="15" thickBot="1" x14ac:dyDescent="0.35">
      <c r="B1505" s="79" t="str">
        <f t="shared" ca="1" si="165"/>
        <v/>
      </c>
      <c r="C1505" s="80" t="str">
        <f t="shared" ca="1" si="169"/>
        <v/>
      </c>
      <c r="D1505" s="83" t="str">
        <f t="shared" ca="1" si="166"/>
        <v/>
      </c>
      <c r="E1505" s="81">
        <f t="shared" ca="1" si="164"/>
        <v>0</v>
      </c>
      <c r="F1505" s="83"/>
      <c r="G1505" s="82" t="str">
        <f t="shared" ca="1" si="170"/>
        <v/>
      </c>
      <c r="H1505" s="82" t="str">
        <f t="shared" ca="1" si="167"/>
        <v/>
      </c>
      <c r="I1505" s="82" t="str">
        <f t="shared" ca="1" si="168"/>
        <v/>
      </c>
    </row>
    <row r="1506" spans="2:9" ht="15" thickBot="1" x14ac:dyDescent="0.35">
      <c r="B1506" s="79" t="str">
        <f t="shared" ca="1" si="165"/>
        <v/>
      </c>
      <c r="C1506" s="80" t="str">
        <f t="shared" ca="1" si="169"/>
        <v/>
      </c>
      <c r="D1506" s="83" t="str">
        <f t="shared" ca="1" si="166"/>
        <v/>
      </c>
      <c r="E1506" s="81">
        <f t="shared" ca="1" si="164"/>
        <v>0</v>
      </c>
      <c r="F1506" s="83"/>
      <c r="G1506" s="82" t="str">
        <f t="shared" ca="1" si="170"/>
        <v/>
      </c>
      <c r="H1506" s="82" t="str">
        <f t="shared" ca="1" si="167"/>
        <v/>
      </c>
      <c r="I1506" s="82" t="str">
        <f t="shared" ca="1" si="168"/>
        <v/>
      </c>
    </row>
    <row r="1507" spans="2:9" ht="15" thickBot="1" x14ac:dyDescent="0.35">
      <c r="B1507" s="79" t="str">
        <f t="shared" ca="1" si="165"/>
        <v/>
      </c>
      <c r="C1507" s="80" t="str">
        <f t="shared" ca="1" si="169"/>
        <v/>
      </c>
      <c r="D1507" s="83" t="str">
        <f t="shared" ca="1" si="166"/>
        <v/>
      </c>
      <c r="E1507" s="81">
        <f t="shared" ca="1" si="164"/>
        <v>0</v>
      </c>
      <c r="F1507" s="83"/>
      <c r="G1507" s="82" t="str">
        <f t="shared" ca="1" si="170"/>
        <v/>
      </c>
      <c r="H1507" s="82" t="str">
        <f t="shared" ca="1" si="167"/>
        <v/>
      </c>
      <c r="I1507" s="82" t="str">
        <f t="shared" ca="1" si="168"/>
        <v/>
      </c>
    </row>
    <row r="1508" spans="2:9" ht="15" thickBot="1" x14ac:dyDescent="0.35">
      <c r="B1508" s="79" t="str">
        <f t="shared" ca="1" si="165"/>
        <v/>
      </c>
      <c r="C1508" s="80" t="str">
        <f t="shared" ca="1" si="169"/>
        <v/>
      </c>
      <c r="D1508" s="83" t="str">
        <f t="shared" ca="1" si="166"/>
        <v/>
      </c>
      <c r="E1508" s="81">
        <f t="shared" ref="E1508:E1571" ca="1" si="171">IFERROR(IF(I1507-D1508&lt;$E$13,0,IF(B1508=$I$17,$E$13,IF(B1508&lt;$I$17,0,IF(MOD(B1508-$I$17,$E$18)=0,$E$13,0)))),0)</f>
        <v>0</v>
      </c>
      <c r="F1508" s="83"/>
      <c r="G1508" s="82" t="str">
        <f t="shared" ca="1" si="170"/>
        <v/>
      </c>
      <c r="H1508" s="82" t="str">
        <f t="shared" ca="1" si="167"/>
        <v/>
      </c>
      <c r="I1508" s="82" t="str">
        <f t="shared" ca="1" si="168"/>
        <v/>
      </c>
    </row>
    <row r="1509" spans="2:9" ht="15" thickBot="1" x14ac:dyDescent="0.35">
      <c r="B1509" s="79" t="str">
        <f t="shared" ca="1" si="165"/>
        <v/>
      </c>
      <c r="C1509" s="80" t="str">
        <f t="shared" ca="1" si="169"/>
        <v/>
      </c>
      <c r="D1509" s="83" t="str">
        <f t="shared" ca="1" si="166"/>
        <v/>
      </c>
      <c r="E1509" s="81">
        <f t="shared" ca="1" si="171"/>
        <v>0</v>
      </c>
      <c r="F1509" s="83"/>
      <c r="G1509" s="82" t="str">
        <f t="shared" ca="1" si="170"/>
        <v/>
      </c>
      <c r="H1509" s="82" t="str">
        <f t="shared" ca="1" si="167"/>
        <v/>
      </c>
      <c r="I1509" s="82" t="str">
        <f t="shared" ca="1" si="168"/>
        <v/>
      </c>
    </row>
    <row r="1510" spans="2:9" ht="15" thickBot="1" x14ac:dyDescent="0.35">
      <c r="B1510" s="79" t="str">
        <f t="shared" ca="1" si="165"/>
        <v/>
      </c>
      <c r="C1510" s="80" t="str">
        <f t="shared" ca="1" si="169"/>
        <v/>
      </c>
      <c r="D1510" s="83" t="str">
        <f t="shared" ca="1" si="166"/>
        <v/>
      </c>
      <c r="E1510" s="81">
        <f t="shared" ca="1" si="171"/>
        <v>0</v>
      </c>
      <c r="F1510" s="83"/>
      <c r="G1510" s="82" t="str">
        <f t="shared" ca="1" si="170"/>
        <v/>
      </c>
      <c r="H1510" s="82" t="str">
        <f t="shared" ca="1" si="167"/>
        <v/>
      </c>
      <c r="I1510" s="82" t="str">
        <f t="shared" ca="1" si="168"/>
        <v/>
      </c>
    </row>
    <row r="1511" spans="2:9" ht="15" thickBot="1" x14ac:dyDescent="0.35">
      <c r="B1511" s="79" t="str">
        <f t="shared" ca="1" si="165"/>
        <v/>
      </c>
      <c r="C1511" s="80" t="str">
        <f t="shared" ca="1" si="169"/>
        <v/>
      </c>
      <c r="D1511" s="83" t="str">
        <f t="shared" ca="1" si="166"/>
        <v/>
      </c>
      <c r="E1511" s="81">
        <f t="shared" ca="1" si="171"/>
        <v>0</v>
      </c>
      <c r="F1511" s="83"/>
      <c r="G1511" s="82" t="str">
        <f t="shared" ca="1" si="170"/>
        <v/>
      </c>
      <c r="H1511" s="82" t="str">
        <f t="shared" ca="1" si="167"/>
        <v/>
      </c>
      <c r="I1511" s="82" t="str">
        <f t="shared" ca="1" si="168"/>
        <v/>
      </c>
    </row>
    <row r="1512" spans="2:9" ht="15" thickBot="1" x14ac:dyDescent="0.35">
      <c r="B1512" s="79" t="str">
        <f t="shared" ca="1" si="165"/>
        <v/>
      </c>
      <c r="C1512" s="80" t="str">
        <f t="shared" ca="1" si="169"/>
        <v/>
      </c>
      <c r="D1512" s="83" t="str">
        <f t="shared" ca="1" si="166"/>
        <v/>
      </c>
      <c r="E1512" s="81">
        <f t="shared" ca="1" si="171"/>
        <v>0</v>
      </c>
      <c r="F1512" s="83"/>
      <c r="G1512" s="82" t="str">
        <f t="shared" ca="1" si="170"/>
        <v/>
      </c>
      <c r="H1512" s="82" t="str">
        <f t="shared" ca="1" si="167"/>
        <v/>
      </c>
      <c r="I1512" s="82" t="str">
        <f t="shared" ca="1" si="168"/>
        <v/>
      </c>
    </row>
    <row r="1513" spans="2:9" ht="15" thickBot="1" x14ac:dyDescent="0.35">
      <c r="B1513" s="79" t="str">
        <f t="shared" ref="B1513:B1576" ca="1" si="172">IFERROR(IF(I1512&lt;=0,"",B1512+1),"")</f>
        <v/>
      </c>
      <c r="C1513" s="80" t="str">
        <f t="shared" ca="1" si="169"/>
        <v/>
      </c>
      <c r="D1513" s="83" t="str">
        <f t="shared" ref="D1513:D1576" ca="1" si="173">IF(B1513="","",IF(I1512&lt;payment_1,I1512*(1+rate_1),payment_1))</f>
        <v/>
      </c>
      <c r="E1513" s="81">
        <f t="shared" ca="1" si="171"/>
        <v>0</v>
      </c>
      <c r="F1513" s="83"/>
      <c r="G1513" s="82" t="str">
        <f t="shared" ca="1" si="170"/>
        <v/>
      </c>
      <c r="H1513" s="82" t="str">
        <f t="shared" ref="H1513:H1576" ca="1" si="174">IF(B1513="","",D1513-G1513+E1513+F1513)</f>
        <v/>
      </c>
      <c r="I1513" s="82" t="str">
        <f t="shared" ref="I1513:I1576" ca="1" si="175">IFERROR(IF(H1513&lt;=0,"",I1512-H1513),"")</f>
        <v/>
      </c>
    </row>
    <row r="1514" spans="2:9" ht="15" thickBot="1" x14ac:dyDescent="0.35">
      <c r="B1514" s="79" t="str">
        <f t="shared" ca="1" si="172"/>
        <v/>
      </c>
      <c r="C1514" s="80" t="str">
        <f t="shared" ca="1" si="169"/>
        <v/>
      </c>
      <c r="D1514" s="83" t="str">
        <f t="shared" ca="1" si="173"/>
        <v/>
      </c>
      <c r="E1514" s="81">
        <f t="shared" ca="1" si="171"/>
        <v>0</v>
      </c>
      <c r="F1514" s="83"/>
      <c r="G1514" s="82" t="str">
        <f t="shared" ca="1" si="170"/>
        <v/>
      </c>
      <c r="H1514" s="82" t="str">
        <f t="shared" ca="1" si="174"/>
        <v/>
      </c>
      <c r="I1514" s="82" t="str">
        <f t="shared" ca="1" si="175"/>
        <v/>
      </c>
    </row>
    <row r="1515" spans="2:9" ht="15" thickBot="1" x14ac:dyDescent="0.35">
      <c r="B1515" s="79" t="str">
        <f t="shared" ca="1" si="172"/>
        <v/>
      </c>
      <c r="C1515" s="80" t="str">
        <f t="shared" ca="1" si="169"/>
        <v/>
      </c>
      <c r="D1515" s="83" t="str">
        <f t="shared" ca="1" si="173"/>
        <v/>
      </c>
      <c r="E1515" s="81">
        <f t="shared" ca="1" si="171"/>
        <v>0</v>
      </c>
      <c r="F1515" s="83"/>
      <c r="G1515" s="82" t="str">
        <f t="shared" ca="1" si="170"/>
        <v/>
      </c>
      <c r="H1515" s="82" t="str">
        <f t="shared" ca="1" si="174"/>
        <v/>
      </c>
      <c r="I1515" s="82" t="str">
        <f t="shared" ca="1" si="175"/>
        <v/>
      </c>
    </row>
    <row r="1516" spans="2:9" ht="15" thickBot="1" x14ac:dyDescent="0.35">
      <c r="B1516" s="79" t="str">
        <f t="shared" ca="1" si="172"/>
        <v/>
      </c>
      <c r="C1516" s="80" t="str">
        <f t="shared" ca="1" si="169"/>
        <v/>
      </c>
      <c r="D1516" s="83" t="str">
        <f t="shared" ca="1" si="173"/>
        <v/>
      </c>
      <c r="E1516" s="81">
        <f t="shared" ca="1" si="171"/>
        <v>0</v>
      </c>
      <c r="F1516" s="83"/>
      <c r="G1516" s="82" t="str">
        <f t="shared" ca="1" si="170"/>
        <v/>
      </c>
      <c r="H1516" s="82" t="str">
        <f t="shared" ca="1" si="174"/>
        <v/>
      </c>
      <c r="I1516" s="82" t="str">
        <f t="shared" ca="1" si="175"/>
        <v/>
      </c>
    </row>
    <row r="1517" spans="2:9" ht="15" thickBot="1" x14ac:dyDescent="0.35">
      <c r="B1517" s="79" t="str">
        <f t="shared" ca="1" si="172"/>
        <v/>
      </c>
      <c r="C1517" s="80" t="str">
        <f t="shared" ca="1" si="169"/>
        <v/>
      </c>
      <c r="D1517" s="83" t="str">
        <f t="shared" ca="1" si="173"/>
        <v/>
      </c>
      <c r="E1517" s="81">
        <f t="shared" ca="1" si="171"/>
        <v>0</v>
      </c>
      <c r="F1517" s="83"/>
      <c r="G1517" s="82" t="str">
        <f t="shared" ca="1" si="170"/>
        <v/>
      </c>
      <c r="H1517" s="82" t="str">
        <f t="shared" ca="1" si="174"/>
        <v/>
      </c>
      <c r="I1517" s="82" t="str">
        <f t="shared" ca="1" si="175"/>
        <v/>
      </c>
    </row>
    <row r="1518" spans="2:9" ht="15" thickBot="1" x14ac:dyDescent="0.35">
      <c r="B1518" s="79" t="str">
        <f t="shared" ca="1" si="172"/>
        <v/>
      </c>
      <c r="C1518" s="80" t="str">
        <f t="shared" ca="1" si="169"/>
        <v/>
      </c>
      <c r="D1518" s="83" t="str">
        <f t="shared" ca="1" si="173"/>
        <v/>
      </c>
      <c r="E1518" s="81">
        <f t="shared" ca="1" si="171"/>
        <v>0</v>
      </c>
      <c r="F1518" s="83"/>
      <c r="G1518" s="82" t="str">
        <f t="shared" ca="1" si="170"/>
        <v/>
      </c>
      <c r="H1518" s="82" t="str">
        <f t="shared" ca="1" si="174"/>
        <v/>
      </c>
      <c r="I1518" s="82" t="str">
        <f t="shared" ca="1" si="175"/>
        <v/>
      </c>
    </row>
    <row r="1519" spans="2:9" ht="15" thickBot="1" x14ac:dyDescent="0.35">
      <c r="B1519" s="79" t="str">
        <f t="shared" ca="1" si="172"/>
        <v/>
      </c>
      <c r="C1519" s="80" t="str">
        <f t="shared" ca="1" si="169"/>
        <v/>
      </c>
      <c r="D1519" s="83" t="str">
        <f t="shared" ca="1" si="173"/>
        <v/>
      </c>
      <c r="E1519" s="81">
        <f t="shared" ca="1" si="171"/>
        <v>0</v>
      </c>
      <c r="F1519" s="83"/>
      <c r="G1519" s="82" t="str">
        <f t="shared" ca="1" si="170"/>
        <v/>
      </c>
      <c r="H1519" s="82" t="str">
        <f t="shared" ca="1" si="174"/>
        <v/>
      </c>
      <c r="I1519" s="82" t="str">
        <f t="shared" ca="1" si="175"/>
        <v/>
      </c>
    </row>
    <row r="1520" spans="2:9" ht="15" thickBot="1" x14ac:dyDescent="0.35">
      <c r="B1520" s="79" t="str">
        <f t="shared" ca="1" si="172"/>
        <v/>
      </c>
      <c r="C1520" s="80" t="str">
        <f t="shared" ca="1" si="169"/>
        <v/>
      </c>
      <c r="D1520" s="83" t="str">
        <f t="shared" ca="1" si="173"/>
        <v/>
      </c>
      <c r="E1520" s="81">
        <f t="shared" ca="1" si="171"/>
        <v>0</v>
      </c>
      <c r="F1520" s="83"/>
      <c r="G1520" s="82" t="str">
        <f t="shared" ca="1" si="170"/>
        <v/>
      </c>
      <c r="H1520" s="82" t="str">
        <f t="shared" ca="1" si="174"/>
        <v/>
      </c>
      <c r="I1520" s="82" t="str">
        <f t="shared" ca="1" si="175"/>
        <v/>
      </c>
    </row>
    <row r="1521" spans="2:9" ht="15" thickBot="1" x14ac:dyDescent="0.35">
      <c r="B1521" s="79" t="str">
        <f t="shared" ca="1" si="172"/>
        <v/>
      </c>
      <c r="C1521" s="80" t="str">
        <f t="shared" ca="1" si="169"/>
        <v/>
      </c>
      <c r="D1521" s="83" t="str">
        <f t="shared" ca="1" si="173"/>
        <v/>
      </c>
      <c r="E1521" s="81">
        <f t="shared" ca="1" si="171"/>
        <v>0</v>
      </c>
      <c r="F1521" s="83"/>
      <c r="G1521" s="82" t="str">
        <f t="shared" ca="1" si="170"/>
        <v/>
      </c>
      <c r="H1521" s="82" t="str">
        <f t="shared" ca="1" si="174"/>
        <v/>
      </c>
      <c r="I1521" s="82" t="str">
        <f t="shared" ca="1" si="175"/>
        <v/>
      </c>
    </row>
    <row r="1522" spans="2:9" ht="15" thickBot="1" x14ac:dyDescent="0.35">
      <c r="B1522" s="79" t="str">
        <f t="shared" ca="1" si="172"/>
        <v/>
      </c>
      <c r="C1522" s="80" t="str">
        <f t="shared" ca="1" si="169"/>
        <v/>
      </c>
      <c r="D1522" s="83" t="str">
        <f t="shared" ca="1" si="173"/>
        <v/>
      </c>
      <c r="E1522" s="81">
        <f t="shared" ca="1" si="171"/>
        <v>0</v>
      </c>
      <c r="F1522" s="83"/>
      <c r="G1522" s="82" t="str">
        <f t="shared" ca="1" si="170"/>
        <v/>
      </c>
      <c r="H1522" s="82" t="str">
        <f t="shared" ca="1" si="174"/>
        <v/>
      </c>
      <c r="I1522" s="82" t="str">
        <f t="shared" ca="1" si="175"/>
        <v/>
      </c>
    </row>
    <row r="1523" spans="2:9" ht="15" thickBot="1" x14ac:dyDescent="0.35">
      <c r="B1523" s="79" t="str">
        <f t="shared" ca="1" si="172"/>
        <v/>
      </c>
      <c r="C1523" s="80" t="str">
        <f t="shared" ca="1" si="169"/>
        <v/>
      </c>
      <c r="D1523" s="83" t="str">
        <f t="shared" ca="1" si="173"/>
        <v/>
      </c>
      <c r="E1523" s="81">
        <f t="shared" ca="1" si="171"/>
        <v>0</v>
      </c>
      <c r="F1523" s="83"/>
      <c r="G1523" s="82" t="str">
        <f t="shared" ca="1" si="170"/>
        <v/>
      </c>
      <c r="H1523" s="82" t="str">
        <f t="shared" ca="1" si="174"/>
        <v/>
      </c>
      <c r="I1523" s="82" t="str">
        <f t="shared" ca="1" si="175"/>
        <v/>
      </c>
    </row>
    <row r="1524" spans="2:9" ht="15" thickBot="1" x14ac:dyDescent="0.35">
      <c r="B1524" s="79" t="str">
        <f t="shared" ca="1" si="172"/>
        <v/>
      </c>
      <c r="C1524" s="80" t="str">
        <f t="shared" ca="1" si="169"/>
        <v/>
      </c>
      <c r="D1524" s="83" t="str">
        <f t="shared" ca="1" si="173"/>
        <v/>
      </c>
      <c r="E1524" s="81">
        <f t="shared" ca="1" si="171"/>
        <v>0</v>
      </c>
      <c r="F1524" s="83"/>
      <c r="G1524" s="82" t="str">
        <f t="shared" ca="1" si="170"/>
        <v/>
      </c>
      <c r="H1524" s="82" t="str">
        <f t="shared" ca="1" si="174"/>
        <v/>
      </c>
      <c r="I1524" s="82" t="str">
        <f t="shared" ca="1" si="175"/>
        <v/>
      </c>
    </row>
    <row r="1525" spans="2:9" ht="15" thickBot="1" x14ac:dyDescent="0.35">
      <c r="B1525" s="79" t="str">
        <f t="shared" ca="1" si="172"/>
        <v/>
      </c>
      <c r="C1525" s="80" t="str">
        <f t="shared" ca="1" si="169"/>
        <v/>
      </c>
      <c r="D1525" s="83" t="str">
        <f t="shared" ca="1" si="173"/>
        <v/>
      </c>
      <c r="E1525" s="81">
        <f t="shared" ca="1" si="171"/>
        <v>0</v>
      </c>
      <c r="F1525" s="83"/>
      <c r="G1525" s="82" t="str">
        <f t="shared" ca="1" si="170"/>
        <v/>
      </c>
      <c r="H1525" s="82" t="str">
        <f t="shared" ca="1" si="174"/>
        <v/>
      </c>
      <c r="I1525" s="82" t="str">
        <f t="shared" ca="1" si="175"/>
        <v/>
      </c>
    </row>
    <row r="1526" spans="2:9" ht="15" thickBot="1" x14ac:dyDescent="0.35">
      <c r="B1526" s="79" t="str">
        <f t="shared" ca="1" si="172"/>
        <v/>
      </c>
      <c r="C1526" s="80" t="str">
        <f t="shared" ca="1" si="169"/>
        <v/>
      </c>
      <c r="D1526" s="83" t="str">
        <f t="shared" ca="1" si="173"/>
        <v/>
      </c>
      <c r="E1526" s="81">
        <f t="shared" ca="1" si="171"/>
        <v>0</v>
      </c>
      <c r="F1526" s="83"/>
      <c r="G1526" s="82" t="str">
        <f t="shared" ca="1" si="170"/>
        <v/>
      </c>
      <c r="H1526" s="82" t="str">
        <f t="shared" ca="1" si="174"/>
        <v/>
      </c>
      <c r="I1526" s="82" t="str">
        <f t="shared" ca="1" si="175"/>
        <v/>
      </c>
    </row>
    <row r="1527" spans="2:9" ht="15" thickBot="1" x14ac:dyDescent="0.35">
      <c r="B1527" s="79" t="str">
        <f t="shared" ca="1" si="172"/>
        <v/>
      </c>
      <c r="C1527" s="80" t="str">
        <f t="shared" ca="1" si="169"/>
        <v/>
      </c>
      <c r="D1527" s="83" t="str">
        <f t="shared" ca="1" si="173"/>
        <v/>
      </c>
      <c r="E1527" s="81">
        <f t="shared" ca="1" si="171"/>
        <v>0</v>
      </c>
      <c r="F1527" s="83"/>
      <c r="G1527" s="82" t="str">
        <f t="shared" ca="1" si="170"/>
        <v/>
      </c>
      <c r="H1527" s="82" t="str">
        <f t="shared" ca="1" si="174"/>
        <v/>
      </c>
      <c r="I1527" s="82" t="str">
        <f t="shared" ca="1" si="175"/>
        <v/>
      </c>
    </row>
    <row r="1528" spans="2:9" ht="15" thickBot="1" x14ac:dyDescent="0.35">
      <c r="B1528" s="79" t="str">
        <f t="shared" ca="1" si="172"/>
        <v/>
      </c>
      <c r="C1528" s="80" t="str">
        <f t="shared" ca="1" si="169"/>
        <v/>
      </c>
      <c r="D1528" s="83" t="str">
        <f t="shared" ca="1" si="173"/>
        <v/>
      </c>
      <c r="E1528" s="81">
        <f t="shared" ca="1" si="171"/>
        <v>0</v>
      </c>
      <c r="F1528" s="83"/>
      <c r="G1528" s="82" t="str">
        <f t="shared" ca="1" si="170"/>
        <v/>
      </c>
      <c r="H1528" s="82" t="str">
        <f t="shared" ca="1" si="174"/>
        <v/>
      </c>
      <c r="I1528" s="82" t="str">
        <f t="shared" ca="1" si="175"/>
        <v/>
      </c>
    </row>
    <row r="1529" spans="2:9" ht="15" thickBot="1" x14ac:dyDescent="0.35">
      <c r="B1529" s="79" t="str">
        <f t="shared" ca="1" si="172"/>
        <v/>
      </c>
      <c r="C1529" s="80" t="str">
        <f t="shared" ca="1" si="169"/>
        <v/>
      </c>
      <c r="D1529" s="83" t="str">
        <f t="shared" ca="1" si="173"/>
        <v/>
      </c>
      <c r="E1529" s="81">
        <f t="shared" ca="1" si="171"/>
        <v>0</v>
      </c>
      <c r="F1529" s="83"/>
      <c r="G1529" s="82" t="str">
        <f t="shared" ca="1" si="170"/>
        <v/>
      </c>
      <c r="H1529" s="82" t="str">
        <f t="shared" ca="1" si="174"/>
        <v/>
      </c>
      <c r="I1529" s="82" t="str">
        <f t="shared" ca="1" si="175"/>
        <v/>
      </c>
    </row>
    <row r="1530" spans="2:9" ht="15" thickBot="1" x14ac:dyDescent="0.35">
      <c r="B1530" s="79" t="str">
        <f t="shared" ca="1" si="172"/>
        <v/>
      </c>
      <c r="C1530" s="80" t="str">
        <f t="shared" ca="1" si="169"/>
        <v/>
      </c>
      <c r="D1530" s="83" t="str">
        <f t="shared" ca="1" si="173"/>
        <v/>
      </c>
      <c r="E1530" s="81">
        <f t="shared" ca="1" si="171"/>
        <v>0</v>
      </c>
      <c r="F1530" s="83"/>
      <c r="G1530" s="82" t="str">
        <f t="shared" ca="1" si="170"/>
        <v/>
      </c>
      <c r="H1530" s="82" t="str">
        <f t="shared" ca="1" si="174"/>
        <v/>
      </c>
      <c r="I1530" s="82" t="str">
        <f t="shared" ca="1" si="175"/>
        <v/>
      </c>
    </row>
    <row r="1531" spans="2:9" ht="15" thickBot="1" x14ac:dyDescent="0.35">
      <c r="B1531" s="79" t="str">
        <f t="shared" ca="1" si="172"/>
        <v/>
      </c>
      <c r="C1531" s="80" t="str">
        <f t="shared" ca="1" si="169"/>
        <v/>
      </c>
      <c r="D1531" s="83" t="str">
        <f t="shared" ca="1" si="173"/>
        <v/>
      </c>
      <c r="E1531" s="81">
        <f t="shared" ca="1" si="171"/>
        <v>0</v>
      </c>
      <c r="F1531" s="83"/>
      <c r="G1531" s="82" t="str">
        <f t="shared" ca="1" si="170"/>
        <v/>
      </c>
      <c r="H1531" s="82" t="str">
        <f t="shared" ca="1" si="174"/>
        <v/>
      </c>
      <c r="I1531" s="82" t="str">
        <f t="shared" ca="1" si="175"/>
        <v/>
      </c>
    </row>
    <row r="1532" spans="2:9" ht="15" thickBot="1" x14ac:dyDescent="0.35">
      <c r="B1532" s="79" t="str">
        <f t="shared" ca="1" si="172"/>
        <v/>
      </c>
      <c r="C1532" s="80" t="str">
        <f t="shared" ca="1" si="169"/>
        <v/>
      </c>
      <c r="D1532" s="83" t="str">
        <f t="shared" ca="1" si="173"/>
        <v/>
      </c>
      <c r="E1532" s="81">
        <f t="shared" ca="1" si="171"/>
        <v>0</v>
      </c>
      <c r="F1532" s="83"/>
      <c r="G1532" s="82" t="str">
        <f t="shared" ca="1" si="170"/>
        <v/>
      </c>
      <c r="H1532" s="82" t="str">
        <f t="shared" ca="1" si="174"/>
        <v/>
      </c>
      <c r="I1532" s="82" t="str">
        <f t="shared" ca="1" si="175"/>
        <v/>
      </c>
    </row>
    <row r="1533" spans="2:9" ht="15" thickBot="1" x14ac:dyDescent="0.35">
      <c r="B1533" s="79" t="str">
        <f t="shared" ca="1" si="172"/>
        <v/>
      </c>
      <c r="C1533" s="80" t="str">
        <f t="shared" ca="1" si="169"/>
        <v/>
      </c>
      <c r="D1533" s="83" t="str">
        <f t="shared" ca="1" si="173"/>
        <v/>
      </c>
      <c r="E1533" s="81">
        <f t="shared" ca="1" si="171"/>
        <v>0</v>
      </c>
      <c r="F1533" s="83"/>
      <c r="G1533" s="82" t="str">
        <f t="shared" ca="1" si="170"/>
        <v/>
      </c>
      <c r="H1533" s="82" t="str">
        <f t="shared" ca="1" si="174"/>
        <v/>
      </c>
      <c r="I1533" s="82" t="str">
        <f t="shared" ca="1" si="175"/>
        <v/>
      </c>
    </row>
    <row r="1534" spans="2:9" ht="15" thickBot="1" x14ac:dyDescent="0.35">
      <c r="B1534" s="79" t="str">
        <f t="shared" ca="1" si="172"/>
        <v/>
      </c>
      <c r="C1534" s="80" t="str">
        <f t="shared" ca="1" si="169"/>
        <v/>
      </c>
      <c r="D1534" s="83" t="str">
        <f t="shared" ca="1" si="173"/>
        <v/>
      </c>
      <c r="E1534" s="81">
        <f t="shared" ca="1" si="171"/>
        <v>0</v>
      </c>
      <c r="F1534" s="83"/>
      <c r="G1534" s="82" t="str">
        <f t="shared" ca="1" si="170"/>
        <v/>
      </c>
      <c r="H1534" s="82" t="str">
        <f t="shared" ca="1" si="174"/>
        <v/>
      </c>
      <c r="I1534" s="82" t="str">
        <f t="shared" ca="1" si="175"/>
        <v/>
      </c>
    </row>
    <row r="1535" spans="2:9" ht="15" thickBot="1" x14ac:dyDescent="0.35">
      <c r="B1535" s="79" t="str">
        <f t="shared" ca="1" si="172"/>
        <v/>
      </c>
      <c r="C1535" s="80" t="str">
        <f t="shared" ca="1" si="169"/>
        <v/>
      </c>
      <c r="D1535" s="83" t="str">
        <f t="shared" ca="1" si="173"/>
        <v/>
      </c>
      <c r="E1535" s="81">
        <f t="shared" ca="1" si="171"/>
        <v>0</v>
      </c>
      <c r="F1535" s="83"/>
      <c r="G1535" s="82" t="str">
        <f t="shared" ca="1" si="170"/>
        <v/>
      </c>
      <c r="H1535" s="82" t="str">
        <f t="shared" ca="1" si="174"/>
        <v/>
      </c>
      <c r="I1535" s="82" t="str">
        <f t="shared" ca="1" si="175"/>
        <v/>
      </c>
    </row>
    <row r="1536" spans="2:9" ht="15" thickBot="1" x14ac:dyDescent="0.35">
      <c r="B1536" s="79" t="str">
        <f t="shared" ca="1" si="172"/>
        <v/>
      </c>
      <c r="C1536" s="80" t="str">
        <f t="shared" ca="1" si="169"/>
        <v/>
      </c>
      <c r="D1536" s="83" t="str">
        <f t="shared" ca="1" si="173"/>
        <v/>
      </c>
      <c r="E1536" s="81">
        <f t="shared" ca="1" si="171"/>
        <v>0</v>
      </c>
      <c r="F1536" s="83"/>
      <c r="G1536" s="82" t="str">
        <f t="shared" ca="1" si="170"/>
        <v/>
      </c>
      <c r="H1536" s="82" t="str">
        <f t="shared" ca="1" si="174"/>
        <v/>
      </c>
      <c r="I1536" s="82" t="str">
        <f t="shared" ca="1" si="175"/>
        <v/>
      </c>
    </row>
    <row r="1537" spans="2:9" ht="15" thickBot="1" x14ac:dyDescent="0.35">
      <c r="B1537" s="79" t="str">
        <f t="shared" ca="1" si="172"/>
        <v/>
      </c>
      <c r="C1537" s="80" t="str">
        <f t="shared" ca="1" si="169"/>
        <v/>
      </c>
      <c r="D1537" s="83" t="str">
        <f t="shared" ca="1" si="173"/>
        <v/>
      </c>
      <c r="E1537" s="81">
        <f t="shared" ca="1" si="171"/>
        <v>0</v>
      </c>
      <c r="F1537" s="83"/>
      <c r="G1537" s="82" t="str">
        <f t="shared" ca="1" si="170"/>
        <v/>
      </c>
      <c r="H1537" s="82" t="str">
        <f t="shared" ca="1" si="174"/>
        <v/>
      </c>
      <c r="I1537" s="82" t="str">
        <f t="shared" ca="1" si="175"/>
        <v/>
      </c>
    </row>
    <row r="1538" spans="2:9" ht="15" thickBot="1" x14ac:dyDescent="0.35">
      <c r="B1538" s="79" t="str">
        <f t="shared" ca="1" si="172"/>
        <v/>
      </c>
      <c r="C1538" s="80" t="str">
        <f t="shared" ca="1" si="169"/>
        <v/>
      </c>
      <c r="D1538" s="83" t="str">
        <f t="shared" ca="1" si="173"/>
        <v/>
      </c>
      <c r="E1538" s="81">
        <f t="shared" ca="1" si="171"/>
        <v>0</v>
      </c>
      <c r="F1538" s="83"/>
      <c r="G1538" s="82" t="str">
        <f t="shared" ca="1" si="170"/>
        <v/>
      </c>
      <c r="H1538" s="82" t="str">
        <f t="shared" ca="1" si="174"/>
        <v/>
      </c>
      <c r="I1538" s="82" t="str">
        <f t="shared" ca="1" si="175"/>
        <v/>
      </c>
    </row>
    <row r="1539" spans="2:9" ht="15" thickBot="1" x14ac:dyDescent="0.35">
      <c r="B1539" s="79" t="str">
        <f t="shared" ca="1" si="172"/>
        <v/>
      </c>
      <c r="C1539" s="80" t="str">
        <f t="shared" ca="1" si="169"/>
        <v/>
      </c>
      <c r="D1539" s="83" t="str">
        <f t="shared" ca="1" si="173"/>
        <v/>
      </c>
      <c r="E1539" s="81">
        <f t="shared" ca="1" si="171"/>
        <v>0</v>
      </c>
      <c r="F1539" s="83"/>
      <c r="G1539" s="82" t="str">
        <f t="shared" ca="1" si="170"/>
        <v/>
      </c>
      <c r="H1539" s="82" t="str">
        <f t="shared" ca="1" si="174"/>
        <v/>
      </c>
      <c r="I1539" s="82" t="str">
        <f t="shared" ca="1" si="175"/>
        <v/>
      </c>
    </row>
    <row r="1540" spans="2:9" ht="15" thickBot="1" x14ac:dyDescent="0.35">
      <c r="B1540" s="79" t="str">
        <f t="shared" ca="1" si="172"/>
        <v/>
      </c>
      <c r="C1540" s="80" t="str">
        <f t="shared" ca="1" si="169"/>
        <v/>
      </c>
      <c r="D1540" s="83" t="str">
        <f t="shared" ca="1" si="173"/>
        <v/>
      </c>
      <c r="E1540" s="81">
        <f t="shared" ca="1" si="171"/>
        <v>0</v>
      </c>
      <c r="F1540" s="83"/>
      <c r="G1540" s="82" t="str">
        <f t="shared" ca="1" si="170"/>
        <v/>
      </c>
      <c r="H1540" s="82" t="str">
        <f t="shared" ca="1" si="174"/>
        <v/>
      </c>
      <c r="I1540" s="82" t="str">
        <f t="shared" ca="1" si="175"/>
        <v/>
      </c>
    </row>
    <row r="1541" spans="2:9" ht="15" thickBot="1" x14ac:dyDescent="0.35">
      <c r="B1541" s="79" t="str">
        <f t="shared" ca="1" si="172"/>
        <v/>
      </c>
      <c r="C1541" s="80" t="str">
        <f t="shared" ca="1" si="169"/>
        <v/>
      </c>
      <c r="D1541" s="83" t="str">
        <f t="shared" ca="1" si="173"/>
        <v/>
      </c>
      <c r="E1541" s="81">
        <f t="shared" ca="1" si="171"/>
        <v>0</v>
      </c>
      <c r="F1541" s="83"/>
      <c r="G1541" s="82" t="str">
        <f t="shared" ca="1" si="170"/>
        <v/>
      </c>
      <c r="H1541" s="82" t="str">
        <f t="shared" ca="1" si="174"/>
        <v/>
      </c>
      <c r="I1541" s="82" t="str">
        <f t="shared" ca="1" si="175"/>
        <v/>
      </c>
    </row>
    <row r="1542" spans="2:9" ht="15" thickBot="1" x14ac:dyDescent="0.35">
      <c r="B1542" s="79" t="str">
        <f t="shared" ca="1" si="172"/>
        <v/>
      </c>
      <c r="C1542" s="80" t="str">
        <f t="shared" ca="1" si="169"/>
        <v/>
      </c>
      <c r="D1542" s="83" t="str">
        <f t="shared" ca="1" si="173"/>
        <v/>
      </c>
      <c r="E1542" s="81">
        <f t="shared" ca="1" si="171"/>
        <v>0</v>
      </c>
      <c r="F1542" s="83"/>
      <c r="G1542" s="82" t="str">
        <f t="shared" ca="1" si="170"/>
        <v/>
      </c>
      <c r="H1542" s="82" t="str">
        <f t="shared" ca="1" si="174"/>
        <v/>
      </c>
      <c r="I1542" s="82" t="str">
        <f t="shared" ca="1" si="175"/>
        <v/>
      </c>
    </row>
    <row r="1543" spans="2:9" ht="15" thickBot="1" x14ac:dyDescent="0.35">
      <c r="B1543" s="79" t="str">
        <f t="shared" ca="1" si="172"/>
        <v/>
      </c>
      <c r="C1543" s="80" t="str">
        <f t="shared" ca="1" si="169"/>
        <v/>
      </c>
      <c r="D1543" s="83" t="str">
        <f t="shared" ca="1" si="173"/>
        <v/>
      </c>
      <c r="E1543" s="81">
        <f t="shared" ca="1" si="171"/>
        <v>0</v>
      </c>
      <c r="F1543" s="83"/>
      <c r="G1543" s="82" t="str">
        <f t="shared" ca="1" si="170"/>
        <v/>
      </c>
      <c r="H1543" s="82" t="str">
        <f t="shared" ca="1" si="174"/>
        <v/>
      </c>
      <c r="I1543" s="82" t="str">
        <f t="shared" ca="1" si="175"/>
        <v/>
      </c>
    </row>
    <row r="1544" spans="2:9" ht="15" thickBot="1" x14ac:dyDescent="0.35">
      <c r="B1544" s="79" t="str">
        <f t="shared" ca="1" si="172"/>
        <v/>
      </c>
      <c r="C1544" s="80" t="str">
        <f t="shared" ca="1" si="169"/>
        <v/>
      </c>
      <c r="D1544" s="83" t="str">
        <f t="shared" ca="1" si="173"/>
        <v/>
      </c>
      <c r="E1544" s="81">
        <f t="shared" ca="1" si="171"/>
        <v>0</v>
      </c>
      <c r="F1544" s="83"/>
      <c r="G1544" s="82" t="str">
        <f t="shared" ca="1" si="170"/>
        <v/>
      </c>
      <c r="H1544" s="82" t="str">
        <f t="shared" ca="1" si="174"/>
        <v/>
      </c>
      <c r="I1544" s="82" t="str">
        <f t="shared" ca="1" si="175"/>
        <v/>
      </c>
    </row>
    <row r="1545" spans="2:9" ht="15" thickBot="1" x14ac:dyDescent="0.35">
      <c r="B1545" s="79" t="str">
        <f t="shared" ca="1" si="172"/>
        <v/>
      </c>
      <c r="C1545" s="80" t="str">
        <f t="shared" ca="1" si="169"/>
        <v/>
      </c>
      <c r="D1545" s="83" t="str">
        <f t="shared" ca="1" si="173"/>
        <v/>
      </c>
      <c r="E1545" s="81">
        <f t="shared" ca="1" si="171"/>
        <v>0</v>
      </c>
      <c r="F1545" s="83"/>
      <c r="G1545" s="82" t="str">
        <f t="shared" ca="1" si="170"/>
        <v/>
      </c>
      <c r="H1545" s="82" t="str">
        <f t="shared" ca="1" si="174"/>
        <v/>
      </c>
      <c r="I1545" s="82" t="str">
        <f t="shared" ca="1" si="175"/>
        <v/>
      </c>
    </row>
    <row r="1546" spans="2:9" ht="15" thickBot="1" x14ac:dyDescent="0.35">
      <c r="B1546" s="79" t="str">
        <f t="shared" ca="1" si="172"/>
        <v/>
      </c>
      <c r="C1546" s="80" t="str">
        <f t="shared" ca="1" si="169"/>
        <v/>
      </c>
      <c r="D1546" s="83" t="str">
        <f t="shared" ca="1" si="173"/>
        <v/>
      </c>
      <c r="E1546" s="81">
        <f t="shared" ca="1" si="171"/>
        <v>0</v>
      </c>
      <c r="F1546" s="83"/>
      <c r="G1546" s="82" t="str">
        <f t="shared" ca="1" si="170"/>
        <v/>
      </c>
      <c r="H1546" s="82" t="str">
        <f t="shared" ca="1" si="174"/>
        <v/>
      </c>
      <c r="I1546" s="82" t="str">
        <f t="shared" ca="1" si="175"/>
        <v/>
      </c>
    </row>
    <row r="1547" spans="2:9" ht="15" thickBot="1" x14ac:dyDescent="0.35">
      <c r="B1547" s="79" t="str">
        <f t="shared" ca="1" si="172"/>
        <v/>
      </c>
      <c r="C1547" s="80" t="str">
        <f t="shared" ca="1" si="169"/>
        <v/>
      </c>
      <c r="D1547" s="83" t="str">
        <f t="shared" ca="1" si="173"/>
        <v/>
      </c>
      <c r="E1547" s="81">
        <f t="shared" ca="1" si="171"/>
        <v>0</v>
      </c>
      <c r="F1547" s="83"/>
      <c r="G1547" s="82" t="str">
        <f t="shared" ca="1" si="170"/>
        <v/>
      </c>
      <c r="H1547" s="82" t="str">
        <f t="shared" ca="1" si="174"/>
        <v/>
      </c>
      <c r="I1547" s="82" t="str">
        <f t="shared" ca="1" si="175"/>
        <v/>
      </c>
    </row>
    <row r="1548" spans="2:9" ht="15" thickBot="1" x14ac:dyDescent="0.35">
      <c r="B1548" s="79" t="str">
        <f t="shared" ca="1" si="172"/>
        <v/>
      </c>
      <c r="C1548" s="80" t="str">
        <f t="shared" ca="1" si="169"/>
        <v/>
      </c>
      <c r="D1548" s="83" t="str">
        <f t="shared" ca="1" si="173"/>
        <v/>
      </c>
      <c r="E1548" s="81">
        <f t="shared" ca="1" si="171"/>
        <v>0</v>
      </c>
      <c r="F1548" s="83"/>
      <c r="G1548" s="82" t="str">
        <f t="shared" ca="1" si="170"/>
        <v/>
      </c>
      <c r="H1548" s="82" t="str">
        <f t="shared" ca="1" si="174"/>
        <v/>
      </c>
      <c r="I1548" s="82" t="str">
        <f t="shared" ca="1" si="175"/>
        <v/>
      </c>
    </row>
    <row r="1549" spans="2:9" ht="15" thickBot="1" x14ac:dyDescent="0.35">
      <c r="B1549" s="79" t="str">
        <f t="shared" ca="1" si="172"/>
        <v/>
      </c>
      <c r="C1549" s="80" t="str">
        <f t="shared" ca="1" si="169"/>
        <v/>
      </c>
      <c r="D1549" s="83" t="str">
        <f t="shared" ca="1" si="173"/>
        <v/>
      </c>
      <c r="E1549" s="81">
        <f t="shared" ca="1" si="171"/>
        <v>0</v>
      </c>
      <c r="F1549" s="83"/>
      <c r="G1549" s="82" t="str">
        <f t="shared" ca="1" si="170"/>
        <v/>
      </c>
      <c r="H1549" s="82" t="str">
        <f t="shared" ca="1" si="174"/>
        <v/>
      </c>
      <c r="I1549" s="82" t="str">
        <f t="shared" ca="1" si="175"/>
        <v/>
      </c>
    </row>
    <row r="1550" spans="2:9" ht="15" thickBot="1" x14ac:dyDescent="0.35">
      <c r="B1550" s="79" t="str">
        <f t="shared" ca="1" si="172"/>
        <v/>
      </c>
      <c r="C1550" s="80" t="str">
        <f t="shared" ca="1" si="169"/>
        <v/>
      </c>
      <c r="D1550" s="83" t="str">
        <f t="shared" ca="1" si="173"/>
        <v/>
      </c>
      <c r="E1550" s="81">
        <f t="shared" ca="1" si="171"/>
        <v>0</v>
      </c>
      <c r="F1550" s="83"/>
      <c r="G1550" s="82" t="str">
        <f t="shared" ca="1" si="170"/>
        <v/>
      </c>
      <c r="H1550" s="82" t="str">
        <f t="shared" ca="1" si="174"/>
        <v/>
      </c>
      <c r="I1550" s="82" t="str">
        <f t="shared" ca="1" si="175"/>
        <v/>
      </c>
    </row>
    <row r="1551" spans="2:9" ht="15" thickBot="1" x14ac:dyDescent="0.35">
      <c r="B1551" s="79" t="str">
        <f t="shared" ca="1" si="172"/>
        <v/>
      </c>
      <c r="C1551" s="80" t="str">
        <f t="shared" ca="1" si="169"/>
        <v/>
      </c>
      <c r="D1551" s="83" t="str">
        <f t="shared" ca="1" si="173"/>
        <v/>
      </c>
      <c r="E1551" s="81">
        <f t="shared" ca="1" si="171"/>
        <v>0</v>
      </c>
      <c r="F1551" s="83"/>
      <c r="G1551" s="82" t="str">
        <f t="shared" ca="1" si="170"/>
        <v/>
      </c>
      <c r="H1551" s="82" t="str">
        <f t="shared" ca="1" si="174"/>
        <v/>
      </c>
      <c r="I1551" s="82" t="str">
        <f t="shared" ca="1" si="175"/>
        <v/>
      </c>
    </row>
    <row r="1552" spans="2:9" ht="15" thickBot="1" x14ac:dyDescent="0.35">
      <c r="B1552" s="79" t="str">
        <f t="shared" ca="1" si="172"/>
        <v/>
      </c>
      <c r="C1552" s="80" t="str">
        <f t="shared" ca="1" si="169"/>
        <v/>
      </c>
      <c r="D1552" s="83" t="str">
        <f t="shared" ca="1" si="173"/>
        <v/>
      </c>
      <c r="E1552" s="81">
        <f t="shared" ca="1" si="171"/>
        <v>0</v>
      </c>
      <c r="F1552" s="83"/>
      <c r="G1552" s="82" t="str">
        <f t="shared" ca="1" si="170"/>
        <v/>
      </c>
      <c r="H1552" s="82" t="str">
        <f t="shared" ca="1" si="174"/>
        <v/>
      </c>
      <c r="I1552" s="82" t="str">
        <f t="shared" ca="1" si="175"/>
        <v/>
      </c>
    </row>
    <row r="1553" spans="2:9" ht="15" thickBot="1" x14ac:dyDescent="0.35">
      <c r="B1553" s="79" t="str">
        <f t="shared" ca="1" si="172"/>
        <v/>
      </c>
      <c r="C1553" s="80" t="str">
        <f t="shared" ca="1" si="169"/>
        <v/>
      </c>
      <c r="D1553" s="83" t="str">
        <f t="shared" ca="1" si="173"/>
        <v/>
      </c>
      <c r="E1553" s="81">
        <f t="shared" ca="1" si="171"/>
        <v>0</v>
      </c>
      <c r="F1553" s="83"/>
      <c r="G1553" s="82" t="str">
        <f t="shared" ca="1" si="170"/>
        <v/>
      </c>
      <c r="H1553" s="82" t="str">
        <f t="shared" ca="1" si="174"/>
        <v/>
      </c>
      <c r="I1553" s="82" t="str">
        <f t="shared" ca="1" si="175"/>
        <v/>
      </c>
    </row>
    <row r="1554" spans="2:9" ht="15" thickBot="1" x14ac:dyDescent="0.35">
      <c r="B1554" s="79" t="str">
        <f t="shared" ca="1" si="172"/>
        <v/>
      </c>
      <c r="C1554" s="80" t="str">
        <f t="shared" ca="1" si="169"/>
        <v/>
      </c>
      <c r="D1554" s="83" t="str">
        <f t="shared" ca="1" si="173"/>
        <v/>
      </c>
      <c r="E1554" s="81">
        <f t="shared" ca="1" si="171"/>
        <v>0</v>
      </c>
      <c r="F1554" s="83"/>
      <c r="G1554" s="82" t="str">
        <f t="shared" ca="1" si="170"/>
        <v/>
      </c>
      <c r="H1554" s="82" t="str">
        <f t="shared" ca="1" si="174"/>
        <v/>
      </c>
      <c r="I1554" s="82" t="str">
        <f t="shared" ca="1" si="175"/>
        <v/>
      </c>
    </row>
    <row r="1555" spans="2:9" ht="15" thickBot="1" x14ac:dyDescent="0.35">
      <c r="B1555" s="79" t="str">
        <f t="shared" ca="1" si="172"/>
        <v/>
      </c>
      <c r="C1555" s="80" t="str">
        <f t="shared" ca="1" si="169"/>
        <v/>
      </c>
      <c r="D1555" s="83" t="str">
        <f t="shared" ca="1" si="173"/>
        <v/>
      </c>
      <c r="E1555" s="81">
        <f t="shared" ca="1" si="171"/>
        <v>0</v>
      </c>
      <c r="F1555" s="83"/>
      <c r="G1555" s="82" t="str">
        <f t="shared" ca="1" si="170"/>
        <v/>
      </c>
      <c r="H1555" s="82" t="str">
        <f t="shared" ca="1" si="174"/>
        <v/>
      </c>
      <c r="I1555" s="82" t="str">
        <f t="shared" ca="1" si="175"/>
        <v/>
      </c>
    </row>
    <row r="1556" spans="2:9" ht="15" thickBot="1" x14ac:dyDescent="0.35">
      <c r="B1556" s="79" t="str">
        <f t="shared" ca="1" si="172"/>
        <v/>
      </c>
      <c r="C1556" s="80" t="str">
        <f t="shared" ca="1" si="169"/>
        <v/>
      </c>
      <c r="D1556" s="83" t="str">
        <f t="shared" ca="1" si="173"/>
        <v/>
      </c>
      <c r="E1556" s="81">
        <f t="shared" ca="1" si="171"/>
        <v>0</v>
      </c>
      <c r="F1556" s="83"/>
      <c r="G1556" s="82" t="str">
        <f t="shared" ca="1" si="170"/>
        <v/>
      </c>
      <c r="H1556" s="82" t="str">
        <f t="shared" ca="1" si="174"/>
        <v/>
      </c>
      <c r="I1556" s="82" t="str">
        <f t="shared" ca="1" si="175"/>
        <v/>
      </c>
    </row>
    <row r="1557" spans="2:9" ht="15" thickBot="1" x14ac:dyDescent="0.35">
      <c r="B1557" s="79" t="str">
        <f t="shared" ca="1" si="172"/>
        <v/>
      </c>
      <c r="C1557" s="80" t="str">
        <f t="shared" ca="1" si="169"/>
        <v/>
      </c>
      <c r="D1557" s="83" t="str">
        <f t="shared" ca="1" si="173"/>
        <v/>
      </c>
      <c r="E1557" s="81">
        <f t="shared" ca="1" si="171"/>
        <v>0</v>
      </c>
      <c r="F1557" s="83"/>
      <c r="G1557" s="82" t="str">
        <f t="shared" ca="1" si="170"/>
        <v/>
      </c>
      <c r="H1557" s="82" t="str">
        <f t="shared" ca="1" si="174"/>
        <v/>
      </c>
      <c r="I1557" s="82" t="str">
        <f t="shared" ca="1" si="175"/>
        <v/>
      </c>
    </row>
    <row r="1558" spans="2:9" ht="15" thickBot="1" x14ac:dyDescent="0.35">
      <c r="B1558" s="79" t="str">
        <f t="shared" ca="1" si="172"/>
        <v/>
      </c>
      <c r="C1558" s="80" t="str">
        <f t="shared" ca="1" si="169"/>
        <v/>
      </c>
      <c r="D1558" s="83" t="str">
        <f t="shared" ca="1" si="173"/>
        <v/>
      </c>
      <c r="E1558" s="81">
        <f t="shared" ca="1" si="171"/>
        <v>0</v>
      </c>
      <c r="F1558" s="83"/>
      <c r="G1558" s="82" t="str">
        <f t="shared" ca="1" si="170"/>
        <v/>
      </c>
      <c r="H1558" s="82" t="str">
        <f t="shared" ca="1" si="174"/>
        <v/>
      </c>
      <c r="I1558" s="82" t="str">
        <f t="shared" ca="1" si="175"/>
        <v/>
      </c>
    </row>
    <row r="1559" spans="2:9" ht="15" thickBot="1" x14ac:dyDescent="0.35">
      <c r="B1559" s="79" t="str">
        <f t="shared" ca="1" si="172"/>
        <v/>
      </c>
      <c r="C1559" s="80" t="str">
        <f t="shared" ca="1" si="169"/>
        <v/>
      </c>
      <c r="D1559" s="83" t="str">
        <f t="shared" ca="1" si="173"/>
        <v/>
      </c>
      <c r="E1559" s="81">
        <f t="shared" ca="1" si="171"/>
        <v>0</v>
      </c>
      <c r="F1559" s="83"/>
      <c r="G1559" s="82" t="str">
        <f t="shared" ca="1" si="170"/>
        <v/>
      </c>
      <c r="H1559" s="82" t="str">
        <f t="shared" ca="1" si="174"/>
        <v/>
      </c>
      <c r="I1559" s="82" t="str">
        <f t="shared" ca="1" si="175"/>
        <v/>
      </c>
    </row>
    <row r="1560" spans="2:9" ht="15" thickBot="1" x14ac:dyDescent="0.35">
      <c r="B1560" s="79" t="str">
        <f t="shared" ca="1" si="172"/>
        <v/>
      </c>
      <c r="C1560" s="80" t="str">
        <f t="shared" ref="C1560:C1623" ca="1" si="176">IF($E$10="End of the Period",IF(B1560="","",IF(OR(payment_frequency_1="Weekly",payment_frequency_1="Bi-weekly",payment_frequency_1="Semi-monthly"),first_payment_date_1+B1560*VLOOKUP(payment_frequency_1,periodic_table,2,0),EDATE(first_payment_date_1,B1560*VLOOKUP(payment_frequency_1,periodic_table,2,0)))),IF(B1560="","",IF(OR(payment_frequency_1="Weekly",payment_frequency_1="Bi-weekly",payment_frequency_1="Semi-monthly"),first_payment_date_1+(B1560-1)*VLOOKUP(payment_frequency_1,periodic_table,2,0),EDATE(first_payment_date_1,(B1560-1)*VLOOKUP(payment_frequency_1,periodic_table,2,0)))))</f>
        <v/>
      </c>
      <c r="D1560" s="83" t="str">
        <f t="shared" ca="1" si="173"/>
        <v/>
      </c>
      <c r="E1560" s="81">
        <f t="shared" ca="1" si="171"/>
        <v>0</v>
      </c>
      <c r="F1560" s="83"/>
      <c r="G1560" s="82" t="str">
        <f t="shared" ref="G1560:G1623" ca="1" si="177">IF(AND(payment_type_1=1,B1560=1),0,IF(B1560="","",I1559*rate_1))</f>
        <v/>
      </c>
      <c r="H1560" s="82" t="str">
        <f t="shared" ca="1" si="174"/>
        <v/>
      </c>
      <c r="I1560" s="82" t="str">
        <f t="shared" ca="1" si="175"/>
        <v/>
      </c>
    </row>
    <row r="1561" spans="2:9" ht="15" thickBot="1" x14ac:dyDescent="0.35">
      <c r="B1561" s="79" t="str">
        <f t="shared" ca="1" si="172"/>
        <v/>
      </c>
      <c r="C1561" s="80" t="str">
        <f t="shared" ca="1" si="176"/>
        <v/>
      </c>
      <c r="D1561" s="83" t="str">
        <f t="shared" ca="1" si="173"/>
        <v/>
      </c>
      <c r="E1561" s="81">
        <f t="shared" ca="1" si="171"/>
        <v>0</v>
      </c>
      <c r="F1561" s="83"/>
      <c r="G1561" s="82" t="str">
        <f t="shared" ca="1" si="177"/>
        <v/>
      </c>
      <c r="H1561" s="82" t="str">
        <f t="shared" ca="1" si="174"/>
        <v/>
      </c>
      <c r="I1561" s="82" t="str">
        <f t="shared" ca="1" si="175"/>
        <v/>
      </c>
    </row>
    <row r="1562" spans="2:9" ht="15" thickBot="1" x14ac:dyDescent="0.35">
      <c r="B1562" s="79" t="str">
        <f t="shared" ca="1" si="172"/>
        <v/>
      </c>
      <c r="C1562" s="80" t="str">
        <f t="shared" ca="1" si="176"/>
        <v/>
      </c>
      <c r="D1562" s="83" t="str">
        <f t="shared" ca="1" si="173"/>
        <v/>
      </c>
      <c r="E1562" s="81">
        <f t="shared" ca="1" si="171"/>
        <v>0</v>
      </c>
      <c r="F1562" s="83"/>
      <c r="G1562" s="82" t="str">
        <f t="shared" ca="1" si="177"/>
        <v/>
      </c>
      <c r="H1562" s="82" t="str">
        <f t="shared" ca="1" si="174"/>
        <v/>
      </c>
      <c r="I1562" s="82" t="str">
        <f t="shared" ca="1" si="175"/>
        <v/>
      </c>
    </row>
    <row r="1563" spans="2:9" ht="15" thickBot="1" x14ac:dyDescent="0.35">
      <c r="B1563" s="79" t="str">
        <f t="shared" ca="1" si="172"/>
        <v/>
      </c>
      <c r="C1563" s="80" t="str">
        <f t="shared" ca="1" si="176"/>
        <v/>
      </c>
      <c r="D1563" s="83" t="str">
        <f t="shared" ca="1" si="173"/>
        <v/>
      </c>
      <c r="E1563" s="81">
        <f t="shared" ca="1" si="171"/>
        <v>0</v>
      </c>
      <c r="F1563" s="83"/>
      <c r="G1563" s="82" t="str">
        <f t="shared" ca="1" si="177"/>
        <v/>
      </c>
      <c r="H1563" s="82" t="str">
        <f t="shared" ca="1" si="174"/>
        <v/>
      </c>
      <c r="I1563" s="82" t="str">
        <f t="shared" ca="1" si="175"/>
        <v/>
      </c>
    </row>
    <row r="1564" spans="2:9" ht="15" thickBot="1" x14ac:dyDescent="0.35">
      <c r="B1564" s="79" t="str">
        <f t="shared" ca="1" si="172"/>
        <v/>
      </c>
      <c r="C1564" s="80" t="str">
        <f t="shared" ca="1" si="176"/>
        <v/>
      </c>
      <c r="D1564" s="83" t="str">
        <f t="shared" ca="1" si="173"/>
        <v/>
      </c>
      <c r="E1564" s="81">
        <f t="shared" ca="1" si="171"/>
        <v>0</v>
      </c>
      <c r="F1564" s="83"/>
      <c r="G1564" s="82" t="str">
        <f t="shared" ca="1" si="177"/>
        <v/>
      </c>
      <c r="H1564" s="82" t="str">
        <f t="shared" ca="1" si="174"/>
        <v/>
      </c>
      <c r="I1564" s="82" t="str">
        <f t="shared" ca="1" si="175"/>
        <v/>
      </c>
    </row>
    <row r="1565" spans="2:9" ht="15" thickBot="1" x14ac:dyDescent="0.35">
      <c r="B1565" s="79" t="str">
        <f t="shared" ca="1" si="172"/>
        <v/>
      </c>
      <c r="C1565" s="80" t="str">
        <f t="shared" ca="1" si="176"/>
        <v/>
      </c>
      <c r="D1565" s="83" t="str">
        <f t="shared" ca="1" si="173"/>
        <v/>
      </c>
      <c r="E1565" s="81">
        <f t="shared" ca="1" si="171"/>
        <v>0</v>
      </c>
      <c r="F1565" s="83"/>
      <c r="G1565" s="82" t="str">
        <f t="shared" ca="1" si="177"/>
        <v/>
      </c>
      <c r="H1565" s="82" t="str">
        <f t="shared" ca="1" si="174"/>
        <v/>
      </c>
      <c r="I1565" s="82" t="str">
        <f t="shared" ca="1" si="175"/>
        <v/>
      </c>
    </row>
    <row r="1566" spans="2:9" ht="15" thickBot="1" x14ac:dyDescent="0.35">
      <c r="B1566" s="79" t="str">
        <f t="shared" ca="1" si="172"/>
        <v/>
      </c>
      <c r="C1566" s="80" t="str">
        <f t="shared" ca="1" si="176"/>
        <v/>
      </c>
      <c r="D1566" s="83" t="str">
        <f t="shared" ca="1" si="173"/>
        <v/>
      </c>
      <c r="E1566" s="81">
        <f t="shared" ca="1" si="171"/>
        <v>0</v>
      </c>
      <c r="F1566" s="83"/>
      <c r="G1566" s="82" t="str">
        <f t="shared" ca="1" si="177"/>
        <v/>
      </c>
      <c r="H1566" s="82" t="str">
        <f t="shared" ca="1" si="174"/>
        <v/>
      </c>
      <c r="I1566" s="82" t="str">
        <f t="shared" ca="1" si="175"/>
        <v/>
      </c>
    </row>
    <row r="1567" spans="2:9" ht="15" thickBot="1" x14ac:dyDescent="0.35">
      <c r="B1567" s="79" t="str">
        <f t="shared" ca="1" si="172"/>
        <v/>
      </c>
      <c r="C1567" s="80" t="str">
        <f t="shared" ca="1" si="176"/>
        <v/>
      </c>
      <c r="D1567" s="83" t="str">
        <f t="shared" ca="1" si="173"/>
        <v/>
      </c>
      <c r="E1567" s="81">
        <f t="shared" ca="1" si="171"/>
        <v>0</v>
      </c>
      <c r="F1567" s="83"/>
      <c r="G1567" s="82" t="str">
        <f t="shared" ca="1" si="177"/>
        <v/>
      </c>
      <c r="H1567" s="82" t="str">
        <f t="shared" ca="1" si="174"/>
        <v/>
      </c>
      <c r="I1567" s="82" t="str">
        <f t="shared" ca="1" si="175"/>
        <v/>
      </c>
    </row>
    <row r="1568" spans="2:9" ht="15" thickBot="1" x14ac:dyDescent="0.35">
      <c r="B1568" s="79" t="str">
        <f t="shared" ca="1" si="172"/>
        <v/>
      </c>
      <c r="C1568" s="80" t="str">
        <f t="shared" ca="1" si="176"/>
        <v/>
      </c>
      <c r="D1568" s="83" t="str">
        <f t="shared" ca="1" si="173"/>
        <v/>
      </c>
      <c r="E1568" s="81">
        <f t="shared" ca="1" si="171"/>
        <v>0</v>
      </c>
      <c r="F1568" s="83"/>
      <c r="G1568" s="82" t="str">
        <f t="shared" ca="1" si="177"/>
        <v/>
      </c>
      <c r="H1568" s="82" t="str">
        <f t="shared" ca="1" si="174"/>
        <v/>
      </c>
      <c r="I1568" s="82" t="str">
        <f t="shared" ca="1" si="175"/>
        <v/>
      </c>
    </row>
    <row r="1569" spans="2:9" ht="15" thickBot="1" x14ac:dyDescent="0.35">
      <c r="B1569" s="79" t="str">
        <f t="shared" ca="1" si="172"/>
        <v/>
      </c>
      <c r="C1569" s="80" t="str">
        <f t="shared" ca="1" si="176"/>
        <v/>
      </c>
      <c r="D1569" s="83" t="str">
        <f t="shared" ca="1" si="173"/>
        <v/>
      </c>
      <c r="E1569" s="81">
        <f t="shared" ca="1" si="171"/>
        <v>0</v>
      </c>
      <c r="F1569" s="83"/>
      <c r="G1569" s="82" t="str">
        <f t="shared" ca="1" si="177"/>
        <v/>
      </c>
      <c r="H1569" s="82" t="str">
        <f t="shared" ca="1" si="174"/>
        <v/>
      </c>
      <c r="I1569" s="82" t="str">
        <f t="shared" ca="1" si="175"/>
        <v/>
      </c>
    </row>
    <row r="1570" spans="2:9" ht="15" thickBot="1" x14ac:dyDescent="0.35">
      <c r="B1570" s="79" t="str">
        <f t="shared" ca="1" si="172"/>
        <v/>
      </c>
      <c r="C1570" s="80" t="str">
        <f t="shared" ca="1" si="176"/>
        <v/>
      </c>
      <c r="D1570" s="83" t="str">
        <f t="shared" ca="1" si="173"/>
        <v/>
      </c>
      <c r="E1570" s="81">
        <f t="shared" ca="1" si="171"/>
        <v>0</v>
      </c>
      <c r="F1570" s="83"/>
      <c r="G1570" s="82" t="str">
        <f t="shared" ca="1" si="177"/>
        <v/>
      </c>
      <c r="H1570" s="82" t="str">
        <f t="shared" ca="1" si="174"/>
        <v/>
      </c>
      <c r="I1570" s="82" t="str">
        <f t="shared" ca="1" si="175"/>
        <v/>
      </c>
    </row>
    <row r="1571" spans="2:9" ht="15" thickBot="1" x14ac:dyDescent="0.35">
      <c r="B1571" s="79" t="str">
        <f t="shared" ca="1" si="172"/>
        <v/>
      </c>
      <c r="C1571" s="80" t="str">
        <f t="shared" ca="1" si="176"/>
        <v/>
      </c>
      <c r="D1571" s="83" t="str">
        <f t="shared" ca="1" si="173"/>
        <v/>
      </c>
      <c r="E1571" s="81">
        <f t="shared" ca="1" si="171"/>
        <v>0</v>
      </c>
      <c r="F1571" s="83"/>
      <c r="G1571" s="82" t="str">
        <f t="shared" ca="1" si="177"/>
        <v/>
      </c>
      <c r="H1571" s="82" t="str">
        <f t="shared" ca="1" si="174"/>
        <v/>
      </c>
      <c r="I1571" s="82" t="str">
        <f t="shared" ca="1" si="175"/>
        <v/>
      </c>
    </row>
    <row r="1572" spans="2:9" ht="15" thickBot="1" x14ac:dyDescent="0.35">
      <c r="B1572" s="79" t="str">
        <f t="shared" ca="1" si="172"/>
        <v/>
      </c>
      <c r="C1572" s="80" t="str">
        <f t="shared" ca="1" si="176"/>
        <v/>
      </c>
      <c r="D1572" s="83" t="str">
        <f t="shared" ca="1" si="173"/>
        <v/>
      </c>
      <c r="E1572" s="81">
        <f t="shared" ref="E1572:E1635" ca="1" si="178">IFERROR(IF(I1571-D1572&lt;$E$13,0,IF(B1572=$I$17,$E$13,IF(B1572&lt;$I$17,0,IF(MOD(B1572-$I$17,$E$18)=0,$E$13,0)))),0)</f>
        <v>0</v>
      </c>
      <c r="F1572" s="83"/>
      <c r="G1572" s="82" t="str">
        <f t="shared" ca="1" si="177"/>
        <v/>
      </c>
      <c r="H1572" s="82" t="str">
        <f t="shared" ca="1" si="174"/>
        <v/>
      </c>
      <c r="I1572" s="82" t="str">
        <f t="shared" ca="1" si="175"/>
        <v/>
      </c>
    </row>
    <row r="1573" spans="2:9" ht="15" thickBot="1" x14ac:dyDescent="0.35">
      <c r="B1573" s="79" t="str">
        <f t="shared" ca="1" si="172"/>
        <v/>
      </c>
      <c r="C1573" s="80" t="str">
        <f t="shared" ca="1" si="176"/>
        <v/>
      </c>
      <c r="D1573" s="83" t="str">
        <f t="shared" ca="1" si="173"/>
        <v/>
      </c>
      <c r="E1573" s="81">
        <f t="shared" ca="1" si="178"/>
        <v>0</v>
      </c>
      <c r="F1573" s="83"/>
      <c r="G1573" s="82" t="str">
        <f t="shared" ca="1" si="177"/>
        <v/>
      </c>
      <c r="H1573" s="82" t="str">
        <f t="shared" ca="1" si="174"/>
        <v/>
      </c>
      <c r="I1573" s="82" t="str">
        <f t="shared" ca="1" si="175"/>
        <v/>
      </c>
    </row>
    <row r="1574" spans="2:9" ht="15" thickBot="1" x14ac:dyDescent="0.35">
      <c r="B1574" s="79" t="str">
        <f t="shared" ca="1" si="172"/>
        <v/>
      </c>
      <c r="C1574" s="80" t="str">
        <f t="shared" ca="1" si="176"/>
        <v/>
      </c>
      <c r="D1574" s="83" t="str">
        <f t="shared" ca="1" si="173"/>
        <v/>
      </c>
      <c r="E1574" s="81">
        <f t="shared" ca="1" si="178"/>
        <v>0</v>
      </c>
      <c r="F1574" s="83"/>
      <c r="G1574" s="82" t="str">
        <f t="shared" ca="1" si="177"/>
        <v/>
      </c>
      <c r="H1574" s="82" t="str">
        <f t="shared" ca="1" si="174"/>
        <v/>
      </c>
      <c r="I1574" s="82" t="str">
        <f t="shared" ca="1" si="175"/>
        <v/>
      </c>
    </row>
    <row r="1575" spans="2:9" ht="15" thickBot="1" x14ac:dyDescent="0.35">
      <c r="B1575" s="79" t="str">
        <f t="shared" ca="1" si="172"/>
        <v/>
      </c>
      <c r="C1575" s="80" t="str">
        <f t="shared" ca="1" si="176"/>
        <v/>
      </c>
      <c r="D1575" s="83" t="str">
        <f t="shared" ca="1" si="173"/>
        <v/>
      </c>
      <c r="E1575" s="81">
        <f t="shared" ca="1" si="178"/>
        <v>0</v>
      </c>
      <c r="F1575" s="83"/>
      <c r="G1575" s="82" t="str">
        <f t="shared" ca="1" si="177"/>
        <v/>
      </c>
      <c r="H1575" s="82" t="str">
        <f t="shared" ca="1" si="174"/>
        <v/>
      </c>
      <c r="I1575" s="82" t="str">
        <f t="shared" ca="1" si="175"/>
        <v/>
      </c>
    </row>
    <row r="1576" spans="2:9" ht="15" thickBot="1" x14ac:dyDescent="0.35">
      <c r="B1576" s="79" t="str">
        <f t="shared" ca="1" si="172"/>
        <v/>
      </c>
      <c r="C1576" s="80" t="str">
        <f t="shared" ca="1" si="176"/>
        <v/>
      </c>
      <c r="D1576" s="83" t="str">
        <f t="shared" ca="1" si="173"/>
        <v/>
      </c>
      <c r="E1576" s="81">
        <f t="shared" ca="1" si="178"/>
        <v>0</v>
      </c>
      <c r="F1576" s="83"/>
      <c r="G1576" s="82" t="str">
        <f t="shared" ca="1" si="177"/>
        <v/>
      </c>
      <c r="H1576" s="82" t="str">
        <f t="shared" ca="1" si="174"/>
        <v/>
      </c>
      <c r="I1576" s="82" t="str">
        <f t="shared" ca="1" si="175"/>
        <v/>
      </c>
    </row>
    <row r="1577" spans="2:9" ht="15" thickBot="1" x14ac:dyDescent="0.35">
      <c r="B1577" s="79" t="str">
        <f t="shared" ref="B1577:B1633" ca="1" si="179">IFERROR(IF(I1576&lt;=0,"",B1576+1),"")</f>
        <v/>
      </c>
      <c r="C1577" s="80" t="str">
        <f t="shared" ca="1" si="176"/>
        <v/>
      </c>
      <c r="D1577" s="83" t="str">
        <f t="shared" ref="D1577:D1633" ca="1" si="180">IF(B1577="","",IF(I1576&lt;payment_1,I1576*(1+rate_1),payment_1))</f>
        <v/>
      </c>
      <c r="E1577" s="81">
        <f t="shared" ca="1" si="178"/>
        <v>0</v>
      </c>
      <c r="F1577" s="83"/>
      <c r="G1577" s="82" t="str">
        <f t="shared" ca="1" si="177"/>
        <v/>
      </c>
      <c r="H1577" s="82" t="str">
        <f t="shared" ref="H1577:H1633" ca="1" si="181">IF(B1577="","",D1577-G1577+E1577+F1577)</f>
        <v/>
      </c>
      <c r="I1577" s="82" t="str">
        <f t="shared" ref="I1577:I1633" ca="1" si="182">IFERROR(IF(H1577&lt;=0,"",I1576-H1577),"")</f>
        <v/>
      </c>
    </row>
    <row r="1578" spans="2:9" ht="15" thickBot="1" x14ac:dyDescent="0.35">
      <c r="B1578" s="79" t="str">
        <f t="shared" ca="1" si="179"/>
        <v/>
      </c>
      <c r="C1578" s="80" t="str">
        <f t="shared" ca="1" si="176"/>
        <v/>
      </c>
      <c r="D1578" s="83" t="str">
        <f t="shared" ca="1" si="180"/>
        <v/>
      </c>
      <c r="E1578" s="81">
        <f t="shared" ca="1" si="178"/>
        <v>0</v>
      </c>
      <c r="F1578" s="83"/>
      <c r="G1578" s="82" t="str">
        <f t="shared" ca="1" si="177"/>
        <v/>
      </c>
      <c r="H1578" s="82" t="str">
        <f t="shared" ca="1" si="181"/>
        <v/>
      </c>
      <c r="I1578" s="82" t="str">
        <f t="shared" ca="1" si="182"/>
        <v/>
      </c>
    </row>
    <row r="1579" spans="2:9" ht="15" thickBot="1" x14ac:dyDescent="0.35">
      <c r="B1579" s="79" t="str">
        <f t="shared" ca="1" si="179"/>
        <v/>
      </c>
      <c r="C1579" s="80" t="str">
        <f t="shared" ca="1" si="176"/>
        <v/>
      </c>
      <c r="D1579" s="83" t="str">
        <f t="shared" ca="1" si="180"/>
        <v/>
      </c>
      <c r="E1579" s="81">
        <f t="shared" ca="1" si="178"/>
        <v>0</v>
      </c>
      <c r="F1579" s="83"/>
      <c r="G1579" s="82" t="str">
        <f t="shared" ca="1" si="177"/>
        <v/>
      </c>
      <c r="H1579" s="82" t="str">
        <f t="shared" ca="1" si="181"/>
        <v/>
      </c>
      <c r="I1579" s="82" t="str">
        <f t="shared" ca="1" si="182"/>
        <v/>
      </c>
    </row>
    <row r="1580" spans="2:9" ht="15" thickBot="1" x14ac:dyDescent="0.35">
      <c r="B1580" s="79" t="str">
        <f t="shared" ca="1" si="179"/>
        <v/>
      </c>
      <c r="C1580" s="80" t="str">
        <f t="shared" ca="1" si="176"/>
        <v/>
      </c>
      <c r="D1580" s="83" t="str">
        <f t="shared" ca="1" si="180"/>
        <v/>
      </c>
      <c r="E1580" s="81">
        <f t="shared" ca="1" si="178"/>
        <v>0</v>
      </c>
      <c r="F1580" s="83"/>
      <c r="G1580" s="82" t="str">
        <f t="shared" ca="1" si="177"/>
        <v/>
      </c>
      <c r="H1580" s="82" t="str">
        <f t="shared" ca="1" si="181"/>
        <v/>
      </c>
      <c r="I1580" s="82" t="str">
        <f t="shared" ca="1" si="182"/>
        <v/>
      </c>
    </row>
    <row r="1581" spans="2:9" ht="15" thickBot="1" x14ac:dyDescent="0.35">
      <c r="B1581" s="79" t="str">
        <f t="shared" ca="1" si="179"/>
        <v/>
      </c>
      <c r="C1581" s="80" t="str">
        <f t="shared" ca="1" si="176"/>
        <v/>
      </c>
      <c r="D1581" s="83" t="str">
        <f t="shared" ca="1" si="180"/>
        <v/>
      </c>
      <c r="E1581" s="81">
        <f t="shared" ca="1" si="178"/>
        <v>0</v>
      </c>
      <c r="F1581" s="83"/>
      <c r="G1581" s="82" t="str">
        <f t="shared" ca="1" si="177"/>
        <v/>
      </c>
      <c r="H1581" s="82" t="str">
        <f t="shared" ca="1" si="181"/>
        <v/>
      </c>
      <c r="I1581" s="82" t="str">
        <f t="shared" ca="1" si="182"/>
        <v/>
      </c>
    </row>
    <row r="1582" spans="2:9" ht="15" thickBot="1" x14ac:dyDescent="0.35">
      <c r="B1582" s="79" t="str">
        <f t="shared" ca="1" si="179"/>
        <v/>
      </c>
      <c r="C1582" s="80" t="str">
        <f t="shared" ca="1" si="176"/>
        <v/>
      </c>
      <c r="D1582" s="83" t="str">
        <f t="shared" ca="1" si="180"/>
        <v/>
      </c>
      <c r="E1582" s="81">
        <f t="shared" ca="1" si="178"/>
        <v>0</v>
      </c>
      <c r="F1582" s="83"/>
      <c r="G1582" s="82" t="str">
        <f t="shared" ca="1" si="177"/>
        <v/>
      </c>
      <c r="H1582" s="82" t="str">
        <f t="shared" ca="1" si="181"/>
        <v/>
      </c>
      <c r="I1582" s="82" t="str">
        <f t="shared" ca="1" si="182"/>
        <v/>
      </c>
    </row>
    <row r="1583" spans="2:9" ht="15" thickBot="1" x14ac:dyDescent="0.35">
      <c r="B1583" s="79" t="str">
        <f t="shared" ca="1" si="179"/>
        <v/>
      </c>
      <c r="C1583" s="80" t="str">
        <f t="shared" ca="1" si="176"/>
        <v/>
      </c>
      <c r="D1583" s="83" t="str">
        <f t="shared" ca="1" si="180"/>
        <v/>
      </c>
      <c r="E1583" s="81">
        <f t="shared" ca="1" si="178"/>
        <v>0</v>
      </c>
      <c r="F1583" s="83"/>
      <c r="G1583" s="82" t="str">
        <f t="shared" ca="1" si="177"/>
        <v/>
      </c>
      <c r="H1583" s="82" t="str">
        <f t="shared" ca="1" si="181"/>
        <v/>
      </c>
      <c r="I1583" s="82" t="str">
        <f t="shared" ca="1" si="182"/>
        <v/>
      </c>
    </row>
    <row r="1584" spans="2:9" ht="15" thickBot="1" x14ac:dyDescent="0.35">
      <c r="B1584" s="79" t="str">
        <f t="shared" ca="1" si="179"/>
        <v/>
      </c>
      <c r="C1584" s="80" t="str">
        <f t="shared" ca="1" si="176"/>
        <v/>
      </c>
      <c r="D1584" s="83" t="str">
        <f t="shared" ca="1" si="180"/>
        <v/>
      </c>
      <c r="E1584" s="81">
        <f t="shared" ca="1" si="178"/>
        <v>0</v>
      </c>
      <c r="F1584" s="83"/>
      <c r="G1584" s="82" t="str">
        <f t="shared" ca="1" si="177"/>
        <v/>
      </c>
      <c r="H1584" s="82" t="str">
        <f t="shared" ca="1" si="181"/>
        <v/>
      </c>
      <c r="I1584" s="82" t="str">
        <f t="shared" ca="1" si="182"/>
        <v/>
      </c>
    </row>
    <row r="1585" spans="2:9" ht="15" thickBot="1" x14ac:dyDescent="0.35">
      <c r="B1585" s="79" t="str">
        <f t="shared" ca="1" si="179"/>
        <v/>
      </c>
      <c r="C1585" s="80" t="str">
        <f t="shared" ca="1" si="176"/>
        <v/>
      </c>
      <c r="D1585" s="83" t="str">
        <f t="shared" ca="1" si="180"/>
        <v/>
      </c>
      <c r="E1585" s="81">
        <f t="shared" ca="1" si="178"/>
        <v>0</v>
      </c>
      <c r="F1585" s="83"/>
      <c r="G1585" s="82" t="str">
        <f t="shared" ca="1" si="177"/>
        <v/>
      </c>
      <c r="H1585" s="82" t="str">
        <f t="shared" ca="1" si="181"/>
        <v/>
      </c>
      <c r="I1585" s="82" t="str">
        <f t="shared" ca="1" si="182"/>
        <v/>
      </c>
    </row>
    <row r="1586" spans="2:9" ht="15" thickBot="1" x14ac:dyDescent="0.35">
      <c r="B1586" s="79" t="str">
        <f t="shared" ca="1" si="179"/>
        <v/>
      </c>
      <c r="C1586" s="80" t="str">
        <f t="shared" ca="1" si="176"/>
        <v/>
      </c>
      <c r="D1586" s="83" t="str">
        <f t="shared" ca="1" si="180"/>
        <v/>
      </c>
      <c r="E1586" s="81">
        <f t="shared" ca="1" si="178"/>
        <v>0</v>
      </c>
      <c r="F1586" s="83"/>
      <c r="G1586" s="82" t="str">
        <f t="shared" ca="1" si="177"/>
        <v/>
      </c>
      <c r="H1586" s="82" t="str">
        <f t="shared" ca="1" si="181"/>
        <v/>
      </c>
      <c r="I1586" s="82" t="str">
        <f t="shared" ca="1" si="182"/>
        <v/>
      </c>
    </row>
    <row r="1587" spans="2:9" ht="15" thickBot="1" x14ac:dyDescent="0.35">
      <c r="B1587" s="79" t="str">
        <f t="shared" ca="1" si="179"/>
        <v/>
      </c>
      <c r="C1587" s="80" t="str">
        <f t="shared" ca="1" si="176"/>
        <v/>
      </c>
      <c r="D1587" s="83" t="str">
        <f t="shared" ca="1" si="180"/>
        <v/>
      </c>
      <c r="E1587" s="81">
        <f t="shared" ca="1" si="178"/>
        <v>0</v>
      </c>
      <c r="F1587" s="83"/>
      <c r="G1587" s="82" t="str">
        <f t="shared" ca="1" si="177"/>
        <v/>
      </c>
      <c r="H1587" s="82" t="str">
        <f t="shared" ca="1" si="181"/>
        <v/>
      </c>
      <c r="I1587" s="82" t="str">
        <f t="shared" ca="1" si="182"/>
        <v/>
      </c>
    </row>
    <row r="1588" spans="2:9" ht="15" thickBot="1" x14ac:dyDescent="0.35">
      <c r="B1588" s="79" t="str">
        <f t="shared" ca="1" si="179"/>
        <v/>
      </c>
      <c r="C1588" s="80" t="str">
        <f t="shared" ca="1" si="176"/>
        <v/>
      </c>
      <c r="D1588" s="83" t="str">
        <f t="shared" ca="1" si="180"/>
        <v/>
      </c>
      <c r="E1588" s="81">
        <f t="shared" ca="1" si="178"/>
        <v>0</v>
      </c>
      <c r="F1588" s="83"/>
      <c r="G1588" s="82" t="str">
        <f t="shared" ca="1" si="177"/>
        <v/>
      </c>
      <c r="H1588" s="82" t="str">
        <f t="shared" ca="1" si="181"/>
        <v/>
      </c>
      <c r="I1588" s="82" t="str">
        <f t="shared" ca="1" si="182"/>
        <v/>
      </c>
    </row>
    <row r="1589" spans="2:9" ht="15" thickBot="1" x14ac:dyDescent="0.35">
      <c r="B1589" s="79" t="str">
        <f t="shared" ca="1" si="179"/>
        <v/>
      </c>
      <c r="C1589" s="80" t="str">
        <f t="shared" ca="1" si="176"/>
        <v/>
      </c>
      <c r="D1589" s="83" t="str">
        <f t="shared" ca="1" si="180"/>
        <v/>
      </c>
      <c r="E1589" s="81">
        <f t="shared" ca="1" si="178"/>
        <v>0</v>
      </c>
      <c r="F1589" s="83"/>
      <c r="G1589" s="82" t="str">
        <f t="shared" ca="1" si="177"/>
        <v/>
      </c>
      <c r="H1589" s="82" t="str">
        <f t="shared" ca="1" si="181"/>
        <v/>
      </c>
      <c r="I1589" s="82" t="str">
        <f t="shared" ca="1" si="182"/>
        <v/>
      </c>
    </row>
    <row r="1590" spans="2:9" ht="15" thickBot="1" x14ac:dyDescent="0.35">
      <c r="B1590" s="79" t="str">
        <f t="shared" ca="1" si="179"/>
        <v/>
      </c>
      <c r="C1590" s="80" t="str">
        <f t="shared" ca="1" si="176"/>
        <v/>
      </c>
      <c r="D1590" s="83" t="str">
        <f t="shared" ca="1" si="180"/>
        <v/>
      </c>
      <c r="E1590" s="81">
        <f t="shared" ca="1" si="178"/>
        <v>0</v>
      </c>
      <c r="F1590" s="83"/>
      <c r="G1590" s="82" t="str">
        <f t="shared" ca="1" si="177"/>
        <v/>
      </c>
      <c r="H1590" s="82" t="str">
        <f t="shared" ca="1" si="181"/>
        <v/>
      </c>
      <c r="I1590" s="82" t="str">
        <f t="shared" ca="1" si="182"/>
        <v/>
      </c>
    </row>
    <row r="1591" spans="2:9" ht="15" thickBot="1" x14ac:dyDescent="0.35">
      <c r="B1591" s="79" t="str">
        <f t="shared" ca="1" si="179"/>
        <v/>
      </c>
      <c r="C1591" s="80" t="str">
        <f t="shared" ca="1" si="176"/>
        <v/>
      </c>
      <c r="D1591" s="83" t="str">
        <f t="shared" ca="1" si="180"/>
        <v/>
      </c>
      <c r="E1591" s="81">
        <f t="shared" ca="1" si="178"/>
        <v>0</v>
      </c>
      <c r="F1591" s="83"/>
      <c r="G1591" s="82" t="str">
        <f t="shared" ca="1" si="177"/>
        <v/>
      </c>
      <c r="H1591" s="82" t="str">
        <f t="shared" ca="1" si="181"/>
        <v/>
      </c>
      <c r="I1591" s="82" t="str">
        <f t="shared" ca="1" si="182"/>
        <v/>
      </c>
    </row>
    <row r="1592" spans="2:9" ht="15" thickBot="1" x14ac:dyDescent="0.35">
      <c r="B1592" s="79" t="str">
        <f t="shared" ca="1" si="179"/>
        <v/>
      </c>
      <c r="C1592" s="80" t="str">
        <f t="shared" ca="1" si="176"/>
        <v/>
      </c>
      <c r="D1592" s="83" t="str">
        <f t="shared" ca="1" si="180"/>
        <v/>
      </c>
      <c r="E1592" s="81">
        <f t="shared" ca="1" si="178"/>
        <v>0</v>
      </c>
      <c r="F1592" s="83"/>
      <c r="G1592" s="82" t="str">
        <f t="shared" ca="1" si="177"/>
        <v/>
      </c>
      <c r="H1592" s="82" t="str">
        <f t="shared" ca="1" si="181"/>
        <v/>
      </c>
      <c r="I1592" s="82" t="str">
        <f t="shared" ca="1" si="182"/>
        <v/>
      </c>
    </row>
    <row r="1593" spans="2:9" ht="15" thickBot="1" x14ac:dyDescent="0.35">
      <c r="B1593" s="79" t="str">
        <f t="shared" ca="1" si="179"/>
        <v/>
      </c>
      <c r="C1593" s="80" t="str">
        <f t="shared" ca="1" si="176"/>
        <v/>
      </c>
      <c r="D1593" s="83" t="str">
        <f t="shared" ca="1" si="180"/>
        <v/>
      </c>
      <c r="E1593" s="81">
        <f t="shared" ca="1" si="178"/>
        <v>0</v>
      </c>
      <c r="F1593" s="83"/>
      <c r="G1593" s="82" t="str">
        <f t="shared" ca="1" si="177"/>
        <v/>
      </c>
      <c r="H1593" s="82" t="str">
        <f t="shared" ca="1" si="181"/>
        <v/>
      </c>
      <c r="I1593" s="82" t="str">
        <f t="shared" ca="1" si="182"/>
        <v/>
      </c>
    </row>
    <row r="1594" spans="2:9" ht="15" thickBot="1" x14ac:dyDescent="0.35">
      <c r="B1594" s="79" t="str">
        <f t="shared" ca="1" si="179"/>
        <v/>
      </c>
      <c r="C1594" s="80" t="str">
        <f t="shared" ca="1" si="176"/>
        <v/>
      </c>
      <c r="D1594" s="83" t="str">
        <f t="shared" ca="1" si="180"/>
        <v/>
      </c>
      <c r="E1594" s="81">
        <f t="shared" ca="1" si="178"/>
        <v>0</v>
      </c>
      <c r="F1594" s="83"/>
      <c r="G1594" s="82" t="str">
        <f t="shared" ca="1" si="177"/>
        <v/>
      </c>
      <c r="H1594" s="82" t="str">
        <f t="shared" ca="1" si="181"/>
        <v/>
      </c>
      <c r="I1594" s="82" t="str">
        <f t="shared" ca="1" si="182"/>
        <v/>
      </c>
    </row>
    <row r="1595" spans="2:9" ht="15" thickBot="1" x14ac:dyDescent="0.35">
      <c r="B1595" s="79" t="str">
        <f t="shared" ca="1" si="179"/>
        <v/>
      </c>
      <c r="C1595" s="80" t="str">
        <f t="shared" ca="1" si="176"/>
        <v/>
      </c>
      <c r="D1595" s="83" t="str">
        <f t="shared" ca="1" si="180"/>
        <v/>
      </c>
      <c r="E1595" s="81">
        <f t="shared" ca="1" si="178"/>
        <v>0</v>
      </c>
      <c r="F1595" s="83"/>
      <c r="G1595" s="82" t="str">
        <f t="shared" ca="1" si="177"/>
        <v/>
      </c>
      <c r="H1595" s="82" t="str">
        <f t="shared" ca="1" si="181"/>
        <v/>
      </c>
      <c r="I1595" s="82" t="str">
        <f t="shared" ca="1" si="182"/>
        <v/>
      </c>
    </row>
    <row r="1596" spans="2:9" ht="15" thickBot="1" x14ac:dyDescent="0.35">
      <c r="B1596" s="79" t="str">
        <f t="shared" ca="1" si="179"/>
        <v/>
      </c>
      <c r="C1596" s="80" t="str">
        <f t="shared" ca="1" si="176"/>
        <v/>
      </c>
      <c r="D1596" s="83" t="str">
        <f t="shared" ca="1" si="180"/>
        <v/>
      </c>
      <c r="E1596" s="81">
        <f t="shared" ca="1" si="178"/>
        <v>0</v>
      </c>
      <c r="F1596" s="83"/>
      <c r="G1596" s="82" t="str">
        <f t="shared" ca="1" si="177"/>
        <v/>
      </c>
      <c r="H1596" s="82" t="str">
        <f t="shared" ca="1" si="181"/>
        <v/>
      </c>
      <c r="I1596" s="82" t="str">
        <f t="shared" ca="1" si="182"/>
        <v/>
      </c>
    </row>
    <row r="1597" spans="2:9" ht="15" thickBot="1" x14ac:dyDescent="0.35">
      <c r="B1597" s="79" t="str">
        <f t="shared" ca="1" si="179"/>
        <v/>
      </c>
      <c r="C1597" s="80" t="str">
        <f t="shared" ca="1" si="176"/>
        <v/>
      </c>
      <c r="D1597" s="83" t="str">
        <f t="shared" ca="1" si="180"/>
        <v/>
      </c>
      <c r="E1597" s="81">
        <f t="shared" ca="1" si="178"/>
        <v>0</v>
      </c>
      <c r="F1597" s="83"/>
      <c r="G1597" s="82" t="str">
        <f t="shared" ca="1" si="177"/>
        <v/>
      </c>
      <c r="H1597" s="82" t="str">
        <f t="shared" ca="1" si="181"/>
        <v/>
      </c>
      <c r="I1597" s="82" t="str">
        <f t="shared" ca="1" si="182"/>
        <v/>
      </c>
    </row>
    <row r="1598" spans="2:9" ht="15" thickBot="1" x14ac:dyDescent="0.35">
      <c r="B1598" s="79" t="str">
        <f t="shared" ca="1" si="179"/>
        <v/>
      </c>
      <c r="C1598" s="80" t="str">
        <f t="shared" ca="1" si="176"/>
        <v/>
      </c>
      <c r="D1598" s="83" t="str">
        <f t="shared" ca="1" si="180"/>
        <v/>
      </c>
      <c r="E1598" s="81">
        <f t="shared" ca="1" si="178"/>
        <v>0</v>
      </c>
      <c r="F1598" s="83"/>
      <c r="G1598" s="82" t="str">
        <f t="shared" ca="1" si="177"/>
        <v/>
      </c>
      <c r="H1598" s="82" t="str">
        <f t="shared" ca="1" si="181"/>
        <v/>
      </c>
      <c r="I1598" s="82" t="str">
        <f t="shared" ca="1" si="182"/>
        <v/>
      </c>
    </row>
    <row r="1599" spans="2:9" ht="15" thickBot="1" x14ac:dyDescent="0.35">
      <c r="B1599" s="79" t="str">
        <f t="shared" ca="1" si="179"/>
        <v/>
      </c>
      <c r="C1599" s="80" t="str">
        <f t="shared" ca="1" si="176"/>
        <v/>
      </c>
      <c r="D1599" s="83" t="str">
        <f t="shared" ca="1" si="180"/>
        <v/>
      </c>
      <c r="E1599" s="81">
        <f t="shared" ca="1" si="178"/>
        <v>0</v>
      </c>
      <c r="F1599" s="83"/>
      <c r="G1599" s="82" t="str">
        <f t="shared" ca="1" si="177"/>
        <v/>
      </c>
      <c r="H1599" s="82" t="str">
        <f t="shared" ca="1" si="181"/>
        <v/>
      </c>
      <c r="I1599" s="82" t="str">
        <f t="shared" ca="1" si="182"/>
        <v/>
      </c>
    </row>
    <row r="1600" spans="2:9" ht="15" thickBot="1" x14ac:dyDescent="0.35">
      <c r="B1600" s="79" t="str">
        <f t="shared" ca="1" si="179"/>
        <v/>
      </c>
      <c r="C1600" s="80" t="str">
        <f t="shared" ca="1" si="176"/>
        <v/>
      </c>
      <c r="D1600" s="83" t="str">
        <f t="shared" ca="1" si="180"/>
        <v/>
      </c>
      <c r="E1600" s="81">
        <f t="shared" ca="1" si="178"/>
        <v>0</v>
      </c>
      <c r="F1600" s="83"/>
      <c r="G1600" s="82" t="str">
        <f t="shared" ca="1" si="177"/>
        <v/>
      </c>
      <c r="H1600" s="82" t="str">
        <f t="shared" ca="1" si="181"/>
        <v/>
      </c>
      <c r="I1600" s="82" t="str">
        <f t="shared" ca="1" si="182"/>
        <v/>
      </c>
    </row>
    <row r="1601" spans="2:9" ht="15" thickBot="1" x14ac:dyDescent="0.35">
      <c r="B1601" s="79" t="str">
        <f t="shared" ca="1" si="179"/>
        <v/>
      </c>
      <c r="C1601" s="80" t="str">
        <f t="shared" ca="1" si="176"/>
        <v/>
      </c>
      <c r="D1601" s="83" t="str">
        <f t="shared" ca="1" si="180"/>
        <v/>
      </c>
      <c r="E1601" s="81">
        <f t="shared" ca="1" si="178"/>
        <v>0</v>
      </c>
      <c r="F1601" s="83"/>
      <c r="G1601" s="82" t="str">
        <f t="shared" ca="1" si="177"/>
        <v/>
      </c>
      <c r="H1601" s="82" t="str">
        <f t="shared" ca="1" si="181"/>
        <v/>
      </c>
      <c r="I1601" s="82" t="str">
        <f t="shared" ca="1" si="182"/>
        <v/>
      </c>
    </row>
    <row r="1602" spans="2:9" ht="15" thickBot="1" x14ac:dyDescent="0.35">
      <c r="B1602" s="79" t="str">
        <f t="shared" ca="1" si="179"/>
        <v/>
      </c>
      <c r="C1602" s="80" t="str">
        <f t="shared" ca="1" si="176"/>
        <v/>
      </c>
      <c r="D1602" s="83" t="str">
        <f t="shared" ca="1" si="180"/>
        <v/>
      </c>
      <c r="E1602" s="81">
        <f t="shared" ca="1" si="178"/>
        <v>0</v>
      </c>
      <c r="F1602" s="83"/>
      <c r="G1602" s="82" t="str">
        <f t="shared" ca="1" si="177"/>
        <v/>
      </c>
      <c r="H1602" s="82" t="str">
        <f t="shared" ca="1" si="181"/>
        <v/>
      </c>
      <c r="I1602" s="82" t="str">
        <f t="shared" ca="1" si="182"/>
        <v/>
      </c>
    </row>
    <row r="1603" spans="2:9" ht="15" thickBot="1" x14ac:dyDescent="0.35">
      <c r="B1603" s="79" t="str">
        <f t="shared" ca="1" si="179"/>
        <v/>
      </c>
      <c r="C1603" s="80" t="str">
        <f t="shared" ca="1" si="176"/>
        <v/>
      </c>
      <c r="D1603" s="83" t="str">
        <f t="shared" ca="1" si="180"/>
        <v/>
      </c>
      <c r="E1603" s="81">
        <f t="shared" ca="1" si="178"/>
        <v>0</v>
      </c>
      <c r="F1603" s="83"/>
      <c r="G1603" s="82" t="str">
        <f t="shared" ca="1" si="177"/>
        <v/>
      </c>
      <c r="H1603" s="82" t="str">
        <f t="shared" ca="1" si="181"/>
        <v/>
      </c>
      <c r="I1603" s="82" t="str">
        <f t="shared" ca="1" si="182"/>
        <v/>
      </c>
    </row>
    <row r="1604" spans="2:9" ht="15" thickBot="1" x14ac:dyDescent="0.35">
      <c r="B1604" s="79" t="str">
        <f t="shared" ca="1" si="179"/>
        <v/>
      </c>
      <c r="C1604" s="80" t="str">
        <f t="shared" ca="1" si="176"/>
        <v/>
      </c>
      <c r="D1604" s="83" t="str">
        <f t="shared" ca="1" si="180"/>
        <v/>
      </c>
      <c r="E1604" s="81">
        <f t="shared" ca="1" si="178"/>
        <v>0</v>
      </c>
      <c r="F1604" s="83"/>
      <c r="G1604" s="82" t="str">
        <f t="shared" ca="1" si="177"/>
        <v/>
      </c>
      <c r="H1604" s="82" t="str">
        <f t="shared" ca="1" si="181"/>
        <v/>
      </c>
      <c r="I1604" s="82" t="str">
        <f t="shared" ca="1" si="182"/>
        <v/>
      </c>
    </row>
    <row r="1605" spans="2:9" ht="15" thickBot="1" x14ac:dyDescent="0.35">
      <c r="B1605" s="79" t="str">
        <f t="shared" ca="1" si="179"/>
        <v/>
      </c>
      <c r="C1605" s="80" t="str">
        <f t="shared" ca="1" si="176"/>
        <v/>
      </c>
      <c r="D1605" s="83" t="str">
        <f t="shared" ca="1" si="180"/>
        <v/>
      </c>
      <c r="E1605" s="81">
        <f t="shared" ca="1" si="178"/>
        <v>0</v>
      </c>
      <c r="F1605" s="83"/>
      <c r="G1605" s="82" t="str">
        <f t="shared" ca="1" si="177"/>
        <v/>
      </c>
      <c r="H1605" s="82" t="str">
        <f t="shared" ca="1" si="181"/>
        <v/>
      </c>
      <c r="I1605" s="82" t="str">
        <f t="shared" ca="1" si="182"/>
        <v/>
      </c>
    </row>
    <row r="1606" spans="2:9" ht="15" thickBot="1" x14ac:dyDescent="0.35">
      <c r="B1606" s="79" t="str">
        <f t="shared" ca="1" si="179"/>
        <v/>
      </c>
      <c r="C1606" s="80" t="str">
        <f t="shared" ca="1" si="176"/>
        <v/>
      </c>
      <c r="D1606" s="83" t="str">
        <f t="shared" ca="1" si="180"/>
        <v/>
      </c>
      <c r="E1606" s="81">
        <f t="shared" ca="1" si="178"/>
        <v>0</v>
      </c>
      <c r="F1606" s="83"/>
      <c r="G1606" s="82" t="str">
        <f t="shared" ca="1" si="177"/>
        <v/>
      </c>
      <c r="H1606" s="82" t="str">
        <f t="shared" ca="1" si="181"/>
        <v/>
      </c>
      <c r="I1606" s="82" t="str">
        <f t="shared" ca="1" si="182"/>
        <v/>
      </c>
    </row>
    <row r="1607" spans="2:9" ht="15" thickBot="1" x14ac:dyDescent="0.35">
      <c r="B1607" s="79" t="str">
        <f t="shared" ca="1" si="179"/>
        <v/>
      </c>
      <c r="C1607" s="80" t="str">
        <f t="shared" ca="1" si="176"/>
        <v/>
      </c>
      <c r="D1607" s="83" t="str">
        <f t="shared" ca="1" si="180"/>
        <v/>
      </c>
      <c r="E1607" s="81">
        <f t="shared" ca="1" si="178"/>
        <v>0</v>
      </c>
      <c r="F1607" s="83"/>
      <c r="G1607" s="82" t="str">
        <f t="shared" ca="1" si="177"/>
        <v/>
      </c>
      <c r="H1607" s="82" t="str">
        <f t="shared" ca="1" si="181"/>
        <v/>
      </c>
      <c r="I1607" s="82" t="str">
        <f t="shared" ca="1" si="182"/>
        <v/>
      </c>
    </row>
    <row r="1608" spans="2:9" ht="15" thickBot="1" x14ac:dyDescent="0.35">
      <c r="B1608" s="79" t="str">
        <f t="shared" ca="1" si="179"/>
        <v/>
      </c>
      <c r="C1608" s="80" t="str">
        <f t="shared" ca="1" si="176"/>
        <v/>
      </c>
      <c r="D1608" s="83" t="str">
        <f t="shared" ca="1" si="180"/>
        <v/>
      </c>
      <c r="E1608" s="81">
        <f t="shared" ca="1" si="178"/>
        <v>0</v>
      </c>
      <c r="F1608" s="83"/>
      <c r="G1608" s="82" t="str">
        <f t="shared" ca="1" si="177"/>
        <v/>
      </c>
      <c r="H1608" s="82" t="str">
        <f t="shared" ca="1" si="181"/>
        <v/>
      </c>
      <c r="I1608" s="82" t="str">
        <f t="shared" ca="1" si="182"/>
        <v/>
      </c>
    </row>
    <row r="1609" spans="2:9" ht="15" thickBot="1" x14ac:dyDescent="0.35">
      <c r="B1609" s="79" t="str">
        <f t="shared" ca="1" si="179"/>
        <v/>
      </c>
      <c r="C1609" s="80" t="str">
        <f t="shared" ca="1" si="176"/>
        <v/>
      </c>
      <c r="D1609" s="83" t="str">
        <f t="shared" ca="1" si="180"/>
        <v/>
      </c>
      <c r="E1609" s="81">
        <f t="shared" ca="1" si="178"/>
        <v>0</v>
      </c>
      <c r="F1609" s="83"/>
      <c r="G1609" s="82" t="str">
        <f t="shared" ca="1" si="177"/>
        <v/>
      </c>
      <c r="H1609" s="82" t="str">
        <f t="shared" ca="1" si="181"/>
        <v/>
      </c>
      <c r="I1609" s="82" t="str">
        <f t="shared" ca="1" si="182"/>
        <v/>
      </c>
    </row>
    <row r="1610" spans="2:9" ht="15" thickBot="1" x14ac:dyDescent="0.35">
      <c r="B1610" s="79" t="str">
        <f t="shared" ca="1" si="179"/>
        <v/>
      </c>
      <c r="C1610" s="80" t="str">
        <f t="shared" ca="1" si="176"/>
        <v/>
      </c>
      <c r="D1610" s="83" t="str">
        <f t="shared" ca="1" si="180"/>
        <v/>
      </c>
      <c r="E1610" s="81">
        <f t="shared" ca="1" si="178"/>
        <v>0</v>
      </c>
      <c r="F1610" s="83"/>
      <c r="G1610" s="82" t="str">
        <f t="shared" ca="1" si="177"/>
        <v/>
      </c>
      <c r="H1610" s="82" t="str">
        <f t="shared" ca="1" si="181"/>
        <v/>
      </c>
      <c r="I1610" s="82" t="str">
        <f t="shared" ca="1" si="182"/>
        <v/>
      </c>
    </row>
    <row r="1611" spans="2:9" ht="15" thickBot="1" x14ac:dyDescent="0.35">
      <c r="B1611" s="79" t="str">
        <f t="shared" ca="1" si="179"/>
        <v/>
      </c>
      <c r="C1611" s="80" t="str">
        <f t="shared" ca="1" si="176"/>
        <v/>
      </c>
      <c r="D1611" s="83" t="str">
        <f t="shared" ca="1" si="180"/>
        <v/>
      </c>
      <c r="E1611" s="81">
        <f t="shared" ca="1" si="178"/>
        <v>0</v>
      </c>
      <c r="F1611" s="83"/>
      <c r="G1611" s="82" t="str">
        <f t="shared" ca="1" si="177"/>
        <v/>
      </c>
      <c r="H1611" s="82" t="str">
        <f t="shared" ca="1" si="181"/>
        <v/>
      </c>
      <c r="I1611" s="82" t="str">
        <f t="shared" ca="1" si="182"/>
        <v/>
      </c>
    </row>
    <row r="1612" spans="2:9" ht="15" thickBot="1" x14ac:dyDescent="0.35">
      <c r="B1612" s="79" t="str">
        <f t="shared" ca="1" si="179"/>
        <v/>
      </c>
      <c r="C1612" s="80" t="str">
        <f t="shared" ca="1" si="176"/>
        <v/>
      </c>
      <c r="D1612" s="83" t="str">
        <f t="shared" ca="1" si="180"/>
        <v/>
      </c>
      <c r="E1612" s="81">
        <f t="shared" ca="1" si="178"/>
        <v>0</v>
      </c>
      <c r="F1612" s="83"/>
      <c r="G1612" s="82" t="str">
        <f t="shared" ca="1" si="177"/>
        <v/>
      </c>
      <c r="H1612" s="82" t="str">
        <f t="shared" ca="1" si="181"/>
        <v/>
      </c>
      <c r="I1612" s="82" t="str">
        <f t="shared" ca="1" si="182"/>
        <v/>
      </c>
    </row>
    <row r="1613" spans="2:9" ht="15" thickBot="1" x14ac:dyDescent="0.35">
      <c r="B1613" s="79" t="str">
        <f t="shared" ca="1" si="179"/>
        <v/>
      </c>
      <c r="C1613" s="80" t="str">
        <f t="shared" ca="1" si="176"/>
        <v/>
      </c>
      <c r="D1613" s="83" t="str">
        <f t="shared" ca="1" si="180"/>
        <v/>
      </c>
      <c r="E1613" s="81">
        <f t="shared" ca="1" si="178"/>
        <v>0</v>
      </c>
      <c r="F1613" s="83"/>
      <c r="G1613" s="82" t="str">
        <f t="shared" ca="1" si="177"/>
        <v/>
      </c>
      <c r="H1613" s="82" t="str">
        <f t="shared" ca="1" si="181"/>
        <v/>
      </c>
      <c r="I1613" s="82" t="str">
        <f t="shared" ca="1" si="182"/>
        <v/>
      </c>
    </row>
    <row r="1614" spans="2:9" ht="15" thickBot="1" x14ac:dyDescent="0.35">
      <c r="B1614" s="79" t="str">
        <f t="shared" ca="1" si="179"/>
        <v/>
      </c>
      <c r="C1614" s="80" t="str">
        <f t="shared" ca="1" si="176"/>
        <v/>
      </c>
      <c r="D1614" s="83" t="str">
        <f t="shared" ca="1" si="180"/>
        <v/>
      </c>
      <c r="E1614" s="81">
        <f t="shared" ca="1" si="178"/>
        <v>0</v>
      </c>
      <c r="F1614" s="83"/>
      <c r="G1614" s="82" t="str">
        <f t="shared" ca="1" si="177"/>
        <v/>
      </c>
      <c r="H1614" s="82" t="str">
        <f t="shared" ca="1" si="181"/>
        <v/>
      </c>
      <c r="I1614" s="82" t="str">
        <f t="shared" ca="1" si="182"/>
        <v/>
      </c>
    </row>
    <row r="1615" spans="2:9" ht="15" thickBot="1" x14ac:dyDescent="0.35">
      <c r="B1615" s="79" t="str">
        <f t="shared" ca="1" si="179"/>
        <v/>
      </c>
      <c r="C1615" s="80" t="str">
        <f t="shared" ca="1" si="176"/>
        <v/>
      </c>
      <c r="D1615" s="83" t="str">
        <f t="shared" ca="1" si="180"/>
        <v/>
      </c>
      <c r="E1615" s="81">
        <f t="shared" ca="1" si="178"/>
        <v>0</v>
      </c>
      <c r="F1615" s="83"/>
      <c r="G1615" s="82" t="str">
        <f t="shared" ca="1" si="177"/>
        <v/>
      </c>
      <c r="H1615" s="82" t="str">
        <f t="shared" ca="1" si="181"/>
        <v/>
      </c>
      <c r="I1615" s="82" t="str">
        <f t="shared" ca="1" si="182"/>
        <v/>
      </c>
    </row>
    <row r="1616" spans="2:9" ht="15" thickBot="1" x14ac:dyDescent="0.35">
      <c r="B1616" s="79" t="str">
        <f t="shared" ca="1" si="179"/>
        <v/>
      </c>
      <c r="C1616" s="80" t="str">
        <f t="shared" ca="1" si="176"/>
        <v/>
      </c>
      <c r="D1616" s="83" t="str">
        <f t="shared" ca="1" si="180"/>
        <v/>
      </c>
      <c r="E1616" s="81">
        <f t="shared" ca="1" si="178"/>
        <v>0</v>
      </c>
      <c r="F1616" s="83"/>
      <c r="G1616" s="82" t="str">
        <f t="shared" ca="1" si="177"/>
        <v/>
      </c>
      <c r="H1616" s="82" t="str">
        <f t="shared" ca="1" si="181"/>
        <v/>
      </c>
      <c r="I1616" s="82" t="str">
        <f t="shared" ca="1" si="182"/>
        <v/>
      </c>
    </row>
    <row r="1617" spans="2:9" ht="15" thickBot="1" x14ac:dyDescent="0.35">
      <c r="B1617" s="79" t="str">
        <f t="shared" ca="1" si="179"/>
        <v/>
      </c>
      <c r="C1617" s="80" t="str">
        <f t="shared" ca="1" si="176"/>
        <v/>
      </c>
      <c r="D1617" s="83" t="str">
        <f t="shared" ca="1" si="180"/>
        <v/>
      </c>
      <c r="E1617" s="81">
        <f t="shared" ca="1" si="178"/>
        <v>0</v>
      </c>
      <c r="F1617" s="83"/>
      <c r="G1617" s="82" t="str">
        <f t="shared" ca="1" si="177"/>
        <v/>
      </c>
      <c r="H1617" s="82" t="str">
        <f t="shared" ca="1" si="181"/>
        <v/>
      </c>
      <c r="I1617" s="82" t="str">
        <f t="shared" ca="1" si="182"/>
        <v/>
      </c>
    </row>
    <row r="1618" spans="2:9" ht="15" thickBot="1" x14ac:dyDescent="0.35">
      <c r="B1618" s="79" t="str">
        <f t="shared" ca="1" si="179"/>
        <v/>
      </c>
      <c r="C1618" s="80" t="str">
        <f t="shared" ca="1" si="176"/>
        <v/>
      </c>
      <c r="D1618" s="83" t="str">
        <f t="shared" ca="1" si="180"/>
        <v/>
      </c>
      <c r="E1618" s="81">
        <f t="shared" ca="1" si="178"/>
        <v>0</v>
      </c>
      <c r="F1618" s="83"/>
      <c r="G1618" s="82" t="str">
        <f t="shared" ca="1" si="177"/>
        <v/>
      </c>
      <c r="H1618" s="82" t="str">
        <f t="shared" ca="1" si="181"/>
        <v/>
      </c>
      <c r="I1618" s="82" t="str">
        <f t="shared" ca="1" si="182"/>
        <v/>
      </c>
    </row>
    <row r="1619" spans="2:9" ht="15" thickBot="1" x14ac:dyDescent="0.35">
      <c r="B1619" s="79" t="str">
        <f t="shared" ca="1" si="179"/>
        <v/>
      </c>
      <c r="C1619" s="80" t="str">
        <f t="shared" ca="1" si="176"/>
        <v/>
      </c>
      <c r="D1619" s="83" t="str">
        <f t="shared" ca="1" si="180"/>
        <v/>
      </c>
      <c r="E1619" s="81">
        <f t="shared" ca="1" si="178"/>
        <v>0</v>
      </c>
      <c r="F1619" s="83"/>
      <c r="G1619" s="82" t="str">
        <f t="shared" ca="1" si="177"/>
        <v/>
      </c>
      <c r="H1619" s="82" t="str">
        <f t="shared" ca="1" si="181"/>
        <v/>
      </c>
      <c r="I1619" s="82" t="str">
        <f t="shared" ca="1" si="182"/>
        <v/>
      </c>
    </row>
    <row r="1620" spans="2:9" ht="15" thickBot="1" x14ac:dyDescent="0.35">
      <c r="B1620" s="79" t="str">
        <f t="shared" ca="1" si="179"/>
        <v/>
      </c>
      <c r="C1620" s="80" t="str">
        <f t="shared" ca="1" si="176"/>
        <v/>
      </c>
      <c r="D1620" s="83" t="str">
        <f t="shared" ca="1" si="180"/>
        <v/>
      </c>
      <c r="E1620" s="81">
        <f t="shared" ca="1" si="178"/>
        <v>0</v>
      </c>
      <c r="F1620" s="83"/>
      <c r="G1620" s="82" t="str">
        <f t="shared" ca="1" si="177"/>
        <v/>
      </c>
      <c r="H1620" s="82" t="str">
        <f t="shared" ca="1" si="181"/>
        <v/>
      </c>
      <c r="I1620" s="82" t="str">
        <f t="shared" ca="1" si="182"/>
        <v/>
      </c>
    </row>
    <row r="1621" spans="2:9" ht="15" thickBot="1" x14ac:dyDescent="0.35">
      <c r="B1621" s="79" t="str">
        <f t="shared" ca="1" si="179"/>
        <v/>
      </c>
      <c r="C1621" s="80" t="str">
        <f t="shared" ca="1" si="176"/>
        <v/>
      </c>
      <c r="D1621" s="83" t="str">
        <f t="shared" ca="1" si="180"/>
        <v/>
      </c>
      <c r="E1621" s="81">
        <f t="shared" ca="1" si="178"/>
        <v>0</v>
      </c>
      <c r="F1621" s="83"/>
      <c r="G1621" s="82" t="str">
        <f t="shared" ca="1" si="177"/>
        <v/>
      </c>
      <c r="H1621" s="82" t="str">
        <f t="shared" ca="1" si="181"/>
        <v/>
      </c>
      <c r="I1621" s="82" t="str">
        <f t="shared" ca="1" si="182"/>
        <v/>
      </c>
    </row>
    <row r="1622" spans="2:9" ht="15" thickBot="1" x14ac:dyDescent="0.35">
      <c r="B1622" s="79" t="str">
        <f t="shared" ca="1" si="179"/>
        <v/>
      </c>
      <c r="C1622" s="80" t="str">
        <f t="shared" ca="1" si="176"/>
        <v/>
      </c>
      <c r="D1622" s="83" t="str">
        <f t="shared" ca="1" si="180"/>
        <v/>
      </c>
      <c r="E1622" s="81">
        <f t="shared" ca="1" si="178"/>
        <v>0</v>
      </c>
      <c r="F1622" s="83"/>
      <c r="G1622" s="82" t="str">
        <f t="shared" ca="1" si="177"/>
        <v/>
      </c>
      <c r="H1622" s="82" t="str">
        <f t="shared" ca="1" si="181"/>
        <v/>
      </c>
      <c r="I1622" s="82" t="str">
        <f t="shared" ca="1" si="182"/>
        <v/>
      </c>
    </row>
    <row r="1623" spans="2:9" ht="15" thickBot="1" x14ac:dyDescent="0.35">
      <c r="B1623" s="79" t="str">
        <f t="shared" ca="1" si="179"/>
        <v/>
      </c>
      <c r="C1623" s="80" t="str">
        <f t="shared" ca="1" si="176"/>
        <v/>
      </c>
      <c r="D1623" s="83" t="str">
        <f t="shared" ca="1" si="180"/>
        <v/>
      </c>
      <c r="E1623" s="81">
        <f t="shared" ca="1" si="178"/>
        <v>0</v>
      </c>
      <c r="F1623" s="83"/>
      <c r="G1623" s="82" t="str">
        <f t="shared" ca="1" si="177"/>
        <v/>
      </c>
      <c r="H1623" s="82" t="str">
        <f t="shared" ca="1" si="181"/>
        <v/>
      </c>
      <c r="I1623" s="82" t="str">
        <f t="shared" ca="1" si="182"/>
        <v/>
      </c>
    </row>
    <row r="1624" spans="2:9" ht="15" thickBot="1" x14ac:dyDescent="0.35">
      <c r="B1624" s="79" t="str">
        <f t="shared" ca="1" si="179"/>
        <v/>
      </c>
      <c r="C1624" s="80" t="str">
        <f t="shared" ref="C1624:C1650" ca="1" si="183">IF($E$10="End of the Period",IF(B1624="","",IF(OR(payment_frequency_1="Weekly",payment_frequency_1="Bi-weekly",payment_frequency_1="Semi-monthly"),first_payment_date_1+B1624*VLOOKUP(payment_frequency_1,periodic_table,2,0),EDATE(first_payment_date_1,B1624*VLOOKUP(payment_frequency_1,periodic_table,2,0)))),IF(B1624="","",IF(OR(payment_frequency_1="Weekly",payment_frequency_1="Bi-weekly",payment_frequency_1="Semi-monthly"),first_payment_date_1+(B1624-1)*VLOOKUP(payment_frequency_1,periodic_table,2,0),EDATE(first_payment_date_1,(B1624-1)*VLOOKUP(payment_frequency_1,periodic_table,2,0)))))</f>
        <v/>
      </c>
      <c r="D1624" s="83" t="str">
        <f t="shared" ca="1" si="180"/>
        <v/>
      </c>
      <c r="E1624" s="81">
        <f t="shared" ca="1" si="178"/>
        <v>0</v>
      </c>
      <c r="F1624" s="83"/>
      <c r="G1624" s="82" t="str">
        <f t="shared" ref="G1624:G1650" ca="1" si="184">IF(AND(payment_type_1=1,B1624=1),0,IF(B1624="","",I1623*rate_1))</f>
        <v/>
      </c>
      <c r="H1624" s="82" t="str">
        <f t="shared" ca="1" si="181"/>
        <v/>
      </c>
      <c r="I1624" s="82" t="str">
        <f t="shared" ca="1" si="182"/>
        <v/>
      </c>
    </row>
    <row r="1625" spans="2:9" ht="15" thickBot="1" x14ac:dyDescent="0.35">
      <c r="B1625" s="79" t="str">
        <f t="shared" ca="1" si="179"/>
        <v/>
      </c>
      <c r="C1625" s="80" t="str">
        <f t="shared" ca="1" si="183"/>
        <v/>
      </c>
      <c r="D1625" s="83" t="str">
        <f t="shared" ca="1" si="180"/>
        <v/>
      </c>
      <c r="E1625" s="81">
        <f t="shared" ca="1" si="178"/>
        <v>0</v>
      </c>
      <c r="F1625" s="83"/>
      <c r="G1625" s="82" t="str">
        <f t="shared" ca="1" si="184"/>
        <v/>
      </c>
      <c r="H1625" s="82" t="str">
        <f t="shared" ca="1" si="181"/>
        <v/>
      </c>
      <c r="I1625" s="82" t="str">
        <f t="shared" ca="1" si="182"/>
        <v/>
      </c>
    </row>
    <row r="1626" spans="2:9" ht="15" thickBot="1" x14ac:dyDescent="0.35">
      <c r="B1626" s="79" t="str">
        <f t="shared" ca="1" si="179"/>
        <v/>
      </c>
      <c r="C1626" s="80" t="str">
        <f t="shared" ca="1" si="183"/>
        <v/>
      </c>
      <c r="D1626" s="83" t="str">
        <f t="shared" ca="1" si="180"/>
        <v/>
      </c>
      <c r="E1626" s="81">
        <f t="shared" ca="1" si="178"/>
        <v>0</v>
      </c>
      <c r="F1626" s="83"/>
      <c r="G1626" s="82" t="str">
        <f t="shared" ca="1" si="184"/>
        <v/>
      </c>
      <c r="H1626" s="82" t="str">
        <f t="shared" ca="1" si="181"/>
        <v/>
      </c>
      <c r="I1626" s="82" t="str">
        <f t="shared" ca="1" si="182"/>
        <v/>
      </c>
    </row>
    <row r="1627" spans="2:9" ht="15" thickBot="1" x14ac:dyDescent="0.35">
      <c r="B1627" s="79" t="str">
        <f t="shared" ca="1" si="179"/>
        <v/>
      </c>
      <c r="C1627" s="80" t="str">
        <f t="shared" ca="1" si="183"/>
        <v/>
      </c>
      <c r="D1627" s="83" t="str">
        <f t="shared" ca="1" si="180"/>
        <v/>
      </c>
      <c r="E1627" s="81">
        <f t="shared" ca="1" si="178"/>
        <v>0</v>
      </c>
      <c r="F1627" s="83"/>
      <c r="G1627" s="82" t="str">
        <f t="shared" ca="1" si="184"/>
        <v/>
      </c>
      <c r="H1627" s="82" t="str">
        <f t="shared" ca="1" si="181"/>
        <v/>
      </c>
      <c r="I1627" s="82" t="str">
        <f t="shared" ca="1" si="182"/>
        <v/>
      </c>
    </row>
    <row r="1628" spans="2:9" ht="15" thickBot="1" x14ac:dyDescent="0.35">
      <c r="B1628" s="79" t="str">
        <f t="shared" ca="1" si="179"/>
        <v/>
      </c>
      <c r="C1628" s="80" t="str">
        <f t="shared" ca="1" si="183"/>
        <v/>
      </c>
      <c r="D1628" s="83" t="str">
        <f t="shared" ca="1" si="180"/>
        <v/>
      </c>
      <c r="E1628" s="81">
        <f t="shared" ca="1" si="178"/>
        <v>0</v>
      </c>
      <c r="F1628" s="83"/>
      <c r="G1628" s="82" t="str">
        <f t="shared" ca="1" si="184"/>
        <v/>
      </c>
      <c r="H1628" s="82" t="str">
        <f t="shared" ca="1" si="181"/>
        <v/>
      </c>
      <c r="I1628" s="82" t="str">
        <f t="shared" ca="1" si="182"/>
        <v/>
      </c>
    </row>
    <row r="1629" spans="2:9" ht="15" thickBot="1" x14ac:dyDescent="0.35">
      <c r="B1629" s="79" t="str">
        <f t="shared" ca="1" si="179"/>
        <v/>
      </c>
      <c r="C1629" s="80" t="str">
        <f t="shared" ca="1" si="183"/>
        <v/>
      </c>
      <c r="D1629" s="83" t="str">
        <f t="shared" ca="1" si="180"/>
        <v/>
      </c>
      <c r="E1629" s="81">
        <f t="shared" ca="1" si="178"/>
        <v>0</v>
      </c>
      <c r="F1629" s="83"/>
      <c r="G1629" s="82" t="str">
        <f t="shared" ca="1" si="184"/>
        <v/>
      </c>
      <c r="H1629" s="82" t="str">
        <f t="shared" ca="1" si="181"/>
        <v/>
      </c>
      <c r="I1629" s="82" t="str">
        <f t="shared" ca="1" si="182"/>
        <v/>
      </c>
    </row>
    <row r="1630" spans="2:9" ht="15" thickBot="1" x14ac:dyDescent="0.35">
      <c r="B1630" s="79" t="str">
        <f t="shared" ca="1" si="179"/>
        <v/>
      </c>
      <c r="C1630" s="80" t="str">
        <f t="shared" ca="1" si="183"/>
        <v/>
      </c>
      <c r="D1630" s="83" t="str">
        <f t="shared" ca="1" si="180"/>
        <v/>
      </c>
      <c r="E1630" s="81">
        <f t="shared" ca="1" si="178"/>
        <v>0</v>
      </c>
      <c r="F1630" s="83"/>
      <c r="G1630" s="82" t="str">
        <f t="shared" ca="1" si="184"/>
        <v/>
      </c>
      <c r="H1630" s="82" t="str">
        <f t="shared" ca="1" si="181"/>
        <v/>
      </c>
      <c r="I1630" s="82" t="str">
        <f t="shared" ca="1" si="182"/>
        <v/>
      </c>
    </row>
    <row r="1631" spans="2:9" ht="15" thickBot="1" x14ac:dyDescent="0.35">
      <c r="B1631" s="79" t="str">
        <f t="shared" ca="1" si="179"/>
        <v/>
      </c>
      <c r="C1631" s="80" t="str">
        <f t="shared" ca="1" si="183"/>
        <v/>
      </c>
      <c r="D1631" s="83" t="str">
        <f t="shared" ca="1" si="180"/>
        <v/>
      </c>
      <c r="E1631" s="81">
        <f t="shared" ca="1" si="178"/>
        <v>0</v>
      </c>
      <c r="F1631" s="83"/>
      <c r="G1631" s="82" t="str">
        <f t="shared" ca="1" si="184"/>
        <v/>
      </c>
      <c r="H1631" s="82" t="str">
        <f t="shared" ca="1" si="181"/>
        <v/>
      </c>
      <c r="I1631" s="82" t="str">
        <f t="shared" ca="1" si="182"/>
        <v/>
      </c>
    </row>
    <row r="1632" spans="2:9" ht="15" thickBot="1" x14ac:dyDescent="0.35">
      <c r="B1632" s="79" t="str">
        <f t="shared" ca="1" si="179"/>
        <v/>
      </c>
      <c r="C1632" s="80" t="str">
        <f t="shared" ca="1" si="183"/>
        <v/>
      </c>
      <c r="D1632" s="83" t="str">
        <f t="shared" ca="1" si="180"/>
        <v/>
      </c>
      <c r="E1632" s="81">
        <f t="shared" ca="1" si="178"/>
        <v>0</v>
      </c>
      <c r="F1632" s="83"/>
      <c r="G1632" s="82" t="str">
        <f t="shared" ca="1" si="184"/>
        <v/>
      </c>
      <c r="H1632" s="82" t="str">
        <f t="shared" ca="1" si="181"/>
        <v/>
      </c>
      <c r="I1632" s="82" t="str">
        <f t="shared" ca="1" si="182"/>
        <v/>
      </c>
    </row>
    <row r="1633" spans="2:9" ht="15" thickBot="1" x14ac:dyDescent="0.35">
      <c r="B1633" s="79" t="str">
        <f t="shared" ca="1" si="179"/>
        <v/>
      </c>
      <c r="C1633" s="80" t="str">
        <f t="shared" ca="1" si="183"/>
        <v/>
      </c>
      <c r="D1633" s="83" t="str">
        <f t="shared" ca="1" si="180"/>
        <v/>
      </c>
      <c r="E1633" s="81">
        <f t="shared" ca="1" si="178"/>
        <v>0</v>
      </c>
      <c r="F1633" s="83"/>
      <c r="G1633" s="82" t="str">
        <f t="shared" ca="1" si="184"/>
        <v/>
      </c>
      <c r="H1633" s="82" t="str">
        <f t="shared" ca="1" si="181"/>
        <v/>
      </c>
      <c r="I1633" s="82" t="str">
        <f t="shared" ca="1" si="182"/>
        <v/>
      </c>
    </row>
    <row r="1634" spans="2:9" ht="15" thickBot="1" x14ac:dyDescent="0.35">
      <c r="B1634" s="79" t="str">
        <f t="shared" ref="B1634:B1650" ca="1" si="185">IFERROR(IF(I1633&lt;=0,"",B1633+1),"")</f>
        <v/>
      </c>
      <c r="C1634" s="80" t="str">
        <f t="shared" ca="1" si="183"/>
        <v/>
      </c>
      <c r="D1634" s="83" t="str">
        <f t="shared" ref="D1634:D1650" ca="1" si="186">IF(B1634="","",IF(I1633&lt;payment_1,I1633*(1+rate_1),payment_1))</f>
        <v/>
      </c>
      <c r="E1634" s="81">
        <f t="shared" ca="1" si="178"/>
        <v>0</v>
      </c>
      <c r="F1634" s="83"/>
      <c r="G1634" s="82" t="str">
        <f t="shared" ca="1" si="184"/>
        <v/>
      </c>
      <c r="H1634" s="82" t="str">
        <f t="shared" ref="H1634:H1650" ca="1" si="187">IF(B1634="","",D1634-G1634+E1634+F1634)</f>
        <v/>
      </c>
      <c r="I1634" s="82" t="str">
        <f t="shared" ref="I1634:I1650" ca="1" si="188">IFERROR(IF(H1634&lt;=0,"",I1633-H1634),"")</f>
        <v/>
      </c>
    </row>
    <row r="1635" spans="2:9" ht="15" thickBot="1" x14ac:dyDescent="0.35">
      <c r="B1635" s="79" t="str">
        <f t="shared" ca="1" si="185"/>
        <v/>
      </c>
      <c r="C1635" s="80" t="str">
        <f t="shared" ca="1" si="183"/>
        <v/>
      </c>
      <c r="D1635" s="83" t="str">
        <f t="shared" ca="1" si="186"/>
        <v/>
      </c>
      <c r="E1635" s="81">
        <f t="shared" ca="1" si="178"/>
        <v>0</v>
      </c>
      <c r="F1635" s="83"/>
      <c r="G1635" s="82" t="str">
        <f t="shared" ca="1" si="184"/>
        <v/>
      </c>
      <c r="H1635" s="82" t="str">
        <f t="shared" ca="1" si="187"/>
        <v/>
      </c>
      <c r="I1635" s="82" t="str">
        <f t="shared" ca="1" si="188"/>
        <v/>
      </c>
    </row>
    <row r="1636" spans="2:9" ht="15" thickBot="1" x14ac:dyDescent="0.35">
      <c r="B1636" s="79" t="str">
        <f t="shared" ca="1" si="185"/>
        <v/>
      </c>
      <c r="C1636" s="80" t="str">
        <f t="shared" ca="1" si="183"/>
        <v/>
      </c>
      <c r="D1636" s="83" t="str">
        <f t="shared" ca="1" si="186"/>
        <v/>
      </c>
      <c r="E1636" s="81">
        <f t="shared" ref="E1636:E1650" ca="1" si="189">IFERROR(IF(I1635-D1636&lt;$E$13,0,IF(B1636=$I$17,$E$13,IF(B1636&lt;$I$17,0,IF(MOD(B1636-$I$17,$E$18)=0,$E$13,0)))),0)</f>
        <v>0</v>
      </c>
      <c r="F1636" s="83"/>
      <c r="G1636" s="82" t="str">
        <f t="shared" ca="1" si="184"/>
        <v/>
      </c>
      <c r="H1636" s="82" t="str">
        <f t="shared" ca="1" si="187"/>
        <v/>
      </c>
      <c r="I1636" s="82" t="str">
        <f t="shared" ca="1" si="188"/>
        <v/>
      </c>
    </row>
    <row r="1637" spans="2:9" ht="15" thickBot="1" x14ac:dyDescent="0.35">
      <c r="B1637" s="79" t="str">
        <f t="shared" ca="1" si="185"/>
        <v/>
      </c>
      <c r="C1637" s="80" t="str">
        <f t="shared" ca="1" si="183"/>
        <v/>
      </c>
      <c r="D1637" s="83" t="str">
        <f t="shared" ca="1" si="186"/>
        <v/>
      </c>
      <c r="E1637" s="81">
        <f t="shared" ca="1" si="189"/>
        <v>0</v>
      </c>
      <c r="F1637" s="83"/>
      <c r="G1637" s="82" t="str">
        <f t="shared" ca="1" si="184"/>
        <v/>
      </c>
      <c r="H1637" s="82" t="str">
        <f t="shared" ca="1" si="187"/>
        <v/>
      </c>
      <c r="I1637" s="82" t="str">
        <f t="shared" ca="1" si="188"/>
        <v/>
      </c>
    </row>
    <row r="1638" spans="2:9" ht="15" thickBot="1" x14ac:dyDescent="0.35">
      <c r="B1638" s="79" t="str">
        <f t="shared" ca="1" si="185"/>
        <v/>
      </c>
      <c r="C1638" s="80" t="str">
        <f t="shared" ca="1" si="183"/>
        <v/>
      </c>
      <c r="D1638" s="83" t="str">
        <f t="shared" ca="1" si="186"/>
        <v/>
      </c>
      <c r="E1638" s="81">
        <f t="shared" ca="1" si="189"/>
        <v>0</v>
      </c>
      <c r="F1638" s="83"/>
      <c r="G1638" s="82" t="str">
        <f t="shared" ca="1" si="184"/>
        <v/>
      </c>
      <c r="H1638" s="82" t="str">
        <f t="shared" ca="1" si="187"/>
        <v/>
      </c>
      <c r="I1638" s="82" t="str">
        <f t="shared" ca="1" si="188"/>
        <v/>
      </c>
    </row>
    <row r="1639" spans="2:9" ht="15" thickBot="1" x14ac:dyDescent="0.35">
      <c r="B1639" s="79" t="str">
        <f t="shared" ca="1" si="185"/>
        <v/>
      </c>
      <c r="C1639" s="80" t="str">
        <f t="shared" ca="1" si="183"/>
        <v/>
      </c>
      <c r="D1639" s="83" t="str">
        <f t="shared" ca="1" si="186"/>
        <v/>
      </c>
      <c r="E1639" s="81">
        <f t="shared" ca="1" si="189"/>
        <v>0</v>
      </c>
      <c r="F1639" s="83"/>
      <c r="G1639" s="82" t="str">
        <f t="shared" ca="1" si="184"/>
        <v/>
      </c>
      <c r="H1639" s="82" t="str">
        <f t="shared" ca="1" si="187"/>
        <v/>
      </c>
      <c r="I1639" s="82" t="str">
        <f t="shared" ca="1" si="188"/>
        <v/>
      </c>
    </row>
    <row r="1640" spans="2:9" ht="15" thickBot="1" x14ac:dyDescent="0.35">
      <c r="B1640" s="79" t="str">
        <f t="shared" ca="1" si="185"/>
        <v/>
      </c>
      <c r="C1640" s="80" t="str">
        <f t="shared" ca="1" si="183"/>
        <v/>
      </c>
      <c r="D1640" s="83" t="str">
        <f t="shared" ca="1" si="186"/>
        <v/>
      </c>
      <c r="E1640" s="81">
        <f t="shared" ca="1" si="189"/>
        <v>0</v>
      </c>
      <c r="F1640" s="83"/>
      <c r="G1640" s="82" t="str">
        <f t="shared" ca="1" si="184"/>
        <v/>
      </c>
      <c r="H1640" s="82" t="str">
        <f t="shared" ca="1" si="187"/>
        <v/>
      </c>
      <c r="I1640" s="82" t="str">
        <f t="shared" ca="1" si="188"/>
        <v/>
      </c>
    </row>
    <row r="1641" spans="2:9" ht="15" thickBot="1" x14ac:dyDescent="0.35">
      <c r="B1641" s="79" t="str">
        <f t="shared" ca="1" si="185"/>
        <v/>
      </c>
      <c r="C1641" s="80" t="str">
        <f t="shared" ca="1" si="183"/>
        <v/>
      </c>
      <c r="D1641" s="83" t="str">
        <f t="shared" ca="1" si="186"/>
        <v/>
      </c>
      <c r="E1641" s="81">
        <f t="shared" ca="1" si="189"/>
        <v>0</v>
      </c>
      <c r="F1641" s="83"/>
      <c r="G1641" s="82" t="str">
        <f t="shared" ca="1" si="184"/>
        <v/>
      </c>
      <c r="H1641" s="82" t="str">
        <f t="shared" ca="1" si="187"/>
        <v/>
      </c>
      <c r="I1641" s="82" t="str">
        <f t="shared" ca="1" si="188"/>
        <v/>
      </c>
    </row>
    <row r="1642" spans="2:9" ht="15" thickBot="1" x14ac:dyDescent="0.35">
      <c r="B1642" s="79" t="str">
        <f t="shared" ca="1" si="185"/>
        <v/>
      </c>
      <c r="C1642" s="80" t="str">
        <f t="shared" ca="1" si="183"/>
        <v/>
      </c>
      <c r="D1642" s="83" t="str">
        <f t="shared" ca="1" si="186"/>
        <v/>
      </c>
      <c r="E1642" s="81">
        <f t="shared" ca="1" si="189"/>
        <v>0</v>
      </c>
      <c r="F1642" s="83"/>
      <c r="G1642" s="82" t="str">
        <f t="shared" ca="1" si="184"/>
        <v/>
      </c>
      <c r="H1642" s="82" t="str">
        <f t="shared" ca="1" si="187"/>
        <v/>
      </c>
      <c r="I1642" s="82" t="str">
        <f t="shared" ca="1" si="188"/>
        <v/>
      </c>
    </row>
    <row r="1643" spans="2:9" ht="15" thickBot="1" x14ac:dyDescent="0.35">
      <c r="B1643" s="79" t="str">
        <f t="shared" ca="1" si="185"/>
        <v/>
      </c>
      <c r="C1643" s="80" t="str">
        <f t="shared" ca="1" si="183"/>
        <v/>
      </c>
      <c r="D1643" s="83" t="str">
        <f t="shared" ca="1" si="186"/>
        <v/>
      </c>
      <c r="E1643" s="81">
        <f t="shared" ca="1" si="189"/>
        <v>0</v>
      </c>
      <c r="F1643" s="83"/>
      <c r="G1643" s="82" t="str">
        <f t="shared" ca="1" si="184"/>
        <v/>
      </c>
      <c r="H1643" s="82" t="str">
        <f t="shared" ca="1" si="187"/>
        <v/>
      </c>
      <c r="I1643" s="82" t="str">
        <f t="shared" ca="1" si="188"/>
        <v/>
      </c>
    </row>
    <row r="1644" spans="2:9" ht="15" thickBot="1" x14ac:dyDescent="0.35">
      <c r="B1644" s="79" t="str">
        <f t="shared" ca="1" si="185"/>
        <v/>
      </c>
      <c r="C1644" s="80" t="str">
        <f t="shared" ca="1" si="183"/>
        <v/>
      </c>
      <c r="D1644" s="83" t="str">
        <f t="shared" ca="1" si="186"/>
        <v/>
      </c>
      <c r="E1644" s="81">
        <f t="shared" ca="1" si="189"/>
        <v>0</v>
      </c>
      <c r="F1644" s="83"/>
      <c r="G1644" s="82" t="str">
        <f t="shared" ca="1" si="184"/>
        <v/>
      </c>
      <c r="H1644" s="82" t="str">
        <f t="shared" ca="1" si="187"/>
        <v/>
      </c>
      <c r="I1644" s="82" t="str">
        <f t="shared" ca="1" si="188"/>
        <v/>
      </c>
    </row>
    <row r="1645" spans="2:9" ht="15" thickBot="1" x14ac:dyDescent="0.35">
      <c r="B1645" s="79" t="str">
        <f t="shared" ca="1" si="185"/>
        <v/>
      </c>
      <c r="C1645" s="80" t="str">
        <f t="shared" ca="1" si="183"/>
        <v/>
      </c>
      <c r="D1645" s="83" t="str">
        <f t="shared" ca="1" si="186"/>
        <v/>
      </c>
      <c r="E1645" s="81">
        <f t="shared" ca="1" si="189"/>
        <v>0</v>
      </c>
      <c r="F1645" s="83"/>
      <c r="G1645" s="82" t="str">
        <f t="shared" ca="1" si="184"/>
        <v/>
      </c>
      <c r="H1645" s="82" t="str">
        <f t="shared" ca="1" si="187"/>
        <v/>
      </c>
      <c r="I1645" s="82" t="str">
        <f t="shared" ca="1" si="188"/>
        <v/>
      </c>
    </row>
    <row r="1646" spans="2:9" ht="15" thickBot="1" x14ac:dyDescent="0.35">
      <c r="B1646" s="79" t="str">
        <f t="shared" ca="1" si="185"/>
        <v/>
      </c>
      <c r="C1646" s="80" t="str">
        <f t="shared" ca="1" si="183"/>
        <v/>
      </c>
      <c r="D1646" s="83" t="str">
        <f t="shared" ca="1" si="186"/>
        <v/>
      </c>
      <c r="E1646" s="81">
        <f t="shared" ca="1" si="189"/>
        <v>0</v>
      </c>
      <c r="F1646" s="83"/>
      <c r="G1646" s="82" t="str">
        <f t="shared" ca="1" si="184"/>
        <v/>
      </c>
      <c r="H1646" s="82" t="str">
        <f t="shared" ca="1" si="187"/>
        <v/>
      </c>
      <c r="I1646" s="82" t="str">
        <f t="shared" ca="1" si="188"/>
        <v/>
      </c>
    </row>
    <row r="1647" spans="2:9" ht="15" thickBot="1" x14ac:dyDescent="0.35">
      <c r="B1647" s="79" t="str">
        <f t="shared" ca="1" si="185"/>
        <v/>
      </c>
      <c r="C1647" s="80" t="str">
        <f t="shared" ca="1" si="183"/>
        <v/>
      </c>
      <c r="D1647" s="83" t="str">
        <f t="shared" ca="1" si="186"/>
        <v/>
      </c>
      <c r="E1647" s="81">
        <f t="shared" ca="1" si="189"/>
        <v>0</v>
      </c>
      <c r="F1647" s="83"/>
      <c r="G1647" s="82" t="str">
        <f t="shared" ca="1" si="184"/>
        <v/>
      </c>
      <c r="H1647" s="82" t="str">
        <f t="shared" ca="1" si="187"/>
        <v/>
      </c>
      <c r="I1647" s="82" t="str">
        <f t="shared" ca="1" si="188"/>
        <v/>
      </c>
    </row>
    <row r="1648" spans="2:9" ht="15" thickBot="1" x14ac:dyDescent="0.35">
      <c r="B1648" s="79" t="str">
        <f t="shared" ca="1" si="185"/>
        <v/>
      </c>
      <c r="C1648" s="80" t="str">
        <f t="shared" ca="1" si="183"/>
        <v/>
      </c>
      <c r="D1648" s="83" t="str">
        <f t="shared" ca="1" si="186"/>
        <v/>
      </c>
      <c r="E1648" s="81">
        <f t="shared" ca="1" si="189"/>
        <v>0</v>
      </c>
      <c r="F1648" s="83"/>
      <c r="G1648" s="82" t="str">
        <f t="shared" ca="1" si="184"/>
        <v/>
      </c>
      <c r="H1648" s="82" t="str">
        <f t="shared" ca="1" si="187"/>
        <v/>
      </c>
      <c r="I1648" s="82" t="str">
        <f t="shared" ca="1" si="188"/>
        <v/>
      </c>
    </row>
    <row r="1649" spans="2:9" ht="15" thickBot="1" x14ac:dyDescent="0.35">
      <c r="B1649" s="79" t="str">
        <f t="shared" ca="1" si="185"/>
        <v/>
      </c>
      <c r="C1649" s="80" t="str">
        <f t="shared" ca="1" si="183"/>
        <v/>
      </c>
      <c r="D1649" s="83" t="str">
        <f t="shared" ca="1" si="186"/>
        <v/>
      </c>
      <c r="E1649" s="81">
        <f t="shared" ca="1" si="189"/>
        <v>0</v>
      </c>
      <c r="F1649" s="83"/>
      <c r="G1649" s="82" t="str">
        <f t="shared" ca="1" si="184"/>
        <v/>
      </c>
      <c r="H1649" s="82" t="str">
        <f t="shared" ca="1" si="187"/>
        <v/>
      </c>
      <c r="I1649" s="82" t="str">
        <f t="shared" ca="1" si="188"/>
        <v/>
      </c>
    </row>
    <row r="1650" spans="2:9" ht="15" thickBot="1" x14ac:dyDescent="0.35">
      <c r="B1650" s="79" t="str">
        <f t="shared" ca="1" si="185"/>
        <v/>
      </c>
      <c r="C1650" s="80" t="str">
        <f t="shared" ca="1" si="183"/>
        <v/>
      </c>
      <c r="D1650" s="83" t="str">
        <f t="shared" ca="1" si="186"/>
        <v/>
      </c>
      <c r="E1650" s="81">
        <f t="shared" ca="1" si="189"/>
        <v>0</v>
      </c>
      <c r="F1650" s="83"/>
      <c r="G1650" s="82" t="str">
        <f t="shared" ca="1" si="184"/>
        <v/>
      </c>
      <c r="H1650" s="82" t="str">
        <f t="shared" ca="1" si="187"/>
        <v/>
      </c>
      <c r="I1650" s="82" t="str">
        <f t="shared" ca="1" si="188"/>
        <v/>
      </c>
    </row>
    <row r="1651" spans="2:9" x14ac:dyDescent="0.3">
      <c r="B1651" s="71"/>
      <c r="C1651" s="71"/>
      <c r="D1651" s="72"/>
      <c r="E1651" s="72"/>
      <c r="F1651" s="72"/>
      <c r="G1651" s="72"/>
      <c r="H1651" s="72"/>
      <c r="I1651" s="72"/>
    </row>
  </sheetData>
  <mergeCells count="8">
    <mergeCell ref="B20:C20"/>
    <mergeCell ref="J5:L11"/>
    <mergeCell ref="B6:D6"/>
    <mergeCell ref="B4:D4"/>
    <mergeCell ref="G4:I4"/>
    <mergeCell ref="G6:H6"/>
    <mergeCell ref="F14:I15"/>
    <mergeCell ref="F12:I13"/>
  </mergeCells>
  <conditionalFormatting sqref="B23">
    <cfRule type="expression" dxfId="95" priority="23">
      <formula>$B24=""</formula>
    </cfRule>
  </conditionalFormatting>
  <conditionalFormatting sqref="C23">
    <cfRule type="expression" dxfId="94" priority="22">
      <formula>$B24=""</formula>
    </cfRule>
  </conditionalFormatting>
  <conditionalFormatting sqref="D23:F23">
    <cfRule type="expression" dxfId="93" priority="21">
      <formula>$B24=""</formula>
    </cfRule>
  </conditionalFormatting>
  <conditionalFormatting sqref="G23:H23">
    <cfRule type="expression" dxfId="92" priority="20">
      <formula>$B24=""</formula>
    </cfRule>
  </conditionalFormatting>
  <conditionalFormatting sqref="I23">
    <cfRule type="expression" dxfId="91" priority="19">
      <formula>$B24=""</formula>
    </cfRule>
  </conditionalFormatting>
  <conditionalFormatting sqref="B23:I23">
    <cfRule type="expression" dxfId="90" priority="18">
      <formula>$C24&lt;=TODAY()</formula>
    </cfRule>
  </conditionalFormatting>
  <conditionalFormatting sqref="B24">
    <cfRule type="expression" dxfId="89" priority="16">
      <formula>$B24=""</formula>
    </cfRule>
  </conditionalFormatting>
  <conditionalFormatting sqref="C24">
    <cfRule type="expression" dxfId="88" priority="15">
      <formula>$B24=""</formula>
    </cfRule>
  </conditionalFormatting>
  <conditionalFormatting sqref="D24:F24">
    <cfRule type="expression" dxfId="87" priority="14">
      <formula>$B24=""</formula>
    </cfRule>
  </conditionalFormatting>
  <conditionalFormatting sqref="G24:H24">
    <cfRule type="expression" dxfId="86" priority="13">
      <formula>$B24=""</formula>
    </cfRule>
  </conditionalFormatting>
  <conditionalFormatting sqref="I24">
    <cfRule type="expression" dxfId="85" priority="12">
      <formula>$B24=""</formula>
    </cfRule>
  </conditionalFormatting>
  <conditionalFormatting sqref="B25:B1650">
    <cfRule type="expression" dxfId="84" priority="9">
      <formula>$B25=""</formula>
    </cfRule>
  </conditionalFormatting>
  <conditionalFormatting sqref="C25:C1650">
    <cfRule type="expression" dxfId="83" priority="8">
      <formula>$B25=""</formula>
    </cfRule>
  </conditionalFormatting>
  <conditionalFormatting sqref="D25:F1650">
    <cfRule type="expression" dxfId="82" priority="7">
      <formula>$B25=""</formula>
    </cfRule>
  </conditionalFormatting>
  <conditionalFormatting sqref="G25:H1650">
    <cfRule type="expression" dxfId="81" priority="6">
      <formula>$B25=""</formula>
    </cfRule>
  </conditionalFormatting>
  <conditionalFormatting sqref="I25:I1650">
    <cfRule type="expression" dxfId="80" priority="5">
      <formula>$B25=""</formula>
    </cfRule>
  </conditionalFormatting>
  <conditionalFormatting sqref="B23:I1650">
    <cfRule type="expression" dxfId="79" priority="1">
      <formula>$C23&lt;=TODAY()</formula>
    </cfRule>
    <cfRule type="expression" dxfId="78" priority="2">
      <formula>MOD($B23,VLOOKUP(payment_frequency_1,periodic_table,3,FALSE))=0</formula>
    </cfRule>
  </conditionalFormatting>
  <dataValidations count="2">
    <dataValidation type="whole" operator="greaterThan" allowBlank="1" showInputMessage="1" showErrorMessage="1" errorTitle="Whole Numbers" error="Only whole numbers that are greater than 0" sqref="I17" xr:uid="{73789810-2B09-47B2-B3CC-9EF90E18CF7B}">
      <formula1>0</formula1>
    </dataValidation>
    <dataValidation type="list" allowBlank="1" showInputMessage="1" showErrorMessage="1" sqref="N14" xr:uid="{85B5971C-D855-40AE-8BF1-8EAFA4A8C017}">
      <formula1>$M$6:$M$11</formula1>
    </dataValidation>
  </dataValidation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A6024-13AE-4901-8396-0E8FD96E15E4}">
  <dimension ref="B1:Q1651"/>
  <sheetViews>
    <sheetView showGridLines="0" zoomScale="90" zoomScaleNormal="90" workbookViewId="0">
      <pane ySplit="31" topLeftCell="A1650" activePane="bottomLeft" state="frozen"/>
      <selection activeCell="I7" sqref="I7"/>
      <selection pane="bottomLeft" activeCell="I7" sqref="I7"/>
    </sheetView>
  </sheetViews>
  <sheetFormatPr defaultColWidth="8.88671875" defaultRowHeight="14.4" x14ac:dyDescent="0.3"/>
  <cols>
    <col min="1" max="1" width="2.44140625" style="65" customWidth="1"/>
    <col min="2" max="2" width="11.5546875" style="73" customWidth="1"/>
    <col min="3" max="3" width="12.6640625" style="73" customWidth="1"/>
    <col min="4" max="4" width="9.6640625" style="66" customWidth="1"/>
    <col min="5" max="5" width="16.109375" style="66" customWidth="1"/>
    <col min="6" max="6" width="11" style="66" customWidth="1"/>
    <col min="7" max="7" width="9.88671875" style="66" customWidth="1"/>
    <col min="8" max="8" width="13.6640625" style="66" customWidth="1"/>
    <col min="9" max="9" width="24.88671875" style="66" customWidth="1"/>
    <col min="10" max="10" width="9.33203125" style="65" customWidth="1"/>
    <col min="11" max="13" width="8.88671875" style="65"/>
    <col min="14" max="14" width="13.6640625" style="65" customWidth="1"/>
    <col min="15" max="15" width="10.109375" style="65" bestFit="1" customWidth="1"/>
    <col min="16" max="16" width="25.6640625" style="65" customWidth="1"/>
    <col min="17" max="16384" width="8.88671875" style="65"/>
  </cols>
  <sheetData>
    <row r="1" spans="2:12" ht="13.2" customHeight="1" x14ac:dyDescent="0.3">
      <c r="B1" s="65"/>
      <c r="C1" s="65"/>
      <c r="D1" s="65"/>
      <c r="E1" s="65"/>
      <c r="F1" s="65"/>
      <c r="G1" s="65"/>
      <c r="H1" s="65"/>
      <c r="I1" s="65"/>
    </row>
    <row r="2" spans="2:12" ht="31.2" customHeight="1" x14ac:dyDescent="0.3">
      <c r="B2" s="65"/>
      <c r="C2" s="65"/>
      <c r="D2" s="65"/>
      <c r="E2" s="65"/>
      <c r="F2" s="65"/>
      <c r="G2" s="65"/>
      <c r="H2" s="65"/>
      <c r="I2" s="65"/>
    </row>
    <row r="3" spans="2:12" ht="4.95" customHeight="1" thickBot="1" x14ac:dyDescent="0.35">
      <c r="B3" s="65"/>
      <c r="C3" s="65"/>
      <c r="D3" s="65"/>
      <c r="E3" s="65"/>
      <c r="F3" s="65"/>
      <c r="G3" s="65"/>
      <c r="H3" s="65"/>
      <c r="I3" s="65"/>
    </row>
    <row r="4" spans="2:12" ht="46.95" customHeight="1" thickBot="1" x14ac:dyDescent="0.35">
      <c r="B4" s="117" t="s">
        <v>15</v>
      </c>
      <c r="C4" s="118"/>
      <c r="D4" s="119"/>
      <c r="E4" s="30" t="s">
        <v>72</v>
      </c>
      <c r="F4" s="65"/>
      <c r="G4" s="120" t="s">
        <v>16</v>
      </c>
      <c r="H4" s="121"/>
      <c r="I4" s="122"/>
    </row>
    <row r="5" spans="2:12" ht="15" thickBot="1" x14ac:dyDescent="0.35">
      <c r="B5" s="32"/>
      <c r="C5" s="33"/>
      <c r="D5" s="31" t="s">
        <v>57</v>
      </c>
      <c r="E5" s="91">
        <f>'Loan Input'!$D$6</f>
        <v>10</v>
      </c>
      <c r="F5" s="65"/>
      <c r="G5" s="46"/>
      <c r="H5" s="47" t="s">
        <v>43</v>
      </c>
      <c r="I5" s="74">
        <f>(1+apr_2/VLOOKUP(interest_compounded_2,periodic_table,3,0))^(VLOOKUP(interest_compounded_2,periodic_table,3,0)/VLOOKUP(payment_frequency_2,periodic_table,3,0))-1</f>
        <v>2.430820837699077E-3</v>
      </c>
      <c r="J5" s="113"/>
      <c r="K5" s="114"/>
      <c r="L5" s="114"/>
    </row>
    <row r="6" spans="2:12" ht="31.2" customHeight="1" thickBot="1" x14ac:dyDescent="0.35">
      <c r="B6" s="115" t="s">
        <v>67</v>
      </c>
      <c r="C6" s="116"/>
      <c r="D6" s="116"/>
      <c r="E6" s="91">
        <f>'Loan Input'!$D$7</f>
        <v>10</v>
      </c>
      <c r="F6" s="65"/>
      <c r="G6" s="115" t="s">
        <v>44</v>
      </c>
      <c r="H6" s="116" t="s">
        <v>44</v>
      </c>
      <c r="I6" s="75">
        <f ca="1">SUM(interest_paid_2,principal_paid_2)</f>
        <v>264216.53121418494</v>
      </c>
      <c r="J6" s="113"/>
      <c r="K6" s="114"/>
      <c r="L6" s="114"/>
    </row>
    <row r="7" spans="2:12" ht="15" thickBot="1" x14ac:dyDescent="0.35">
      <c r="B7" s="34"/>
      <c r="C7" s="35"/>
      <c r="D7" s="36" t="s">
        <v>81</v>
      </c>
      <c r="E7" s="92">
        <f>'Loan Input'!$D$8</f>
        <v>200000</v>
      </c>
      <c r="F7" s="65"/>
      <c r="G7" s="48"/>
      <c r="H7" s="49" t="s">
        <v>45</v>
      </c>
      <c r="I7" s="75">
        <f ca="1">SUM(OFFSET($G$24,0,0,I9))</f>
        <v>64216.531214184906</v>
      </c>
      <c r="J7" s="113"/>
      <c r="K7" s="114"/>
      <c r="L7" s="114"/>
    </row>
    <row r="8" spans="2:12" ht="15" thickBot="1" x14ac:dyDescent="0.35">
      <c r="B8" s="34"/>
      <c r="C8" s="35"/>
      <c r="D8" s="36" t="s">
        <v>58</v>
      </c>
      <c r="E8" s="93">
        <f>'Loan Input'!$D$9</f>
        <v>0.06</v>
      </c>
      <c r="F8" s="65"/>
      <c r="G8" s="48"/>
      <c r="H8" s="49" t="s">
        <v>17</v>
      </c>
      <c r="I8" s="75">
        <f ca="1">nper_2*payment_2-_xlfn.SINGLE(loan_2)-I7</f>
        <v>9.4587448984384537E-11</v>
      </c>
      <c r="J8" s="113"/>
      <c r="K8" s="114"/>
      <c r="L8" s="114"/>
    </row>
    <row r="9" spans="2:12" ht="15" thickBot="1" x14ac:dyDescent="0.35">
      <c r="B9" s="34"/>
      <c r="C9" s="35"/>
      <c r="D9" s="38" t="s">
        <v>59</v>
      </c>
      <c r="E9" s="94">
        <f>'Loan Input'!$D$10</f>
        <v>43647</v>
      </c>
      <c r="F9" s="65"/>
      <c r="G9" s="48"/>
      <c r="H9" s="49" t="s">
        <v>42</v>
      </c>
      <c r="I9" s="1">
        <f ca="1">COUNTIF(array_2,"&gt;0")</f>
        <v>240</v>
      </c>
      <c r="J9" s="113"/>
      <c r="K9" s="114"/>
      <c r="L9" s="114"/>
    </row>
    <row r="10" spans="2:12" ht="15" thickBot="1" x14ac:dyDescent="0.35">
      <c r="B10" s="34"/>
      <c r="C10" s="35"/>
      <c r="D10" s="37" t="s">
        <v>60</v>
      </c>
      <c r="E10" s="91" t="str">
        <f>'Loan Input'!$D$11</f>
        <v>End of the Period</v>
      </c>
      <c r="F10" s="65"/>
      <c r="G10" s="48"/>
      <c r="H10" s="49" t="s">
        <v>46</v>
      </c>
      <c r="I10" s="76" t="str">
        <f ca="1">DATEDIF(first_payment_date_2,INDEX(dates_2,I9),"y") &amp; " Years, " &amp; DATEDIF(first_payment_date_2,INDEX(dates_2,I9),"ym") &amp; " Months, " &amp; DATEDIF(first_payment_date_2,INDEX(dates_2,I9),"md") &amp; " Days"</f>
        <v>9 Years, 10 Months, 8 Days</v>
      </c>
      <c r="J10" s="113"/>
      <c r="K10" s="114"/>
      <c r="L10" s="114"/>
    </row>
    <row r="11" spans="2:12" ht="15" thickBot="1" x14ac:dyDescent="0.35">
      <c r="B11" s="34"/>
      <c r="C11" s="35"/>
      <c r="D11" s="38" t="s">
        <v>61</v>
      </c>
      <c r="E11" s="91" t="str">
        <f>'Loan Input'!$D$12</f>
        <v>Semi-monthly</v>
      </c>
      <c r="F11" s="65"/>
      <c r="G11" s="50"/>
      <c r="H11" s="51" t="s">
        <v>56</v>
      </c>
      <c r="I11" s="77" t="str">
        <f ca="1">DATEDIF(INDEX(dates_2,I9),EDATE(first_payment_date_2,term_2*12),"y") &amp; " Years, " &amp; DATEDIF(INDEX(dates_2,I9),EDATE(first_payment_date_2,term_2*12),"ym") &amp; " Months, " &amp; DATEDIF(INDEX(dates_2,I9),EDATE(first_payment_date_2,term_2*12),"md") &amp; " Days"</f>
        <v>0 Years, 1 Months, 22 Days</v>
      </c>
      <c r="J11" s="113"/>
      <c r="K11" s="114"/>
      <c r="L11" s="114"/>
    </row>
    <row r="12" spans="2:12" ht="15" thickBot="1" x14ac:dyDescent="0.35">
      <c r="B12" s="34"/>
      <c r="C12" s="35"/>
      <c r="D12" s="37" t="s">
        <v>62</v>
      </c>
      <c r="E12" s="91" t="str">
        <f>'Loan Input'!$D$13</f>
        <v>Yearly</v>
      </c>
      <c r="F12" s="124" t="str">
        <f>IF(VLOOKUP(interest_compounded_2,periodic_table,3,0)&lt;=VLOOKUP(payment_frequency_2,periodic_table,3,0),"","&lt;&lt; Warning! When interest is compounded '"&amp;interest_compounded_2&amp;"', Payment cannot be '"&amp;payment_frequency_2&amp;"'")</f>
        <v/>
      </c>
      <c r="G12" s="125"/>
      <c r="H12" s="125"/>
      <c r="I12" s="125"/>
    </row>
    <row r="13" spans="2:12" ht="15" thickBot="1" x14ac:dyDescent="0.35">
      <c r="B13" s="34"/>
      <c r="C13" s="35"/>
      <c r="D13" s="36" t="s">
        <v>68</v>
      </c>
      <c r="E13" s="91">
        <f>'Loan Input'!$D$14</f>
        <v>0</v>
      </c>
      <c r="F13" s="124"/>
      <c r="G13" s="125"/>
      <c r="H13" s="125"/>
      <c r="I13" s="125"/>
    </row>
    <row r="14" spans="2:12" ht="15" customHeight="1" x14ac:dyDescent="0.3">
      <c r="B14" s="39"/>
      <c r="C14" s="40"/>
      <c r="D14" s="45" t="s">
        <v>63</v>
      </c>
      <c r="E14" s="91">
        <f>'Loan Input'!$D$15</f>
        <v>0</v>
      </c>
      <c r="F14" s="123" t="str">
        <f ca="1">IF($I$18=TRUE,"Warning! Regular Payment Frequency &amp; Extra Payment Frequency don't MATCH. Check out them","")</f>
        <v>Warning! Regular Payment Frequency &amp; Extra Payment Frequency don't MATCH. Check out them</v>
      </c>
      <c r="G14" s="123"/>
      <c r="H14" s="123"/>
      <c r="I14" s="123"/>
    </row>
    <row r="15" spans="2:12" x14ac:dyDescent="0.3">
      <c r="F15" s="123"/>
      <c r="G15" s="123"/>
      <c r="H15" s="123"/>
      <c r="I15" s="123"/>
    </row>
    <row r="16" spans="2:12" hidden="1" x14ac:dyDescent="0.3">
      <c r="B16" s="67"/>
      <c r="C16" s="67"/>
      <c r="D16" s="68" t="s">
        <v>14</v>
      </c>
      <c r="E16" s="67">
        <f>IF(E10="Beginning of the Period", 1,0)</f>
        <v>0</v>
      </c>
      <c r="F16" s="67"/>
      <c r="G16" s="67" t="s">
        <v>41</v>
      </c>
      <c r="H16" s="67"/>
      <c r="I16" s="67">
        <f>IF(AND(payment_frequency_2="Weekly",OR(recurring_payment_frequency_2="Weekly",recurring_payment_frequency_2="Bi-Weekly")),TRUE,IF(AND(payment_frequency_2="Monthly",OR(recurring_payment_frequency_2="Monthly",recurring_payment_frequency_2="Bi-monthly",recurring_payment_frequency_2="Quarterly",recurring_payment_frequency_2="Semi-annually",recurring_payment_frequency_2="Yearly")),TRUE,0))</f>
        <v>0</v>
      </c>
    </row>
    <row r="17" spans="2:17" hidden="1" x14ac:dyDescent="0.3">
      <c r="B17" s="67"/>
      <c r="C17" s="67"/>
      <c r="D17" s="68" t="s">
        <v>24</v>
      </c>
      <c r="E17" s="67">
        <f>term_2*VLOOKUP(payment_frequency_2,periodic_table,3,FALSE)</f>
        <v>240</v>
      </c>
      <c r="F17" s="67"/>
      <c r="G17" s="67" t="s">
        <v>13</v>
      </c>
      <c r="H17" s="67"/>
      <c r="I17" s="67">
        <f>VLOOKUP(payment_frequency_2,periodic_table,3,0)*(term_2-$E$6)+1</f>
        <v>1</v>
      </c>
    </row>
    <row r="18" spans="2:17" hidden="1" x14ac:dyDescent="0.3">
      <c r="B18" s="67"/>
      <c r="C18" s="67"/>
      <c r="D18" s="68" t="s">
        <v>30</v>
      </c>
      <c r="E18" s="67" t="e">
        <f ca="1">VLOOKUP(recurring_payment_frequency_2,INDIRECT(SUBSTITUTE(payment_frequency_2,"-","_")&amp;"_table"),2,FALSE)</f>
        <v>#N/A</v>
      </c>
      <c r="F18" s="67"/>
      <c r="G18" s="67" t="s">
        <v>71</v>
      </c>
      <c r="H18" s="67"/>
      <c r="I18" s="67" t="b">
        <f ca="1">ISNA(E18)</f>
        <v>1</v>
      </c>
    </row>
    <row r="19" spans="2:17" ht="11.25" customHeight="1" x14ac:dyDescent="0.3">
      <c r="B19" s="65"/>
      <c r="C19" s="65"/>
      <c r="D19" s="65"/>
      <c r="E19" s="65"/>
      <c r="F19" s="65"/>
      <c r="G19" s="65"/>
      <c r="H19" s="65"/>
      <c r="I19" s="65"/>
    </row>
    <row r="20" spans="2:17" ht="15.6" x14ac:dyDescent="0.3">
      <c r="B20" s="112" t="str">
        <f>E11&amp;" Payment Amount"</f>
        <v>Semi-monthly Payment Amount</v>
      </c>
      <c r="C20" s="112"/>
      <c r="D20" s="78">
        <f>-IF(payment_type_2=1,PMT(rate_2,nper_2,_xlfn.SINGLE(loan_2),,1),PMT(rate_2,nper_2,_xlfn.SINGLE(loan_2),,0))</f>
        <v>1100.9022133924375</v>
      </c>
      <c r="E20" s="65"/>
      <c r="F20" s="65"/>
      <c r="G20" s="65"/>
      <c r="H20" s="65"/>
      <c r="I20" s="65"/>
    </row>
    <row r="21" spans="2:17" ht="6.6" customHeight="1" thickBot="1" x14ac:dyDescent="0.35">
      <c r="B21" s="65"/>
      <c r="C21" s="65"/>
      <c r="D21" s="65"/>
      <c r="E21" s="65"/>
      <c r="F21" s="65"/>
      <c r="G21" s="65"/>
      <c r="H21" s="65"/>
      <c r="I21" s="65"/>
    </row>
    <row r="22" spans="2:17" ht="48" customHeight="1" thickBot="1" x14ac:dyDescent="0.35">
      <c r="B22" s="52" t="s">
        <v>1</v>
      </c>
      <c r="C22" s="53" t="s">
        <v>0</v>
      </c>
      <c r="D22" s="53" t="s">
        <v>2</v>
      </c>
      <c r="E22" s="53" t="s">
        <v>33</v>
      </c>
      <c r="F22" s="53" t="s">
        <v>73</v>
      </c>
      <c r="G22" s="53" t="s">
        <v>22</v>
      </c>
      <c r="H22" s="53" t="s">
        <v>23</v>
      </c>
      <c r="I22" s="30" t="s">
        <v>3</v>
      </c>
    </row>
    <row r="23" spans="2:17" ht="15" thickBot="1" x14ac:dyDescent="0.35">
      <c r="B23" s="79"/>
      <c r="C23" s="80"/>
      <c r="D23" s="79"/>
      <c r="E23" s="81"/>
      <c r="F23" s="79"/>
      <c r="G23" s="79"/>
      <c r="H23" s="79"/>
      <c r="I23" s="82" cm="1">
        <f t="array" ref="I23">loan_2</f>
        <v>200000</v>
      </c>
    </row>
    <row r="24" spans="2:17" ht="15" thickBot="1" x14ac:dyDescent="0.35">
      <c r="B24" s="79">
        <f t="shared" ref="B24:B45" si="0">IFERROR(IF(I23&lt;=0,"",B23+1),"")</f>
        <v>1</v>
      </c>
      <c r="C24" s="80">
        <f t="shared" ref="C24:C87" si="1">IF($E$10="End of the Period",IF(B24="","",IF(OR(payment_frequency_2="Weekly",payment_frequency_2="Bi-weekly",payment_frequency_2="Semi-monthly"),first_payment_date_2+B24*VLOOKUP(payment_frequency_2,periodic_table,2,0),EDATE(first_payment_date_2,B24*VLOOKUP(payment_frequency_2,periodic_table,2,0)))),IF(B24="","",IF(OR(payment_frequency_2="Weekly",payment_frequency_2="Bi-weekly",payment_frequency_2="Semi-monthly"),first_payment_date_2+(B24-1)*VLOOKUP(payment_frequency_2,periodic_table,2,0),EDATE(first_payment_date_2,(B24-1)*VLOOKUP(payment_frequency_2,periodic_table,2,0)))))</f>
        <v>43662</v>
      </c>
      <c r="D24" s="83">
        <f t="shared" ref="D24:D87" si="2">IF(B24="","",IF(I23&lt;payment_2,I23*(1+rate_2),payment_2))</f>
        <v>1100.9022133924375</v>
      </c>
      <c r="E24" s="81">
        <f t="shared" ref="E24:E55" si="3">IFERROR(IF(I23*(1+rate_2)-D24&lt;$E$13,I23*(1+rate_2)-D24,IF(B24=$I$17,$E$13,IF(B24&lt;$I$17,0,IF(MOD(B24-$I$17,$E$18)=0,$E$13,0)))),0)</f>
        <v>0</v>
      </c>
      <c r="F24" s="83"/>
      <c r="G24" s="82">
        <f t="shared" ref="G24:G87" si="4">IF(AND(payment_type_2=1,B24=1),0,IF(B24="","",I23*rate_2))</f>
        <v>486.16416753981537</v>
      </c>
      <c r="H24" s="82">
        <f>IF(B24="","",D24-G24+E24+F24)</f>
        <v>614.73804585262212</v>
      </c>
      <c r="I24" s="82">
        <f>IFERROR(IF(H24&lt;=0,"",I23-H24),"")</f>
        <v>199385.26195414737</v>
      </c>
    </row>
    <row r="25" spans="2:17" ht="15" thickBot="1" x14ac:dyDescent="0.35">
      <c r="B25" s="79">
        <f t="shared" si="0"/>
        <v>2</v>
      </c>
      <c r="C25" s="80">
        <f t="shared" si="1"/>
        <v>43677</v>
      </c>
      <c r="D25" s="83">
        <f t="shared" si="2"/>
        <v>1100.9022133924375</v>
      </c>
      <c r="E25" s="81">
        <f t="shared" ca="1" si="3"/>
        <v>0</v>
      </c>
      <c r="F25" s="83"/>
      <c r="G25" s="82">
        <f t="shared" si="4"/>
        <v>484.6698494882304</v>
      </c>
      <c r="H25" s="82">
        <f t="shared" ref="H25:H88" ca="1" si="5">IF(B25="","",D25-G25+E25+F25)</f>
        <v>616.23236390420709</v>
      </c>
      <c r="I25" s="82">
        <f t="shared" ref="I25:I88" ca="1" si="6">IFERROR(IF(H25&lt;=0,"",I24-H25),"")</f>
        <v>198769.02959024315</v>
      </c>
      <c r="M25" s="69"/>
      <c r="Q25" s="70"/>
    </row>
    <row r="26" spans="2:17" ht="15" thickBot="1" x14ac:dyDescent="0.35">
      <c r="B26" s="79">
        <f t="shared" ca="1" si="0"/>
        <v>3</v>
      </c>
      <c r="C26" s="80">
        <f t="shared" ca="1" si="1"/>
        <v>43692</v>
      </c>
      <c r="D26" s="83">
        <f t="shared" ca="1" si="2"/>
        <v>1100.9022133924375</v>
      </c>
      <c r="E26" s="81">
        <f t="shared" ca="1" si="3"/>
        <v>0</v>
      </c>
      <c r="F26" s="83"/>
      <c r="G26" s="82">
        <f t="shared" ca="1" si="4"/>
        <v>483.17189901718746</v>
      </c>
      <c r="H26" s="82">
        <f t="shared" ca="1" si="5"/>
        <v>617.73031437525003</v>
      </c>
      <c r="I26" s="82">
        <f t="shared" ca="1" si="6"/>
        <v>198151.2992758679</v>
      </c>
    </row>
    <row r="27" spans="2:17" ht="15" thickBot="1" x14ac:dyDescent="0.35">
      <c r="B27" s="79">
        <f t="shared" ca="1" si="0"/>
        <v>4</v>
      </c>
      <c r="C27" s="80">
        <f t="shared" ca="1" si="1"/>
        <v>43707</v>
      </c>
      <c r="D27" s="83">
        <f t="shared" ca="1" si="2"/>
        <v>1100.9022133924375</v>
      </c>
      <c r="E27" s="81">
        <f t="shared" ca="1" si="3"/>
        <v>0</v>
      </c>
      <c r="F27" s="83"/>
      <c r="G27" s="82">
        <f t="shared" ca="1" si="4"/>
        <v>481.67030729692573</v>
      </c>
      <c r="H27" s="82">
        <f t="shared" ca="1" si="5"/>
        <v>619.2319060955117</v>
      </c>
      <c r="I27" s="82">
        <f t="shared" ca="1" si="6"/>
        <v>197532.06736977238</v>
      </c>
      <c r="O27" s="69"/>
    </row>
    <row r="28" spans="2:17" ht="15" thickBot="1" x14ac:dyDescent="0.35">
      <c r="B28" s="79">
        <f t="shared" ca="1" si="0"/>
        <v>5</v>
      </c>
      <c r="C28" s="80">
        <f t="shared" ca="1" si="1"/>
        <v>43722</v>
      </c>
      <c r="D28" s="83">
        <f t="shared" ca="1" si="2"/>
        <v>1100.9022133924375</v>
      </c>
      <c r="E28" s="81">
        <f t="shared" ca="1" si="3"/>
        <v>0</v>
      </c>
      <c r="F28" s="83"/>
      <c r="G28" s="82">
        <f t="shared" ca="1" si="4"/>
        <v>480.1650654762206</v>
      </c>
      <c r="H28" s="82">
        <f t="shared" ca="1" si="5"/>
        <v>620.73714791621683</v>
      </c>
      <c r="I28" s="82">
        <f t="shared" ca="1" si="6"/>
        <v>196911.33022185616</v>
      </c>
    </row>
    <row r="29" spans="2:17" ht="15" thickBot="1" x14ac:dyDescent="0.35">
      <c r="B29" s="79">
        <f t="shared" ca="1" si="0"/>
        <v>6</v>
      </c>
      <c r="C29" s="80">
        <f t="shared" ca="1" si="1"/>
        <v>43737</v>
      </c>
      <c r="D29" s="83">
        <f t="shared" ca="1" si="2"/>
        <v>1100.9022133924375</v>
      </c>
      <c r="E29" s="81">
        <f t="shared" ca="1" si="3"/>
        <v>0</v>
      </c>
      <c r="F29" s="83"/>
      <c r="G29" s="82">
        <f t="shared" ca="1" si="4"/>
        <v>478.65616468233196</v>
      </c>
      <c r="H29" s="82">
        <f t="shared" ca="1" si="5"/>
        <v>622.24604871010547</v>
      </c>
      <c r="I29" s="82">
        <f t="shared" ca="1" si="6"/>
        <v>196289.08417314605</v>
      </c>
    </row>
    <row r="30" spans="2:17" ht="15" thickBot="1" x14ac:dyDescent="0.35">
      <c r="B30" s="79">
        <f t="shared" ca="1" si="0"/>
        <v>7</v>
      </c>
      <c r="C30" s="80">
        <f t="shared" ca="1" si="1"/>
        <v>43752</v>
      </c>
      <c r="D30" s="83">
        <f t="shared" ca="1" si="2"/>
        <v>1100.9022133924375</v>
      </c>
      <c r="E30" s="81">
        <f t="shared" ca="1" si="3"/>
        <v>0</v>
      </c>
      <c r="F30" s="83"/>
      <c r="G30" s="82">
        <f t="shared" ca="1" si="4"/>
        <v>477.14359602095152</v>
      </c>
      <c r="H30" s="82">
        <f t="shared" ca="1" si="5"/>
        <v>623.75861737148603</v>
      </c>
      <c r="I30" s="82">
        <f t="shared" ca="1" si="6"/>
        <v>195665.32555577456</v>
      </c>
    </row>
    <row r="31" spans="2:17" ht="15" thickBot="1" x14ac:dyDescent="0.35">
      <c r="B31" s="79">
        <f t="shared" ca="1" si="0"/>
        <v>8</v>
      </c>
      <c r="C31" s="80">
        <f t="shared" ca="1" si="1"/>
        <v>43767</v>
      </c>
      <c r="D31" s="83">
        <f t="shared" ca="1" si="2"/>
        <v>1100.9022133924375</v>
      </c>
      <c r="E31" s="81">
        <f t="shared" ca="1" si="3"/>
        <v>0</v>
      </c>
      <c r="F31" s="83"/>
      <c r="G31" s="82">
        <f t="shared" ca="1" si="4"/>
        <v>475.62735057615055</v>
      </c>
      <c r="H31" s="82">
        <f t="shared" ca="1" si="5"/>
        <v>625.27486281628694</v>
      </c>
      <c r="I31" s="82">
        <f t="shared" ca="1" si="6"/>
        <v>195040.05069295826</v>
      </c>
    </row>
    <row r="32" spans="2:17" ht="15" thickBot="1" x14ac:dyDescent="0.35">
      <c r="B32" s="79">
        <f t="shared" ca="1" si="0"/>
        <v>9</v>
      </c>
      <c r="C32" s="80">
        <f t="shared" ca="1" si="1"/>
        <v>43782</v>
      </c>
      <c r="D32" s="83">
        <f t="shared" ca="1" si="2"/>
        <v>1100.9022133924375</v>
      </c>
      <c r="E32" s="81">
        <f t="shared" ca="1" si="3"/>
        <v>0</v>
      </c>
      <c r="F32" s="83"/>
      <c r="G32" s="82">
        <f t="shared" ca="1" si="4"/>
        <v>474.10741941032722</v>
      </c>
      <c r="H32" s="82">
        <f t="shared" ca="1" si="5"/>
        <v>626.79479398211026</v>
      </c>
      <c r="I32" s="82">
        <f t="shared" ca="1" si="6"/>
        <v>194413.25589897615</v>
      </c>
    </row>
    <row r="33" spans="2:9" ht="15" thickBot="1" x14ac:dyDescent="0.35">
      <c r="B33" s="79">
        <f t="shared" ca="1" si="0"/>
        <v>10</v>
      </c>
      <c r="C33" s="80">
        <f t="shared" ca="1" si="1"/>
        <v>43797</v>
      </c>
      <c r="D33" s="83">
        <f t="shared" ca="1" si="2"/>
        <v>1100.9022133924375</v>
      </c>
      <c r="E33" s="81">
        <f t="shared" ca="1" si="3"/>
        <v>0</v>
      </c>
      <c r="F33" s="83"/>
      <c r="G33" s="82">
        <f t="shared" ca="1" si="4"/>
        <v>472.58379356415423</v>
      </c>
      <c r="H33" s="82">
        <f t="shared" ca="1" si="5"/>
        <v>628.31841982828325</v>
      </c>
      <c r="I33" s="82">
        <f t="shared" ca="1" si="6"/>
        <v>193784.93747914786</v>
      </c>
    </row>
    <row r="34" spans="2:9" ht="15" thickBot="1" x14ac:dyDescent="0.35">
      <c r="B34" s="79">
        <f t="shared" ca="1" si="0"/>
        <v>11</v>
      </c>
      <c r="C34" s="80">
        <f t="shared" ca="1" si="1"/>
        <v>43812</v>
      </c>
      <c r="D34" s="83">
        <f t="shared" ca="1" si="2"/>
        <v>1100.9022133924375</v>
      </c>
      <c r="E34" s="81">
        <f t="shared" ca="1" si="3"/>
        <v>0</v>
      </c>
      <c r="F34" s="83"/>
      <c r="G34" s="82">
        <f t="shared" ca="1" si="4"/>
        <v>471.05646405652544</v>
      </c>
      <c r="H34" s="82">
        <f t="shared" ca="1" si="5"/>
        <v>629.84574933591205</v>
      </c>
      <c r="I34" s="82">
        <f t="shared" ca="1" si="6"/>
        <v>193155.09172981195</v>
      </c>
    </row>
    <row r="35" spans="2:9" ht="15" thickBot="1" x14ac:dyDescent="0.35">
      <c r="B35" s="79">
        <f t="shared" ca="1" si="0"/>
        <v>12</v>
      </c>
      <c r="C35" s="80">
        <f t="shared" ca="1" si="1"/>
        <v>43827</v>
      </c>
      <c r="D35" s="83">
        <f t="shared" ca="1" si="2"/>
        <v>1100.9022133924375</v>
      </c>
      <c r="E35" s="81">
        <f t="shared" ca="1" si="3"/>
        <v>0</v>
      </c>
      <c r="F35" s="83"/>
      <c r="G35" s="82">
        <f t="shared" ca="1" si="4"/>
        <v>469.52542188450354</v>
      </c>
      <c r="H35" s="82">
        <f t="shared" ca="1" si="5"/>
        <v>631.37679150793394</v>
      </c>
      <c r="I35" s="82">
        <f t="shared" ca="1" si="6"/>
        <v>192523.71493830401</v>
      </c>
    </row>
    <row r="36" spans="2:9" ht="15" thickBot="1" x14ac:dyDescent="0.35">
      <c r="B36" s="79">
        <f t="shared" ca="1" si="0"/>
        <v>13</v>
      </c>
      <c r="C36" s="80">
        <f t="shared" ca="1" si="1"/>
        <v>43842</v>
      </c>
      <c r="D36" s="83">
        <f t="shared" ca="1" si="2"/>
        <v>1100.9022133924375</v>
      </c>
      <c r="E36" s="81">
        <f t="shared" ca="1" si="3"/>
        <v>0</v>
      </c>
      <c r="F36" s="83"/>
      <c r="G36" s="82">
        <f t="shared" ca="1" si="4"/>
        <v>467.99065802326646</v>
      </c>
      <c r="H36" s="82">
        <f t="shared" ca="1" si="5"/>
        <v>632.91155536917108</v>
      </c>
      <c r="I36" s="82">
        <f t="shared" ca="1" si="6"/>
        <v>191890.80338293483</v>
      </c>
    </row>
    <row r="37" spans="2:9" ht="15" thickBot="1" x14ac:dyDescent="0.35">
      <c r="B37" s="79">
        <f t="shared" ca="1" si="0"/>
        <v>14</v>
      </c>
      <c r="C37" s="80">
        <f t="shared" ca="1" si="1"/>
        <v>43857</v>
      </c>
      <c r="D37" s="83">
        <f t="shared" ca="1" si="2"/>
        <v>1100.9022133924375</v>
      </c>
      <c r="E37" s="81">
        <f t="shared" ca="1" si="3"/>
        <v>0</v>
      </c>
      <c r="F37" s="83"/>
      <c r="G37" s="82">
        <f t="shared" ca="1" si="4"/>
        <v>466.45216342605454</v>
      </c>
      <c r="H37" s="82">
        <f t="shared" ca="1" si="5"/>
        <v>634.45004996638295</v>
      </c>
      <c r="I37" s="82">
        <f t="shared" ca="1" si="6"/>
        <v>191256.35333296846</v>
      </c>
    </row>
    <row r="38" spans="2:9" ht="15" thickBot="1" x14ac:dyDescent="0.35">
      <c r="B38" s="79">
        <f t="shared" ca="1" si="0"/>
        <v>15</v>
      </c>
      <c r="C38" s="80">
        <f t="shared" ca="1" si="1"/>
        <v>43872</v>
      </c>
      <c r="D38" s="83">
        <f t="shared" ca="1" si="2"/>
        <v>1100.9022133924375</v>
      </c>
      <c r="E38" s="81">
        <f t="shared" ca="1" si="3"/>
        <v>0</v>
      </c>
      <c r="F38" s="83"/>
      <c r="G38" s="82">
        <f t="shared" ca="1" si="4"/>
        <v>464.90992902411705</v>
      </c>
      <c r="H38" s="82">
        <f t="shared" ca="1" si="5"/>
        <v>635.9922843683205</v>
      </c>
      <c r="I38" s="82">
        <f t="shared" ca="1" si="6"/>
        <v>190620.36104860014</v>
      </c>
    </row>
    <row r="39" spans="2:9" ht="15" thickBot="1" x14ac:dyDescent="0.35">
      <c r="B39" s="79">
        <f t="shared" ca="1" si="0"/>
        <v>16</v>
      </c>
      <c r="C39" s="80">
        <f t="shared" ca="1" si="1"/>
        <v>43887</v>
      </c>
      <c r="D39" s="83">
        <f t="shared" ca="1" si="2"/>
        <v>1100.9022133924375</v>
      </c>
      <c r="E39" s="81">
        <f t="shared" ca="1" si="3"/>
        <v>0</v>
      </c>
      <c r="F39" s="83"/>
      <c r="G39" s="82">
        <f t="shared" ca="1" si="4"/>
        <v>463.3639457266587</v>
      </c>
      <c r="H39" s="82">
        <f t="shared" ca="1" si="5"/>
        <v>637.53826766577879</v>
      </c>
      <c r="I39" s="82">
        <f t="shared" ca="1" si="6"/>
        <v>189982.82278093437</v>
      </c>
    </row>
    <row r="40" spans="2:9" ht="15" thickBot="1" x14ac:dyDescent="0.35">
      <c r="B40" s="79">
        <f t="shared" ca="1" si="0"/>
        <v>17</v>
      </c>
      <c r="C40" s="80">
        <f t="shared" ca="1" si="1"/>
        <v>43902</v>
      </c>
      <c r="D40" s="83">
        <f t="shared" ca="1" si="2"/>
        <v>1100.9022133924375</v>
      </c>
      <c r="E40" s="81">
        <f t="shared" ca="1" si="3"/>
        <v>0</v>
      </c>
      <c r="F40" s="83"/>
      <c r="G40" s="82">
        <f t="shared" ca="1" si="4"/>
        <v>461.81420442078615</v>
      </c>
      <c r="H40" s="82">
        <f t="shared" ca="1" si="5"/>
        <v>639.08800897165133</v>
      </c>
      <c r="I40" s="82">
        <f t="shared" ca="1" si="6"/>
        <v>189343.73477196271</v>
      </c>
    </row>
    <row r="41" spans="2:9" ht="15" thickBot="1" x14ac:dyDescent="0.35">
      <c r="B41" s="79">
        <f t="shared" ca="1" si="0"/>
        <v>18</v>
      </c>
      <c r="C41" s="80">
        <f t="shared" ca="1" si="1"/>
        <v>43917</v>
      </c>
      <c r="D41" s="83">
        <f t="shared" ca="1" si="2"/>
        <v>1100.9022133924375</v>
      </c>
      <c r="E41" s="81">
        <f t="shared" ca="1" si="3"/>
        <v>0</v>
      </c>
      <c r="F41" s="83"/>
      <c r="G41" s="82">
        <f t="shared" ca="1" si="4"/>
        <v>460.26069597145425</v>
      </c>
      <c r="H41" s="82">
        <f t="shared" ca="1" si="5"/>
        <v>640.64151742098329</v>
      </c>
      <c r="I41" s="82">
        <f t="shared" ca="1" si="6"/>
        <v>188703.09325454175</v>
      </c>
    </row>
    <row r="42" spans="2:9" ht="15" thickBot="1" x14ac:dyDescent="0.35">
      <c r="B42" s="79">
        <f t="shared" ca="1" si="0"/>
        <v>19</v>
      </c>
      <c r="C42" s="80">
        <f t="shared" ca="1" si="1"/>
        <v>43932</v>
      </c>
      <c r="D42" s="83">
        <f t="shared" ca="1" si="2"/>
        <v>1100.9022133924375</v>
      </c>
      <c r="E42" s="81">
        <f t="shared" ca="1" si="3"/>
        <v>0</v>
      </c>
      <c r="F42" s="83"/>
      <c r="G42" s="82">
        <f t="shared" ca="1" si="4"/>
        <v>458.70341122141218</v>
      </c>
      <c r="H42" s="82">
        <f t="shared" ca="1" si="5"/>
        <v>642.19880217102536</v>
      </c>
      <c r="I42" s="82">
        <f t="shared" ca="1" si="6"/>
        <v>188060.89445237073</v>
      </c>
    </row>
    <row r="43" spans="2:9" ht="15" thickBot="1" x14ac:dyDescent="0.35">
      <c r="B43" s="79">
        <f t="shared" ca="1" si="0"/>
        <v>20</v>
      </c>
      <c r="C43" s="80">
        <f t="shared" ca="1" si="1"/>
        <v>43947</v>
      </c>
      <c r="D43" s="83">
        <f t="shared" ca="1" si="2"/>
        <v>1100.9022133924375</v>
      </c>
      <c r="E43" s="81">
        <f t="shared" ca="1" si="3"/>
        <v>0</v>
      </c>
      <c r="F43" s="83"/>
      <c r="G43" s="82">
        <f t="shared" ca="1" si="4"/>
        <v>457.14234099114952</v>
      </c>
      <c r="H43" s="82">
        <f t="shared" ca="1" si="5"/>
        <v>643.75987240128802</v>
      </c>
      <c r="I43" s="82">
        <f t="shared" ca="1" si="6"/>
        <v>187417.13457996945</v>
      </c>
    </row>
    <row r="44" spans="2:9" ht="15" thickBot="1" x14ac:dyDescent="0.35">
      <c r="B44" s="79">
        <f t="shared" ca="1" si="0"/>
        <v>21</v>
      </c>
      <c r="C44" s="80">
        <f t="shared" ca="1" si="1"/>
        <v>43962</v>
      </c>
      <c r="D44" s="83">
        <f t="shared" ca="1" si="2"/>
        <v>1100.9022133924375</v>
      </c>
      <c r="E44" s="81">
        <f t="shared" ca="1" si="3"/>
        <v>0</v>
      </c>
      <c r="F44" s="83"/>
      <c r="G44" s="82">
        <f t="shared" ca="1" si="4"/>
        <v>455.57747607884198</v>
      </c>
      <c r="H44" s="82">
        <f t="shared" ca="1" si="5"/>
        <v>645.32473731359551</v>
      </c>
      <c r="I44" s="82">
        <f t="shared" ca="1" si="6"/>
        <v>186771.80984265587</v>
      </c>
    </row>
    <row r="45" spans="2:9" ht="15" thickBot="1" x14ac:dyDescent="0.35">
      <c r="B45" s="79">
        <f t="shared" ca="1" si="0"/>
        <v>22</v>
      </c>
      <c r="C45" s="80">
        <f t="shared" ca="1" si="1"/>
        <v>43977</v>
      </c>
      <c r="D45" s="83">
        <f t="shared" ca="1" si="2"/>
        <v>1100.9022133924375</v>
      </c>
      <c r="E45" s="81">
        <f t="shared" ca="1" si="3"/>
        <v>0</v>
      </c>
      <c r="F45" s="83"/>
      <c r="G45" s="82">
        <f t="shared" ca="1" si="4"/>
        <v>454.00880726029743</v>
      </c>
      <c r="H45" s="82">
        <f t="shared" ca="1" si="5"/>
        <v>646.89340613214006</v>
      </c>
      <c r="I45" s="82">
        <f t="shared" ca="1" si="6"/>
        <v>186124.91643652372</v>
      </c>
    </row>
    <row r="46" spans="2:9" ht="15" thickBot="1" x14ac:dyDescent="0.35">
      <c r="B46" s="79">
        <f ca="1">IFERROR(IF(I45&lt;=0,"",B45+1),"")</f>
        <v>23</v>
      </c>
      <c r="C46" s="80">
        <f t="shared" ca="1" si="1"/>
        <v>43992</v>
      </c>
      <c r="D46" s="83">
        <f t="shared" ca="1" si="2"/>
        <v>1100.9022133924375</v>
      </c>
      <c r="E46" s="81">
        <f t="shared" ca="1" si="3"/>
        <v>0</v>
      </c>
      <c r="F46" s="83"/>
      <c r="G46" s="82">
        <f t="shared" ca="1" si="4"/>
        <v>452.43632528890129</v>
      </c>
      <c r="H46" s="82">
        <f t="shared" ca="1" si="5"/>
        <v>648.46588810353614</v>
      </c>
      <c r="I46" s="82">
        <f t="shared" ca="1" si="6"/>
        <v>185476.45054842019</v>
      </c>
    </row>
    <row r="47" spans="2:9" ht="15" thickBot="1" x14ac:dyDescent="0.35">
      <c r="B47" s="79">
        <f t="shared" ref="B47:B110" ca="1" si="7">IFERROR(IF(I46&lt;=0,"",B46+1),"")</f>
        <v>24</v>
      </c>
      <c r="C47" s="80">
        <f t="shared" ca="1" si="1"/>
        <v>44007</v>
      </c>
      <c r="D47" s="83">
        <f t="shared" ca="1" si="2"/>
        <v>1100.9022133924375</v>
      </c>
      <c r="E47" s="81">
        <f t="shared" ca="1" si="3"/>
        <v>0</v>
      </c>
      <c r="F47" s="83"/>
      <c r="G47" s="82">
        <f t="shared" ca="1" si="4"/>
        <v>450.86002089556223</v>
      </c>
      <c r="H47" s="82">
        <f t="shared" ca="1" si="5"/>
        <v>650.04219249687526</v>
      </c>
      <c r="I47" s="82">
        <f t="shared" ca="1" si="6"/>
        <v>184826.40835592331</v>
      </c>
    </row>
    <row r="48" spans="2:9" ht="15" thickBot="1" x14ac:dyDescent="0.35">
      <c r="B48" s="79">
        <f t="shared" ca="1" si="7"/>
        <v>25</v>
      </c>
      <c r="C48" s="80">
        <f t="shared" ca="1" si="1"/>
        <v>44022</v>
      </c>
      <c r="D48" s="83">
        <f t="shared" ca="1" si="2"/>
        <v>1100.9022133924375</v>
      </c>
      <c r="E48" s="81">
        <f t="shared" ca="1" si="3"/>
        <v>0</v>
      </c>
      <c r="F48" s="83"/>
      <c r="G48" s="82">
        <f t="shared" ca="1" si="4"/>
        <v>449.27988478865717</v>
      </c>
      <c r="H48" s="82">
        <f t="shared" ca="1" si="5"/>
        <v>651.62232860378026</v>
      </c>
      <c r="I48" s="82">
        <f t="shared" ca="1" si="6"/>
        <v>184174.78602731953</v>
      </c>
    </row>
    <row r="49" spans="2:9" ht="15" thickBot="1" x14ac:dyDescent="0.35">
      <c r="B49" s="79">
        <f t="shared" ca="1" si="7"/>
        <v>26</v>
      </c>
      <c r="C49" s="80">
        <f t="shared" ca="1" si="1"/>
        <v>44037</v>
      </c>
      <c r="D49" s="83">
        <f t="shared" ca="1" si="2"/>
        <v>1100.9022133924375</v>
      </c>
      <c r="E49" s="81">
        <f t="shared" ca="1" si="3"/>
        <v>0</v>
      </c>
      <c r="F49" s="83"/>
      <c r="G49" s="82">
        <f t="shared" ca="1" si="4"/>
        <v>447.69590765397709</v>
      </c>
      <c r="H49" s="82">
        <f t="shared" ca="1" si="5"/>
        <v>653.2063057384604</v>
      </c>
      <c r="I49" s="82">
        <f t="shared" ca="1" si="6"/>
        <v>183521.57972158107</v>
      </c>
    </row>
    <row r="50" spans="2:9" ht="15" thickBot="1" x14ac:dyDescent="0.35">
      <c r="B50" s="79">
        <f t="shared" ca="1" si="7"/>
        <v>27</v>
      </c>
      <c r="C50" s="80">
        <f t="shared" ca="1" si="1"/>
        <v>44052</v>
      </c>
      <c r="D50" s="83">
        <f t="shared" ca="1" si="2"/>
        <v>1100.9022133924375</v>
      </c>
      <c r="E50" s="81">
        <f t="shared" ca="1" si="3"/>
        <v>0</v>
      </c>
      <c r="F50" s="83"/>
      <c r="G50" s="82">
        <f t="shared" ca="1" si="4"/>
        <v>446.10808015467165</v>
      </c>
      <c r="H50" s="82">
        <f t="shared" ca="1" si="5"/>
        <v>654.79413323776589</v>
      </c>
      <c r="I50" s="82">
        <f t="shared" ca="1" si="6"/>
        <v>182866.78558834331</v>
      </c>
    </row>
    <row r="51" spans="2:9" ht="15" thickBot="1" x14ac:dyDescent="0.35">
      <c r="B51" s="79">
        <f t="shared" ca="1" si="7"/>
        <v>28</v>
      </c>
      <c r="C51" s="80">
        <f t="shared" ca="1" si="1"/>
        <v>44067</v>
      </c>
      <c r="D51" s="83">
        <f t="shared" ca="1" si="2"/>
        <v>1100.9022133924375</v>
      </c>
      <c r="E51" s="81">
        <f t="shared" ca="1" si="3"/>
        <v>0</v>
      </c>
      <c r="F51" s="83"/>
      <c r="G51" s="82">
        <f t="shared" ca="1" si="4"/>
        <v>444.51639293119416</v>
      </c>
      <c r="H51" s="82">
        <f t="shared" ca="1" si="5"/>
        <v>656.38582046124338</v>
      </c>
      <c r="I51" s="82">
        <f t="shared" ca="1" si="6"/>
        <v>182210.39976788207</v>
      </c>
    </row>
    <row r="52" spans="2:9" ht="15" thickBot="1" x14ac:dyDescent="0.35">
      <c r="B52" s="79">
        <f t="shared" ca="1" si="7"/>
        <v>29</v>
      </c>
      <c r="C52" s="80">
        <f t="shared" ca="1" si="1"/>
        <v>44082</v>
      </c>
      <c r="D52" s="83">
        <f t="shared" ca="1" si="2"/>
        <v>1100.9022133924375</v>
      </c>
      <c r="E52" s="81">
        <f t="shared" ca="1" si="3"/>
        <v>0</v>
      </c>
      <c r="F52" s="83"/>
      <c r="G52" s="82">
        <f t="shared" ca="1" si="4"/>
        <v>442.92083660124678</v>
      </c>
      <c r="H52" s="82">
        <f t="shared" ca="1" si="5"/>
        <v>657.98137679119077</v>
      </c>
      <c r="I52" s="82">
        <f t="shared" ca="1" si="6"/>
        <v>181552.41839109088</v>
      </c>
    </row>
    <row r="53" spans="2:9" ht="15" thickBot="1" x14ac:dyDescent="0.35">
      <c r="B53" s="79">
        <f t="shared" ca="1" si="7"/>
        <v>30</v>
      </c>
      <c r="C53" s="80">
        <f t="shared" ca="1" si="1"/>
        <v>44097</v>
      </c>
      <c r="D53" s="83">
        <f t="shared" ca="1" si="2"/>
        <v>1100.9022133924375</v>
      </c>
      <c r="E53" s="81">
        <f t="shared" ca="1" si="3"/>
        <v>0</v>
      </c>
      <c r="F53" s="83"/>
      <c r="G53" s="82">
        <f t="shared" ca="1" si="4"/>
        <v>441.32140175972484</v>
      </c>
      <c r="H53" s="82">
        <f t="shared" ca="1" si="5"/>
        <v>659.58081163271265</v>
      </c>
      <c r="I53" s="82">
        <f t="shared" ca="1" si="6"/>
        <v>180892.83757945817</v>
      </c>
    </row>
    <row r="54" spans="2:9" ht="15" thickBot="1" x14ac:dyDescent="0.35">
      <c r="B54" s="79">
        <f t="shared" ca="1" si="7"/>
        <v>31</v>
      </c>
      <c r="C54" s="80">
        <f t="shared" ca="1" si="1"/>
        <v>44112</v>
      </c>
      <c r="D54" s="83">
        <f t="shared" ca="1" si="2"/>
        <v>1100.9022133924375</v>
      </c>
      <c r="E54" s="81">
        <f t="shared" ca="1" si="3"/>
        <v>0</v>
      </c>
      <c r="F54" s="83"/>
      <c r="G54" s="82">
        <f t="shared" ca="1" si="4"/>
        <v>439.71807897866159</v>
      </c>
      <c r="H54" s="82">
        <f t="shared" ca="1" si="5"/>
        <v>661.18413441377584</v>
      </c>
      <c r="I54" s="82">
        <f t="shared" ca="1" si="6"/>
        <v>180231.65344504439</v>
      </c>
    </row>
    <row r="55" spans="2:9" ht="15" thickBot="1" x14ac:dyDescent="0.35">
      <c r="B55" s="79">
        <f t="shared" ca="1" si="7"/>
        <v>32</v>
      </c>
      <c r="C55" s="80">
        <f t="shared" ca="1" si="1"/>
        <v>44127</v>
      </c>
      <c r="D55" s="83">
        <f t="shared" ca="1" si="2"/>
        <v>1100.9022133924375</v>
      </c>
      <c r="E55" s="81">
        <f t="shared" ca="1" si="3"/>
        <v>0</v>
      </c>
      <c r="F55" s="83"/>
      <c r="G55" s="82">
        <f t="shared" ca="1" si="4"/>
        <v>438.11085880717252</v>
      </c>
      <c r="H55" s="82">
        <f t="shared" ca="1" si="5"/>
        <v>662.79135458526503</v>
      </c>
      <c r="I55" s="82">
        <f t="shared" ca="1" si="6"/>
        <v>179568.86209045912</v>
      </c>
    </row>
    <row r="56" spans="2:9" ht="15" thickBot="1" x14ac:dyDescent="0.35">
      <c r="B56" s="79">
        <f t="shared" ca="1" si="7"/>
        <v>33</v>
      </c>
      <c r="C56" s="80">
        <f t="shared" ca="1" si="1"/>
        <v>44142</v>
      </c>
      <c r="D56" s="83">
        <f t="shared" ca="1" si="2"/>
        <v>1100.9022133924375</v>
      </c>
      <c r="E56" s="81">
        <f t="shared" ref="E56:E87" ca="1" si="8">IFERROR(IF(I55*(1+rate_2)-D56&lt;$E$13,I55*(1+rate_2)-D56,IF(B56=$I$17,$E$13,IF(B56&lt;$I$17,0,IF(MOD(B56-$I$17,$E$18)=0,$E$13,0)))),0)</f>
        <v>0</v>
      </c>
      <c r="F56" s="83"/>
      <c r="G56" s="82">
        <f t="shared" ca="1" si="4"/>
        <v>436.49973177139987</v>
      </c>
      <c r="H56" s="82">
        <f t="shared" ca="1" si="5"/>
        <v>664.40248162103762</v>
      </c>
      <c r="I56" s="82">
        <f t="shared" ca="1" si="6"/>
        <v>178904.45960883808</v>
      </c>
    </row>
    <row r="57" spans="2:9" ht="15" thickBot="1" x14ac:dyDescent="0.35">
      <c r="B57" s="79">
        <f t="shared" ca="1" si="7"/>
        <v>34</v>
      </c>
      <c r="C57" s="80">
        <f t="shared" ca="1" si="1"/>
        <v>44157</v>
      </c>
      <c r="D57" s="83">
        <f t="shared" ca="1" si="2"/>
        <v>1100.9022133924375</v>
      </c>
      <c r="E57" s="81">
        <f t="shared" ca="1" si="8"/>
        <v>0</v>
      </c>
      <c r="F57" s="83"/>
      <c r="G57" s="82">
        <f t="shared" ca="1" si="4"/>
        <v>434.88468837445646</v>
      </c>
      <c r="H57" s="82">
        <f t="shared" ca="1" si="5"/>
        <v>666.01752501798103</v>
      </c>
      <c r="I57" s="82">
        <f t="shared" ca="1" si="6"/>
        <v>178238.44208382009</v>
      </c>
    </row>
    <row r="58" spans="2:9" ht="15" thickBot="1" x14ac:dyDescent="0.35">
      <c r="B58" s="79">
        <f t="shared" ca="1" si="7"/>
        <v>35</v>
      </c>
      <c r="C58" s="80">
        <f t="shared" ca="1" si="1"/>
        <v>44172</v>
      </c>
      <c r="D58" s="83">
        <f t="shared" ca="1" si="2"/>
        <v>1100.9022133924375</v>
      </c>
      <c r="E58" s="81">
        <f t="shared" ca="1" si="8"/>
        <v>0</v>
      </c>
      <c r="F58" s="83"/>
      <c r="G58" s="82">
        <f t="shared" ca="1" si="4"/>
        <v>433.26571909636999</v>
      </c>
      <c r="H58" s="82">
        <f t="shared" ca="1" si="5"/>
        <v>667.63649429606744</v>
      </c>
      <c r="I58" s="82">
        <f t="shared" ca="1" si="6"/>
        <v>177570.80558952401</v>
      </c>
    </row>
    <row r="59" spans="2:9" ht="15" thickBot="1" x14ac:dyDescent="0.35">
      <c r="B59" s="79">
        <f t="shared" ca="1" si="7"/>
        <v>36</v>
      </c>
      <c r="C59" s="80">
        <f t="shared" ca="1" si="1"/>
        <v>44187</v>
      </c>
      <c r="D59" s="83">
        <f t="shared" ca="1" si="2"/>
        <v>1100.9022133924375</v>
      </c>
      <c r="E59" s="81">
        <f t="shared" ca="1" si="8"/>
        <v>0</v>
      </c>
      <c r="F59" s="83"/>
      <c r="G59" s="82">
        <f t="shared" ca="1" si="4"/>
        <v>431.64281439402669</v>
      </c>
      <c r="H59" s="82">
        <f t="shared" ca="1" si="5"/>
        <v>669.2593989984108</v>
      </c>
      <c r="I59" s="82">
        <f t="shared" ca="1" si="6"/>
        <v>176901.54619052561</v>
      </c>
    </row>
    <row r="60" spans="2:9" ht="15" thickBot="1" x14ac:dyDescent="0.35">
      <c r="B60" s="79">
        <f t="shared" ca="1" si="7"/>
        <v>37</v>
      </c>
      <c r="C60" s="80">
        <f t="shared" ca="1" si="1"/>
        <v>44202</v>
      </c>
      <c r="D60" s="83">
        <f t="shared" ca="1" si="2"/>
        <v>1100.9022133924375</v>
      </c>
      <c r="E60" s="81">
        <f t="shared" ca="1" si="8"/>
        <v>0</v>
      </c>
      <c r="F60" s="83"/>
      <c r="G60" s="82">
        <f t="shared" ca="1" si="4"/>
        <v>430.01596470111542</v>
      </c>
      <c r="H60" s="82">
        <f t="shared" ca="1" si="5"/>
        <v>670.88624869132207</v>
      </c>
      <c r="I60" s="82">
        <f t="shared" ca="1" si="6"/>
        <v>176230.65994183428</v>
      </c>
    </row>
    <row r="61" spans="2:9" ht="15" thickBot="1" x14ac:dyDescent="0.35">
      <c r="B61" s="79">
        <f t="shared" ca="1" si="7"/>
        <v>38</v>
      </c>
      <c r="C61" s="80">
        <f t="shared" ca="1" si="1"/>
        <v>44217</v>
      </c>
      <c r="D61" s="83">
        <f t="shared" ca="1" si="2"/>
        <v>1100.9022133924375</v>
      </c>
      <c r="E61" s="81">
        <f t="shared" ca="1" si="8"/>
        <v>0</v>
      </c>
      <c r="F61" s="83"/>
      <c r="G61" s="82">
        <f t="shared" ca="1" si="4"/>
        <v>428.38516042807078</v>
      </c>
      <c r="H61" s="82">
        <f t="shared" ca="1" si="5"/>
        <v>672.51705296436671</v>
      </c>
      <c r="I61" s="82">
        <f t="shared" ca="1" si="6"/>
        <v>175558.14288886992</v>
      </c>
    </row>
    <row r="62" spans="2:9" ht="15" thickBot="1" x14ac:dyDescent="0.35">
      <c r="B62" s="79">
        <f t="shared" ca="1" si="7"/>
        <v>39</v>
      </c>
      <c r="C62" s="80">
        <f t="shared" ca="1" si="1"/>
        <v>44232</v>
      </c>
      <c r="D62" s="83">
        <f t="shared" ca="1" si="2"/>
        <v>1100.9022133924375</v>
      </c>
      <c r="E62" s="81">
        <f t="shared" ca="1" si="8"/>
        <v>0</v>
      </c>
      <c r="F62" s="83"/>
      <c r="G62" s="82">
        <f t="shared" ca="1" si="4"/>
        <v>426.75039196201703</v>
      </c>
      <c r="H62" s="82">
        <f t="shared" ca="1" si="5"/>
        <v>674.15182143042045</v>
      </c>
      <c r="I62" s="82">
        <f t="shared" ca="1" si="6"/>
        <v>174883.99106743949</v>
      </c>
    </row>
    <row r="63" spans="2:9" ht="15" thickBot="1" x14ac:dyDescent="0.35">
      <c r="B63" s="79">
        <f t="shared" ca="1" si="7"/>
        <v>40</v>
      </c>
      <c r="C63" s="80">
        <f t="shared" ca="1" si="1"/>
        <v>44247</v>
      </c>
      <c r="D63" s="83">
        <f t="shared" ca="1" si="2"/>
        <v>1100.9022133924375</v>
      </c>
      <c r="E63" s="81">
        <f t="shared" ca="1" si="8"/>
        <v>0</v>
      </c>
      <c r="F63" s="83"/>
      <c r="G63" s="82">
        <f t="shared" ca="1" si="4"/>
        <v>425.11164966671117</v>
      </c>
      <c r="H63" s="82">
        <f t="shared" ca="1" si="5"/>
        <v>675.79056372572632</v>
      </c>
      <c r="I63" s="82">
        <f t="shared" ca="1" si="6"/>
        <v>174208.20050371377</v>
      </c>
    </row>
    <row r="64" spans="2:9" ht="15" thickBot="1" x14ac:dyDescent="0.35">
      <c r="B64" s="79">
        <f t="shared" ca="1" si="7"/>
        <v>41</v>
      </c>
      <c r="C64" s="80">
        <f t="shared" ca="1" si="1"/>
        <v>44262</v>
      </c>
      <c r="D64" s="83">
        <f t="shared" ca="1" si="2"/>
        <v>1100.9022133924375</v>
      </c>
      <c r="E64" s="81">
        <f t="shared" ca="1" si="8"/>
        <v>0</v>
      </c>
      <c r="F64" s="83"/>
      <c r="G64" s="82">
        <f t="shared" ca="1" si="4"/>
        <v>423.46892388248625</v>
      </c>
      <c r="H64" s="82">
        <f t="shared" ca="1" si="5"/>
        <v>677.43328950995124</v>
      </c>
      <c r="I64" s="82">
        <f t="shared" ca="1" si="6"/>
        <v>173530.76721420381</v>
      </c>
    </row>
    <row r="65" spans="2:9" ht="15" thickBot="1" x14ac:dyDescent="0.35">
      <c r="B65" s="79">
        <f t="shared" ca="1" si="7"/>
        <v>42</v>
      </c>
      <c r="C65" s="80">
        <f t="shared" ca="1" si="1"/>
        <v>44277</v>
      </c>
      <c r="D65" s="83">
        <f t="shared" ca="1" si="2"/>
        <v>1100.9022133924375</v>
      </c>
      <c r="E65" s="81">
        <f t="shared" ca="1" si="8"/>
        <v>0</v>
      </c>
      <c r="F65" s="83"/>
      <c r="G65" s="82">
        <f t="shared" ca="1" si="4"/>
        <v>421.82220492619444</v>
      </c>
      <c r="H65" s="82">
        <f t="shared" ca="1" si="5"/>
        <v>679.08000846624304</v>
      </c>
      <c r="I65" s="82">
        <f t="shared" ca="1" si="6"/>
        <v>172851.68720573757</v>
      </c>
    </row>
    <row r="66" spans="2:9" ht="15" thickBot="1" x14ac:dyDescent="0.35">
      <c r="B66" s="79">
        <f t="shared" ca="1" si="7"/>
        <v>43</v>
      </c>
      <c r="C66" s="80">
        <f t="shared" ca="1" si="1"/>
        <v>44292</v>
      </c>
      <c r="D66" s="83">
        <f t="shared" ca="1" si="2"/>
        <v>1100.9022133924375</v>
      </c>
      <c r="E66" s="81">
        <f t="shared" ca="1" si="8"/>
        <v>0</v>
      </c>
      <c r="F66" s="83"/>
      <c r="G66" s="82">
        <f t="shared" ca="1" si="4"/>
        <v>420.17148309114981</v>
      </c>
      <c r="H66" s="82">
        <f t="shared" ca="1" si="5"/>
        <v>680.73073030128762</v>
      </c>
      <c r="I66" s="82">
        <f t="shared" ca="1" si="6"/>
        <v>172170.95647543628</v>
      </c>
    </row>
    <row r="67" spans="2:9" ht="15" thickBot="1" x14ac:dyDescent="0.35">
      <c r="B67" s="79">
        <f t="shared" ca="1" si="7"/>
        <v>44</v>
      </c>
      <c r="C67" s="80">
        <f t="shared" ca="1" si="1"/>
        <v>44307</v>
      </c>
      <c r="D67" s="83">
        <f t="shared" ca="1" si="2"/>
        <v>1100.9022133924375</v>
      </c>
      <c r="E67" s="81">
        <f t="shared" ca="1" si="8"/>
        <v>0</v>
      </c>
      <c r="F67" s="83"/>
      <c r="G67" s="82">
        <f t="shared" ca="1" si="4"/>
        <v>418.51674864707132</v>
      </c>
      <c r="H67" s="82">
        <f t="shared" ca="1" si="5"/>
        <v>682.38546474536611</v>
      </c>
      <c r="I67" s="82">
        <f t="shared" ca="1" si="6"/>
        <v>171488.57101069091</v>
      </c>
    </row>
    <row r="68" spans="2:9" ht="15" thickBot="1" x14ac:dyDescent="0.35">
      <c r="B68" s="79">
        <f t="shared" ca="1" si="7"/>
        <v>45</v>
      </c>
      <c r="C68" s="80">
        <f t="shared" ca="1" si="1"/>
        <v>44322</v>
      </c>
      <c r="D68" s="83">
        <f t="shared" ca="1" si="2"/>
        <v>1100.9022133924375</v>
      </c>
      <c r="E68" s="81">
        <f t="shared" ca="1" si="8"/>
        <v>0</v>
      </c>
      <c r="F68" s="83"/>
      <c r="G68" s="82">
        <f t="shared" ca="1" si="4"/>
        <v>416.85799184002531</v>
      </c>
      <c r="H68" s="82">
        <f t="shared" ca="1" si="5"/>
        <v>684.04422155241218</v>
      </c>
      <c r="I68" s="82">
        <f t="shared" ca="1" si="6"/>
        <v>170804.5267891385</v>
      </c>
    </row>
    <row r="69" spans="2:9" ht="15" thickBot="1" x14ac:dyDescent="0.35">
      <c r="B69" s="79">
        <f t="shared" ca="1" si="7"/>
        <v>46</v>
      </c>
      <c r="C69" s="80">
        <f t="shared" ca="1" si="1"/>
        <v>44337</v>
      </c>
      <c r="D69" s="83">
        <f t="shared" ca="1" si="2"/>
        <v>1100.9022133924375</v>
      </c>
      <c r="E69" s="81">
        <f t="shared" ca="1" si="8"/>
        <v>0</v>
      </c>
      <c r="F69" s="83"/>
      <c r="G69" s="82">
        <f t="shared" ca="1" si="4"/>
        <v>415.19520289236806</v>
      </c>
      <c r="H69" s="82">
        <f t="shared" ca="1" si="5"/>
        <v>685.70701050006937</v>
      </c>
      <c r="I69" s="82">
        <f t="shared" ca="1" si="6"/>
        <v>170118.81977863843</v>
      </c>
    </row>
    <row r="70" spans="2:9" ht="15" thickBot="1" x14ac:dyDescent="0.35">
      <c r="B70" s="79">
        <f t="shared" ca="1" si="7"/>
        <v>47</v>
      </c>
      <c r="C70" s="80">
        <f t="shared" ca="1" si="1"/>
        <v>44352</v>
      </c>
      <c r="D70" s="83">
        <f t="shared" ca="1" si="2"/>
        <v>1100.9022133924375</v>
      </c>
      <c r="E70" s="81">
        <f t="shared" ca="1" si="8"/>
        <v>0</v>
      </c>
      <c r="F70" s="83"/>
      <c r="G70" s="82">
        <f t="shared" ca="1" si="4"/>
        <v>413.52837200268817</v>
      </c>
      <c r="H70" s="82">
        <f t="shared" ca="1" si="5"/>
        <v>687.37384138974926</v>
      </c>
      <c r="I70" s="82">
        <f t="shared" ca="1" si="6"/>
        <v>169431.44593724867</v>
      </c>
    </row>
    <row r="71" spans="2:9" ht="15" thickBot="1" x14ac:dyDescent="0.35">
      <c r="B71" s="79">
        <f t="shared" ca="1" si="7"/>
        <v>48</v>
      </c>
      <c r="C71" s="80">
        <f t="shared" ca="1" si="1"/>
        <v>44367</v>
      </c>
      <c r="D71" s="83">
        <f t="shared" ca="1" si="2"/>
        <v>1100.9022133924375</v>
      </c>
      <c r="E71" s="81">
        <f t="shared" ca="1" si="8"/>
        <v>0</v>
      </c>
      <c r="F71" s="83"/>
      <c r="G71" s="82">
        <f t="shared" ca="1" si="4"/>
        <v>411.85748934574872</v>
      </c>
      <c r="H71" s="82">
        <f t="shared" ca="1" si="5"/>
        <v>689.04472404668877</v>
      </c>
      <c r="I71" s="82">
        <f t="shared" ca="1" si="6"/>
        <v>168742.40121320199</v>
      </c>
    </row>
    <row r="72" spans="2:9" ht="15" thickBot="1" x14ac:dyDescent="0.35">
      <c r="B72" s="79">
        <f t="shared" ca="1" si="7"/>
        <v>49</v>
      </c>
      <c r="C72" s="80">
        <f t="shared" ca="1" si="1"/>
        <v>44382</v>
      </c>
      <c r="D72" s="83">
        <f t="shared" ca="1" si="2"/>
        <v>1100.9022133924375</v>
      </c>
      <c r="E72" s="81">
        <f t="shared" ca="1" si="8"/>
        <v>0</v>
      </c>
      <c r="F72" s="83"/>
      <c r="G72" s="82">
        <f t="shared" ca="1" si="4"/>
        <v>410.18254507242938</v>
      </c>
      <c r="H72" s="82">
        <f t="shared" ca="1" si="5"/>
        <v>690.71966832000817</v>
      </c>
      <c r="I72" s="82">
        <f t="shared" ca="1" si="6"/>
        <v>168051.68154488198</v>
      </c>
    </row>
    <row r="73" spans="2:9" ht="15" thickBot="1" x14ac:dyDescent="0.35">
      <c r="B73" s="79">
        <f t="shared" ca="1" si="7"/>
        <v>50</v>
      </c>
      <c r="C73" s="80">
        <f t="shared" ca="1" si="1"/>
        <v>44397</v>
      </c>
      <c r="D73" s="83">
        <f t="shared" ca="1" si="2"/>
        <v>1100.9022133924375</v>
      </c>
      <c r="E73" s="81">
        <f t="shared" ca="1" si="8"/>
        <v>0</v>
      </c>
      <c r="F73" s="83"/>
      <c r="G73" s="82">
        <f t="shared" ca="1" si="4"/>
        <v>408.50352930966852</v>
      </c>
      <c r="H73" s="82">
        <f t="shared" ca="1" si="5"/>
        <v>692.39868408276902</v>
      </c>
      <c r="I73" s="82">
        <f t="shared" ca="1" si="6"/>
        <v>167359.28286079923</v>
      </c>
    </row>
    <row r="74" spans="2:9" ht="15" thickBot="1" x14ac:dyDescent="0.35">
      <c r="B74" s="79">
        <f t="shared" ca="1" si="7"/>
        <v>51</v>
      </c>
      <c r="C74" s="80">
        <f t="shared" ca="1" si="1"/>
        <v>44412</v>
      </c>
      <c r="D74" s="83">
        <f t="shared" ca="1" si="2"/>
        <v>1100.9022133924375</v>
      </c>
      <c r="E74" s="81">
        <f t="shared" ca="1" si="8"/>
        <v>0</v>
      </c>
      <c r="F74" s="83"/>
      <c r="G74" s="82">
        <f t="shared" ca="1" si="4"/>
        <v>406.82043216040478</v>
      </c>
      <c r="H74" s="82">
        <f t="shared" ca="1" si="5"/>
        <v>694.08178123203265</v>
      </c>
      <c r="I74" s="82">
        <f t="shared" ca="1" si="6"/>
        <v>166665.2010795672</v>
      </c>
    </row>
    <row r="75" spans="2:9" ht="15" thickBot="1" x14ac:dyDescent="0.35">
      <c r="B75" s="79">
        <f t="shared" ca="1" si="7"/>
        <v>52</v>
      </c>
      <c r="C75" s="80">
        <f t="shared" ca="1" si="1"/>
        <v>44427</v>
      </c>
      <c r="D75" s="83">
        <f t="shared" ca="1" si="2"/>
        <v>1100.9022133924375</v>
      </c>
      <c r="E75" s="81">
        <f t="shared" ca="1" si="8"/>
        <v>0</v>
      </c>
      <c r="F75" s="83"/>
      <c r="G75" s="82">
        <f t="shared" ca="1" si="4"/>
        <v>405.13324370351864</v>
      </c>
      <c r="H75" s="82">
        <f t="shared" ca="1" si="5"/>
        <v>695.76896968891879</v>
      </c>
      <c r="I75" s="82">
        <f t="shared" ca="1" si="6"/>
        <v>165969.43210987828</v>
      </c>
    </row>
    <row r="76" spans="2:9" ht="15" thickBot="1" x14ac:dyDescent="0.35">
      <c r="B76" s="79">
        <f t="shared" ca="1" si="7"/>
        <v>53</v>
      </c>
      <c r="C76" s="80">
        <f t="shared" ca="1" si="1"/>
        <v>44442</v>
      </c>
      <c r="D76" s="83">
        <f t="shared" ca="1" si="2"/>
        <v>1100.9022133924375</v>
      </c>
      <c r="E76" s="81">
        <f t="shared" ca="1" si="8"/>
        <v>0</v>
      </c>
      <c r="F76" s="83"/>
      <c r="G76" s="82">
        <f t="shared" ca="1" si="4"/>
        <v>403.4419539937744</v>
      </c>
      <c r="H76" s="82">
        <f t="shared" ca="1" si="5"/>
        <v>697.46025939866308</v>
      </c>
      <c r="I76" s="82">
        <f t="shared" ca="1" si="6"/>
        <v>165271.97185047963</v>
      </c>
    </row>
    <row r="77" spans="2:9" ht="15" thickBot="1" x14ac:dyDescent="0.35">
      <c r="B77" s="79">
        <f t="shared" ca="1" si="7"/>
        <v>54</v>
      </c>
      <c r="C77" s="80">
        <f t="shared" ca="1" si="1"/>
        <v>44457</v>
      </c>
      <c r="D77" s="83">
        <f t="shared" ca="1" si="2"/>
        <v>1100.9022133924375</v>
      </c>
      <c r="E77" s="81">
        <f t="shared" ca="1" si="8"/>
        <v>0</v>
      </c>
      <c r="F77" s="83"/>
      <c r="G77" s="82">
        <f t="shared" ca="1" si="4"/>
        <v>401.74655306176118</v>
      </c>
      <c r="H77" s="82">
        <f t="shared" ca="1" si="5"/>
        <v>699.15566033067626</v>
      </c>
      <c r="I77" s="82">
        <f t="shared" ca="1" si="6"/>
        <v>164572.81619014897</v>
      </c>
    </row>
    <row r="78" spans="2:9" ht="15" thickBot="1" x14ac:dyDescent="0.35">
      <c r="B78" s="79">
        <f t="shared" ca="1" si="7"/>
        <v>55</v>
      </c>
      <c r="C78" s="80">
        <f t="shared" ca="1" si="1"/>
        <v>44472</v>
      </c>
      <c r="D78" s="83">
        <f t="shared" ca="1" si="2"/>
        <v>1100.9022133924375</v>
      </c>
      <c r="E78" s="81">
        <f t="shared" ca="1" si="8"/>
        <v>0</v>
      </c>
      <c r="F78" s="83"/>
      <c r="G78" s="82">
        <f t="shared" ca="1" si="4"/>
        <v>400.04703091383413</v>
      </c>
      <c r="H78" s="82">
        <f t="shared" ca="1" si="5"/>
        <v>700.85518247860341</v>
      </c>
      <c r="I78" s="82">
        <f t="shared" ca="1" si="6"/>
        <v>163871.96100767035</v>
      </c>
    </row>
    <row r="79" spans="2:9" ht="15" thickBot="1" x14ac:dyDescent="0.35">
      <c r="B79" s="79">
        <f t="shared" ca="1" si="7"/>
        <v>56</v>
      </c>
      <c r="C79" s="80">
        <f t="shared" ca="1" si="1"/>
        <v>44487</v>
      </c>
      <c r="D79" s="83">
        <f t="shared" ca="1" si="2"/>
        <v>1100.9022133924375</v>
      </c>
      <c r="E79" s="81">
        <f t="shared" ca="1" si="8"/>
        <v>0</v>
      </c>
      <c r="F79" s="83"/>
      <c r="G79" s="82">
        <f t="shared" ca="1" si="4"/>
        <v>398.34337753205574</v>
      </c>
      <c r="H79" s="82">
        <f t="shared" ca="1" si="5"/>
        <v>702.55883586038181</v>
      </c>
      <c r="I79" s="82">
        <f t="shared" ca="1" si="6"/>
        <v>163169.40217180998</v>
      </c>
    </row>
    <row r="80" spans="2:9" ht="15" thickBot="1" x14ac:dyDescent="0.35">
      <c r="B80" s="79">
        <f t="shared" ca="1" si="7"/>
        <v>57</v>
      </c>
      <c r="C80" s="80">
        <f t="shared" ca="1" si="1"/>
        <v>44502</v>
      </c>
      <c r="D80" s="83">
        <f t="shared" ca="1" si="2"/>
        <v>1100.9022133924375</v>
      </c>
      <c r="E80" s="81">
        <f t="shared" ca="1" si="8"/>
        <v>0</v>
      </c>
      <c r="F80" s="83"/>
      <c r="G80" s="82">
        <f t="shared" ca="1" si="4"/>
        <v>396.63558287413673</v>
      </c>
      <c r="H80" s="82">
        <f t="shared" ca="1" si="5"/>
        <v>704.26663051830076</v>
      </c>
      <c r="I80" s="82">
        <f t="shared" ca="1" si="6"/>
        <v>162465.13554129167</v>
      </c>
    </row>
    <row r="81" spans="2:9" ht="15" thickBot="1" x14ac:dyDescent="0.35">
      <c r="B81" s="79">
        <f t="shared" ca="1" si="7"/>
        <v>58</v>
      </c>
      <c r="C81" s="80">
        <f t="shared" ca="1" si="1"/>
        <v>44517</v>
      </c>
      <c r="D81" s="83">
        <f t="shared" ca="1" si="2"/>
        <v>1100.9022133924375</v>
      </c>
      <c r="E81" s="81">
        <f t="shared" ca="1" si="8"/>
        <v>0</v>
      </c>
      <c r="F81" s="83"/>
      <c r="G81" s="82">
        <f t="shared" ca="1" si="4"/>
        <v>394.92363687337672</v>
      </c>
      <c r="H81" s="82">
        <f t="shared" ca="1" si="5"/>
        <v>705.97857651906077</v>
      </c>
      <c r="I81" s="82">
        <f t="shared" ca="1" si="6"/>
        <v>161759.15696477261</v>
      </c>
    </row>
    <row r="82" spans="2:9" ht="15" thickBot="1" x14ac:dyDescent="0.35">
      <c r="B82" s="79">
        <f t="shared" ca="1" si="7"/>
        <v>59</v>
      </c>
      <c r="C82" s="80">
        <f t="shared" ca="1" si="1"/>
        <v>44532</v>
      </c>
      <c r="D82" s="83">
        <f t="shared" ca="1" si="2"/>
        <v>1100.9022133924375</v>
      </c>
      <c r="E82" s="81">
        <f t="shared" ca="1" si="8"/>
        <v>0</v>
      </c>
      <c r="F82" s="83"/>
      <c r="G82" s="82">
        <f t="shared" ca="1" si="4"/>
        <v>393.20752943860504</v>
      </c>
      <c r="H82" s="82">
        <f t="shared" ca="1" si="5"/>
        <v>707.69468395383251</v>
      </c>
      <c r="I82" s="82">
        <f t="shared" ca="1" si="6"/>
        <v>161051.46228081879</v>
      </c>
    </row>
    <row r="83" spans="2:9" ht="15" thickBot="1" x14ac:dyDescent="0.35">
      <c r="B83" s="79">
        <f t="shared" ca="1" si="7"/>
        <v>60</v>
      </c>
      <c r="C83" s="80">
        <f t="shared" ca="1" si="1"/>
        <v>44547</v>
      </c>
      <c r="D83" s="83">
        <f t="shared" ca="1" si="2"/>
        <v>1100.9022133924375</v>
      </c>
      <c r="E83" s="81">
        <f t="shared" ca="1" si="8"/>
        <v>0</v>
      </c>
      <c r="F83" s="83"/>
      <c r="G83" s="82">
        <f t="shared" ca="1" si="4"/>
        <v>391.48725045412124</v>
      </c>
      <c r="H83" s="82">
        <f t="shared" ca="1" si="5"/>
        <v>709.41496293831619</v>
      </c>
      <c r="I83" s="82">
        <f t="shared" ca="1" si="6"/>
        <v>160342.04731788047</v>
      </c>
    </row>
    <row r="84" spans="2:9" ht="15" thickBot="1" x14ac:dyDescent="0.35">
      <c r="B84" s="79">
        <f t="shared" ca="1" si="7"/>
        <v>61</v>
      </c>
      <c r="C84" s="80">
        <f t="shared" ca="1" si="1"/>
        <v>44562</v>
      </c>
      <c r="D84" s="83">
        <f t="shared" ca="1" si="2"/>
        <v>1100.9022133924375</v>
      </c>
      <c r="E84" s="81">
        <f t="shared" ca="1" si="8"/>
        <v>0</v>
      </c>
      <c r="F84" s="83"/>
      <c r="G84" s="82">
        <f t="shared" ca="1" si="4"/>
        <v>389.76278977963523</v>
      </c>
      <c r="H84" s="82">
        <f t="shared" ca="1" si="5"/>
        <v>711.13942361280226</v>
      </c>
      <c r="I84" s="82">
        <f t="shared" ca="1" si="6"/>
        <v>159630.90789426767</v>
      </c>
    </row>
    <row r="85" spans="2:9" ht="15" thickBot="1" x14ac:dyDescent="0.35">
      <c r="B85" s="79">
        <f t="shared" ca="1" si="7"/>
        <v>62</v>
      </c>
      <c r="C85" s="80">
        <f t="shared" ca="1" si="1"/>
        <v>44577</v>
      </c>
      <c r="D85" s="83">
        <f t="shared" ca="1" si="2"/>
        <v>1100.9022133924375</v>
      </c>
      <c r="E85" s="81">
        <f t="shared" ca="1" si="8"/>
        <v>0</v>
      </c>
      <c r="F85" s="83"/>
      <c r="G85" s="82">
        <f t="shared" ca="1" si="4"/>
        <v>388.03413725020795</v>
      </c>
      <c r="H85" s="82">
        <f t="shared" ca="1" si="5"/>
        <v>712.86807614222948</v>
      </c>
      <c r="I85" s="82">
        <f t="shared" ca="1" si="6"/>
        <v>158918.03981812543</v>
      </c>
    </row>
    <row r="86" spans="2:9" ht="15" thickBot="1" x14ac:dyDescent="0.35">
      <c r="B86" s="79">
        <f t="shared" ca="1" si="7"/>
        <v>63</v>
      </c>
      <c r="C86" s="80">
        <f t="shared" ca="1" si="1"/>
        <v>44592</v>
      </c>
      <c r="D86" s="83">
        <f t="shared" ca="1" si="2"/>
        <v>1100.9022133924375</v>
      </c>
      <c r="E86" s="81">
        <f t="shared" ca="1" si="8"/>
        <v>0</v>
      </c>
      <c r="F86" s="83"/>
      <c r="G86" s="82">
        <f t="shared" ca="1" si="4"/>
        <v>386.30128267619091</v>
      </c>
      <c r="H86" s="82">
        <f t="shared" ca="1" si="5"/>
        <v>714.60093071624658</v>
      </c>
      <c r="I86" s="82">
        <f t="shared" ca="1" si="6"/>
        <v>158203.43888740917</v>
      </c>
    </row>
    <row r="87" spans="2:9" ht="15" thickBot="1" x14ac:dyDescent="0.35">
      <c r="B87" s="79">
        <f t="shared" ca="1" si="7"/>
        <v>64</v>
      </c>
      <c r="C87" s="80">
        <f t="shared" ca="1" si="1"/>
        <v>44607</v>
      </c>
      <c r="D87" s="83">
        <f t="shared" ca="1" si="2"/>
        <v>1100.9022133924375</v>
      </c>
      <c r="E87" s="81">
        <f t="shared" ca="1" si="8"/>
        <v>0</v>
      </c>
      <c r="F87" s="83"/>
      <c r="G87" s="82">
        <f t="shared" ca="1" si="4"/>
        <v>384.56421584316666</v>
      </c>
      <c r="H87" s="82">
        <f t="shared" ca="1" si="5"/>
        <v>716.33799754927077</v>
      </c>
      <c r="I87" s="82">
        <f t="shared" ca="1" si="6"/>
        <v>157487.1008898599</v>
      </c>
    </row>
    <row r="88" spans="2:9" ht="15" thickBot="1" x14ac:dyDescent="0.35">
      <c r="B88" s="79">
        <f t="shared" ca="1" si="7"/>
        <v>65</v>
      </c>
      <c r="C88" s="80">
        <f t="shared" ref="C88:C151" ca="1" si="9">IF($E$10="End of the Period",IF(B88="","",IF(OR(payment_frequency_2="Weekly",payment_frequency_2="Bi-weekly",payment_frequency_2="Semi-monthly"),first_payment_date_2+B88*VLOOKUP(payment_frequency_2,periodic_table,2,0),EDATE(first_payment_date_2,B88*VLOOKUP(payment_frequency_2,periodic_table,2,0)))),IF(B88="","",IF(OR(payment_frequency_2="Weekly",payment_frequency_2="Bi-weekly",payment_frequency_2="Semi-monthly"),first_payment_date_2+(B88-1)*VLOOKUP(payment_frequency_2,periodic_table,2,0),EDATE(first_payment_date_2,(B88-1)*VLOOKUP(payment_frequency_2,periodic_table,2,0)))))</f>
        <v>44622</v>
      </c>
      <c r="D88" s="83">
        <f t="shared" ref="D88:D151" ca="1" si="10">IF(B88="","",IF(I87&lt;payment_2,I87*(1+rate_2),payment_2))</f>
        <v>1100.9022133924375</v>
      </c>
      <c r="E88" s="81">
        <f t="shared" ref="E88:E119" ca="1" si="11">IFERROR(IF(I87*(1+rate_2)-D88&lt;$E$13,I87*(1+rate_2)-D88,IF(B88=$I$17,$E$13,IF(B88&lt;$I$17,0,IF(MOD(B88-$I$17,$E$18)=0,$E$13,0)))),0)</f>
        <v>0</v>
      </c>
      <c r="F88" s="83"/>
      <c r="G88" s="82">
        <f t="shared" ref="G88:G151" ca="1" si="12">IF(AND(payment_type_2=1,B88=1),0,IF(B88="","",I87*rate_2))</f>
        <v>382.82292651188828</v>
      </c>
      <c r="H88" s="82">
        <f t="shared" ca="1" si="5"/>
        <v>718.07928688054926</v>
      </c>
      <c r="I88" s="82">
        <f t="shared" ca="1" si="6"/>
        <v>156769.02160297934</v>
      </c>
    </row>
    <row r="89" spans="2:9" ht="15" thickBot="1" x14ac:dyDescent="0.35">
      <c r="B89" s="79">
        <f t="shared" ca="1" si="7"/>
        <v>66</v>
      </c>
      <c r="C89" s="80">
        <f t="shared" ca="1" si="9"/>
        <v>44637</v>
      </c>
      <c r="D89" s="83">
        <f t="shared" ca="1" si="10"/>
        <v>1100.9022133924375</v>
      </c>
      <c r="E89" s="81">
        <f t="shared" ca="1" si="11"/>
        <v>0</v>
      </c>
      <c r="F89" s="83"/>
      <c r="G89" s="82">
        <f t="shared" ca="1" si="12"/>
        <v>381.07740441821892</v>
      </c>
      <c r="H89" s="82">
        <f t="shared" ref="H89:H152" ca="1" si="13">IF(B89="","",D89-G89+E89+F89)</f>
        <v>719.82480897421851</v>
      </c>
      <c r="I89" s="82">
        <f t="shared" ref="I89:I152" ca="1" si="14">IFERROR(IF(H89&lt;=0,"",I88-H89),"")</f>
        <v>156049.19679400511</v>
      </c>
    </row>
    <row r="90" spans="2:9" ht="15" thickBot="1" x14ac:dyDescent="0.35">
      <c r="B90" s="79">
        <f t="shared" ca="1" si="7"/>
        <v>67</v>
      </c>
      <c r="C90" s="80">
        <f t="shared" ca="1" si="9"/>
        <v>44652</v>
      </c>
      <c r="D90" s="83">
        <f t="shared" ca="1" si="10"/>
        <v>1100.9022133924375</v>
      </c>
      <c r="E90" s="81">
        <f t="shared" ca="1" si="11"/>
        <v>0</v>
      </c>
      <c r="F90" s="83"/>
      <c r="G90" s="82">
        <f t="shared" ca="1" si="12"/>
        <v>379.32763927307161</v>
      </c>
      <c r="H90" s="82">
        <f t="shared" ca="1" si="13"/>
        <v>721.57457411936593</v>
      </c>
      <c r="I90" s="82">
        <f t="shared" ca="1" si="14"/>
        <v>155327.62221988576</v>
      </c>
    </row>
    <row r="91" spans="2:9" ht="15" thickBot="1" x14ac:dyDescent="0.35">
      <c r="B91" s="79">
        <f t="shared" ca="1" si="7"/>
        <v>68</v>
      </c>
      <c r="C91" s="80">
        <f t="shared" ca="1" si="9"/>
        <v>44667</v>
      </c>
      <c r="D91" s="83">
        <f t="shared" ca="1" si="10"/>
        <v>1100.9022133924375</v>
      </c>
      <c r="E91" s="81">
        <f t="shared" ca="1" si="11"/>
        <v>0</v>
      </c>
      <c r="F91" s="83"/>
      <c r="G91" s="82">
        <f t="shared" ca="1" si="12"/>
        <v>377.57362076234847</v>
      </c>
      <c r="H91" s="82">
        <f t="shared" ca="1" si="13"/>
        <v>723.32859263008902</v>
      </c>
      <c r="I91" s="82">
        <f t="shared" ca="1" si="14"/>
        <v>154604.29362725565</v>
      </c>
    </row>
    <row r="92" spans="2:9" ht="15" thickBot="1" x14ac:dyDescent="0.35">
      <c r="B92" s="79">
        <f t="shared" ca="1" si="7"/>
        <v>69</v>
      </c>
      <c r="C92" s="80">
        <f t="shared" ca="1" si="9"/>
        <v>44682</v>
      </c>
      <c r="D92" s="83">
        <f t="shared" ca="1" si="10"/>
        <v>1100.9022133924375</v>
      </c>
      <c r="E92" s="81">
        <f t="shared" ca="1" si="11"/>
        <v>0</v>
      </c>
      <c r="F92" s="83"/>
      <c r="G92" s="82">
        <f t="shared" ca="1" si="12"/>
        <v>375.81533854687967</v>
      </c>
      <c r="H92" s="82">
        <f t="shared" ca="1" si="13"/>
        <v>725.08687484555776</v>
      </c>
      <c r="I92" s="82">
        <f t="shared" ca="1" si="14"/>
        <v>153879.2067524101</v>
      </c>
    </row>
    <row r="93" spans="2:9" ht="15" thickBot="1" x14ac:dyDescent="0.35">
      <c r="B93" s="79">
        <f t="shared" ca="1" si="7"/>
        <v>70</v>
      </c>
      <c r="C93" s="80">
        <f t="shared" ca="1" si="9"/>
        <v>44697</v>
      </c>
      <c r="D93" s="83">
        <f t="shared" ca="1" si="10"/>
        <v>1100.9022133924375</v>
      </c>
      <c r="E93" s="81">
        <f t="shared" ca="1" si="11"/>
        <v>0</v>
      </c>
      <c r="F93" s="83"/>
      <c r="G93" s="82">
        <f t="shared" ca="1" si="12"/>
        <v>374.052782262363</v>
      </c>
      <c r="H93" s="82">
        <f t="shared" ca="1" si="13"/>
        <v>726.84943113007444</v>
      </c>
      <c r="I93" s="82">
        <f t="shared" ca="1" si="14"/>
        <v>153152.35732128003</v>
      </c>
    </row>
    <row r="94" spans="2:9" ht="15" thickBot="1" x14ac:dyDescent="0.35">
      <c r="B94" s="79">
        <f t="shared" ca="1" si="7"/>
        <v>71</v>
      </c>
      <c r="C94" s="80">
        <f t="shared" ca="1" si="9"/>
        <v>44712</v>
      </c>
      <c r="D94" s="83">
        <f t="shared" ca="1" si="10"/>
        <v>1100.9022133924375</v>
      </c>
      <c r="E94" s="81">
        <f t="shared" ca="1" si="11"/>
        <v>0</v>
      </c>
      <c r="F94" s="83"/>
      <c r="G94" s="82">
        <f t="shared" ca="1" si="12"/>
        <v>372.2859415193023</v>
      </c>
      <c r="H94" s="82">
        <f t="shared" ca="1" si="13"/>
        <v>728.61627187313525</v>
      </c>
      <c r="I94" s="82">
        <f t="shared" ca="1" si="14"/>
        <v>152423.7410494069</v>
      </c>
    </row>
    <row r="95" spans="2:9" ht="15" thickBot="1" x14ac:dyDescent="0.35">
      <c r="B95" s="79">
        <f t="shared" ca="1" si="7"/>
        <v>72</v>
      </c>
      <c r="C95" s="80">
        <f t="shared" ca="1" si="9"/>
        <v>44727</v>
      </c>
      <c r="D95" s="83">
        <f t="shared" ca="1" si="10"/>
        <v>1100.9022133924375</v>
      </c>
      <c r="E95" s="81">
        <f t="shared" ca="1" si="11"/>
        <v>0</v>
      </c>
      <c r="F95" s="83"/>
      <c r="G95" s="82">
        <f t="shared" ca="1" si="12"/>
        <v>370.51480590294648</v>
      </c>
      <c r="H95" s="82">
        <f t="shared" ca="1" si="13"/>
        <v>730.38740748949101</v>
      </c>
      <c r="I95" s="82">
        <f t="shared" ca="1" si="14"/>
        <v>151693.35364191741</v>
      </c>
    </row>
    <row r="96" spans="2:9" ht="15" thickBot="1" x14ac:dyDescent="0.35">
      <c r="B96" s="79">
        <f t="shared" ca="1" si="7"/>
        <v>73</v>
      </c>
      <c r="C96" s="80">
        <f t="shared" ca="1" si="9"/>
        <v>44742</v>
      </c>
      <c r="D96" s="83">
        <f t="shared" ca="1" si="10"/>
        <v>1100.9022133924375</v>
      </c>
      <c r="E96" s="81">
        <f t="shared" ca="1" si="11"/>
        <v>0</v>
      </c>
      <c r="F96" s="83"/>
      <c r="G96" s="82">
        <f t="shared" ca="1" si="12"/>
        <v>368.73936497322802</v>
      </c>
      <c r="H96" s="82">
        <f t="shared" ca="1" si="13"/>
        <v>732.16284841920947</v>
      </c>
      <c r="I96" s="82">
        <f t="shared" ca="1" si="14"/>
        <v>150961.19079349819</v>
      </c>
    </row>
    <row r="97" spans="2:9" ht="15" thickBot="1" x14ac:dyDescent="0.35">
      <c r="B97" s="79">
        <f t="shared" ca="1" si="7"/>
        <v>74</v>
      </c>
      <c r="C97" s="80">
        <f t="shared" ca="1" si="9"/>
        <v>44757</v>
      </c>
      <c r="D97" s="83">
        <f t="shared" ca="1" si="10"/>
        <v>1100.9022133924375</v>
      </c>
      <c r="E97" s="81">
        <f t="shared" ca="1" si="11"/>
        <v>0</v>
      </c>
      <c r="F97" s="83"/>
      <c r="G97" s="82">
        <f t="shared" ca="1" si="12"/>
        <v>366.95960826470144</v>
      </c>
      <c r="H97" s="82">
        <f t="shared" ca="1" si="13"/>
        <v>733.94260512773599</v>
      </c>
      <c r="I97" s="82">
        <f t="shared" ca="1" si="14"/>
        <v>150227.24818837046</v>
      </c>
    </row>
    <row r="98" spans="2:9" ht="15" thickBot="1" x14ac:dyDescent="0.35">
      <c r="B98" s="79">
        <f t="shared" ca="1" si="7"/>
        <v>75</v>
      </c>
      <c r="C98" s="80">
        <f t="shared" ca="1" si="9"/>
        <v>44772</v>
      </c>
      <c r="D98" s="83">
        <f t="shared" ca="1" si="10"/>
        <v>1100.9022133924375</v>
      </c>
      <c r="E98" s="81">
        <f t="shared" ca="1" si="11"/>
        <v>0</v>
      </c>
      <c r="F98" s="83"/>
      <c r="G98" s="82">
        <f t="shared" ca="1" si="12"/>
        <v>365.17552528648184</v>
      </c>
      <c r="H98" s="82">
        <f t="shared" ca="1" si="13"/>
        <v>735.72668810595565</v>
      </c>
      <c r="I98" s="82">
        <f t="shared" ca="1" si="14"/>
        <v>149491.5215002645</v>
      </c>
    </row>
    <row r="99" spans="2:9" ht="15" thickBot="1" x14ac:dyDescent="0.35">
      <c r="B99" s="79">
        <f t="shared" ca="1" si="7"/>
        <v>76</v>
      </c>
      <c r="C99" s="80">
        <f t="shared" ca="1" si="9"/>
        <v>44787</v>
      </c>
      <c r="D99" s="83">
        <f t="shared" ca="1" si="10"/>
        <v>1100.9022133924375</v>
      </c>
      <c r="E99" s="81">
        <f t="shared" ca="1" si="11"/>
        <v>0</v>
      </c>
      <c r="F99" s="83"/>
      <c r="G99" s="82">
        <f t="shared" ca="1" si="12"/>
        <v>363.38710552218254</v>
      </c>
      <c r="H99" s="82">
        <f t="shared" ca="1" si="13"/>
        <v>737.51510787025495</v>
      </c>
      <c r="I99" s="82">
        <f t="shared" ca="1" si="14"/>
        <v>148754.00639239425</v>
      </c>
    </row>
    <row r="100" spans="2:9" ht="15" thickBot="1" x14ac:dyDescent="0.35">
      <c r="B100" s="79">
        <f t="shared" ca="1" si="7"/>
        <v>77</v>
      </c>
      <c r="C100" s="80">
        <f t="shared" ca="1" si="9"/>
        <v>44802</v>
      </c>
      <c r="D100" s="83">
        <f t="shared" ca="1" si="10"/>
        <v>1100.9022133924375</v>
      </c>
      <c r="E100" s="81">
        <f t="shared" ca="1" si="11"/>
        <v>0</v>
      </c>
      <c r="F100" s="83"/>
      <c r="G100" s="82">
        <f t="shared" ca="1" si="12"/>
        <v>361.59433842985362</v>
      </c>
      <c r="H100" s="82">
        <f t="shared" ca="1" si="13"/>
        <v>739.30787496258381</v>
      </c>
      <c r="I100" s="82">
        <f t="shared" ca="1" si="14"/>
        <v>148014.69851743168</v>
      </c>
    </row>
    <row r="101" spans="2:9" ht="15" thickBot="1" x14ac:dyDescent="0.35">
      <c r="B101" s="79">
        <f t="shared" ca="1" si="7"/>
        <v>78</v>
      </c>
      <c r="C101" s="80">
        <f t="shared" ca="1" si="9"/>
        <v>44817</v>
      </c>
      <c r="D101" s="83">
        <f t="shared" ca="1" si="10"/>
        <v>1100.9022133924375</v>
      </c>
      <c r="E101" s="81">
        <f t="shared" ca="1" si="11"/>
        <v>0</v>
      </c>
      <c r="F101" s="83"/>
      <c r="G101" s="82">
        <f t="shared" ca="1" si="12"/>
        <v>359.79721344191961</v>
      </c>
      <c r="H101" s="82">
        <f t="shared" ca="1" si="13"/>
        <v>741.10499995051782</v>
      </c>
      <c r="I101" s="82">
        <f t="shared" ca="1" si="14"/>
        <v>147273.59351748117</v>
      </c>
    </row>
    <row r="102" spans="2:9" ht="15" thickBot="1" x14ac:dyDescent="0.35">
      <c r="B102" s="79">
        <f t="shared" ca="1" si="7"/>
        <v>79</v>
      </c>
      <c r="C102" s="80">
        <f t="shared" ca="1" si="9"/>
        <v>44832</v>
      </c>
      <c r="D102" s="83">
        <f t="shared" ca="1" si="10"/>
        <v>1100.9022133924375</v>
      </c>
      <c r="E102" s="81">
        <f t="shared" ca="1" si="11"/>
        <v>0</v>
      </c>
      <c r="F102" s="83"/>
      <c r="G102" s="82">
        <f t="shared" ca="1" si="12"/>
        <v>357.99571996511696</v>
      </c>
      <c r="H102" s="82">
        <f t="shared" ca="1" si="13"/>
        <v>742.90649342732058</v>
      </c>
      <c r="I102" s="82">
        <f t="shared" ca="1" si="14"/>
        <v>146530.68702405386</v>
      </c>
    </row>
    <row r="103" spans="2:9" ht="15" thickBot="1" x14ac:dyDescent="0.35">
      <c r="B103" s="79">
        <f t="shared" ca="1" si="7"/>
        <v>80</v>
      </c>
      <c r="C103" s="80">
        <f t="shared" ca="1" si="9"/>
        <v>44847</v>
      </c>
      <c r="D103" s="83">
        <f t="shared" ca="1" si="10"/>
        <v>1100.9022133924375</v>
      </c>
      <c r="E103" s="81">
        <f t="shared" ca="1" si="11"/>
        <v>0</v>
      </c>
      <c r="F103" s="83"/>
      <c r="G103" s="82">
        <f t="shared" ca="1" si="12"/>
        <v>356.18984738043184</v>
      </c>
      <c r="H103" s="82">
        <f t="shared" ca="1" si="13"/>
        <v>744.71236601200565</v>
      </c>
      <c r="I103" s="82">
        <f t="shared" ca="1" si="14"/>
        <v>145785.97465804184</v>
      </c>
    </row>
    <row r="104" spans="2:9" ht="15" thickBot="1" x14ac:dyDescent="0.35">
      <c r="B104" s="79">
        <f t="shared" ca="1" si="7"/>
        <v>81</v>
      </c>
      <c r="C104" s="80">
        <f t="shared" ca="1" si="9"/>
        <v>44862</v>
      </c>
      <c r="D104" s="83">
        <f t="shared" ca="1" si="10"/>
        <v>1100.9022133924375</v>
      </c>
      <c r="E104" s="81">
        <f t="shared" ca="1" si="11"/>
        <v>0</v>
      </c>
      <c r="F104" s="83"/>
      <c r="G104" s="82">
        <f t="shared" ca="1" si="12"/>
        <v>354.37958504303771</v>
      </c>
      <c r="H104" s="82">
        <f t="shared" ca="1" si="13"/>
        <v>746.52262834939984</v>
      </c>
      <c r="I104" s="82">
        <f t="shared" ca="1" si="14"/>
        <v>145039.45202969245</v>
      </c>
    </row>
    <row r="105" spans="2:9" ht="15" thickBot="1" x14ac:dyDescent="0.35">
      <c r="B105" s="79">
        <f t="shared" ca="1" si="7"/>
        <v>82</v>
      </c>
      <c r="C105" s="80">
        <f t="shared" ca="1" si="9"/>
        <v>44877</v>
      </c>
      <c r="D105" s="83">
        <f t="shared" ca="1" si="10"/>
        <v>1100.9022133924375</v>
      </c>
      <c r="E105" s="81">
        <f t="shared" ca="1" si="11"/>
        <v>0</v>
      </c>
      <c r="F105" s="83"/>
      <c r="G105" s="82">
        <f t="shared" ca="1" si="12"/>
        <v>352.56492228223209</v>
      </c>
      <c r="H105" s="82">
        <f t="shared" ca="1" si="13"/>
        <v>748.33729111020534</v>
      </c>
      <c r="I105" s="82">
        <f t="shared" ca="1" si="14"/>
        <v>144291.11473858223</v>
      </c>
    </row>
    <row r="106" spans="2:9" ht="15" thickBot="1" x14ac:dyDescent="0.35">
      <c r="B106" s="79">
        <f t="shared" ca="1" si="7"/>
        <v>83</v>
      </c>
      <c r="C106" s="80">
        <f t="shared" ca="1" si="9"/>
        <v>44892</v>
      </c>
      <c r="D106" s="83">
        <f t="shared" ca="1" si="10"/>
        <v>1100.9022133924375</v>
      </c>
      <c r="E106" s="81">
        <f t="shared" ca="1" si="11"/>
        <v>0</v>
      </c>
      <c r="F106" s="83"/>
      <c r="G106" s="82">
        <f t="shared" ca="1" si="12"/>
        <v>350.74584840137408</v>
      </c>
      <c r="H106" s="82">
        <f t="shared" ca="1" si="13"/>
        <v>750.15636499106336</v>
      </c>
      <c r="I106" s="82">
        <f t="shared" ca="1" si="14"/>
        <v>143540.95837359116</v>
      </c>
    </row>
    <row r="107" spans="2:9" ht="15" thickBot="1" x14ac:dyDescent="0.35">
      <c r="B107" s="79">
        <f t="shared" ca="1" si="7"/>
        <v>84</v>
      </c>
      <c r="C107" s="80">
        <f t="shared" ca="1" si="9"/>
        <v>44907</v>
      </c>
      <c r="D107" s="83">
        <f t="shared" ca="1" si="10"/>
        <v>1100.9022133924375</v>
      </c>
      <c r="E107" s="81">
        <f t="shared" ca="1" si="11"/>
        <v>0</v>
      </c>
      <c r="F107" s="83"/>
      <c r="G107" s="82">
        <f t="shared" ca="1" si="12"/>
        <v>348.92235267782121</v>
      </c>
      <c r="H107" s="82">
        <f t="shared" ca="1" si="13"/>
        <v>751.97986071461628</v>
      </c>
      <c r="I107" s="82">
        <f t="shared" ca="1" si="14"/>
        <v>142788.97851287655</v>
      </c>
    </row>
    <row r="108" spans="2:9" ht="15" thickBot="1" x14ac:dyDescent="0.35">
      <c r="B108" s="79">
        <f t="shared" ca="1" si="7"/>
        <v>85</v>
      </c>
      <c r="C108" s="80">
        <f t="shared" ca="1" si="9"/>
        <v>44922</v>
      </c>
      <c r="D108" s="83">
        <f t="shared" ca="1" si="10"/>
        <v>1100.9022133924375</v>
      </c>
      <c r="E108" s="81">
        <f t="shared" ca="1" si="11"/>
        <v>0</v>
      </c>
      <c r="F108" s="83"/>
      <c r="G108" s="82">
        <f t="shared" ca="1" si="12"/>
        <v>347.09442436286611</v>
      </c>
      <c r="H108" s="82">
        <f t="shared" ca="1" si="13"/>
        <v>753.80778902957138</v>
      </c>
      <c r="I108" s="82">
        <f t="shared" ca="1" si="14"/>
        <v>142035.17072384697</v>
      </c>
    </row>
    <row r="109" spans="2:9" ht="15" thickBot="1" x14ac:dyDescent="0.35">
      <c r="B109" s="79">
        <f t="shared" ca="1" si="7"/>
        <v>86</v>
      </c>
      <c r="C109" s="80">
        <f t="shared" ca="1" si="9"/>
        <v>44937</v>
      </c>
      <c r="D109" s="83">
        <f t="shared" ca="1" si="10"/>
        <v>1100.9022133924375</v>
      </c>
      <c r="E109" s="81">
        <f t="shared" ca="1" si="11"/>
        <v>0</v>
      </c>
      <c r="F109" s="83"/>
      <c r="G109" s="82">
        <f t="shared" ca="1" si="12"/>
        <v>345.26205268167308</v>
      </c>
      <c r="H109" s="82">
        <f t="shared" ca="1" si="13"/>
        <v>755.64016071076435</v>
      </c>
      <c r="I109" s="82">
        <f t="shared" ca="1" si="14"/>
        <v>141279.53056313621</v>
      </c>
    </row>
    <row r="110" spans="2:9" ht="15" thickBot="1" x14ac:dyDescent="0.35">
      <c r="B110" s="79">
        <f t="shared" ca="1" si="7"/>
        <v>87</v>
      </c>
      <c r="C110" s="80">
        <f t="shared" ca="1" si="9"/>
        <v>44952</v>
      </c>
      <c r="D110" s="83">
        <f t="shared" ca="1" si="10"/>
        <v>1100.9022133924375</v>
      </c>
      <c r="E110" s="81">
        <f t="shared" ca="1" si="11"/>
        <v>0</v>
      </c>
      <c r="F110" s="83"/>
      <c r="G110" s="82">
        <f t="shared" ca="1" si="12"/>
        <v>343.42522683321511</v>
      </c>
      <c r="H110" s="82">
        <f t="shared" ca="1" si="13"/>
        <v>757.47698655922238</v>
      </c>
      <c r="I110" s="82">
        <f t="shared" ca="1" si="14"/>
        <v>140522.05357657699</v>
      </c>
    </row>
    <row r="111" spans="2:9" ht="15" thickBot="1" x14ac:dyDescent="0.35">
      <c r="B111" s="79">
        <f t="shared" ref="B111:B174" ca="1" si="15">IFERROR(IF(I110&lt;=0,"",B110+1),"")</f>
        <v>88</v>
      </c>
      <c r="C111" s="80">
        <f t="shared" ca="1" si="9"/>
        <v>44967</v>
      </c>
      <c r="D111" s="83">
        <f t="shared" ca="1" si="10"/>
        <v>1100.9022133924375</v>
      </c>
      <c r="E111" s="81">
        <f t="shared" ca="1" si="11"/>
        <v>0</v>
      </c>
      <c r="F111" s="83"/>
      <c r="G111" s="82">
        <f t="shared" ca="1" si="12"/>
        <v>341.58393599020945</v>
      </c>
      <c r="H111" s="82">
        <f t="shared" ca="1" si="13"/>
        <v>759.31827740222798</v>
      </c>
      <c r="I111" s="82">
        <f t="shared" ca="1" si="14"/>
        <v>139762.73529917476</v>
      </c>
    </row>
    <row r="112" spans="2:9" ht="15" thickBot="1" x14ac:dyDescent="0.35">
      <c r="B112" s="79">
        <f t="shared" ca="1" si="15"/>
        <v>89</v>
      </c>
      <c r="C112" s="80">
        <f t="shared" ca="1" si="9"/>
        <v>44982</v>
      </c>
      <c r="D112" s="83">
        <f t="shared" ca="1" si="10"/>
        <v>1100.9022133924375</v>
      </c>
      <c r="E112" s="81">
        <f t="shared" ca="1" si="11"/>
        <v>0</v>
      </c>
      <c r="F112" s="83"/>
      <c r="G112" s="82">
        <f t="shared" ca="1" si="12"/>
        <v>339.73816929905433</v>
      </c>
      <c r="H112" s="82">
        <f t="shared" ca="1" si="13"/>
        <v>761.16404409338315</v>
      </c>
      <c r="I112" s="82">
        <f t="shared" ca="1" si="14"/>
        <v>139001.57125508139</v>
      </c>
    </row>
    <row r="113" spans="2:9" ht="15" thickBot="1" x14ac:dyDescent="0.35">
      <c r="B113" s="79">
        <f t="shared" ca="1" si="15"/>
        <v>90</v>
      </c>
      <c r="C113" s="80">
        <f t="shared" ca="1" si="9"/>
        <v>44997</v>
      </c>
      <c r="D113" s="83">
        <f t="shared" ca="1" si="10"/>
        <v>1100.9022133924375</v>
      </c>
      <c r="E113" s="81">
        <f t="shared" ca="1" si="11"/>
        <v>0</v>
      </c>
      <c r="F113" s="83"/>
      <c r="G113" s="82">
        <f t="shared" ca="1" si="12"/>
        <v>337.88791587976488</v>
      </c>
      <c r="H113" s="82">
        <f t="shared" ca="1" si="13"/>
        <v>763.01429751267256</v>
      </c>
      <c r="I113" s="82">
        <f t="shared" ca="1" si="14"/>
        <v>138238.55695756871</v>
      </c>
    </row>
    <row r="114" spans="2:9" ht="15" thickBot="1" x14ac:dyDescent="0.35">
      <c r="B114" s="79">
        <f t="shared" ca="1" si="15"/>
        <v>91</v>
      </c>
      <c r="C114" s="80">
        <f t="shared" ca="1" si="9"/>
        <v>45012</v>
      </c>
      <c r="D114" s="83">
        <f t="shared" ca="1" si="10"/>
        <v>1100.9022133924375</v>
      </c>
      <c r="E114" s="81">
        <f t="shared" ca="1" si="11"/>
        <v>0</v>
      </c>
      <c r="F114" s="83"/>
      <c r="G114" s="82">
        <f t="shared" ca="1" si="12"/>
        <v>336.03316482590873</v>
      </c>
      <c r="H114" s="82">
        <f t="shared" ca="1" si="13"/>
        <v>764.86904856652882</v>
      </c>
      <c r="I114" s="82">
        <f t="shared" ca="1" si="14"/>
        <v>137473.68790900218</v>
      </c>
    </row>
    <row r="115" spans="2:9" ht="15" thickBot="1" x14ac:dyDescent="0.35">
      <c r="B115" s="79">
        <f t="shared" ca="1" si="15"/>
        <v>92</v>
      </c>
      <c r="C115" s="80">
        <f t="shared" ca="1" si="9"/>
        <v>45027</v>
      </c>
      <c r="D115" s="83">
        <f t="shared" ca="1" si="10"/>
        <v>1100.9022133924375</v>
      </c>
      <c r="E115" s="81">
        <f t="shared" ca="1" si="11"/>
        <v>0</v>
      </c>
      <c r="F115" s="83"/>
      <c r="G115" s="82">
        <f t="shared" ca="1" si="12"/>
        <v>334.17390520454217</v>
      </c>
      <c r="H115" s="82">
        <f t="shared" ca="1" si="13"/>
        <v>766.72830818789532</v>
      </c>
      <c r="I115" s="82">
        <f t="shared" ca="1" si="14"/>
        <v>136706.9596008143</v>
      </c>
    </row>
    <row r="116" spans="2:9" ht="15" thickBot="1" x14ac:dyDescent="0.35">
      <c r="B116" s="79">
        <f t="shared" ca="1" si="15"/>
        <v>93</v>
      </c>
      <c r="C116" s="80">
        <f t="shared" ca="1" si="9"/>
        <v>45042</v>
      </c>
      <c r="D116" s="83">
        <f t="shared" ca="1" si="10"/>
        <v>1100.9022133924375</v>
      </c>
      <c r="E116" s="81">
        <f t="shared" ca="1" si="11"/>
        <v>0</v>
      </c>
      <c r="F116" s="83"/>
      <c r="G116" s="82">
        <f t="shared" ca="1" si="12"/>
        <v>332.31012605614529</v>
      </c>
      <c r="H116" s="82">
        <f t="shared" ca="1" si="13"/>
        <v>768.59208733629225</v>
      </c>
      <c r="I116" s="82">
        <f t="shared" ca="1" si="14"/>
        <v>135938.36751347801</v>
      </c>
    </row>
    <row r="117" spans="2:9" ht="15" thickBot="1" x14ac:dyDescent="0.35">
      <c r="B117" s="79">
        <f t="shared" ca="1" si="15"/>
        <v>94</v>
      </c>
      <c r="C117" s="80">
        <f t="shared" ca="1" si="9"/>
        <v>45057</v>
      </c>
      <c r="D117" s="83">
        <f t="shared" ca="1" si="10"/>
        <v>1100.9022133924375</v>
      </c>
      <c r="E117" s="81">
        <f t="shared" ca="1" si="11"/>
        <v>0</v>
      </c>
      <c r="F117" s="83"/>
      <c r="G117" s="82">
        <f t="shared" ca="1" si="12"/>
        <v>330.44181639455758</v>
      </c>
      <c r="H117" s="82">
        <f t="shared" ca="1" si="13"/>
        <v>770.46039699787991</v>
      </c>
      <c r="I117" s="82">
        <f t="shared" ca="1" si="14"/>
        <v>135167.90711648011</v>
      </c>
    </row>
    <row r="118" spans="2:9" ht="15" thickBot="1" x14ac:dyDescent="0.35">
      <c r="B118" s="79">
        <f t="shared" ca="1" si="15"/>
        <v>95</v>
      </c>
      <c r="C118" s="80">
        <f t="shared" ca="1" si="9"/>
        <v>45072</v>
      </c>
      <c r="D118" s="83">
        <f t="shared" ca="1" si="10"/>
        <v>1100.9022133924375</v>
      </c>
      <c r="E118" s="81">
        <f t="shared" ca="1" si="11"/>
        <v>0</v>
      </c>
      <c r="F118" s="83"/>
      <c r="G118" s="82">
        <f t="shared" ca="1" si="12"/>
        <v>328.56896520691322</v>
      </c>
      <c r="H118" s="82">
        <f t="shared" ca="1" si="13"/>
        <v>772.33324818552433</v>
      </c>
      <c r="I118" s="82">
        <f t="shared" ca="1" si="14"/>
        <v>134395.5738682946</v>
      </c>
    </row>
    <row r="119" spans="2:9" ht="15" thickBot="1" x14ac:dyDescent="0.35">
      <c r="B119" s="79">
        <f t="shared" ca="1" si="15"/>
        <v>96</v>
      </c>
      <c r="C119" s="80">
        <f t="shared" ca="1" si="9"/>
        <v>45087</v>
      </c>
      <c r="D119" s="83">
        <f t="shared" ca="1" si="10"/>
        <v>1100.9022133924375</v>
      </c>
      <c r="E119" s="81">
        <f t="shared" ca="1" si="11"/>
        <v>0</v>
      </c>
      <c r="F119" s="83"/>
      <c r="G119" s="82">
        <f t="shared" ca="1" si="12"/>
        <v>326.69156145357607</v>
      </c>
      <c r="H119" s="82">
        <f t="shared" ca="1" si="13"/>
        <v>774.21065193886147</v>
      </c>
      <c r="I119" s="82">
        <f t="shared" ca="1" si="14"/>
        <v>133621.36321635573</v>
      </c>
    </row>
    <row r="120" spans="2:9" ht="15" thickBot="1" x14ac:dyDescent="0.35">
      <c r="B120" s="79">
        <f t="shared" ca="1" si="15"/>
        <v>97</v>
      </c>
      <c r="C120" s="80">
        <f t="shared" ca="1" si="9"/>
        <v>45102</v>
      </c>
      <c r="D120" s="83">
        <f t="shared" ca="1" si="10"/>
        <v>1100.9022133924375</v>
      </c>
      <c r="E120" s="81">
        <f t="shared" ref="E120:E151" ca="1" si="16">IFERROR(IF(I119*(1+rate_2)-D120&lt;$E$13,I119*(1+rate_2)-D120,IF(B120=$I$17,$E$13,IF(B120&lt;$I$17,0,IF(MOD(B120-$I$17,$E$18)=0,$E$13,0)))),0)</f>
        <v>0</v>
      </c>
      <c r="F120" s="83"/>
      <c r="G120" s="82">
        <f t="shared" ca="1" si="12"/>
        <v>324.80959406807449</v>
      </c>
      <c r="H120" s="82">
        <f t="shared" ca="1" si="13"/>
        <v>776.092619324363</v>
      </c>
      <c r="I120" s="82">
        <f t="shared" ca="1" si="14"/>
        <v>132845.27059703137</v>
      </c>
    </row>
    <row r="121" spans="2:9" ht="15" thickBot="1" x14ac:dyDescent="0.35">
      <c r="B121" s="79">
        <f t="shared" ca="1" si="15"/>
        <v>98</v>
      </c>
      <c r="C121" s="80">
        <f t="shared" ca="1" si="9"/>
        <v>45117</v>
      </c>
      <c r="D121" s="83">
        <f t="shared" ca="1" si="10"/>
        <v>1100.9022133924375</v>
      </c>
      <c r="E121" s="81">
        <f t="shared" ca="1" si="16"/>
        <v>0</v>
      </c>
      <c r="F121" s="83"/>
      <c r="G121" s="82">
        <f t="shared" ca="1" si="12"/>
        <v>322.92305195703636</v>
      </c>
      <c r="H121" s="82">
        <f t="shared" ca="1" si="13"/>
        <v>777.97916143540112</v>
      </c>
      <c r="I121" s="82">
        <f t="shared" ca="1" si="14"/>
        <v>132067.29143559598</v>
      </c>
    </row>
    <row r="122" spans="2:9" ht="15" thickBot="1" x14ac:dyDescent="0.35">
      <c r="B122" s="79">
        <f t="shared" ca="1" si="15"/>
        <v>99</v>
      </c>
      <c r="C122" s="80">
        <f t="shared" ca="1" si="9"/>
        <v>45132</v>
      </c>
      <c r="D122" s="83">
        <f t="shared" ca="1" si="10"/>
        <v>1100.9022133924375</v>
      </c>
      <c r="E122" s="81">
        <f t="shared" ca="1" si="16"/>
        <v>0</v>
      </c>
      <c r="F122" s="83"/>
      <c r="G122" s="82">
        <f t="shared" ca="1" si="12"/>
        <v>321.03192400012358</v>
      </c>
      <c r="H122" s="82">
        <f t="shared" ca="1" si="13"/>
        <v>779.87028939231391</v>
      </c>
      <c r="I122" s="82">
        <f t="shared" ca="1" si="14"/>
        <v>131287.42114620368</v>
      </c>
    </row>
    <row r="123" spans="2:9" ht="15" thickBot="1" x14ac:dyDescent="0.35">
      <c r="B123" s="79">
        <f t="shared" ca="1" si="15"/>
        <v>100</v>
      </c>
      <c r="C123" s="80">
        <f t="shared" ca="1" si="9"/>
        <v>45147</v>
      </c>
      <c r="D123" s="83">
        <f t="shared" ca="1" si="10"/>
        <v>1100.9022133924375</v>
      </c>
      <c r="E123" s="81">
        <f t="shared" ca="1" si="16"/>
        <v>0</v>
      </c>
      <c r="F123" s="83"/>
      <c r="G123" s="82">
        <f t="shared" ca="1" si="12"/>
        <v>319.13619904996631</v>
      </c>
      <c r="H123" s="82">
        <f t="shared" ca="1" si="13"/>
        <v>781.76601434247118</v>
      </c>
      <c r="I123" s="82">
        <f t="shared" ca="1" si="14"/>
        <v>130505.6551318612</v>
      </c>
    </row>
    <row r="124" spans="2:9" ht="15" thickBot="1" x14ac:dyDescent="0.35">
      <c r="B124" s="79">
        <f t="shared" ca="1" si="15"/>
        <v>101</v>
      </c>
      <c r="C124" s="80">
        <f t="shared" ca="1" si="9"/>
        <v>45162</v>
      </c>
      <c r="D124" s="83">
        <f t="shared" ca="1" si="10"/>
        <v>1100.9022133924375</v>
      </c>
      <c r="E124" s="81">
        <f t="shared" ca="1" si="16"/>
        <v>0</v>
      </c>
      <c r="F124" s="83"/>
      <c r="G124" s="82">
        <f t="shared" ca="1" si="12"/>
        <v>317.23586593209768</v>
      </c>
      <c r="H124" s="82">
        <f t="shared" ca="1" si="13"/>
        <v>783.66634746033981</v>
      </c>
      <c r="I124" s="82">
        <f t="shared" ca="1" si="14"/>
        <v>129721.98878440086</v>
      </c>
    </row>
    <row r="125" spans="2:9" ht="15" thickBot="1" x14ac:dyDescent="0.35">
      <c r="B125" s="79">
        <f t="shared" ca="1" si="15"/>
        <v>102</v>
      </c>
      <c r="C125" s="80">
        <f t="shared" ca="1" si="9"/>
        <v>45177</v>
      </c>
      <c r="D125" s="83">
        <f t="shared" ca="1" si="10"/>
        <v>1100.9022133924375</v>
      </c>
      <c r="E125" s="81">
        <f t="shared" ca="1" si="16"/>
        <v>0</v>
      </c>
      <c r="F125" s="83"/>
      <c r="G125" s="82">
        <f t="shared" ca="1" si="12"/>
        <v>315.33091344488759</v>
      </c>
      <c r="H125" s="82">
        <f t="shared" ca="1" si="13"/>
        <v>785.57129994754996</v>
      </c>
      <c r="I125" s="82">
        <f t="shared" ca="1" si="14"/>
        <v>128936.41748445331</v>
      </c>
    </row>
    <row r="126" spans="2:9" ht="15" thickBot="1" x14ac:dyDescent="0.35">
      <c r="B126" s="79">
        <f t="shared" ca="1" si="15"/>
        <v>103</v>
      </c>
      <c r="C126" s="80">
        <f t="shared" ca="1" si="9"/>
        <v>45192</v>
      </c>
      <c r="D126" s="83">
        <f t="shared" ca="1" si="10"/>
        <v>1100.9022133924375</v>
      </c>
      <c r="E126" s="81">
        <f t="shared" ca="1" si="16"/>
        <v>0</v>
      </c>
      <c r="F126" s="83"/>
      <c r="G126" s="82">
        <f t="shared" ca="1" si="12"/>
        <v>313.42133035947671</v>
      </c>
      <c r="H126" s="82">
        <f t="shared" ca="1" si="13"/>
        <v>787.48088303296072</v>
      </c>
      <c r="I126" s="82">
        <f t="shared" ca="1" si="14"/>
        <v>128148.93660142036</v>
      </c>
    </row>
    <row r="127" spans="2:9" ht="15" thickBot="1" x14ac:dyDescent="0.35">
      <c r="B127" s="79">
        <f t="shared" ca="1" si="15"/>
        <v>104</v>
      </c>
      <c r="C127" s="80">
        <f t="shared" ca="1" si="9"/>
        <v>45207</v>
      </c>
      <c r="D127" s="83">
        <f t="shared" ca="1" si="10"/>
        <v>1100.9022133924375</v>
      </c>
      <c r="E127" s="81">
        <f t="shared" ca="1" si="16"/>
        <v>0</v>
      </c>
      <c r="F127" s="83"/>
      <c r="G127" s="82">
        <f t="shared" ca="1" si="12"/>
        <v>311.50710541971051</v>
      </c>
      <c r="H127" s="82">
        <f t="shared" ca="1" si="13"/>
        <v>789.39510797272692</v>
      </c>
      <c r="I127" s="82">
        <f t="shared" ca="1" si="14"/>
        <v>127359.54149344763</v>
      </c>
    </row>
    <row r="128" spans="2:9" ht="15" thickBot="1" x14ac:dyDescent="0.35">
      <c r="B128" s="79">
        <f t="shared" ca="1" si="15"/>
        <v>105</v>
      </c>
      <c r="C128" s="80">
        <f t="shared" ca="1" si="9"/>
        <v>45222</v>
      </c>
      <c r="D128" s="83">
        <f t="shared" ca="1" si="10"/>
        <v>1100.9022133924375</v>
      </c>
      <c r="E128" s="81">
        <f t="shared" ca="1" si="16"/>
        <v>0</v>
      </c>
      <c r="F128" s="83"/>
      <c r="G128" s="82">
        <f t="shared" ca="1" si="12"/>
        <v>309.58822734207274</v>
      </c>
      <c r="H128" s="82">
        <f t="shared" ca="1" si="13"/>
        <v>791.31398605036475</v>
      </c>
      <c r="I128" s="82">
        <f t="shared" ca="1" si="14"/>
        <v>126568.22750739727</v>
      </c>
    </row>
    <row r="129" spans="2:9" ht="15" thickBot="1" x14ac:dyDescent="0.35">
      <c r="B129" s="79">
        <f t="shared" ca="1" si="15"/>
        <v>106</v>
      </c>
      <c r="C129" s="80">
        <f t="shared" ca="1" si="9"/>
        <v>45237</v>
      </c>
      <c r="D129" s="83">
        <f t="shared" ca="1" si="10"/>
        <v>1100.9022133924375</v>
      </c>
      <c r="E129" s="81">
        <f t="shared" ca="1" si="16"/>
        <v>0</v>
      </c>
      <c r="F129" s="83"/>
      <c r="G129" s="82">
        <f t="shared" ca="1" si="12"/>
        <v>307.66468481561878</v>
      </c>
      <c r="H129" s="82">
        <f t="shared" ca="1" si="13"/>
        <v>793.2375285768187</v>
      </c>
      <c r="I129" s="82">
        <f t="shared" ca="1" si="14"/>
        <v>125774.98997882045</v>
      </c>
    </row>
    <row r="130" spans="2:9" ht="15" thickBot="1" x14ac:dyDescent="0.35">
      <c r="B130" s="79">
        <f t="shared" ca="1" si="15"/>
        <v>107</v>
      </c>
      <c r="C130" s="80">
        <f t="shared" ca="1" si="9"/>
        <v>45252</v>
      </c>
      <c r="D130" s="83">
        <f t="shared" ca="1" si="10"/>
        <v>1100.9022133924375</v>
      </c>
      <c r="E130" s="81">
        <f t="shared" ca="1" si="16"/>
        <v>0</v>
      </c>
      <c r="F130" s="83"/>
      <c r="G130" s="82">
        <f t="shared" ca="1" si="12"/>
        <v>305.73646650190932</v>
      </c>
      <c r="H130" s="82">
        <f t="shared" ca="1" si="13"/>
        <v>795.16574689052823</v>
      </c>
      <c r="I130" s="82">
        <f t="shared" ca="1" si="14"/>
        <v>124979.82423192992</v>
      </c>
    </row>
    <row r="131" spans="2:9" ht="15" thickBot="1" x14ac:dyDescent="0.35">
      <c r="B131" s="79">
        <f t="shared" ca="1" si="15"/>
        <v>108</v>
      </c>
      <c r="C131" s="80">
        <f t="shared" ca="1" si="9"/>
        <v>45267</v>
      </c>
      <c r="D131" s="83">
        <f t="shared" ca="1" si="10"/>
        <v>1100.9022133924375</v>
      </c>
      <c r="E131" s="81">
        <f t="shared" ca="1" si="16"/>
        <v>0</v>
      </c>
      <c r="F131" s="83"/>
      <c r="G131" s="82">
        <f t="shared" ca="1" si="12"/>
        <v>303.8035610349433</v>
      </c>
      <c r="H131" s="82">
        <f t="shared" ca="1" si="13"/>
        <v>797.09865235749419</v>
      </c>
      <c r="I131" s="82">
        <f t="shared" ca="1" si="14"/>
        <v>124182.72557957242</v>
      </c>
    </row>
    <row r="132" spans="2:9" ht="15" thickBot="1" x14ac:dyDescent="0.35">
      <c r="B132" s="79">
        <f t="shared" ca="1" si="15"/>
        <v>109</v>
      </c>
      <c r="C132" s="80">
        <f t="shared" ca="1" si="9"/>
        <v>45282</v>
      </c>
      <c r="D132" s="83">
        <f t="shared" ca="1" si="10"/>
        <v>1100.9022133924375</v>
      </c>
      <c r="E132" s="81">
        <f t="shared" ca="1" si="16"/>
        <v>0</v>
      </c>
      <c r="F132" s="83"/>
      <c r="G132" s="82">
        <f t="shared" ca="1" si="12"/>
        <v>301.86595702109082</v>
      </c>
      <c r="H132" s="82">
        <f t="shared" ca="1" si="13"/>
        <v>799.03625637134667</v>
      </c>
      <c r="I132" s="82">
        <f t="shared" ca="1" si="14"/>
        <v>123383.68932320108</v>
      </c>
    </row>
    <row r="133" spans="2:9" ht="15" thickBot="1" x14ac:dyDescent="0.35">
      <c r="B133" s="79">
        <f t="shared" ca="1" si="15"/>
        <v>110</v>
      </c>
      <c r="C133" s="80">
        <f t="shared" ca="1" si="9"/>
        <v>45297</v>
      </c>
      <c r="D133" s="83">
        <f t="shared" ca="1" si="10"/>
        <v>1100.9022133924375</v>
      </c>
      <c r="E133" s="81">
        <f t="shared" ca="1" si="16"/>
        <v>0</v>
      </c>
      <c r="F133" s="83"/>
      <c r="G133" s="82">
        <f t="shared" ca="1" si="12"/>
        <v>299.92364303902627</v>
      </c>
      <c r="H133" s="82">
        <f t="shared" ca="1" si="13"/>
        <v>800.97857035341121</v>
      </c>
      <c r="I133" s="82">
        <f t="shared" ca="1" si="14"/>
        <v>122582.71075284766</v>
      </c>
    </row>
    <row r="134" spans="2:9" ht="15" thickBot="1" x14ac:dyDescent="0.35">
      <c r="B134" s="79">
        <f t="shared" ca="1" si="15"/>
        <v>111</v>
      </c>
      <c r="C134" s="80">
        <f t="shared" ca="1" si="9"/>
        <v>45312</v>
      </c>
      <c r="D134" s="83">
        <f t="shared" ca="1" si="10"/>
        <v>1100.9022133924375</v>
      </c>
      <c r="E134" s="81">
        <f t="shared" ca="1" si="16"/>
        <v>0</v>
      </c>
      <c r="F134" s="83"/>
      <c r="G134" s="82">
        <f t="shared" ca="1" si="12"/>
        <v>297.97660763966081</v>
      </c>
      <c r="H134" s="82">
        <f t="shared" ca="1" si="13"/>
        <v>802.92560575277662</v>
      </c>
      <c r="I134" s="82">
        <f t="shared" ca="1" si="14"/>
        <v>121779.78514709488</v>
      </c>
    </row>
    <row r="135" spans="2:9" ht="15" thickBot="1" x14ac:dyDescent="0.35">
      <c r="B135" s="79">
        <f t="shared" ca="1" si="15"/>
        <v>112</v>
      </c>
      <c r="C135" s="80">
        <f t="shared" ca="1" si="9"/>
        <v>45327</v>
      </c>
      <c r="D135" s="83">
        <f t="shared" ca="1" si="10"/>
        <v>1100.9022133924375</v>
      </c>
      <c r="E135" s="81">
        <f t="shared" ca="1" si="16"/>
        <v>0</v>
      </c>
      <c r="F135" s="83"/>
      <c r="G135" s="82">
        <f t="shared" ca="1" si="12"/>
        <v>296.02483934607477</v>
      </c>
      <c r="H135" s="82">
        <f t="shared" ca="1" si="13"/>
        <v>804.87737404636277</v>
      </c>
      <c r="I135" s="82">
        <f t="shared" ca="1" si="14"/>
        <v>120974.90777304852</v>
      </c>
    </row>
    <row r="136" spans="2:9" ht="15" thickBot="1" x14ac:dyDescent="0.35">
      <c r="B136" s="79">
        <f t="shared" ca="1" si="15"/>
        <v>113</v>
      </c>
      <c r="C136" s="80">
        <f t="shared" ca="1" si="9"/>
        <v>45342</v>
      </c>
      <c r="D136" s="83">
        <f t="shared" ca="1" si="10"/>
        <v>1100.9022133924375</v>
      </c>
      <c r="E136" s="81">
        <f t="shared" ca="1" si="16"/>
        <v>0</v>
      </c>
      <c r="F136" s="83"/>
      <c r="G136" s="82">
        <f t="shared" ca="1" si="12"/>
        <v>294.06832665345036</v>
      </c>
      <c r="H136" s="82">
        <f t="shared" ca="1" si="13"/>
        <v>806.83388673898708</v>
      </c>
      <c r="I136" s="82">
        <f t="shared" ca="1" si="14"/>
        <v>120168.07388630953</v>
      </c>
    </row>
    <row r="137" spans="2:9" ht="15" thickBot="1" x14ac:dyDescent="0.35">
      <c r="B137" s="79">
        <f t="shared" ca="1" si="15"/>
        <v>114</v>
      </c>
      <c r="C137" s="80">
        <f t="shared" ca="1" si="9"/>
        <v>45357</v>
      </c>
      <c r="D137" s="83">
        <f t="shared" ca="1" si="10"/>
        <v>1100.9022133924375</v>
      </c>
      <c r="E137" s="81">
        <f t="shared" ca="1" si="16"/>
        <v>0</v>
      </c>
      <c r="F137" s="83"/>
      <c r="G137" s="82">
        <f t="shared" ca="1" si="12"/>
        <v>292.1070580290035</v>
      </c>
      <c r="H137" s="82">
        <f t="shared" ca="1" si="13"/>
        <v>808.79515536343399</v>
      </c>
      <c r="I137" s="82">
        <f t="shared" ca="1" si="14"/>
        <v>119359.2787309461</v>
      </c>
    </row>
    <row r="138" spans="2:9" ht="15" thickBot="1" x14ac:dyDescent="0.35">
      <c r="B138" s="79">
        <f t="shared" ca="1" si="15"/>
        <v>115</v>
      </c>
      <c r="C138" s="80">
        <f t="shared" ca="1" si="9"/>
        <v>45372</v>
      </c>
      <c r="D138" s="83">
        <f t="shared" ca="1" si="10"/>
        <v>1100.9022133924375</v>
      </c>
      <c r="E138" s="81">
        <f t="shared" ca="1" si="16"/>
        <v>0</v>
      </c>
      <c r="F138" s="83"/>
      <c r="G138" s="82">
        <f t="shared" ca="1" si="12"/>
        <v>290.14102191191603</v>
      </c>
      <c r="H138" s="82">
        <f t="shared" ca="1" si="13"/>
        <v>810.76119148052146</v>
      </c>
      <c r="I138" s="82">
        <f t="shared" ca="1" si="14"/>
        <v>118548.51753946558</v>
      </c>
    </row>
    <row r="139" spans="2:9" ht="15" thickBot="1" x14ac:dyDescent="0.35">
      <c r="B139" s="79">
        <f t="shared" ca="1" si="15"/>
        <v>116</v>
      </c>
      <c r="C139" s="80">
        <f t="shared" ca="1" si="9"/>
        <v>45387</v>
      </c>
      <c r="D139" s="83">
        <f t="shared" ca="1" si="10"/>
        <v>1100.9022133924375</v>
      </c>
      <c r="E139" s="81">
        <f t="shared" ca="1" si="16"/>
        <v>0</v>
      </c>
      <c r="F139" s="83"/>
      <c r="G139" s="82">
        <f t="shared" ca="1" si="12"/>
        <v>288.17020671326742</v>
      </c>
      <c r="H139" s="82">
        <f t="shared" ca="1" si="13"/>
        <v>812.73200667917013</v>
      </c>
      <c r="I139" s="82">
        <f t="shared" ca="1" si="14"/>
        <v>117735.78553278641</v>
      </c>
    </row>
    <row r="140" spans="2:9" ht="15" thickBot="1" x14ac:dyDescent="0.35">
      <c r="B140" s="79">
        <f t="shared" ca="1" si="15"/>
        <v>117</v>
      </c>
      <c r="C140" s="80">
        <f t="shared" ca="1" si="9"/>
        <v>45402</v>
      </c>
      <c r="D140" s="83">
        <f t="shared" ca="1" si="10"/>
        <v>1100.9022133924375</v>
      </c>
      <c r="E140" s="81">
        <f t="shared" ca="1" si="16"/>
        <v>0</v>
      </c>
      <c r="F140" s="83"/>
      <c r="G140" s="82">
        <f t="shared" ca="1" si="12"/>
        <v>286.19460081596674</v>
      </c>
      <c r="H140" s="82">
        <f t="shared" ca="1" si="13"/>
        <v>814.70761257647075</v>
      </c>
      <c r="I140" s="82">
        <f t="shared" ca="1" si="14"/>
        <v>116921.07792020994</v>
      </c>
    </row>
    <row r="141" spans="2:9" ht="15" thickBot="1" x14ac:dyDescent="0.35">
      <c r="B141" s="79">
        <f t="shared" ca="1" si="15"/>
        <v>118</v>
      </c>
      <c r="C141" s="80">
        <f t="shared" ca="1" si="9"/>
        <v>45417</v>
      </c>
      <c r="D141" s="83">
        <f t="shared" ca="1" si="10"/>
        <v>1100.9022133924375</v>
      </c>
      <c r="E141" s="81">
        <f t="shared" ca="1" si="16"/>
        <v>0</v>
      </c>
      <c r="F141" s="83"/>
      <c r="G141" s="82">
        <f t="shared" ca="1" si="12"/>
        <v>284.21419257468375</v>
      </c>
      <c r="H141" s="82">
        <f t="shared" ca="1" si="13"/>
        <v>816.6880208177538</v>
      </c>
      <c r="I141" s="82">
        <f t="shared" ca="1" si="14"/>
        <v>116104.38989939218</v>
      </c>
    </row>
    <row r="142" spans="2:9" ht="15" thickBot="1" x14ac:dyDescent="0.35">
      <c r="B142" s="79">
        <f t="shared" ca="1" si="15"/>
        <v>119</v>
      </c>
      <c r="C142" s="80">
        <f t="shared" ca="1" si="9"/>
        <v>45432</v>
      </c>
      <c r="D142" s="83">
        <f t="shared" ca="1" si="10"/>
        <v>1100.9022133924375</v>
      </c>
      <c r="E142" s="81">
        <f t="shared" ca="1" si="16"/>
        <v>0</v>
      </c>
      <c r="F142" s="83"/>
      <c r="G142" s="82">
        <f t="shared" ca="1" si="12"/>
        <v>282.22897031578071</v>
      </c>
      <c r="H142" s="82">
        <f t="shared" ca="1" si="13"/>
        <v>818.67324307665672</v>
      </c>
      <c r="I142" s="82">
        <f t="shared" ca="1" si="14"/>
        <v>115285.71665631552</v>
      </c>
    </row>
    <row r="143" spans="2:9" ht="15" thickBot="1" x14ac:dyDescent="0.35">
      <c r="B143" s="79">
        <f t="shared" ca="1" si="15"/>
        <v>120</v>
      </c>
      <c r="C143" s="80">
        <f t="shared" ca="1" si="9"/>
        <v>45447</v>
      </c>
      <c r="D143" s="83">
        <f t="shared" ca="1" si="10"/>
        <v>1100.9022133924375</v>
      </c>
      <c r="E143" s="81">
        <f t="shared" ca="1" si="16"/>
        <v>0</v>
      </c>
      <c r="F143" s="83"/>
      <c r="G143" s="82">
        <f t="shared" ca="1" si="12"/>
        <v>280.23892233724331</v>
      </c>
      <c r="H143" s="82">
        <f t="shared" ca="1" si="13"/>
        <v>820.66329105519412</v>
      </c>
      <c r="I143" s="82">
        <f t="shared" ca="1" si="14"/>
        <v>114465.05336526032</v>
      </c>
    </row>
    <row r="144" spans="2:9" ht="15" thickBot="1" x14ac:dyDescent="0.35">
      <c r="B144" s="79">
        <f t="shared" ca="1" si="15"/>
        <v>121</v>
      </c>
      <c r="C144" s="80">
        <f t="shared" ca="1" si="9"/>
        <v>45462</v>
      </c>
      <c r="D144" s="83">
        <f t="shared" ca="1" si="10"/>
        <v>1100.9022133924375</v>
      </c>
      <c r="E144" s="81">
        <f t="shared" ca="1" si="16"/>
        <v>0</v>
      </c>
      <c r="F144" s="83"/>
      <c r="G144" s="82">
        <f t="shared" ca="1" si="12"/>
        <v>278.24403690861163</v>
      </c>
      <c r="H144" s="82">
        <f t="shared" ca="1" si="13"/>
        <v>822.65817648382586</v>
      </c>
      <c r="I144" s="82">
        <f t="shared" ca="1" si="14"/>
        <v>113642.3951887765</v>
      </c>
    </row>
    <row r="145" spans="2:9" ht="15" thickBot="1" x14ac:dyDescent="0.35">
      <c r="B145" s="79">
        <f t="shared" ca="1" si="15"/>
        <v>122</v>
      </c>
      <c r="C145" s="80">
        <f t="shared" ca="1" si="9"/>
        <v>45477</v>
      </c>
      <c r="D145" s="83">
        <f t="shared" ca="1" si="10"/>
        <v>1100.9022133924375</v>
      </c>
      <c r="E145" s="81">
        <f t="shared" ca="1" si="16"/>
        <v>0</v>
      </c>
      <c r="F145" s="83"/>
      <c r="G145" s="82">
        <f t="shared" ca="1" si="12"/>
        <v>276.24430227091125</v>
      </c>
      <c r="H145" s="82">
        <f t="shared" ca="1" si="13"/>
        <v>824.65791112152624</v>
      </c>
      <c r="I145" s="82">
        <f t="shared" ca="1" si="14"/>
        <v>112817.73727765497</v>
      </c>
    </row>
    <row r="146" spans="2:9" ht="15" thickBot="1" x14ac:dyDescent="0.35">
      <c r="B146" s="79">
        <f t="shared" ca="1" si="15"/>
        <v>123</v>
      </c>
      <c r="C146" s="80">
        <f t="shared" ca="1" si="9"/>
        <v>45492</v>
      </c>
      <c r="D146" s="83">
        <f t="shared" ca="1" si="10"/>
        <v>1100.9022133924375</v>
      </c>
      <c r="E146" s="81">
        <f t="shared" ca="1" si="16"/>
        <v>0</v>
      </c>
      <c r="F146" s="83"/>
      <c r="G146" s="82">
        <f t="shared" ca="1" si="12"/>
        <v>274.23970663658366</v>
      </c>
      <c r="H146" s="82">
        <f t="shared" ca="1" si="13"/>
        <v>826.66250675585388</v>
      </c>
      <c r="I146" s="82">
        <f t="shared" ca="1" si="14"/>
        <v>111991.07477089913</v>
      </c>
    </row>
    <row r="147" spans="2:9" ht="15" thickBot="1" x14ac:dyDescent="0.35">
      <c r="B147" s="79">
        <f t="shared" ca="1" si="15"/>
        <v>124</v>
      </c>
      <c r="C147" s="80">
        <f t="shared" ca="1" si="9"/>
        <v>45507</v>
      </c>
      <c r="D147" s="83">
        <f t="shared" ca="1" si="10"/>
        <v>1100.9022133924375</v>
      </c>
      <c r="E147" s="81">
        <f t="shared" ca="1" si="16"/>
        <v>0</v>
      </c>
      <c r="F147" s="83"/>
      <c r="G147" s="82">
        <f t="shared" ca="1" si="12"/>
        <v>272.23023818941698</v>
      </c>
      <c r="H147" s="82">
        <f t="shared" ca="1" si="13"/>
        <v>828.67197520302057</v>
      </c>
      <c r="I147" s="82">
        <f t="shared" ca="1" si="14"/>
        <v>111162.40279569611</v>
      </c>
    </row>
    <row r="148" spans="2:9" ht="15" thickBot="1" x14ac:dyDescent="0.35">
      <c r="B148" s="79">
        <f t="shared" ca="1" si="15"/>
        <v>125</v>
      </c>
      <c r="C148" s="80">
        <f t="shared" ca="1" si="9"/>
        <v>45522</v>
      </c>
      <c r="D148" s="83">
        <f t="shared" ca="1" si="10"/>
        <v>1100.9022133924375</v>
      </c>
      <c r="E148" s="81">
        <f t="shared" ca="1" si="16"/>
        <v>0</v>
      </c>
      <c r="F148" s="83"/>
      <c r="G148" s="82">
        <f t="shared" ca="1" si="12"/>
        <v>270.21588508447621</v>
      </c>
      <c r="H148" s="82">
        <f t="shared" ca="1" si="13"/>
        <v>830.68632830796128</v>
      </c>
      <c r="I148" s="82">
        <f t="shared" ca="1" si="14"/>
        <v>110331.71646738815</v>
      </c>
    </row>
    <row r="149" spans="2:9" ht="15" thickBot="1" x14ac:dyDescent="0.35">
      <c r="B149" s="79">
        <f t="shared" ca="1" si="15"/>
        <v>126</v>
      </c>
      <c r="C149" s="80">
        <f t="shared" ca="1" si="9"/>
        <v>45537</v>
      </c>
      <c r="D149" s="83">
        <f t="shared" ca="1" si="10"/>
        <v>1100.9022133924375</v>
      </c>
      <c r="E149" s="81">
        <f t="shared" ca="1" si="16"/>
        <v>0</v>
      </c>
      <c r="F149" s="83"/>
      <c r="G149" s="82">
        <f t="shared" ca="1" si="12"/>
        <v>268.19663544803353</v>
      </c>
      <c r="H149" s="82">
        <f t="shared" ca="1" si="13"/>
        <v>832.70557794440401</v>
      </c>
      <c r="I149" s="82">
        <f t="shared" ca="1" si="14"/>
        <v>109499.01088944374</v>
      </c>
    </row>
    <row r="150" spans="2:9" ht="15" thickBot="1" x14ac:dyDescent="0.35">
      <c r="B150" s="79">
        <f t="shared" ca="1" si="15"/>
        <v>127</v>
      </c>
      <c r="C150" s="80">
        <f t="shared" ca="1" si="9"/>
        <v>45552</v>
      </c>
      <c r="D150" s="83">
        <f t="shared" ca="1" si="10"/>
        <v>1100.9022133924375</v>
      </c>
      <c r="E150" s="81">
        <f t="shared" ca="1" si="16"/>
        <v>0</v>
      </c>
      <c r="F150" s="83"/>
      <c r="G150" s="82">
        <f t="shared" ca="1" si="12"/>
        <v>266.17247737749801</v>
      </c>
      <c r="H150" s="82">
        <f t="shared" ca="1" si="13"/>
        <v>834.72973601493948</v>
      </c>
      <c r="I150" s="82">
        <f t="shared" ca="1" si="14"/>
        <v>108664.2811534288</v>
      </c>
    </row>
    <row r="151" spans="2:9" ht="15" thickBot="1" x14ac:dyDescent="0.35">
      <c r="B151" s="79">
        <f t="shared" ca="1" si="15"/>
        <v>128</v>
      </c>
      <c r="C151" s="80">
        <f t="shared" ca="1" si="9"/>
        <v>45567</v>
      </c>
      <c r="D151" s="83">
        <f t="shared" ca="1" si="10"/>
        <v>1100.9022133924375</v>
      </c>
      <c r="E151" s="81">
        <f t="shared" ca="1" si="16"/>
        <v>0</v>
      </c>
      <c r="F151" s="83"/>
      <c r="G151" s="82">
        <f t="shared" ca="1" si="12"/>
        <v>264.14339894134582</v>
      </c>
      <c r="H151" s="82">
        <f t="shared" ca="1" si="13"/>
        <v>836.75881445109167</v>
      </c>
      <c r="I151" s="82">
        <f t="shared" ca="1" si="14"/>
        <v>107827.52233897771</v>
      </c>
    </row>
    <row r="152" spans="2:9" ht="15" thickBot="1" x14ac:dyDescent="0.35">
      <c r="B152" s="79">
        <f t="shared" ca="1" si="15"/>
        <v>129</v>
      </c>
      <c r="C152" s="80">
        <f t="shared" ref="C152:C215" ca="1" si="17">IF($E$10="End of the Period",IF(B152="","",IF(OR(payment_frequency_2="Weekly",payment_frequency_2="Bi-weekly",payment_frequency_2="Semi-monthly"),first_payment_date_2+B152*VLOOKUP(payment_frequency_2,periodic_table,2,0),EDATE(first_payment_date_2,B152*VLOOKUP(payment_frequency_2,periodic_table,2,0)))),IF(B152="","",IF(OR(payment_frequency_2="Weekly",payment_frequency_2="Bi-weekly",payment_frequency_2="Semi-monthly"),first_payment_date_2+(B152-1)*VLOOKUP(payment_frequency_2,periodic_table,2,0),EDATE(first_payment_date_2,(B152-1)*VLOOKUP(payment_frequency_2,periodic_table,2,0)))))</f>
        <v>45582</v>
      </c>
      <c r="D152" s="83">
        <f t="shared" ref="D152:D215" ca="1" si="18">IF(B152="","",IF(I151&lt;payment_2,I151*(1+rate_2),payment_2))</f>
        <v>1100.9022133924375</v>
      </c>
      <c r="E152" s="81">
        <f t="shared" ref="E152:E163" ca="1" si="19">IFERROR(IF(I151*(1+rate_2)-D152&lt;$E$13,I151*(1+rate_2)-D152,IF(B152=$I$17,$E$13,IF(B152&lt;$I$17,0,IF(MOD(B152-$I$17,$E$18)=0,$E$13,0)))),0)</f>
        <v>0</v>
      </c>
      <c r="F152" s="83"/>
      <c r="G152" s="82">
        <f t="shared" ref="G152:G215" ca="1" si="20">IF(AND(payment_type_2=1,B152=1),0,IF(B152="","",I151*rate_2))</f>
        <v>262.10938817904974</v>
      </c>
      <c r="H152" s="82">
        <f t="shared" ca="1" si="13"/>
        <v>838.79282521338769</v>
      </c>
      <c r="I152" s="82">
        <f t="shared" ca="1" si="14"/>
        <v>106988.72951376432</v>
      </c>
    </row>
    <row r="153" spans="2:9" ht="15" thickBot="1" x14ac:dyDescent="0.35">
      <c r="B153" s="79">
        <f t="shared" ca="1" si="15"/>
        <v>130</v>
      </c>
      <c r="C153" s="80">
        <f t="shared" ca="1" si="17"/>
        <v>45597</v>
      </c>
      <c r="D153" s="83">
        <f t="shared" ca="1" si="18"/>
        <v>1100.9022133924375</v>
      </c>
      <c r="E153" s="81">
        <f t="shared" ca="1" si="19"/>
        <v>0</v>
      </c>
      <c r="F153" s="83"/>
      <c r="G153" s="82">
        <f t="shared" ca="1" si="20"/>
        <v>260.07043310100858</v>
      </c>
      <c r="H153" s="82">
        <f t="shared" ref="H153:H216" ca="1" si="21">IF(B153="","",D153-G153+E153+F153)</f>
        <v>840.83178029142891</v>
      </c>
      <c r="I153" s="82">
        <f t="shared" ref="I153:I216" ca="1" si="22">IFERROR(IF(H153&lt;=0,"",I152-H153),"")</f>
        <v>106147.8977334729</v>
      </c>
    </row>
    <row r="154" spans="2:9" ht="15" thickBot="1" x14ac:dyDescent="0.35">
      <c r="B154" s="79">
        <f t="shared" ca="1" si="15"/>
        <v>131</v>
      </c>
      <c r="C154" s="80">
        <f t="shared" ca="1" si="17"/>
        <v>45612</v>
      </c>
      <c r="D154" s="83">
        <f t="shared" ca="1" si="18"/>
        <v>1100.9022133924375</v>
      </c>
      <c r="E154" s="81">
        <f t="shared" ca="1" si="19"/>
        <v>0</v>
      </c>
      <c r="F154" s="83"/>
      <c r="G154" s="82">
        <f t="shared" ca="1" si="20"/>
        <v>258.02652168847652</v>
      </c>
      <c r="H154" s="82">
        <f t="shared" ca="1" si="21"/>
        <v>842.87569170396091</v>
      </c>
      <c r="I154" s="82">
        <f t="shared" ca="1" si="22"/>
        <v>105305.02204176894</v>
      </c>
    </row>
    <row r="155" spans="2:9" ht="15" thickBot="1" x14ac:dyDescent="0.35">
      <c r="B155" s="79">
        <f t="shared" ca="1" si="15"/>
        <v>132</v>
      </c>
      <c r="C155" s="80">
        <f t="shared" ca="1" si="17"/>
        <v>45627</v>
      </c>
      <c r="D155" s="83">
        <f t="shared" ca="1" si="18"/>
        <v>1100.9022133924375</v>
      </c>
      <c r="E155" s="81">
        <f t="shared" ca="1" si="19"/>
        <v>0</v>
      </c>
      <c r="F155" s="83"/>
      <c r="G155" s="82">
        <f t="shared" ca="1" si="20"/>
        <v>255.97764189349255</v>
      </c>
      <c r="H155" s="82">
        <f t="shared" ca="1" si="21"/>
        <v>844.92457149894494</v>
      </c>
      <c r="I155" s="82">
        <f t="shared" ca="1" si="22"/>
        <v>104460.09747026999</v>
      </c>
    </row>
    <row r="156" spans="2:9" ht="15" thickBot="1" x14ac:dyDescent="0.35">
      <c r="B156" s="79">
        <f t="shared" ca="1" si="15"/>
        <v>133</v>
      </c>
      <c r="C156" s="80">
        <f t="shared" ca="1" si="17"/>
        <v>45642</v>
      </c>
      <c r="D156" s="83">
        <f t="shared" ca="1" si="18"/>
        <v>1100.9022133924375</v>
      </c>
      <c r="E156" s="81">
        <f t="shared" ca="1" si="19"/>
        <v>0</v>
      </c>
      <c r="F156" s="83"/>
      <c r="G156" s="82">
        <f t="shared" ca="1" si="20"/>
        <v>253.92378163880892</v>
      </c>
      <c r="H156" s="82">
        <f t="shared" ca="1" si="21"/>
        <v>846.97843175362857</v>
      </c>
      <c r="I156" s="82">
        <f t="shared" ca="1" si="22"/>
        <v>103613.11903851636</v>
      </c>
    </row>
    <row r="157" spans="2:9" ht="15" thickBot="1" x14ac:dyDescent="0.35">
      <c r="B157" s="79">
        <f t="shared" ca="1" si="15"/>
        <v>134</v>
      </c>
      <c r="C157" s="80">
        <f t="shared" ca="1" si="17"/>
        <v>45657</v>
      </c>
      <c r="D157" s="83">
        <f t="shared" ca="1" si="18"/>
        <v>1100.9022133924375</v>
      </c>
      <c r="E157" s="81">
        <f t="shared" ca="1" si="19"/>
        <v>0</v>
      </c>
      <c r="F157" s="83"/>
      <c r="G157" s="82">
        <f t="shared" ca="1" si="20"/>
        <v>251.86492881782053</v>
      </c>
      <c r="H157" s="82">
        <f t="shared" ca="1" si="21"/>
        <v>849.03728457461693</v>
      </c>
      <c r="I157" s="82">
        <f t="shared" ca="1" si="22"/>
        <v>102764.08175394175</v>
      </c>
    </row>
    <row r="158" spans="2:9" ht="15" thickBot="1" x14ac:dyDescent="0.35">
      <c r="B158" s="79">
        <f t="shared" ca="1" si="15"/>
        <v>135</v>
      </c>
      <c r="C158" s="80">
        <f t="shared" ca="1" si="17"/>
        <v>45672</v>
      </c>
      <c r="D158" s="83">
        <f t="shared" ca="1" si="18"/>
        <v>1100.9022133924375</v>
      </c>
      <c r="E158" s="81">
        <f t="shared" ca="1" si="19"/>
        <v>0</v>
      </c>
      <c r="F158" s="83"/>
      <c r="G158" s="82">
        <f t="shared" ca="1" si="20"/>
        <v>249.80107129449311</v>
      </c>
      <c r="H158" s="82">
        <f t="shared" ca="1" si="21"/>
        <v>851.10114209794438</v>
      </c>
      <c r="I158" s="82">
        <f t="shared" ca="1" si="22"/>
        <v>101912.9806118438</v>
      </c>
    </row>
    <row r="159" spans="2:9" ht="15" thickBot="1" x14ac:dyDescent="0.35">
      <c r="B159" s="79">
        <f t="shared" ca="1" si="15"/>
        <v>136</v>
      </c>
      <c r="C159" s="80">
        <f t="shared" ca="1" si="17"/>
        <v>45687</v>
      </c>
      <c r="D159" s="83">
        <f t="shared" ca="1" si="18"/>
        <v>1100.9022133924375</v>
      </c>
      <c r="E159" s="81">
        <f t="shared" ca="1" si="19"/>
        <v>0</v>
      </c>
      <c r="F159" s="83"/>
      <c r="G159" s="82">
        <f t="shared" ca="1" si="20"/>
        <v>247.73219690329194</v>
      </c>
      <c r="H159" s="82">
        <f t="shared" ca="1" si="21"/>
        <v>853.17001648914561</v>
      </c>
      <c r="I159" s="82">
        <f t="shared" ca="1" si="22"/>
        <v>101059.81059535465</v>
      </c>
    </row>
    <row r="160" spans="2:9" ht="15" thickBot="1" x14ac:dyDescent="0.35">
      <c r="B160" s="79">
        <f t="shared" ca="1" si="15"/>
        <v>137</v>
      </c>
      <c r="C160" s="80">
        <f t="shared" ca="1" si="17"/>
        <v>45702</v>
      </c>
      <c r="D160" s="83">
        <f t="shared" ca="1" si="18"/>
        <v>1100.9022133924375</v>
      </c>
      <c r="E160" s="81">
        <f t="shared" ca="1" si="19"/>
        <v>0</v>
      </c>
      <c r="F160" s="83"/>
      <c r="G160" s="82">
        <f t="shared" ca="1" si="20"/>
        <v>245.65829344911003</v>
      </c>
      <c r="H160" s="82">
        <f t="shared" ca="1" si="21"/>
        <v>855.24391994332746</v>
      </c>
      <c r="I160" s="82">
        <f t="shared" ca="1" si="22"/>
        <v>100204.56667541132</v>
      </c>
    </row>
    <row r="161" spans="2:9" ht="15" thickBot="1" x14ac:dyDescent="0.35">
      <c r="B161" s="79">
        <f t="shared" ca="1" si="15"/>
        <v>138</v>
      </c>
      <c r="C161" s="80">
        <f t="shared" ca="1" si="17"/>
        <v>45717</v>
      </c>
      <c r="D161" s="83">
        <f t="shared" ca="1" si="18"/>
        <v>1100.9022133924375</v>
      </c>
      <c r="E161" s="81">
        <f t="shared" ca="1" si="19"/>
        <v>0</v>
      </c>
      <c r="F161" s="83"/>
      <c r="G161" s="82">
        <f t="shared" ca="1" si="20"/>
        <v>243.57934870719635</v>
      </c>
      <c r="H161" s="82">
        <f t="shared" ca="1" si="21"/>
        <v>857.32286468524114</v>
      </c>
      <c r="I161" s="82">
        <f t="shared" ca="1" si="22"/>
        <v>99347.243810726082</v>
      </c>
    </row>
    <row r="162" spans="2:9" ht="15" thickBot="1" x14ac:dyDescent="0.35">
      <c r="B162" s="79">
        <f t="shared" ca="1" si="15"/>
        <v>139</v>
      </c>
      <c r="C162" s="80">
        <f t="shared" ca="1" si="17"/>
        <v>45732</v>
      </c>
      <c r="D162" s="83">
        <f t="shared" ca="1" si="18"/>
        <v>1100.9022133924375</v>
      </c>
      <c r="E162" s="81">
        <f t="shared" ca="1" si="19"/>
        <v>0</v>
      </c>
      <c r="F162" s="83"/>
      <c r="G162" s="82">
        <f t="shared" ca="1" si="20"/>
        <v>241.49535042308361</v>
      </c>
      <c r="H162" s="82">
        <f t="shared" ca="1" si="21"/>
        <v>859.40686296935382</v>
      </c>
      <c r="I162" s="82">
        <f t="shared" ca="1" si="22"/>
        <v>98487.836947756732</v>
      </c>
    </row>
    <row r="163" spans="2:9" ht="15" thickBot="1" x14ac:dyDescent="0.35">
      <c r="B163" s="79">
        <f t="shared" ca="1" si="15"/>
        <v>140</v>
      </c>
      <c r="C163" s="80">
        <f t="shared" ca="1" si="17"/>
        <v>45747</v>
      </c>
      <c r="D163" s="83">
        <f t="shared" ca="1" si="18"/>
        <v>1100.9022133924375</v>
      </c>
      <c r="E163" s="81">
        <f t="shared" ca="1" si="19"/>
        <v>0</v>
      </c>
      <c r="F163" s="83"/>
      <c r="G163" s="82">
        <f t="shared" ca="1" si="20"/>
        <v>239.40628631251613</v>
      </c>
      <c r="H163" s="82">
        <f t="shared" ca="1" si="21"/>
        <v>861.49592707992133</v>
      </c>
      <c r="I163" s="82">
        <f t="shared" ca="1" si="22"/>
        <v>97626.341020676817</v>
      </c>
    </row>
    <row r="164" spans="2:9" ht="15" thickBot="1" x14ac:dyDescent="0.35">
      <c r="B164" s="79">
        <f t="shared" ca="1" si="15"/>
        <v>141</v>
      </c>
      <c r="C164" s="80">
        <f t="shared" ca="1" si="17"/>
        <v>45762</v>
      </c>
      <c r="D164" s="83">
        <f t="shared" ca="1" si="18"/>
        <v>1100.9022133924375</v>
      </c>
      <c r="E164" s="81">
        <f t="shared" ref="E164:E227" ca="1" si="23">IFERROR(IF(I163-D164&lt;$E$13,0,IF(B164=$I$17,$E$13,IF(B164&lt;$I$17,0,IF(MOD(B164-$I$17,$E$18)=0,$E$13,0)))),0)</f>
        <v>0</v>
      </c>
      <c r="F164" s="83"/>
      <c r="G164" s="82">
        <f t="shared" ca="1" si="20"/>
        <v>237.31214406137738</v>
      </c>
      <c r="H164" s="82">
        <f t="shared" ca="1" si="21"/>
        <v>863.59006933106014</v>
      </c>
      <c r="I164" s="82">
        <f t="shared" ca="1" si="22"/>
        <v>96762.750951345763</v>
      </c>
    </row>
    <row r="165" spans="2:9" ht="15" thickBot="1" x14ac:dyDescent="0.35">
      <c r="B165" s="79">
        <f t="shared" ca="1" si="15"/>
        <v>142</v>
      </c>
      <c r="C165" s="80">
        <f t="shared" ca="1" si="17"/>
        <v>45777</v>
      </c>
      <c r="D165" s="83">
        <f t="shared" ca="1" si="18"/>
        <v>1100.9022133924375</v>
      </c>
      <c r="E165" s="81">
        <f t="shared" ca="1" si="23"/>
        <v>0</v>
      </c>
      <c r="F165" s="83"/>
      <c r="G165" s="82">
        <f t="shared" ca="1" si="20"/>
        <v>235.21291132561745</v>
      </c>
      <c r="H165" s="82">
        <f t="shared" ca="1" si="21"/>
        <v>865.68930206682001</v>
      </c>
      <c r="I165" s="82">
        <f t="shared" ca="1" si="22"/>
        <v>95897.061649278941</v>
      </c>
    </row>
    <row r="166" spans="2:9" ht="15" thickBot="1" x14ac:dyDescent="0.35">
      <c r="B166" s="79">
        <f t="shared" ca="1" si="15"/>
        <v>143</v>
      </c>
      <c r="C166" s="80">
        <f t="shared" ca="1" si="17"/>
        <v>45792</v>
      </c>
      <c r="D166" s="83">
        <f t="shared" ca="1" si="18"/>
        <v>1100.9022133924375</v>
      </c>
      <c r="E166" s="81">
        <f t="shared" ca="1" si="23"/>
        <v>0</v>
      </c>
      <c r="F166" s="83"/>
      <c r="G166" s="82">
        <f t="shared" ca="1" si="20"/>
        <v>233.10857573118025</v>
      </c>
      <c r="H166" s="82">
        <f t="shared" ca="1" si="21"/>
        <v>867.79363766125721</v>
      </c>
      <c r="I166" s="82">
        <f t="shared" ca="1" si="22"/>
        <v>95029.268011617678</v>
      </c>
    </row>
    <row r="167" spans="2:9" ht="15" thickBot="1" x14ac:dyDescent="0.35">
      <c r="B167" s="79">
        <f t="shared" ca="1" si="15"/>
        <v>144</v>
      </c>
      <c r="C167" s="80">
        <f t="shared" ca="1" si="17"/>
        <v>45807</v>
      </c>
      <c r="D167" s="83">
        <f t="shared" ca="1" si="18"/>
        <v>1100.9022133924375</v>
      </c>
      <c r="E167" s="81">
        <f t="shared" ca="1" si="23"/>
        <v>0</v>
      </c>
      <c r="F167" s="83"/>
      <c r="G167" s="82">
        <f t="shared" ca="1" si="20"/>
        <v>230.99912487393058</v>
      </c>
      <c r="H167" s="82">
        <f t="shared" ca="1" si="21"/>
        <v>869.90308851850693</v>
      </c>
      <c r="I167" s="82">
        <f t="shared" ca="1" si="22"/>
        <v>94159.364923099172</v>
      </c>
    </row>
    <row r="168" spans="2:9" ht="15" thickBot="1" x14ac:dyDescent="0.35">
      <c r="B168" s="79">
        <f t="shared" ca="1" si="15"/>
        <v>145</v>
      </c>
      <c r="C168" s="80">
        <f t="shared" ca="1" si="17"/>
        <v>45822</v>
      </c>
      <c r="D168" s="83">
        <f t="shared" ca="1" si="18"/>
        <v>1100.9022133924375</v>
      </c>
      <c r="E168" s="81">
        <f t="shared" ca="1" si="23"/>
        <v>0</v>
      </c>
      <c r="F168" s="83"/>
      <c r="G168" s="82">
        <f t="shared" ca="1" si="20"/>
        <v>228.88454631958101</v>
      </c>
      <c r="H168" s="82">
        <f t="shared" ca="1" si="21"/>
        <v>872.01766707285651</v>
      </c>
      <c r="I168" s="82">
        <f t="shared" ca="1" si="22"/>
        <v>93287.347256026318</v>
      </c>
    </row>
    <row r="169" spans="2:9" ht="15" thickBot="1" x14ac:dyDescent="0.35">
      <c r="B169" s="79">
        <f t="shared" ca="1" si="15"/>
        <v>146</v>
      </c>
      <c r="C169" s="80">
        <f t="shared" ca="1" si="17"/>
        <v>45837</v>
      </c>
      <c r="D169" s="83">
        <f t="shared" ca="1" si="18"/>
        <v>1100.9022133924375</v>
      </c>
      <c r="E169" s="81">
        <f t="shared" ca="1" si="23"/>
        <v>0</v>
      </c>
      <c r="F169" s="83"/>
      <c r="G169" s="82">
        <f t="shared" ca="1" si="20"/>
        <v>226.76482760361858</v>
      </c>
      <c r="H169" s="82">
        <f t="shared" ca="1" si="21"/>
        <v>874.13738578881885</v>
      </c>
      <c r="I169" s="82">
        <f t="shared" ca="1" si="22"/>
        <v>92413.209870237493</v>
      </c>
    </row>
    <row r="170" spans="2:9" ht="15" thickBot="1" x14ac:dyDescent="0.35">
      <c r="B170" s="79">
        <f t="shared" ca="1" si="15"/>
        <v>147</v>
      </c>
      <c r="C170" s="80">
        <f t="shared" ca="1" si="17"/>
        <v>45852</v>
      </c>
      <c r="D170" s="83">
        <f t="shared" ca="1" si="18"/>
        <v>1100.9022133924375</v>
      </c>
      <c r="E170" s="81">
        <f t="shared" ca="1" si="23"/>
        <v>0</v>
      </c>
      <c r="F170" s="83"/>
      <c r="G170" s="82">
        <f t="shared" ca="1" si="20"/>
        <v>224.63995623123131</v>
      </c>
      <c r="H170" s="82">
        <f t="shared" ca="1" si="21"/>
        <v>876.26225716120621</v>
      </c>
      <c r="I170" s="82">
        <f t="shared" ca="1" si="22"/>
        <v>91536.947613076292</v>
      </c>
    </row>
    <row r="171" spans="2:9" ht="15" thickBot="1" x14ac:dyDescent="0.35">
      <c r="B171" s="79">
        <f t="shared" ca="1" si="15"/>
        <v>148</v>
      </c>
      <c r="C171" s="80">
        <f t="shared" ca="1" si="17"/>
        <v>45867</v>
      </c>
      <c r="D171" s="83">
        <f t="shared" ca="1" si="18"/>
        <v>1100.9022133924375</v>
      </c>
      <c r="E171" s="81">
        <f t="shared" ca="1" si="23"/>
        <v>0</v>
      </c>
      <c r="F171" s="83"/>
      <c r="G171" s="82">
        <f t="shared" ca="1" si="20"/>
        <v>222.50991967723465</v>
      </c>
      <c r="H171" s="82">
        <f t="shared" ca="1" si="21"/>
        <v>878.39229371520287</v>
      </c>
      <c r="I171" s="82">
        <f t="shared" ca="1" si="22"/>
        <v>90658.555319361083</v>
      </c>
    </row>
    <row r="172" spans="2:9" ht="15" thickBot="1" x14ac:dyDescent="0.35">
      <c r="B172" s="79">
        <f t="shared" ca="1" si="15"/>
        <v>149</v>
      </c>
      <c r="C172" s="80">
        <f t="shared" ca="1" si="17"/>
        <v>45882</v>
      </c>
      <c r="D172" s="83">
        <f t="shared" ca="1" si="18"/>
        <v>1100.9022133924375</v>
      </c>
      <c r="E172" s="81">
        <f t="shared" ca="1" si="23"/>
        <v>0</v>
      </c>
      <c r="F172" s="83"/>
      <c r="G172" s="82">
        <f t="shared" ca="1" si="20"/>
        <v>220.37470538599743</v>
      </c>
      <c r="H172" s="82">
        <f t="shared" ca="1" si="21"/>
        <v>880.52750800644003</v>
      </c>
      <c r="I172" s="82">
        <f t="shared" ca="1" si="22"/>
        <v>89778.027811354637</v>
      </c>
    </row>
    <row r="173" spans="2:9" ht="15" thickBot="1" x14ac:dyDescent="0.35">
      <c r="B173" s="79">
        <f t="shared" ca="1" si="15"/>
        <v>150</v>
      </c>
      <c r="C173" s="80">
        <f t="shared" ca="1" si="17"/>
        <v>45897</v>
      </c>
      <c r="D173" s="83">
        <f t="shared" ca="1" si="18"/>
        <v>1100.9022133924375</v>
      </c>
      <c r="E173" s="81">
        <f t="shared" ca="1" si="23"/>
        <v>0</v>
      </c>
      <c r="F173" s="83"/>
      <c r="G173" s="82">
        <f t="shared" ca="1" si="20"/>
        <v>218.23430077136811</v>
      </c>
      <c r="H173" s="82">
        <f t="shared" ca="1" si="21"/>
        <v>882.66791262106938</v>
      </c>
      <c r="I173" s="82">
        <f t="shared" ca="1" si="22"/>
        <v>88895.359898733572</v>
      </c>
    </row>
    <row r="174" spans="2:9" ht="15" thickBot="1" x14ac:dyDescent="0.35">
      <c r="B174" s="79">
        <f t="shared" ca="1" si="15"/>
        <v>151</v>
      </c>
      <c r="C174" s="80">
        <f t="shared" ca="1" si="17"/>
        <v>45912</v>
      </c>
      <c r="D174" s="83">
        <f t="shared" ca="1" si="18"/>
        <v>1100.9022133924375</v>
      </c>
      <c r="E174" s="81">
        <f t="shared" ca="1" si="23"/>
        <v>0</v>
      </c>
      <c r="F174" s="83"/>
      <c r="G174" s="82">
        <f t="shared" ca="1" si="20"/>
        <v>216.08869321660046</v>
      </c>
      <c r="H174" s="82">
        <f t="shared" ca="1" si="21"/>
        <v>884.81352017583708</v>
      </c>
      <c r="I174" s="82">
        <f t="shared" ca="1" si="22"/>
        <v>88010.54637855773</v>
      </c>
    </row>
    <row r="175" spans="2:9" ht="15" thickBot="1" x14ac:dyDescent="0.35">
      <c r="B175" s="79">
        <f t="shared" ref="B175:B238" ca="1" si="24">IFERROR(IF(I174&lt;=0,"",B174+1),"")</f>
        <v>152</v>
      </c>
      <c r="C175" s="80">
        <f t="shared" ca="1" si="17"/>
        <v>45927</v>
      </c>
      <c r="D175" s="83">
        <f t="shared" ca="1" si="18"/>
        <v>1100.9022133924375</v>
      </c>
      <c r="E175" s="81">
        <f t="shared" ca="1" si="23"/>
        <v>0</v>
      </c>
      <c r="F175" s="83"/>
      <c r="G175" s="82">
        <f t="shared" ca="1" si="20"/>
        <v>213.93787007427918</v>
      </c>
      <c r="H175" s="82">
        <f t="shared" ca="1" si="21"/>
        <v>886.96434331815829</v>
      </c>
      <c r="I175" s="82">
        <f t="shared" ca="1" si="22"/>
        <v>87123.582035239568</v>
      </c>
    </row>
    <row r="176" spans="2:9" ht="15" thickBot="1" x14ac:dyDescent="0.35">
      <c r="B176" s="79">
        <f t="shared" ca="1" si="24"/>
        <v>153</v>
      </c>
      <c r="C176" s="80">
        <f t="shared" ca="1" si="17"/>
        <v>45942</v>
      </c>
      <c r="D176" s="83">
        <f t="shared" ca="1" si="18"/>
        <v>1100.9022133924375</v>
      </c>
      <c r="E176" s="81">
        <f t="shared" ca="1" si="23"/>
        <v>0</v>
      </c>
      <c r="F176" s="83"/>
      <c r="G176" s="82">
        <f t="shared" ca="1" si="20"/>
        <v>211.7818186662453</v>
      </c>
      <c r="H176" s="82">
        <f t="shared" ca="1" si="21"/>
        <v>889.12039472619222</v>
      </c>
      <c r="I176" s="82">
        <f t="shared" ca="1" si="22"/>
        <v>86234.461640513371</v>
      </c>
    </row>
    <row r="177" spans="2:9" ht="15" thickBot="1" x14ac:dyDescent="0.35">
      <c r="B177" s="79">
        <f t="shared" ca="1" si="24"/>
        <v>154</v>
      </c>
      <c r="C177" s="80">
        <f t="shared" ca="1" si="17"/>
        <v>45957</v>
      </c>
      <c r="D177" s="83">
        <f t="shared" ca="1" si="18"/>
        <v>1100.9022133924375</v>
      </c>
      <c r="E177" s="81">
        <f t="shared" ca="1" si="23"/>
        <v>0</v>
      </c>
      <c r="F177" s="83"/>
      <c r="G177" s="82">
        <f t="shared" ca="1" si="20"/>
        <v>209.62052628352163</v>
      </c>
      <c r="H177" s="82">
        <f t="shared" ca="1" si="21"/>
        <v>891.28168710891589</v>
      </c>
      <c r="I177" s="82">
        <f t="shared" ca="1" si="22"/>
        <v>85343.179953404455</v>
      </c>
    </row>
    <row r="178" spans="2:9" ht="15" thickBot="1" x14ac:dyDescent="0.35">
      <c r="B178" s="79">
        <f t="shared" ca="1" si="24"/>
        <v>155</v>
      </c>
      <c r="C178" s="80">
        <f t="shared" ca="1" si="17"/>
        <v>45972</v>
      </c>
      <c r="D178" s="83">
        <f t="shared" ca="1" si="18"/>
        <v>1100.9022133924375</v>
      </c>
      <c r="E178" s="81">
        <f t="shared" ca="1" si="23"/>
        <v>0</v>
      </c>
      <c r="F178" s="83"/>
      <c r="G178" s="82">
        <f t="shared" ca="1" si="20"/>
        <v>207.45398018623769</v>
      </c>
      <c r="H178" s="82">
        <f t="shared" ca="1" si="21"/>
        <v>893.4482332061998</v>
      </c>
      <c r="I178" s="82">
        <f t="shared" ca="1" si="22"/>
        <v>84449.731720198251</v>
      </c>
    </row>
    <row r="179" spans="2:9" ht="15" thickBot="1" x14ac:dyDescent="0.35">
      <c r="B179" s="79">
        <f t="shared" ca="1" si="24"/>
        <v>156</v>
      </c>
      <c r="C179" s="80">
        <f t="shared" ca="1" si="17"/>
        <v>45987</v>
      </c>
      <c r="D179" s="83">
        <f t="shared" ca="1" si="18"/>
        <v>1100.9022133924375</v>
      </c>
      <c r="E179" s="81">
        <f t="shared" ca="1" si="23"/>
        <v>0</v>
      </c>
      <c r="F179" s="83"/>
      <c r="G179" s="82">
        <f t="shared" ca="1" si="20"/>
        <v>205.28216760355463</v>
      </c>
      <c r="H179" s="82">
        <f t="shared" ca="1" si="21"/>
        <v>895.62004578888286</v>
      </c>
      <c r="I179" s="82">
        <f t="shared" ca="1" si="22"/>
        <v>83554.111674409374</v>
      </c>
    </row>
    <row r="180" spans="2:9" ht="15" thickBot="1" x14ac:dyDescent="0.35">
      <c r="B180" s="79">
        <f t="shared" ca="1" si="24"/>
        <v>157</v>
      </c>
      <c r="C180" s="80">
        <f t="shared" ca="1" si="17"/>
        <v>46002</v>
      </c>
      <c r="D180" s="83">
        <f t="shared" ca="1" si="18"/>
        <v>1100.9022133924375</v>
      </c>
      <c r="E180" s="81">
        <f t="shared" ca="1" si="23"/>
        <v>0</v>
      </c>
      <c r="F180" s="83"/>
      <c r="G180" s="82">
        <f t="shared" ca="1" si="20"/>
        <v>203.10507573359001</v>
      </c>
      <c r="H180" s="82">
        <f t="shared" ca="1" si="21"/>
        <v>897.79713765884753</v>
      </c>
      <c r="I180" s="82">
        <f t="shared" ca="1" si="22"/>
        <v>82656.31453675052</v>
      </c>
    </row>
    <row r="181" spans="2:9" ht="15" thickBot="1" x14ac:dyDescent="0.35">
      <c r="B181" s="79">
        <f t="shared" ca="1" si="24"/>
        <v>158</v>
      </c>
      <c r="C181" s="80">
        <f t="shared" ca="1" si="17"/>
        <v>46017</v>
      </c>
      <c r="D181" s="83">
        <f t="shared" ca="1" si="18"/>
        <v>1100.9022133924375</v>
      </c>
      <c r="E181" s="81">
        <f t="shared" ca="1" si="23"/>
        <v>0</v>
      </c>
      <c r="F181" s="83"/>
      <c r="G181" s="82">
        <f t="shared" ca="1" si="20"/>
        <v>200.92269174334228</v>
      </c>
      <c r="H181" s="82">
        <f t="shared" ca="1" si="21"/>
        <v>899.9795216490952</v>
      </c>
      <c r="I181" s="82">
        <f t="shared" ca="1" si="22"/>
        <v>81756.335015101431</v>
      </c>
    </row>
    <row r="182" spans="2:9" ht="15" thickBot="1" x14ac:dyDescent="0.35">
      <c r="B182" s="79">
        <f t="shared" ca="1" si="24"/>
        <v>159</v>
      </c>
      <c r="C182" s="80">
        <f t="shared" ca="1" si="17"/>
        <v>46032</v>
      </c>
      <c r="D182" s="83">
        <f t="shared" ca="1" si="18"/>
        <v>1100.9022133924375</v>
      </c>
      <c r="E182" s="81">
        <f t="shared" ca="1" si="23"/>
        <v>0</v>
      </c>
      <c r="F182" s="83"/>
      <c r="G182" s="82">
        <f t="shared" ca="1" si="20"/>
        <v>198.73500276861523</v>
      </c>
      <c r="H182" s="82">
        <f t="shared" ca="1" si="21"/>
        <v>902.16721062382226</v>
      </c>
      <c r="I182" s="82">
        <f t="shared" ca="1" si="22"/>
        <v>80854.167804477605</v>
      </c>
    </row>
    <row r="183" spans="2:9" ht="15" thickBot="1" x14ac:dyDescent="0.35">
      <c r="B183" s="79">
        <f t="shared" ca="1" si="24"/>
        <v>160</v>
      </c>
      <c r="C183" s="80">
        <f t="shared" ca="1" si="17"/>
        <v>46047</v>
      </c>
      <c r="D183" s="83">
        <f t="shared" ca="1" si="18"/>
        <v>1100.9022133924375</v>
      </c>
      <c r="E183" s="81">
        <f t="shared" ca="1" si="23"/>
        <v>0</v>
      </c>
      <c r="F183" s="83"/>
      <c r="G183" s="82">
        <f t="shared" ca="1" si="20"/>
        <v>196.541995913942</v>
      </c>
      <c r="H183" s="82">
        <f t="shared" ca="1" si="21"/>
        <v>904.36021747849554</v>
      </c>
      <c r="I183" s="82">
        <f t="shared" ca="1" si="22"/>
        <v>79949.807586999115</v>
      </c>
    </row>
    <row r="184" spans="2:9" ht="15" thickBot="1" x14ac:dyDescent="0.35">
      <c r="B184" s="79">
        <f t="shared" ca="1" si="24"/>
        <v>161</v>
      </c>
      <c r="C184" s="80">
        <f t="shared" ca="1" si="17"/>
        <v>46062</v>
      </c>
      <c r="D184" s="83">
        <f t="shared" ca="1" si="18"/>
        <v>1100.9022133924375</v>
      </c>
      <c r="E184" s="81">
        <f t="shared" ca="1" si="23"/>
        <v>0</v>
      </c>
      <c r="F184" s="83"/>
      <c r="G184" s="82">
        <f t="shared" ca="1" si="20"/>
        <v>194.34365825250921</v>
      </c>
      <c r="H184" s="82">
        <f t="shared" ca="1" si="21"/>
        <v>906.55855513992833</v>
      </c>
      <c r="I184" s="82">
        <f t="shared" ca="1" si="22"/>
        <v>79043.249031859188</v>
      </c>
    </row>
    <row r="185" spans="2:9" ht="15" thickBot="1" x14ac:dyDescent="0.35">
      <c r="B185" s="79">
        <f t="shared" ca="1" si="24"/>
        <v>162</v>
      </c>
      <c r="C185" s="80">
        <f t="shared" ca="1" si="17"/>
        <v>46077</v>
      </c>
      <c r="D185" s="83">
        <f t="shared" ca="1" si="18"/>
        <v>1100.9022133924375</v>
      </c>
      <c r="E185" s="81">
        <f t="shared" ca="1" si="23"/>
        <v>0</v>
      </c>
      <c r="F185" s="83"/>
      <c r="G185" s="82">
        <f t="shared" ca="1" si="20"/>
        <v>192.1399768260807</v>
      </c>
      <c r="H185" s="82">
        <f t="shared" ca="1" si="21"/>
        <v>908.76223656635682</v>
      </c>
      <c r="I185" s="82">
        <f t="shared" ca="1" si="22"/>
        <v>78134.486795292833</v>
      </c>
    </row>
    <row r="186" spans="2:9" ht="15" thickBot="1" x14ac:dyDescent="0.35">
      <c r="B186" s="79">
        <f t="shared" ca="1" si="24"/>
        <v>163</v>
      </c>
      <c r="C186" s="80">
        <f t="shared" ca="1" si="17"/>
        <v>46092</v>
      </c>
      <c r="D186" s="83">
        <f t="shared" ca="1" si="18"/>
        <v>1100.9022133924375</v>
      </c>
      <c r="E186" s="81">
        <f t="shared" ca="1" si="23"/>
        <v>0</v>
      </c>
      <c r="F186" s="83"/>
      <c r="G186" s="82">
        <f t="shared" ca="1" si="20"/>
        <v>189.93093864492118</v>
      </c>
      <c r="H186" s="82">
        <f t="shared" ca="1" si="21"/>
        <v>910.9712747475163</v>
      </c>
      <c r="I186" s="82">
        <f t="shared" ca="1" si="22"/>
        <v>77223.515520545319</v>
      </c>
    </row>
    <row r="187" spans="2:9" ht="15" thickBot="1" x14ac:dyDescent="0.35">
      <c r="B187" s="79">
        <f t="shared" ca="1" si="24"/>
        <v>164</v>
      </c>
      <c r="C187" s="80">
        <f t="shared" ca="1" si="17"/>
        <v>46107</v>
      </c>
      <c r="D187" s="83">
        <f t="shared" ca="1" si="18"/>
        <v>1100.9022133924375</v>
      </c>
      <c r="E187" s="81">
        <f t="shared" ca="1" si="23"/>
        <v>0</v>
      </c>
      <c r="F187" s="83"/>
      <c r="G187" s="82">
        <f t="shared" ca="1" si="20"/>
        <v>187.71653068771965</v>
      </c>
      <c r="H187" s="82">
        <f t="shared" ca="1" si="21"/>
        <v>913.18568270471781</v>
      </c>
      <c r="I187" s="82">
        <f t="shared" ca="1" si="22"/>
        <v>76310.329837840603</v>
      </c>
    </row>
    <row r="188" spans="2:9" ht="15" thickBot="1" x14ac:dyDescent="0.35">
      <c r="B188" s="79">
        <f t="shared" ca="1" si="24"/>
        <v>165</v>
      </c>
      <c r="C188" s="80">
        <f t="shared" ca="1" si="17"/>
        <v>46122</v>
      </c>
      <c r="D188" s="83">
        <f t="shared" ca="1" si="18"/>
        <v>1100.9022133924375</v>
      </c>
      <c r="E188" s="81">
        <f t="shared" ca="1" si="23"/>
        <v>0</v>
      </c>
      <c r="F188" s="83"/>
      <c r="G188" s="82">
        <f t="shared" ca="1" si="20"/>
        <v>185.49673990151257</v>
      </c>
      <c r="H188" s="82">
        <f t="shared" ca="1" si="21"/>
        <v>915.40547349092492</v>
      </c>
      <c r="I188" s="82">
        <f t="shared" ca="1" si="22"/>
        <v>75394.924364349674</v>
      </c>
    </row>
    <row r="189" spans="2:9" ht="15" thickBot="1" x14ac:dyDescent="0.35">
      <c r="B189" s="79">
        <f t="shared" ca="1" si="24"/>
        <v>166</v>
      </c>
      <c r="C189" s="80">
        <f t="shared" ca="1" si="17"/>
        <v>46137</v>
      </c>
      <c r="D189" s="83">
        <f t="shared" ca="1" si="18"/>
        <v>1100.9022133924375</v>
      </c>
      <c r="E189" s="81">
        <f t="shared" ca="1" si="23"/>
        <v>0</v>
      </c>
      <c r="F189" s="83"/>
      <c r="G189" s="82">
        <f t="shared" ca="1" si="20"/>
        <v>183.27155320160702</v>
      </c>
      <c r="H189" s="82">
        <f t="shared" ca="1" si="21"/>
        <v>917.63066019083044</v>
      </c>
      <c r="I189" s="82">
        <f t="shared" ca="1" si="22"/>
        <v>74477.293704158845</v>
      </c>
    </row>
    <row r="190" spans="2:9" ht="15" thickBot="1" x14ac:dyDescent="0.35">
      <c r="B190" s="79">
        <f t="shared" ca="1" si="24"/>
        <v>167</v>
      </c>
      <c r="C190" s="80">
        <f t="shared" ca="1" si="17"/>
        <v>46152</v>
      </c>
      <c r="D190" s="83">
        <f t="shared" ca="1" si="18"/>
        <v>1100.9022133924375</v>
      </c>
      <c r="E190" s="81">
        <f t="shared" ca="1" si="23"/>
        <v>0</v>
      </c>
      <c r="F190" s="83"/>
      <c r="G190" s="82">
        <f t="shared" ca="1" si="20"/>
        <v>181.04095747150359</v>
      </c>
      <c r="H190" s="82">
        <f t="shared" ca="1" si="21"/>
        <v>919.8612559209339</v>
      </c>
      <c r="I190" s="82">
        <f t="shared" ca="1" si="22"/>
        <v>73557.432448237916</v>
      </c>
    </row>
    <row r="191" spans="2:9" ht="15" thickBot="1" x14ac:dyDescent="0.35">
      <c r="B191" s="79">
        <f t="shared" ca="1" si="24"/>
        <v>168</v>
      </c>
      <c r="C191" s="80">
        <f t="shared" ca="1" si="17"/>
        <v>46167</v>
      </c>
      <c r="D191" s="83">
        <f t="shared" ca="1" si="18"/>
        <v>1100.9022133924375</v>
      </c>
      <c r="E191" s="81">
        <f t="shared" ca="1" si="23"/>
        <v>0</v>
      </c>
      <c r="F191" s="83"/>
      <c r="G191" s="82">
        <f t="shared" ca="1" si="20"/>
        <v>178.80493956281896</v>
      </c>
      <c r="H191" s="82">
        <f t="shared" ca="1" si="21"/>
        <v>922.09727382961853</v>
      </c>
      <c r="I191" s="82">
        <f t="shared" ca="1" si="22"/>
        <v>72635.335174408305</v>
      </c>
    </row>
    <row r="192" spans="2:9" ht="15" thickBot="1" x14ac:dyDescent="0.35">
      <c r="B192" s="79">
        <f t="shared" ca="1" si="24"/>
        <v>169</v>
      </c>
      <c r="C192" s="80">
        <f t="shared" ca="1" si="17"/>
        <v>46182</v>
      </c>
      <c r="D192" s="83">
        <f t="shared" ca="1" si="18"/>
        <v>1100.9022133924375</v>
      </c>
      <c r="E192" s="81">
        <f t="shared" ca="1" si="23"/>
        <v>0</v>
      </c>
      <c r="F192" s="83"/>
      <c r="G192" s="82">
        <f t="shared" ca="1" si="20"/>
        <v>176.56348629520843</v>
      </c>
      <c r="H192" s="82">
        <f t="shared" ca="1" si="21"/>
        <v>924.33872709722903</v>
      </c>
      <c r="I192" s="82">
        <f t="shared" ca="1" si="22"/>
        <v>71710.996447311074</v>
      </c>
    </row>
    <row r="193" spans="2:9" ht="15" thickBot="1" x14ac:dyDescent="0.35">
      <c r="B193" s="79">
        <f t="shared" ca="1" si="24"/>
        <v>170</v>
      </c>
      <c r="C193" s="80">
        <f t="shared" ca="1" si="17"/>
        <v>46197</v>
      </c>
      <c r="D193" s="83">
        <f t="shared" ca="1" si="18"/>
        <v>1100.9022133924375</v>
      </c>
      <c r="E193" s="81">
        <f t="shared" ca="1" si="23"/>
        <v>0</v>
      </c>
      <c r="F193" s="83"/>
      <c r="G193" s="82">
        <f t="shared" ca="1" si="20"/>
        <v>174.31658445628824</v>
      </c>
      <c r="H193" s="82">
        <f t="shared" ca="1" si="21"/>
        <v>926.58562893614931</v>
      </c>
      <c r="I193" s="82">
        <f t="shared" ca="1" si="22"/>
        <v>70784.410818374919</v>
      </c>
    </row>
    <row r="194" spans="2:9" ht="15" thickBot="1" x14ac:dyDescent="0.35">
      <c r="B194" s="79">
        <f t="shared" ca="1" si="24"/>
        <v>171</v>
      </c>
      <c r="C194" s="80">
        <f t="shared" ca="1" si="17"/>
        <v>46212</v>
      </c>
      <c r="D194" s="83">
        <f t="shared" ca="1" si="18"/>
        <v>1100.9022133924375</v>
      </c>
      <c r="E194" s="81">
        <f t="shared" ca="1" si="23"/>
        <v>0</v>
      </c>
      <c r="F194" s="83"/>
      <c r="G194" s="82">
        <f t="shared" ca="1" si="20"/>
        <v>172.06422080155772</v>
      </c>
      <c r="H194" s="82">
        <f t="shared" ca="1" si="21"/>
        <v>928.83799259087982</v>
      </c>
      <c r="I194" s="82">
        <f t="shared" ca="1" si="22"/>
        <v>69855.572825784038</v>
      </c>
    </row>
    <row r="195" spans="2:9" ht="15" thickBot="1" x14ac:dyDescent="0.35">
      <c r="B195" s="79">
        <f t="shared" ca="1" si="24"/>
        <v>172</v>
      </c>
      <c r="C195" s="80">
        <f t="shared" ca="1" si="17"/>
        <v>46227</v>
      </c>
      <c r="D195" s="83">
        <f t="shared" ca="1" si="18"/>
        <v>1100.9022133924375</v>
      </c>
      <c r="E195" s="81">
        <f t="shared" ca="1" si="23"/>
        <v>0</v>
      </c>
      <c r="F195" s="83"/>
      <c r="G195" s="82">
        <f t="shared" ca="1" si="20"/>
        <v>169.80638205432123</v>
      </c>
      <c r="H195" s="82">
        <f t="shared" ca="1" si="21"/>
        <v>931.09583133811623</v>
      </c>
      <c r="I195" s="82">
        <f t="shared" ca="1" si="22"/>
        <v>68924.476994445926</v>
      </c>
    </row>
    <row r="196" spans="2:9" ht="15" thickBot="1" x14ac:dyDescent="0.35">
      <c r="B196" s="79">
        <f t="shared" ca="1" si="24"/>
        <v>173</v>
      </c>
      <c r="C196" s="80">
        <f t="shared" ca="1" si="17"/>
        <v>46242</v>
      </c>
      <c r="D196" s="83">
        <f t="shared" ca="1" si="18"/>
        <v>1100.9022133924375</v>
      </c>
      <c r="E196" s="81">
        <f t="shared" ca="1" si="23"/>
        <v>0</v>
      </c>
      <c r="F196" s="83"/>
      <c r="G196" s="82">
        <f t="shared" ca="1" si="20"/>
        <v>167.54305490560981</v>
      </c>
      <c r="H196" s="82">
        <f t="shared" ca="1" si="21"/>
        <v>933.35915848682771</v>
      </c>
      <c r="I196" s="82">
        <f t="shared" ca="1" si="22"/>
        <v>67991.117835959099</v>
      </c>
    </row>
    <row r="197" spans="2:9" ht="15" thickBot="1" x14ac:dyDescent="0.35">
      <c r="B197" s="79">
        <f t="shared" ca="1" si="24"/>
        <v>174</v>
      </c>
      <c r="C197" s="80">
        <f t="shared" ca="1" si="17"/>
        <v>46257</v>
      </c>
      <c r="D197" s="83">
        <f t="shared" ca="1" si="18"/>
        <v>1100.9022133924375</v>
      </c>
      <c r="E197" s="81">
        <f t="shared" ca="1" si="23"/>
        <v>0</v>
      </c>
      <c r="F197" s="83"/>
      <c r="G197" s="82">
        <f t="shared" ca="1" si="20"/>
        <v>165.27422601410277</v>
      </c>
      <c r="H197" s="82">
        <f t="shared" ca="1" si="21"/>
        <v>935.62798737833475</v>
      </c>
      <c r="I197" s="82">
        <f t="shared" ca="1" si="22"/>
        <v>67055.489848580764</v>
      </c>
    </row>
    <row r="198" spans="2:9" ht="15" thickBot="1" x14ac:dyDescent="0.35">
      <c r="B198" s="79">
        <f t="shared" ca="1" si="24"/>
        <v>175</v>
      </c>
      <c r="C198" s="80">
        <f t="shared" ca="1" si="17"/>
        <v>46272</v>
      </c>
      <c r="D198" s="83">
        <f t="shared" ca="1" si="18"/>
        <v>1100.9022133924375</v>
      </c>
      <c r="E198" s="81">
        <f t="shared" ca="1" si="23"/>
        <v>0</v>
      </c>
      <c r="F198" s="83"/>
      <c r="G198" s="82">
        <f t="shared" ca="1" si="20"/>
        <v>162.99988200604903</v>
      </c>
      <c r="H198" s="82">
        <f t="shared" ca="1" si="21"/>
        <v>937.90233138638848</v>
      </c>
      <c r="I198" s="82">
        <f t="shared" ca="1" si="22"/>
        <v>66117.587517194377</v>
      </c>
    </row>
    <row r="199" spans="2:9" ht="15" thickBot="1" x14ac:dyDescent="0.35">
      <c r="B199" s="79">
        <f t="shared" ca="1" si="24"/>
        <v>176</v>
      </c>
      <c r="C199" s="80">
        <f t="shared" ca="1" si="17"/>
        <v>46287</v>
      </c>
      <c r="D199" s="83">
        <f t="shared" ca="1" si="18"/>
        <v>1100.9022133924375</v>
      </c>
      <c r="E199" s="81">
        <f t="shared" ca="1" si="23"/>
        <v>0</v>
      </c>
      <c r="F199" s="83"/>
      <c r="G199" s="82">
        <f t="shared" ca="1" si="20"/>
        <v>160.72000947518848</v>
      </c>
      <c r="H199" s="82">
        <f t="shared" ca="1" si="21"/>
        <v>940.18220391724901</v>
      </c>
      <c r="I199" s="82">
        <f t="shared" ca="1" si="22"/>
        <v>65177.40531327713</v>
      </c>
    </row>
    <row r="200" spans="2:9" ht="15" thickBot="1" x14ac:dyDescent="0.35">
      <c r="B200" s="79">
        <f t="shared" ca="1" si="24"/>
        <v>177</v>
      </c>
      <c r="C200" s="80">
        <f t="shared" ca="1" si="17"/>
        <v>46302</v>
      </c>
      <c r="D200" s="83">
        <f t="shared" ca="1" si="18"/>
        <v>1100.9022133924375</v>
      </c>
      <c r="E200" s="81">
        <f t="shared" ca="1" si="23"/>
        <v>0</v>
      </c>
      <c r="F200" s="83"/>
      <c r="G200" s="82">
        <f t="shared" ca="1" si="20"/>
        <v>158.43459498267259</v>
      </c>
      <c r="H200" s="82">
        <f t="shared" ca="1" si="21"/>
        <v>942.4676184097649</v>
      </c>
      <c r="I200" s="82">
        <f t="shared" ca="1" si="22"/>
        <v>64234.937694867367</v>
      </c>
    </row>
    <row r="201" spans="2:9" ht="15" thickBot="1" x14ac:dyDescent="0.35">
      <c r="B201" s="79">
        <f t="shared" ca="1" si="24"/>
        <v>178</v>
      </c>
      <c r="C201" s="80">
        <f t="shared" ca="1" si="17"/>
        <v>46317</v>
      </c>
      <c r="D201" s="83">
        <f t="shared" ca="1" si="18"/>
        <v>1100.9022133924375</v>
      </c>
      <c r="E201" s="81">
        <f t="shared" ca="1" si="23"/>
        <v>0</v>
      </c>
      <c r="F201" s="83"/>
      <c r="G201" s="82">
        <f t="shared" ca="1" si="20"/>
        <v>156.14362505698551</v>
      </c>
      <c r="H201" s="82">
        <f t="shared" ca="1" si="21"/>
        <v>944.75858833545203</v>
      </c>
      <c r="I201" s="82">
        <f t="shared" ca="1" si="22"/>
        <v>63290.179106531912</v>
      </c>
    </row>
    <row r="202" spans="2:9" ht="15" thickBot="1" x14ac:dyDescent="0.35">
      <c r="B202" s="79">
        <f t="shared" ca="1" si="24"/>
        <v>179</v>
      </c>
      <c r="C202" s="80">
        <f t="shared" ca="1" si="17"/>
        <v>46332</v>
      </c>
      <c r="D202" s="83">
        <f t="shared" ca="1" si="18"/>
        <v>1100.9022133924375</v>
      </c>
      <c r="E202" s="81">
        <f t="shared" ca="1" si="23"/>
        <v>0</v>
      </c>
      <c r="F202" s="83"/>
      <c r="G202" s="82">
        <f t="shared" ca="1" si="20"/>
        <v>153.84708619386453</v>
      </c>
      <c r="H202" s="82">
        <f t="shared" ca="1" si="21"/>
        <v>947.05512719857302</v>
      </c>
      <c r="I202" s="82">
        <f t="shared" ca="1" si="22"/>
        <v>62343.123979333337</v>
      </c>
    </row>
    <row r="203" spans="2:9" ht="15" thickBot="1" x14ac:dyDescent="0.35">
      <c r="B203" s="79">
        <f t="shared" ca="1" si="24"/>
        <v>180</v>
      </c>
      <c r="C203" s="80">
        <f t="shared" ca="1" si="17"/>
        <v>46347</v>
      </c>
      <c r="D203" s="83">
        <f t="shared" ca="1" si="18"/>
        <v>1100.9022133924375</v>
      </c>
      <c r="E203" s="81">
        <f t="shared" ca="1" si="23"/>
        <v>0</v>
      </c>
      <c r="F203" s="83"/>
      <c r="G203" s="82">
        <f t="shared" ca="1" si="20"/>
        <v>151.54496485622047</v>
      </c>
      <c r="H203" s="82">
        <f t="shared" ca="1" si="21"/>
        <v>949.35724853621696</v>
      </c>
      <c r="I203" s="82">
        <f t="shared" ca="1" si="22"/>
        <v>61393.766730797121</v>
      </c>
    </row>
    <row r="204" spans="2:9" ht="15" thickBot="1" x14ac:dyDescent="0.35">
      <c r="B204" s="79">
        <f t="shared" ca="1" si="24"/>
        <v>181</v>
      </c>
      <c r="C204" s="80">
        <f t="shared" ca="1" si="17"/>
        <v>46362</v>
      </c>
      <c r="D204" s="83">
        <f t="shared" ca="1" si="18"/>
        <v>1100.9022133924375</v>
      </c>
      <c r="E204" s="81">
        <f t="shared" ca="1" si="23"/>
        <v>0</v>
      </c>
      <c r="F204" s="83"/>
      <c r="G204" s="82">
        <f t="shared" ca="1" si="20"/>
        <v>149.23724747405797</v>
      </c>
      <c r="H204" s="82">
        <f t="shared" ca="1" si="21"/>
        <v>951.66496591837949</v>
      </c>
      <c r="I204" s="82">
        <f t="shared" ca="1" si="22"/>
        <v>60442.101764878738</v>
      </c>
    </row>
    <row r="205" spans="2:9" ht="15" thickBot="1" x14ac:dyDescent="0.35">
      <c r="B205" s="79">
        <f t="shared" ca="1" si="24"/>
        <v>182</v>
      </c>
      <c r="C205" s="80">
        <f t="shared" ca="1" si="17"/>
        <v>46377</v>
      </c>
      <c r="D205" s="83">
        <f t="shared" ca="1" si="18"/>
        <v>1100.9022133924375</v>
      </c>
      <c r="E205" s="81">
        <f t="shared" ca="1" si="23"/>
        <v>0</v>
      </c>
      <c r="F205" s="83"/>
      <c r="G205" s="82">
        <f t="shared" ca="1" si="20"/>
        <v>146.92392044439541</v>
      </c>
      <c r="H205" s="82">
        <f t="shared" ca="1" si="21"/>
        <v>953.97829294804205</v>
      </c>
      <c r="I205" s="82">
        <f t="shared" ca="1" si="22"/>
        <v>59488.123471930696</v>
      </c>
    </row>
    <row r="206" spans="2:9" ht="15" thickBot="1" x14ac:dyDescent="0.35">
      <c r="B206" s="79">
        <f t="shared" ca="1" si="24"/>
        <v>183</v>
      </c>
      <c r="C206" s="80">
        <f t="shared" ca="1" si="17"/>
        <v>46392</v>
      </c>
      <c r="D206" s="83">
        <f t="shared" ca="1" si="18"/>
        <v>1100.9022133924375</v>
      </c>
      <c r="E206" s="81">
        <f t="shared" ca="1" si="23"/>
        <v>0</v>
      </c>
      <c r="F206" s="83"/>
      <c r="G206" s="82">
        <f t="shared" ca="1" si="20"/>
        <v>144.6049701311847</v>
      </c>
      <c r="H206" s="82">
        <f t="shared" ca="1" si="21"/>
        <v>956.29724326125279</v>
      </c>
      <c r="I206" s="82">
        <f t="shared" ca="1" si="22"/>
        <v>58531.826228669444</v>
      </c>
    </row>
    <row r="207" spans="2:9" ht="15" thickBot="1" x14ac:dyDescent="0.35">
      <c r="B207" s="79">
        <f t="shared" ca="1" si="24"/>
        <v>184</v>
      </c>
      <c r="C207" s="80">
        <f t="shared" ca="1" si="17"/>
        <v>46407</v>
      </c>
      <c r="D207" s="83">
        <f t="shared" ca="1" si="18"/>
        <v>1100.9022133924375</v>
      </c>
      <c r="E207" s="81">
        <f t="shared" ca="1" si="23"/>
        <v>0</v>
      </c>
      <c r="F207" s="83"/>
      <c r="G207" s="82">
        <f t="shared" ca="1" si="20"/>
        <v>142.28038286523108</v>
      </c>
      <c r="H207" s="82">
        <f t="shared" ca="1" si="21"/>
        <v>958.62183052720638</v>
      </c>
      <c r="I207" s="82">
        <f t="shared" ca="1" si="22"/>
        <v>57573.204398142239</v>
      </c>
    </row>
    <row r="208" spans="2:9" ht="15" thickBot="1" x14ac:dyDescent="0.35">
      <c r="B208" s="79">
        <f t="shared" ca="1" si="24"/>
        <v>185</v>
      </c>
      <c r="C208" s="80">
        <f t="shared" ca="1" si="17"/>
        <v>46422</v>
      </c>
      <c r="D208" s="83">
        <f t="shared" ca="1" si="18"/>
        <v>1100.9022133924375</v>
      </c>
      <c r="E208" s="81">
        <f t="shared" ca="1" si="23"/>
        <v>0</v>
      </c>
      <c r="F208" s="83"/>
      <c r="G208" s="82">
        <f t="shared" ca="1" si="20"/>
        <v>139.95014494411231</v>
      </c>
      <c r="H208" s="82">
        <f t="shared" ca="1" si="21"/>
        <v>960.95206844832524</v>
      </c>
      <c r="I208" s="82">
        <f t="shared" ca="1" si="22"/>
        <v>56612.252329693911</v>
      </c>
    </row>
    <row r="209" spans="2:9" ht="15" thickBot="1" x14ac:dyDescent="0.35">
      <c r="B209" s="79">
        <f t="shared" ca="1" si="24"/>
        <v>186</v>
      </c>
      <c r="C209" s="80">
        <f t="shared" ca="1" si="17"/>
        <v>46437</v>
      </c>
      <c r="D209" s="83">
        <f t="shared" ca="1" si="18"/>
        <v>1100.9022133924375</v>
      </c>
      <c r="E209" s="81">
        <f t="shared" ca="1" si="23"/>
        <v>0</v>
      </c>
      <c r="F209" s="83"/>
      <c r="G209" s="82">
        <f t="shared" ca="1" si="20"/>
        <v>137.61424263209807</v>
      </c>
      <c r="H209" s="82">
        <f t="shared" ca="1" si="21"/>
        <v>963.28797076033948</v>
      </c>
      <c r="I209" s="82">
        <f t="shared" ca="1" si="22"/>
        <v>55648.964358933568</v>
      </c>
    </row>
    <row r="210" spans="2:9" ht="15" thickBot="1" x14ac:dyDescent="0.35">
      <c r="B210" s="79">
        <f t="shared" ca="1" si="24"/>
        <v>187</v>
      </c>
      <c r="C210" s="80">
        <f t="shared" ca="1" si="17"/>
        <v>46452</v>
      </c>
      <c r="D210" s="83">
        <f t="shared" ca="1" si="18"/>
        <v>1100.9022133924375</v>
      </c>
      <c r="E210" s="81">
        <f t="shared" ca="1" si="23"/>
        <v>0</v>
      </c>
      <c r="F210" s="83"/>
      <c r="G210" s="82">
        <f t="shared" ca="1" si="20"/>
        <v>135.27266216006896</v>
      </c>
      <c r="H210" s="82">
        <f t="shared" ca="1" si="21"/>
        <v>965.6295512323685</v>
      </c>
      <c r="I210" s="82">
        <f t="shared" ca="1" si="22"/>
        <v>54683.334807701198</v>
      </c>
    </row>
    <row r="211" spans="2:9" ht="15" thickBot="1" x14ac:dyDescent="0.35">
      <c r="B211" s="79">
        <f t="shared" ca="1" si="24"/>
        <v>188</v>
      </c>
      <c r="C211" s="80">
        <f t="shared" ca="1" si="17"/>
        <v>46467</v>
      </c>
      <c r="D211" s="83">
        <f t="shared" ca="1" si="18"/>
        <v>1100.9022133924375</v>
      </c>
      <c r="E211" s="81">
        <f t="shared" ca="1" si="23"/>
        <v>0</v>
      </c>
      <c r="F211" s="83"/>
      <c r="G211" s="82">
        <f t="shared" ca="1" si="20"/>
        <v>132.92538972543531</v>
      </c>
      <c r="H211" s="82">
        <f t="shared" ca="1" si="21"/>
        <v>967.97682366700224</v>
      </c>
      <c r="I211" s="82">
        <f t="shared" ca="1" si="22"/>
        <v>53715.357984034199</v>
      </c>
    </row>
    <row r="212" spans="2:9" ht="15" thickBot="1" x14ac:dyDescent="0.35">
      <c r="B212" s="79">
        <f t="shared" ca="1" si="24"/>
        <v>189</v>
      </c>
      <c r="C212" s="80">
        <f t="shared" ca="1" si="17"/>
        <v>46482</v>
      </c>
      <c r="D212" s="83">
        <f t="shared" ca="1" si="18"/>
        <v>1100.9022133924375</v>
      </c>
      <c r="E212" s="81">
        <f t="shared" ca="1" si="23"/>
        <v>0</v>
      </c>
      <c r="F212" s="83"/>
      <c r="G212" s="82">
        <f t="shared" ca="1" si="20"/>
        <v>130.57241149205581</v>
      </c>
      <c r="H212" s="82">
        <f t="shared" ca="1" si="21"/>
        <v>970.32980190038165</v>
      </c>
      <c r="I212" s="82">
        <f t="shared" ca="1" si="22"/>
        <v>52745.028182133814</v>
      </c>
    </row>
    <row r="213" spans="2:9" ht="15" thickBot="1" x14ac:dyDescent="0.35">
      <c r="B213" s="79">
        <f t="shared" ca="1" si="24"/>
        <v>190</v>
      </c>
      <c r="C213" s="80">
        <f t="shared" ca="1" si="17"/>
        <v>46497</v>
      </c>
      <c r="D213" s="83">
        <f t="shared" ca="1" si="18"/>
        <v>1100.9022133924375</v>
      </c>
      <c r="E213" s="81">
        <f t="shared" ca="1" si="23"/>
        <v>0</v>
      </c>
      <c r="F213" s="83"/>
      <c r="G213" s="82">
        <f t="shared" ca="1" si="20"/>
        <v>128.21371359015595</v>
      </c>
      <c r="H213" s="82">
        <f t="shared" ca="1" si="21"/>
        <v>972.68849980228151</v>
      </c>
      <c r="I213" s="82">
        <f t="shared" ca="1" si="22"/>
        <v>51772.339682331534</v>
      </c>
    </row>
    <row r="214" spans="2:9" ht="15" thickBot="1" x14ac:dyDescent="0.35">
      <c r="B214" s="79">
        <f t="shared" ca="1" si="24"/>
        <v>191</v>
      </c>
      <c r="C214" s="80">
        <f t="shared" ca="1" si="17"/>
        <v>46512</v>
      </c>
      <c r="D214" s="83">
        <f t="shared" ca="1" si="18"/>
        <v>1100.9022133924375</v>
      </c>
      <c r="E214" s="81">
        <f t="shared" ca="1" si="23"/>
        <v>0</v>
      </c>
      <c r="F214" s="83"/>
      <c r="G214" s="82">
        <f t="shared" ca="1" si="20"/>
        <v>125.8492821162463</v>
      </c>
      <c r="H214" s="82">
        <f t="shared" ca="1" si="21"/>
        <v>975.0529312761912</v>
      </c>
      <c r="I214" s="82">
        <f t="shared" ca="1" si="22"/>
        <v>50797.286751055341</v>
      </c>
    </row>
    <row r="215" spans="2:9" ht="15" thickBot="1" x14ac:dyDescent="0.35">
      <c r="B215" s="79">
        <f t="shared" ca="1" si="24"/>
        <v>192</v>
      </c>
      <c r="C215" s="80">
        <f t="shared" ca="1" si="17"/>
        <v>46527</v>
      </c>
      <c r="D215" s="83">
        <f t="shared" ca="1" si="18"/>
        <v>1100.9022133924375</v>
      </c>
      <c r="E215" s="81">
        <f t="shared" ca="1" si="23"/>
        <v>0</v>
      </c>
      <c r="F215" s="83"/>
      <c r="G215" s="82">
        <f t="shared" ca="1" si="20"/>
        <v>123.47910313304057</v>
      </c>
      <c r="H215" s="82">
        <f t="shared" ca="1" si="21"/>
        <v>977.42311025939694</v>
      </c>
      <c r="I215" s="82">
        <f t="shared" ca="1" si="22"/>
        <v>49819.863640795942</v>
      </c>
    </row>
    <row r="216" spans="2:9" ht="15" thickBot="1" x14ac:dyDescent="0.35">
      <c r="B216" s="79">
        <f t="shared" ca="1" si="24"/>
        <v>193</v>
      </c>
      <c r="C216" s="80">
        <f t="shared" ref="C216:C279" ca="1" si="25">IF($E$10="End of the Period",IF(B216="","",IF(OR(payment_frequency_2="Weekly",payment_frequency_2="Bi-weekly",payment_frequency_2="Semi-monthly"),first_payment_date_2+B216*VLOOKUP(payment_frequency_2,periodic_table,2,0),EDATE(first_payment_date_2,B216*VLOOKUP(payment_frequency_2,periodic_table,2,0)))),IF(B216="","",IF(OR(payment_frequency_2="Weekly",payment_frequency_2="Bi-weekly",payment_frequency_2="Semi-monthly"),first_payment_date_2+(B216-1)*VLOOKUP(payment_frequency_2,periodic_table,2,0),EDATE(first_payment_date_2,(B216-1)*VLOOKUP(payment_frequency_2,periodic_table,2,0)))))</f>
        <v>46542</v>
      </c>
      <c r="D216" s="83">
        <f t="shared" ref="D216:D279" ca="1" si="26">IF(B216="","",IF(I215&lt;payment_2,I215*(1+rate_2),payment_2))</f>
        <v>1100.9022133924375</v>
      </c>
      <c r="E216" s="81">
        <f t="shared" ca="1" si="23"/>
        <v>0</v>
      </c>
      <c r="F216" s="83"/>
      <c r="G216" s="82">
        <f t="shared" ref="G216:G279" ca="1" si="27">IF(AND(payment_type_2=1,B216=1),0,IF(B216="","",I215*rate_2))</f>
        <v>121.10316266937338</v>
      </c>
      <c r="H216" s="82">
        <f t="shared" ca="1" si="21"/>
        <v>979.79905072306406</v>
      </c>
      <c r="I216" s="82">
        <f t="shared" ca="1" si="22"/>
        <v>48840.064590072878</v>
      </c>
    </row>
    <row r="217" spans="2:9" ht="15" thickBot="1" x14ac:dyDescent="0.35">
      <c r="B217" s="79">
        <f t="shared" ca="1" si="24"/>
        <v>194</v>
      </c>
      <c r="C217" s="80">
        <f t="shared" ca="1" si="25"/>
        <v>46557</v>
      </c>
      <c r="D217" s="83">
        <f t="shared" ca="1" si="26"/>
        <v>1100.9022133924375</v>
      </c>
      <c r="E217" s="81">
        <f t="shared" ca="1" si="23"/>
        <v>0</v>
      </c>
      <c r="F217" s="83"/>
      <c r="G217" s="82">
        <f t="shared" ca="1" si="27"/>
        <v>118.72144672011798</v>
      </c>
      <c r="H217" s="82">
        <f t="shared" ref="H217:H280" ca="1" si="28">IF(B217="","",D217-G217+E217+F217)</f>
        <v>982.18076667231946</v>
      </c>
      <c r="I217" s="82">
        <f t="shared" ref="I217:I280" ca="1" si="29">IFERROR(IF(H217&lt;=0,"",I216-H217),"")</f>
        <v>47857.88382340056</v>
      </c>
    </row>
    <row r="218" spans="2:9" ht="15" thickBot="1" x14ac:dyDescent="0.35">
      <c r="B218" s="79">
        <f t="shared" ca="1" si="24"/>
        <v>195</v>
      </c>
      <c r="C218" s="80">
        <f t="shared" ca="1" si="25"/>
        <v>46572</v>
      </c>
      <c r="D218" s="83">
        <f t="shared" ca="1" si="26"/>
        <v>1100.9022133924375</v>
      </c>
      <c r="E218" s="81">
        <f t="shared" ca="1" si="23"/>
        <v>0</v>
      </c>
      <c r="F218" s="83"/>
      <c r="G218" s="82">
        <f t="shared" ca="1" si="27"/>
        <v>116.33394124610365</v>
      </c>
      <c r="H218" s="82">
        <f t="shared" ca="1" si="28"/>
        <v>984.56827214633381</v>
      </c>
      <c r="I218" s="82">
        <f t="shared" ca="1" si="29"/>
        <v>46873.315551254229</v>
      </c>
    </row>
    <row r="219" spans="2:9" ht="15" thickBot="1" x14ac:dyDescent="0.35">
      <c r="B219" s="79">
        <f t="shared" ca="1" si="24"/>
        <v>196</v>
      </c>
      <c r="C219" s="80">
        <f t="shared" ca="1" si="25"/>
        <v>46587</v>
      </c>
      <c r="D219" s="83">
        <f t="shared" ca="1" si="26"/>
        <v>1100.9022133924375</v>
      </c>
      <c r="E219" s="81">
        <f t="shared" ca="1" si="23"/>
        <v>0</v>
      </c>
      <c r="F219" s="83"/>
      <c r="G219" s="82">
        <f t="shared" ca="1" si="27"/>
        <v>113.94063217403297</v>
      </c>
      <c r="H219" s="82">
        <f t="shared" ca="1" si="28"/>
        <v>986.96158121840449</v>
      </c>
      <c r="I219" s="82">
        <f t="shared" ca="1" si="29"/>
        <v>45886.353970035823</v>
      </c>
    </row>
    <row r="220" spans="2:9" ht="15" thickBot="1" x14ac:dyDescent="0.35">
      <c r="B220" s="79">
        <f t="shared" ca="1" si="24"/>
        <v>197</v>
      </c>
      <c r="C220" s="80">
        <f t="shared" ca="1" si="25"/>
        <v>46602</v>
      </c>
      <c r="D220" s="83">
        <f t="shared" ca="1" si="26"/>
        <v>1100.9022133924375</v>
      </c>
      <c r="E220" s="81">
        <f t="shared" ca="1" si="23"/>
        <v>0</v>
      </c>
      <c r="F220" s="83"/>
      <c r="G220" s="82">
        <f t="shared" ca="1" si="27"/>
        <v>111.54150539639885</v>
      </c>
      <c r="H220" s="82">
        <f t="shared" ca="1" si="28"/>
        <v>989.36070799603863</v>
      </c>
      <c r="I220" s="82">
        <f t="shared" ca="1" si="29"/>
        <v>44896.993262039781</v>
      </c>
    </row>
    <row r="221" spans="2:9" ht="15" thickBot="1" x14ac:dyDescent="0.35">
      <c r="B221" s="79">
        <f t="shared" ca="1" si="24"/>
        <v>198</v>
      </c>
      <c r="C221" s="80">
        <f t="shared" ca="1" si="25"/>
        <v>46617</v>
      </c>
      <c r="D221" s="83">
        <f t="shared" ca="1" si="26"/>
        <v>1100.9022133924375</v>
      </c>
      <c r="E221" s="81">
        <f t="shared" ca="1" si="23"/>
        <v>0</v>
      </c>
      <c r="F221" s="83"/>
      <c r="G221" s="82">
        <f t="shared" ca="1" si="27"/>
        <v>109.13654677140136</v>
      </c>
      <c r="H221" s="82">
        <f t="shared" ca="1" si="28"/>
        <v>991.76566662103619</v>
      </c>
      <c r="I221" s="82">
        <f t="shared" ca="1" si="29"/>
        <v>43905.227595418743</v>
      </c>
    </row>
    <row r="222" spans="2:9" ht="15" thickBot="1" x14ac:dyDescent="0.35">
      <c r="B222" s="79">
        <f t="shared" ca="1" si="24"/>
        <v>199</v>
      </c>
      <c r="C222" s="80">
        <f t="shared" ca="1" si="25"/>
        <v>46632</v>
      </c>
      <c r="D222" s="83">
        <f t="shared" ca="1" si="26"/>
        <v>1100.9022133924375</v>
      </c>
      <c r="E222" s="81">
        <f t="shared" ca="1" si="23"/>
        <v>0</v>
      </c>
      <c r="F222" s="83"/>
      <c r="G222" s="82">
        <f t="shared" ca="1" si="27"/>
        <v>106.72574212286442</v>
      </c>
      <c r="H222" s="82">
        <f t="shared" ca="1" si="28"/>
        <v>994.17647126957309</v>
      </c>
      <c r="I222" s="82">
        <f t="shared" ca="1" si="29"/>
        <v>42911.051124149169</v>
      </c>
    </row>
    <row r="223" spans="2:9" ht="15" thickBot="1" x14ac:dyDescent="0.35">
      <c r="B223" s="79">
        <f t="shared" ca="1" si="24"/>
        <v>200</v>
      </c>
      <c r="C223" s="80">
        <f t="shared" ca="1" si="25"/>
        <v>46647</v>
      </c>
      <c r="D223" s="83">
        <f t="shared" ca="1" si="26"/>
        <v>1100.9022133924375</v>
      </c>
      <c r="E223" s="81">
        <f t="shared" ca="1" si="23"/>
        <v>0</v>
      </c>
      <c r="F223" s="83"/>
      <c r="G223" s="82">
        <f t="shared" ca="1" si="27"/>
        <v>104.30907724015221</v>
      </c>
      <c r="H223" s="82">
        <f t="shared" ca="1" si="28"/>
        <v>996.5931361522853</v>
      </c>
      <c r="I223" s="82">
        <f t="shared" ca="1" si="29"/>
        <v>41914.457987996881</v>
      </c>
    </row>
    <row r="224" spans="2:9" ht="15" thickBot="1" x14ac:dyDescent="0.35">
      <c r="B224" s="79">
        <f t="shared" ca="1" si="24"/>
        <v>201</v>
      </c>
      <c r="C224" s="80">
        <f t="shared" ca="1" si="25"/>
        <v>46662</v>
      </c>
      <c r="D224" s="83">
        <f t="shared" ca="1" si="26"/>
        <v>1100.9022133924375</v>
      </c>
      <c r="E224" s="81">
        <f t="shared" ca="1" si="23"/>
        <v>0</v>
      </c>
      <c r="F224" s="83"/>
      <c r="G224" s="82">
        <f t="shared" ca="1" si="27"/>
        <v>101.88653787808535</v>
      </c>
      <c r="H224" s="82">
        <f t="shared" ca="1" si="28"/>
        <v>999.0156755143521</v>
      </c>
      <c r="I224" s="82">
        <f t="shared" ca="1" si="29"/>
        <v>40915.442312482526</v>
      </c>
    </row>
    <row r="225" spans="2:9" ht="15" thickBot="1" x14ac:dyDescent="0.35">
      <c r="B225" s="79">
        <f t="shared" ca="1" si="24"/>
        <v>202</v>
      </c>
      <c r="C225" s="80">
        <f t="shared" ca="1" si="25"/>
        <v>46677</v>
      </c>
      <c r="D225" s="83">
        <f t="shared" ca="1" si="26"/>
        <v>1100.9022133924375</v>
      </c>
      <c r="E225" s="81">
        <f t="shared" ca="1" si="23"/>
        <v>0</v>
      </c>
      <c r="F225" s="83"/>
      <c r="G225" s="82">
        <f t="shared" ca="1" si="27"/>
        <v>99.458109756857027</v>
      </c>
      <c r="H225" s="82">
        <f t="shared" ca="1" si="28"/>
        <v>1001.4441036355804</v>
      </c>
      <c r="I225" s="82">
        <f t="shared" ca="1" si="29"/>
        <v>39913.998208846948</v>
      </c>
    </row>
    <row r="226" spans="2:9" ht="15" thickBot="1" x14ac:dyDescent="0.35">
      <c r="B226" s="79">
        <f t="shared" ca="1" si="24"/>
        <v>203</v>
      </c>
      <c r="C226" s="80">
        <f t="shared" ca="1" si="25"/>
        <v>46692</v>
      </c>
      <c r="D226" s="83">
        <f t="shared" ca="1" si="26"/>
        <v>1100.9022133924375</v>
      </c>
      <c r="E226" s="81">
        <f t="shared" ca="1" si="23"/>
        <v>0</v>
      </c>
      <c r="F226" s="83"/>
      <c r="G226" s="82">
        <f t="shared" ca="1" si="27"/>
        <v>97.023778561948802</v>
      </c>
      <c r="H226" s="82">
        <f t="shared" ca="1" si="28"/>
        <v>1003.8784348304887</v>
      </c>
      <c r="I226" s="82">
        <f t="shared" ca="1" si="29"/>
        <v>38910.119774016457</v>
      </c>
    </row>
    <row r="227" spans="2:9" ht="15" thickBot="1" x14ac:dyDescent="0.35">
      <c r="B227" s="79">
        <f t="shared" ca="1" si="24"/>
        <v>204</v>
      </c>
      <c r="C227" s="80">
        <f t="shared" ca="1" si="25"/>
        <v>46707</v>
      </c>
      <c r="D227" s="83">
        <f t="shared" ca="1" si="26"/>
        <v>1100.9022133924375</v>
      </c>
      <c r="E227" s="81">
        <f t="shared" ca="1" si="23"/>
        <v>0</v>
      </c>
      <c r="F227" s="83"/>
      <c r="G227" s="82">
        <f t="shared" ca="1" si="27"/>
        <v>94.583529944046106</v>
      </c>
      <c r="H227" s="82">
        <f t="shared" ca="1" si="28"/>
        <v>1006.3186834483914</v>
      </c>
      <c r="I227" s="82">
        <f t="shared" ca="1" si="29"/>
        <v>37903.801090568064</v>
      </c>
    </row>
    <row r="228" spans="2:9" ht="15" thickBot="1" x14ac:dyDescent="0.35">
      <c r="B228" s="79">
        <f t="shared" ca="1" si="24"/>
        <v>205</v>
      </c>
      <c r="C228" s="80">
        <f t="shared" ca="1" si="25"/>
        <v>46722</v>
      </c>
      <c r="D228" s="83">
        <f t="shared" ca="1" si="26"/>
        <v>1100.9022133924375</v>
      </c>
      <c r="E228" s="81">
        <f t="shared" ref="E228:E291" ca="1" si="30">IFERROR(IF(I227-D228&lt;$E$13,0,IF(B228=$I$17,$E$13,IF(B228&lt;$I$17,0,IF(MOD(B228-$I$17,$E$18)=0,$E$13,0)))),0)</f>
        <v>0</v>
      </c>
      <c r="F228" s="83"/>
      <c r="G228" s="82">
        <f t="shared" ca="1" si="27"/>
        <v>92.137349518953854</v>
      </c>
      <c r="H228" s="82">
        <f t="shared" ca="1" si="28"/>
        <v>1008.7648638734836</v>
      </c>
      <c r="I228" s="82">
        <f t="shared" ca="1" si="29"/>
        <v>36895.036226694581</v>
      </c>
    </row>
    <row r="229" spans="2:9" ht="15" thickBot="1" x14ac:dyDescent="0.35">
      <c r="B229" s="79">
        <f t="shared" ca="1" si="24"/>
        <v>206</v>
      </c>
      <c r="C229" s="80">
        <f t="shared" ca="1" si="25"/>
        <v>46737</v>
      </c>
      <c r="D229" s="83">
        <f t="shared" ca="1" si="26"/>
        <v>1100.9022133924375</v>
      </c>
      <c r="E229" s="81">
        <f t="shared" ca="1" si="30"/>
        <v>0</v>
      </c>
      <c r="F229" s="83"/>
      <c r="G229" s="82">
        <f t="shared" ca="1" si="27"/>
        <v>89.685222867511513</v>
      </c>
      <c r="H229" s="82">
        <f t="shared" ca="1" si="28"/>
        <v>1011.216990524926</v>
      </c>
      <c r="I229" s="82">
        <f t="shared" ca="1" si="29"/>
        <v>35883.819236169657</v>
      </c>
    </row>
    <row r="230" spans="2:9" ht="15" thickBot="1" x14ac:dyDescent="0.35">
      <c r="B230" s="79">
        <f t="shared" ca="1" si="24"/>
        <v>207</v>
      </c>
      <c r="C230" s="80">
        <f t="shared" ca="1" si="25"/>
        <v>46752</v>
      </c>
      <c r="D230" s="83">
        <f t="shared" ca="1" si="26"/>
        <v>1100.9022133924375</v>
      </c>
      <c r="E230" s="81">
        <f t="shared" ca="1" si="30"/>
        <v>0</v>
      </c>
      <c r="F230" s="83"/>
      <c r="G230" s="82">
        <f t="shared" ca="1" si="27"/>
        <v>87.227135535508182</v>
      </c>
      <c r="H230" s="82">
        <f t="shared" ca="1" si="28"/>
        <v>1013.6750778569293</v>
      </c>
      <c r="I230" s="82">
        <f t="shared" ca="1" si="29"/>
        <v>34870.144158312731</v>
      </c>
    </row>
    <row r="231" spans="2:9" ht="15" thickBot="1" x14ac:dyDescent="0.35">
      <c r="B231" s="79">
        <f t="shared" ca="1" si="24"/>
        <v>208</v>
      </c>
      <c r="C231" s="80">
        <f t="shared" ca="1" si="25"/>
        <v>46767</v>
      </c>
      <c r="D231" s="83">
        <f t="shared" ca="1" si="26"/>
        <v>1100.9022133924375</v>
      </c>
      <c r="E231" s="81">
        <f t="shared" ca="1" si="30"/>
        <v>0</v>
      </c>
      <c r="F231" s="83"/>
      <c r="G231" s="82">
        <f t="shared" ca="1" si="27"/>
        <v>84.763073033597323</v>
      </c>
      <c r="H231" s="82">
        <f t="shared" ca="1" si="28"/>
        <v>1016.1391403588402</v>
      </c>
      <c r="I231" s="82">
        <f t="shared" ca="1" si="29"/>
        <v>33854.005017953888</v>
      </c>
    </row>
    <row r="232" spans="2:9" ht="15" thickBot="1" x14ac:dyDescent="0.35">
      <c r="B232" s="79">
        <f t="shared" ca="1" si="24"/>
        <v>209</v>
      </c>
      <c r="C232" s="80">
        <f t="shared" ca="1" si="25"/>
        <v>46782</v>
      </c>
      <c r="D232" s="83">
        <f t="shared" ca="1" si="26"/>
        <v>1100.9022133924375</v>
      </c>
      <c r="E232" s="81">
        <f t="shared" ca="1" si="30"/>
        <v>0</v>
      </c>
      <c r="F232" s="83"/>
      <c r="G232" s="82">
        <f t="shared" ca="1" si="27"/>
        <v>82.293020837211429</v>
      </c>
      <c r="H232" s="82">
        <f t="shared" ca="1" si="28"/>
        <v>1018.6091925552261</v>
      </c>
      <c r="I232" s="82">
        <f t="shared" ca="1" si="29"/>
        <v>32835.395825398664</v>
      </c>
    </row>
    <row r="233" spans="2:9" ht="15" thickBot="1" x14ac:dyDescent="0.35">
      <c r="B233" s="79">
        <f t="shared" ca="1" si="24"/>
        <v>210</v>
      </c>
      <c r="C233" s="80">
        <f t="shared" ca="1" si="25"/>
        <v>46797</v>
      </c>
      <c r="D233" s="83">
        <f t="shared" ca="1" si="26"/>
        <v>1100.9022133924375</v>
      </c>
      <c r="E233" s="81">
        <f t="shared" ca="1" si="30"/>
        <v>0</v>
      </c>
      <c r="F233" s="83"/>
      <c r="G233" s="82">
        <f t="shared" ca="1" si="27"/>
        <v>79.816964386476357</v>
      </c>
      <c r="H233" s="82">
        <f t="shared" ca="1" si="28"/>
        <v>1021.0852490059611</v>
      </c>
      <c r="I233" s="82">
        <f t="shared" ca="1" si="29"/>
        <v>31814.310576392701</v>
      </c>
    </row>
    <row r="234" spans="2:9" ht="15" thickBot="1" x14ac:dyDescent="0.35">
      <c r="B234" s="79">
        <f t="shared" ca="1" si="24"/>
        <v>211</v>
      </c>
      <c r="C234" s="80">
        <f t="shared" ca="1" si="25"/>
        <v>46812</v>
      </c>
      <c r="D234" s="83">
        <f t="shared" ca="1" si="26"/>
        <v>1100.9022133924375</v>
      </c>
      <c r="E234" s="81">
        <f t="shared" ca="1" si="30"/>
        <v>0</v>
      </c>
      <c r="F234" s="83"/>
      <c r="G234" s="82">
        <f t="shared" ca="1" si="27"/>
        <v>77.334889086125514</v>
      </c>
      <c r="H234" s="82">
        <f t="shared" ca="1" si="28"/>
        <v>1023.567324306312</v>
      </c>
      <c r="I234" s="82">
        <f t="shared" ca="1" si="29"/>
        <v>30790.743252086388</v>
      </c>
    </row>
    <row r="235" spans="2:9" ht="15" thickBot="1" x14ac:dyDescent="0.35">
      <c r="B235" s="79">
        <f t="shared" ca="1" si="24"/>
        <v>212</v>
      </c>
      <c r="C235" s="80">
        <f t="shared" ca="1" si="25"/>
        <v>46827</v>
      </c>
      <c r="D235" s="83">
        <f t="shared" ca="1" si="26"/>
        <v>1100.9022133924375</v>
      </c>
      <c r="E235" s="81">
        <f t="shared" ca="1" si="30"/>
        <v>0</v>
      </c>
      <c r="F235" s="83"/>
      <c r="G235" s="82">
        <f t="shared" ca="1" si="27"/>
        <v>74.84678030541383</v>
      </c>
      <c r="H235" s="82">
        <f t="shared" ca="1" si="28"/>
        <v>1026.0554330870236</v>
      </c>
      <c r="I235" s="82">
        <f t="shared" ca="1" si="29"/>
        <v>29764.687818999366</v>
      </c>
    </row>
    <row r="236" spans="2:9" ht="15" thickBot="1" x14ac:dyDescent="0.35">
      <c r="B236" s="79">
        <f t="shared" ca="1" si="24"/>
        <v>213</v>
      </c>
      <c r="C236" s="80">
        <f t="shared" ca="1" si="25"/>
        <v>46842</v>
      </c>
      <c r="D236" s="83">
        <f t="shared" ca="1" si="26"/>
        <v>1100.9022133924375</v>
      </c>
      <c r="E236" s="81">
        <f t="shared" ca="1" si="30"/>
        <v>0</v>
      </c>
      <c r="F236" s="83"/>
      <c r="G236" s="82">
        <f t="shared" ca="1" si="27"/>
        <v>72.352623378031552</v>
      </c>
      <c r="H236" s="82">
        <f t="shared" ca="1" si="28"/>
        <v>1028.549590014406</v>
      </c>
      <c r="I236" s="82">
        <f t="shared" ca="1" si="29"/>
        <v>28736.138228984961</v>
      </c>
    </row>
    <row r="237" spans="2:9" ht="15" thickBot="1" x14ac:dyDescent="0.35">
      <c r="B237" s="79">
        <f t="shared" ca="1" si="24"/>
        <v>214</v>
      </c>
      <c r="C237" s="80">
        <f t="shared" ca="1" si="25"/>
        <v>46857</v>
      </c>
      <c r="D237" s="83">
        <f t="shared" ca="1" si="26"/>
        <v>1100.9022133924375</v>
      </c>
      <c r="E237" s="81">
        <f t="shared" ca="1" si="30"/>
        <v>0</v>
      </c>
      <c r="F237" s="83"/>
      <c r="G237" s="82">
        <f t="shared" ca="1" si="27"/>
        <v>69.852403602017688</v>
      </c>
      <c r="H237" s="82">
        <f t="shared" ca="1" si="28"/>
        <v>1031.0498097904199</v>
      </c>
      <c r="I237" s="82">
        <f t="shared" ca="1" si="29"/>
        <v>27705.088419194541</v>
      </c>
    </row>
    <row r="238" spans="2:9" ht="15" thickBot="1" x14ac:dyDescent="0.35">
      <c r="B238" s="79">
        <f t="shared" ca="1" si="24"/>
        <v>215</v>
      </c>
      <c r="C238" s="80">
        <f t="shared" ca="1" si="25"/>
        <v>46872</v>
      </c>
      <c r="D238" s="83">
        <f t="shared" ca="1" si="26"/>
        <v>1100.9022133924375</v>
      </c>
      <c r="E238" s="81">
        <f t="shared" ca="1" si="30"/>
        <v>0</v>
      </c>
      <c r="F238" s="83"/>
      <c r="G238" s="82">
        <f t="shared" ca="1" si="27"/>
        <v>67.346106239673475</v>
      </c>
      <c r="H238" s="82">
        <f t="shared" ca="1" si="28"/>
        <v>1033.5561071527641</v>
      </c>
      <c r="I238" s="82">
        <f t="shared" ca="1" si="29"/>
        <v>26671.532312041778</v>
      </c>
    </row>
    <row r="239" spans="2:9" ht="15" thickBot="1" x14ac:dyDescent="0.35">
      <c r="B239" s="79">
        <f t="shared" ref="B239:B302" ca="1" si="31">IFERROR(IF(I238&lt;=0,"",B238+1),"")</f>
        <v>216</v>
      </c>
      <c r="C239" s="80">
        <f t="shared" ca="1" si="25"/>
        <v>46887</v>
      </c>
      <c r="D239" s="83">
        <f t="shared" ca="1" si="26"/>
        <v>1100.9022133924375</v>
      </c>
      <c r="E239" s="81">
        <f t="shared" ca="1" si="30"/>
        <v>0</v>
      </c>
      <c r="F239" s="83"/>
      <c r="G239" s="82">
        <f t="shared" ca="1" si="27"/>
        <v>64.833716517475395</v>
      </c>
      <c r="H239" s="82">
        <f t="shared" ca="1" si="28"/>
        <v>1036.0684968749622</v>
      </c>
      <c r="I239" s="82">
        <f t="shared" ca="1" si="29"/>
        <v>25635.463815166815</v>
      </c>
    </row>
    <row r="240" spans="2:9" ht="15" thickBot="1" x14ac:dyDescent="0.35">
      <c r="B240" s="79">
        <f t="shared" ca="1" si="31"/>
        <v>217</v>
      </c>
      <c r="C240" s="80">
        <f t="shared" ca="1" si="25"/>
        <v>46902</v>
      </c>
      <c r="D240" s="83">
        <f t="shared" ca="1" si="26"/>
        <v>1100.9022133924375</v>
      </c>
      <c r="E240" s="81">
        <f t="shared" ca="1" si="30"/>
        <v>0</v>
      </c>
      <c r="F240" s="83"/>
      <c r="G240" s="82">
        <f t="shared" ca="1" si="27"/>
        <v>62.315219625988171</v>
      </c>
      <c r="H240" s="82">
        <f t="shared" ca="1" si="28"/>
        <v>1038.5869937664493</v>
      </c>
      <c r="I240" s="82">
        <f t="shared" ca="1" si="29"/>
        <v>24596.876821400365</v>
      </c>
    </row>
    <row r="241" spans="2:9" ht="15" thickBot="1" x14ac:dyDescent="0.35">
      <c r="B241" s="79">
        <f t="shared" ca="1" si="31"/>
        <v>218</v>
      </c>
      <c r="C241" s="80">
        <f t="shared" ca="1" si="25"/>
        <v>46917</v>
      </c>
      <c r="D241" s="83">
        <f t="shared" ca="1" si="26"/>
        <v>1100.9022133924375</v>
      </c>
      <c r="E241" s="81">
        <f t="shared" ca="1" si="30"/>
        <v>0</v>
      </c>
      <c r="F241" s="83"/>
      <c r="G241" s="82">
        <f t="shared" ca="1" si="27"/>
        <v>59.790600719777444</v>
      </c>
      <c r="H241" s="82">
        <f t="shared" ca="1" si="28"/>
        <v>1041.1116126726602</v>
      </c>
      <c r="I241" s="82">
        <f t="shared" ca="1" si="29"/>
        <v>23555.765208727706</v>
      </c>
    </row>
    <row r="242" spans="2:9" ht="15" thickBot="1" x14ac:dyDescent="0.35">
      <c r="B242" s="79">
        <f t="shared" ca="1" si="31"/>
        <v>219</v>
      </c>
      <c r="C242" s="80">
        <f t="shared" ca="1" si="25"/>
        <v>46932</v>
      </c>
      <c r="D242" s="83">
        <f t="shared" ca="1" si="26"/>
        <v>1100.9022133924375</v>
      </c>
      <c r="E242" s="81">
        <f t="shared" ca="1" si="30"/>
        <v>0</v>
      </c>
      <c r="F242" s="83"/>
      <c r="G242" s="82">
        <f t="shared" ca="1" si="27"/>
        <v>57.259844917322255</v>
      </c>
      <c r="H242" s="82">
        <f t="shared" ca="1" si="28"/>
        <v>1043.6423684751153</v>
      </c>
      <c r="I242" s="82">
        <f t="shared" ca="1" si="29"/>
        <v>22512.122840252589</v>
      </c>
    </row>
    <row r="243" spans="2:9" ht="15" thickBot="1" x14ac:dyDescent="0.35">
      <c r="B243" s="79">
        <f t="shared" ca="1" si="31"/>
        <v>220</v>
      </c>
      <c r="C243" s="80">
        <f t="shared" ca="1" si="25"/>
        <v>46947</v>
      </c>
      <c r="D243" s="83">
        <f t="shared" ca="1" si="26"/>
        <v>1100.9022133924375</v>
      </c>
      <c r="E243" s="81">
        <f t="shared" ca="1" si="30"/>
        <v>0</v>
      </c>
      <c r="F243" s="83"/>
      <c r="G243" s="82">
        <f t="shared" ca="1" si="27"/>
        <v>54.72293730092732</v>
      </c>
      <c r="H243" s="82">
        <f t="shared" ca="1" si="28"/>
        <v>1046.1792760915102</v>
      </c>
      <c r="I243" s="82">
        <f t="shared" ca="1" si="29"/>
        <v>21465.94356416108</v>
      </c>
    </row>
    <row r="244" spans="2:9" ht="15" thickBot="1" x14ac:dyDescent="0.35">
      <c r="B244" s="79">
        <f t="shared" ca="1" si="31"/>
        <v>221</v>
      </c>
      <c r="C244" s="80">
        <f t="shared" ca="1" si="25"/>
        <v>46962</v>
      </c>
      <c r="D244" s="83">
        <f t="shared" ca="1" si="26"/>
        <v>1100.9022133924375</v>
      </c>
      <c r="E244" s="81">
        <f t="shared" ca="1" si="30"/>
        <v>0</v>
      </c>
      <c r="F244" s="83"/>
      <c r="G244" s="82">
        <f t="shared" ca="1" si="27"/>
        <v>52.179862916635145</v>
      </c>
      <c r="H244" s="82">
        <f t="shared" ca="1" si="28"/>
        <v>1048.7223504758024</v>
      </c>
      <c r="I244" s="82">
        <f t="shared" ca="1" si="29"/>
        <v>20417.221213685276</v>
      </c>
    </row>
    <row r="245" spans="2:9" ht="15" thickBot="1" x14ac:dyDescent="0.35">
      <c r="B245" s="79">
        <f t="shared" ca="1" si="31"/>
        <v>222</v>
      </c>
      <c r="C245" s="80">
        <f t="shared" ca="1" si="25"/>
        <v>46977</v>
      </c>
      <c r="D245" s="83">
        <f t="shared" ca="1" si="26"/>
        <v>1100.9022133924375</v>
      </c>
      <c r="E245" s="81">
        <f t="shared" ca="1" si="30"/>
        <v>0</v>
      </c>
      <c r="F245" s="83"/>
      <c r="G245" s="82">
        <f t="shared" ca="1" si="27"/>
        <v>49.63060677413781</v>
      </c>
      <c r="H245" s="82">
        <f t="shared" ca="1" si="28"/>
        <v>1051.2716066182998</v>
      </c>
      <c r="I245" s="82">
        <f t="shared" ca="1" si="29"/>
        <v>19365.949607066977</v>
      </c>
    </row>
    <row r="246" spans="2:9" ht="15" thickBot="1" x14ac:dyDescent="0.35">
      <c r="B246" s="79">
        <f t="shared" ca="1" si="31"/>
        <v>223</v>
      </c>
      <c r="C246" s="80">
        <f t="shared" ca="1" si="25"/>
        <v>46992</v>
      </c>
      <c r="D246" s="83">
        <f t="shared" ca="1" si="26"/>
        <v>1100.9022133924375</v>
      </c>
      <c r="E246" s="81">
        <f t="shared" ca="1" si="30"/>
        <v>0</v>
      </c>
      <c r="F246" s="83"/>
      <c r="G246" s="82">
        <f t="shared" ca="1" si="27"/>
        <v>47.075153846688664</v>
      </c>
      <c r="H246" s="82">
        <f t="shared" ca="1" si="28"/>
        <v>1053.8270595457489</v>
      </c>
      <c r="I246" s="82">
        <f t="shared" ca="1" si="29"/>
        <v>18312.122547521227</v>
      </c>
    </row>
    <row r="247" spans="2:9" ht="15" thickBot="1" x14ac:dyDescent="0.35">
      <c r="B247" s="79">
        <f t="shared" ca="1" si="31"/>
        <v>224</v>
      </c>
      <c r="C247" s="80">
        <f t="shared" ca="1" si="25"/>
        <v>47007</v>
      </c>
      <c r="D247" s="83">
        <f t="shared" ca="1" si="26"/>
        <v>1100.9022133924375</v>
      </c>
      <c r="E247" s="81">
        <f t="shared" ca="1" si="30"/>
        <v>0</v>
      </c>
      <c r="F247" s="83"/>
      <c r="G247" s="82">
        <f t="shared" ca="1" si="27"/>
        <v>44.513489071013701</v>
      </c>
      <c r="H247" s="82">
        <f t="shared" ca="1" si="28"/>
        <v>1056.3887243214238</v>
      </c>
      <c r="I247" s="82">
        <f t="shared" ca="1" si="29"/>
        <v>17255.733823199804</v>
      </c>
    </row>
    <row r="248" spans="2:9" ht="15" thickBot="1" x14ac:dyDescent="0.35">
      <c r="B248" s="79">
        <f t="shared" ca="1" si="31"/>
        <v>225</v>
      </c>
      <c r="C248" s="80">
        <f t="shared" ca="1" si="25"/>
        <v>47022</v>
      </c>
      <c r="D248" s="83">
        <f t="shared" ca="1" si="26"/>
        <v>1100.9022133924375</v>
      </c>
      <c r="E248" s="81">
        <f t="shared" ca="1" si="30"/>
        <v>0</v>
      </c>
      <c r="F248" s="83"/>
      <c r="G248" s="82">
        <f t="shared" ca="1" si="27"/>
        <v>41.945597347222844</v>
      </c>
      <c r="H248" s="82">
        <f t="shared" ca="1" si="28"/>
        <v>1058.9566160452146</v>
      </c>
      <c r="I248" s="82">
        <f t="shared" ca="1" si="29"/>
        <v>16196.77720715459</v>
      </c>
    </row>
    <row r="249" spans="2:9" ht="15" thickBot="1" x14ac:dyDescent="0.35">
      <c r="B249" s="79">
        <f t="shared" ca="1" si="31"/>
        <v>226</v>
      </c>
      <c r="C249" s="80">
        <f t="shared" ca="1" si="25"/>
        <v>47037</v>
      </c>
      <c r="D249" s="83">
        <f t="shared" ca="1" si="26"/>
        <v>1100.9022133924375</v>
      </c>
      <c r="E249" s="81">
        <f t="shared" ca="1" si="30"/>
        <v>0</v>
      </c>
      <c r="F249" s="83"/>
      <c r="G249" s="82">
        <f t="shared" ca="1" si="27"/>
        <v>39.371463538720839</v>
      </c>
      <c r="H249" s="82">
        <f t="shared" ca="1" si="28"/>
        <v>1061.5307498537165</v>
      </c>
      <c r="I249" s="82">
        <f t="shared" ca="1" si="29"/>
        <v>15135.246457300873</v>
      </c>
    </row>
    <row r="250" spans="2:9" ht="15" thickBot="1" x14ac:dyDescent="0.35">
      <c r="B250" s="79">
        <f t="shared" ca="1" si="31"/>
        <v>227</v>
      </c>
      <c r="C250" s="80">
        <f t="shared" ca="1" si="25"/>
        <v>47052</v>
      </c>
      <c r="D250" s="83">
        <f t="shared" ca="1" si="26"/>
        <v>1100.9022133924375</v>
      </c>
      <c r="E250" s="81">
        <f t="shared" ca="1" si="30"/>
        <v>0</v>
      </c>
      <c r="F250" s="83"/>
      <c r="G250" s="82">
        <f t="shared" ca="1" si="27"/>
        <v>36.791072472118096</v>
      </c>
      <c r="H250" s="82">
        <f t="shared" ca="1" si="28"/>
        <v>1064.1111409203195</v>
      </c>
      <c r="I250" s="82">
        <f t="shared" ca="1" si="29"/>
        <v>14071.135316380554</v>
      </c>
    </row>
    <row r="251" spans="2:9" ht="15" thickBot="1" x14ac:dyDescent="0.35">
      <c r="B251" s="79">
        <f t="shared" ca="1" si="31"/>
        <v>228</v>
      </c>
      <c r="C251" s="80">
        <f t="shared" ca="1" si="25"/>
        <v>47067</v>
      </c>
      <c r="D251" s="83">
        <f t="shared" ca="1" si="26"/>
        <v>1100.9022133924375</v>
      </c>
      <c r="E251" s="81">
        <f t="shared" ca="1" si="30"/>
        <v>0</v>
      </c>
      <c r="F251" s="83"/>
      <c r="G251" s="82">
        <f t="shared" ca="1" si="27"/>
        <v>34.204408937141245</v>
      </c>
      <c r="H251" s="82">
        <f t="shared" ca="1" si="28"/>
        <v>1066.6978044552961</v>
      </c>
      <c r="I251" s="82">
        <f t="shared" ca="1" si="29"/>
        <v>13004.437511925258</v>
      </c>
    </row>
    <row r="252" spans="2:9" ht="15" thickBot="1" x14ac:dyDescent="0.35">
      <c r="B252" s="79">
        <f t="shared" ca="1" si="31"/>
        <v>229</v>
      </c>
      <c r="C252" s="80">
        <f t="shared" ca="1" si="25"/>
        <v>47082</v>
      </c>
      <c r="D252" s="83">
        <f t="shared" ca="1" si="26"/>
        <v>1100.9022133924375</v>
      </c>
      <c r="E252" s="81">
        <f t="shared" ca="1" si="30"/>
        <v>0</v>
      </c>
      <c r="F252" s="83"/>
      <c r="G252" s="82">
        <f t="shared" ca="1" si="27"/>
        <v>31.611457686543456</v>
      </c>
      <c r="H252" s="82">
        <f t="shared" ca="1" si="28"/>
        <v>1069.2907557058941</v>
      </c>
      <c r="I252" s="82">
        <f t="shared" ca="1" si="29"/>
        <v>11935.146756219365</v>
      </c>
    </row>
    <row r="253" spans="2:9" ht="15" thickBot="1" x14ac:dyDescent="0.35">
      <c r="B253" s="79">
        <f t="shared" ca="1" si="31"/>
        <v>230</v>
      </c>
      <c r="C253" s="80">
        <f t="shared" ca="1" si="25"/>
        <v>47097</v>
      </c>
      <c r="D253" s="83">
        <f t="shared" ca="1" si="26"/>
        <v>1100.9022133924375</v>
      </c>
      <c r="E253" s="81">
        <f t="shared" ca="1" si="30"/>
        <v>0</v>
      </c>
      <c r="F253" s="83"/>
      <c r="G253" s="82">
        <f t="shared" ca="1" si="27"/>
        <v>29.012203436014577</v>
      </c>
      <c r="H253" s="82">
        <f t="shared" ca="1" si="28"/>
        <v>1071.890009956423</v>
      </c>
      <c r="I253" s="82">
        <f t="shared" ca="1" si="29"/>
        <v>10863.256746262941</v>
      </c>
    </row>
    <row r="254" spans="2:9" ht="15" thickBot="1" x14ac:dyDescent="0.35">
      <c r="B254" s="79">
        <f t="shared" ca="1" si="31"/>
        <v>231</v>
      </c>
      <c r="C254" s="80">
        <f t="shared" ca="1" si="25"/>
        <v>47112</v>
      </c>
      <c r="D254" s="83">
        <f t="shared" ca="1" si="26"/>
        <v>1100.9022133924375</v>
      </c>
      <c r="E254" s="81">
        <f t="shared" ca="1" si="30"/>
        <v>0</v>
      </c>
      <c r="F254" s="83"/>
      <c r="G254" s="82">
        <f t="shared" ca="1" si="27"/>
        <v>26.406630864091031</v>
      </c>
      <c r="H254" s="82">
        <f t="shared" ca="1" si="28"/>
        <v>1074.4955825283464</v>
      </c>
      <c r="I254" s="82">
        <f t="shared" ca="1" si="29"/>
        <v>9788.7611637345944</v>
      </c>
    </row>
    <row r="255" spans="2:9" ht="15" thickBot="1" x14ac:dyDescent="0.35">
      <c r="B255" s="79">
        <f t="shared" ca="1" si="31"/>
        <v>232</v>
      </c>
      <c r="C255" s="80">
        <f t="shared" ca="1" si="25"/>
        <v>47127</v>
      </c>
      <c r="D255" s="83">
        <f t="shared" ca="1" si="26"/>
        <v>1100.9022133924375</v>
      </c>
      <c r="E255" s="81">
        <f t="shared" ca="1" si="30"/>
        <v>0</v>
      </c>
      <c r="F255" s="83"/>
      <c r="G255" s="82">
        <f t="shared" ca="1" si="27"/>
        <v>23.794724612065519</v>
      </c>
      <c r="H255" s="82">
        <f t="shared" ca="1" si="28"/>
        <v>1077.107488780372</v>
      </c>
      <c r="I255" s="82">
        <f t="shared" ca="1" si="29"/>
        <v>8711.6536749542229</v>
      </c>
    </row>
    <row r="256" spans="2:9" ht="15" thickBot="1" x14ac:dyDescent="0.35">
      <c r="B256" s="79">
        <f t="shared" ca="1" si="31"/>
        <v>233</v>
      </c>
      <c r="C256" s="80">
        <f t="shared" ca="1" si="25"/>
        <v>47142</v>
      </c>
      <c r="D256" s="83">
        <f t="shared" ca="1" si="26"/>
        <v>1100.9022133924375</v>
      </c>
      <c r="E256" s="81">
        <f t="shared" ca="1" si="30"/>
        <v>0</v>
      </c>
      <c r="F256" s="83"/>
      <c r="G256" s="82">
        <f t="shared" ca="1" si="27"/>
        <v>21.176469283896466</v>
      </c>
      <c r="H256" s="82">
        <f t="shared" ca="1" si="28"/>
        <v>1079.725744108541</v>
      </c>
      <c r="I256" s="82">
        <f t="shared" ca="1" si="29"/>
        <v>7631.9279308456817</v>
      </c>
    </row>
    <row r="257" spans="2:9" ht="15" thickBot="1" x14ac:dyDescent="0.35">
      <c r="B257" s="79">
        <f t="shared" ca="1" si="31"/>
        <v>234</v>
      </c>
      <c r="C257" s="80">
        <f t="shared" ca="1" si="25"/>
        <v>47157</v>
      </c>
      <c r="D257" s="83">
        <f t="shared" ca="1" si="26"/>
        <v>1100.9022133924375</v>
      </c>
      <c r="E257" s="81">
        <f t="shared" ca="1" si="30"/>
        <v>0</v>
      </c>
      <c r="F257" s="83"/>
      <c r="G257" s="82">
        <f t="shared" ca="1" si="27"/>
        <v>18.551849446117284</v>
      </c>
      <c r="H257" s="82">
        <f t="shared" ca="1" si="28"/>
        <v>1082.3503639463202</v>
      </c>
      <c r="I257" s="82">
        <f t="shared" ca="1" si="29"/>
        <v>6549.577566899361</v>
      </c>
    </row>
    <row r="258" spans="2:9" ht="15" thickBot="1" x14ac:dyDescent="0.35">
      <c r="B258" s="79">
        <f t="shared" ca="1" si="31"/>
        <v>235</v>
      </c>
      <c r="C258" s="80">
        <f t="shared" ca="1" si="25"/>
        <v>47172</v>
      </c>
      <c r="D258" s="83">
        <f t="shared" ca="1" si="26"/>
        <v>1100.9022133924375</v>
      </c>
      <c r="E258" s="81">
        <f t="shared" ca="1" si="30"/>
        <v>0</v>
      </c>
      <c r="F258" s="83"/>
      <c r="G258" s="82">
        <f t="shared" ca="1" si="27"/>
        <v>15.920849627745387</v>
      </c>
      <c r="H258" s="82">
        <f t="shared" ca="1" si="28"/>
        <v>1084.9813637646921</v>
      </c>
      <c r="I258" s="82">
        <f t="shared" ca="1" si="29"/>
        <v>5464.5962031346689</v>
      </c>
    </row>
    <row r="259" spans="2:9" ht="15" thickBot="1" x14ac:dyDescent="0.35">
      <c r="B259" s="79">
        <f t="shared" ca="1" si="31"/>
        <v>236</v>
      </c>
      <c r="C259" s="80">
        <f t="shared" ca="1" si="25"/>
        <v>47187</v>
      </c>
      <c r="D259" s="83">
        <f t="shared" ca="1" si="26"/>
        <v>1100.9022133924375</v>
      </c>
      <c r="E259" s="81">
        <f t="shared" ca="1" si="30"/>
        <v>0</v>
      </c>
      <c r="F259" s="83"/>
      <c r="G259" s="82">
        <f t="shared" ca="1" si="27"/>
        <v>13.283454320191012</v>
      </c>
      <c r="H259" s="82">
        <f t="shared" ca="1" si="28"/>
        <v>1087.6187590722466</v>
      </c>
      <c r="I259" s="82">
        <f t="shared" ca="1" si="29"/>
        <v>4376.9774440624224</v>
      </c>
    </row>
    <row r="260" spans="2:9" ht="15" thickBot="1" x14ac:dyDescent="0.35">
      <c r="B260" s="79">
        <f t="shared" ca="1" si="31"/>
        <v>237</v>
      </c>
      <c r="C260" s="80">
        <f t="shared" ca="1" si="25"/>
        <v>47202</v>
      </c>
      <c r="D260" s="83">
        <f t="shared" ca="1" si="26"/>
        <v>1100.9022133924375</v>
      </c>
      <c r="E260" s="81">
        <f t="shared" ca="1" si="30"/>
        <v>0</v>
      </c>
      <c r="F260" s="83"/>
      <c r="G260" s="82">
        <f t="shared" ca="1" si="27"/>
        <v>10.639647977165783</v>
      </c>
      <c r="H260" s="82">
        <f t="shared" ca="1" si="28"/>
        <v>1090.2625654152716</v>
      </c>
      <c r="I260" s="82">
        <f t="shared" ca="1" si="29"/>
        <v>3286.7148786471507</v>
      </c>
    </row>
    <row r="261" spans="2:9" ht="15" thickBot="1" x14ac:dyDescent="0.35">
      <c r="B261" s="79">
        <f t="shared" ca="1" si="31"/>
        <v>238</v>
      </c>
      <c r="C261" s="80">
        <f t="shared" ca="1" si="25"/>
        <v>47217</v>
      </c>
      <c r="D261" s="83">
        <f t="shared" ca="1" si="26"/>
        <v>1100.9022133924375</v>
      </c>
      <c r="E261" s="81">
        <f t="shared" ca="1" si="30"/>
        <v>0</v>
      </c>
      <c r="F261" s="83"/>
      <c r="G261" s="82">
        <f t="shared" ca="1" si="27"/>
        <v>7.9894150145910867</v>
      </c>
      <c r="H261" s="82">
        <f t="shared" ca="1" si="28"/>
        <v>1092.9127983778465</v>
      </c>
      <c r="I261" s="82">
        <f t="shared" ca="1" si="29"/>
        <v>2193.8020802693045</v>
      </c>
    </row>
    <row r="262" spans="2:9" ht="15" thickBot="1" x14ac:dyDescent="0.35">
      <c r="B262" s="79">
        <f t="shared" ca="1" si="31"/>
        <v>239</v>
      </c>
      <c r="C262" s="80">
        <f t="shared" ca="1" si="25"/>
        <v>47232</v>
      </c>
      <c r="D262" s="83">
        <f t="shared" ca="1" si="26"/>
        <v>1100.9022133924375</v>
      </c>
      <c r="E262" s="81">
        <f t="shared" ca="1" si="30"/>
        <v>0</v>
      </c>
      <c r="F262" s="83"/>
      <c r="G262" s="82">
        <f t="shared" ca="1" si="27"/>
        <v>5.332739810506208</v>
      </c>
      <c r="H262" s="82">
        <f t="shared" ca="1" si="28"/>
        <v>1095.5694735819313</v>
      </c>
      <c r="I262" s="82">
        <f t="shared" ca="1" si="29"/>
        <v>1098.2326066873732</v>
      </c>
    </row>
    <row r="263" spans="2:9" ht="15" thickBot="1" x14ac:dyDescent="0.35">
      <c r="B263" s="79">
        <f t="shared" ca="1" si="31"/>
        <v>240</v>
      </c>
      <c r="C263" s="80">
        <f t="shared" ca="1" si="25"/>
        <v>47247</v>
      </c>
      <c r="D263" s="83">
        <f t="shared" ca="1" si="26"/>
        <v>1100.9022133923495</v>
      </c>
      <c r="E263" s="81">
        <f t="shared" ca="1" si="30"/>
        <v>0</v>
      </c>
      <c r="F263" s="83"/>
      <c r="G263" s="82">
        <f t="shared" ca="1" si="27"/>
        <v>2.6696067049762413</v>
      </c>
      <c r="H263" s="82">
        <f t="shared" ca="1" si="28"/>
        <v>1098.2326066873732</v>
      </c>
      <c r="I263" s="82">
        <f t="shared" ca="1" si="29"/>
        <v>0</v>
      </c>
    </row>
    <row r="264" spans="2:9" ht="15" thickBot="1" x14ac:dyDescent="0.35">
      <c r="B264" s="79" t="str">
        <f t="shared" ca="1" si="31"/>
        <v/>
      </c>
      <c r="C264" s="80" t="str">
        <f t="shared" ca="1" si="25"/>
        <v/>
      </c>
      <c r="D264" s="83" t="str">
        <f t="shared" ca="1" si="26"/>
        <v/>
      </c>
      <c r="E264" s="81">
        <f t="shared" ca="1" si="30"/>
        <v>0</v>
      </c>
      <c r="F264" s="83"/>
      <c r="G264" s="82" t="str">
        <f t="shared" ca="1" si="27"/>
        <v/>
      </c>
      <c r="H264" s="82" t="str">
        <f t="shared" ca="1" si="28"/>
        <v/>
      </c>
      <c r="I264" s="82" t="str">
        <f t="shared" ca="1" si="29"/>
        <v/>
      </c>
    </row>
    <row r="265" spans="2:9" ht="15" thickBot="1" x14ac:dyDescent="0.35">
      <c r="B265" s="79" t="str">
        <f t="shared" ca="1" si="31"/>
        <v/>
      </c>
      <c r="C265" s="80" t="str">
        <f t="shared" ca="1" si="25"/>
        <v/>
      </c>
      <c r="D265" s="83" t="str">
        <f t="shared" ca="1" si="26"/>
        <v/>
      </c>
      <c r="E265" s="81">
        <f t="shared" ca="1" si="30"/>
        <v>0</v>
      </c>
      <c r="F265" s="83"/>
      <c r="G265" s="82" t="str">
        <f t="shared" ca="1" si="27"/>
        <v/>
      </c>
      <c r="H265" s="82" t="str">
        <f t="shared" ca="1" si="28"/>
        <v/>
      </c>
      <c r="I265" s="82" t="str">
        <f t="shared" ca="1" si="29"/>
        <v/>
      </c>
    </row>
    <row r="266" spans="2:9" ht="15" thickBot="1" x14ac:dyDescent="0.35">
      <c r="B266" s="79" t="str">
        <f t="shared" ca="1" si="31"/>
        <v/>
      </c>
      <c r="C266" s="80" t="str">
        <f t="shared" ca="1" si="25"/>
        <v/>
      </c>
      <c r="D266" s="83" t="str">
        <f t="shared" ca="1" si="26"/>
        <v/>
      </c>
      <c r="E266" s="81">
        <f t="shared" ca="1" si="30"/>
        <v>0</v>
      </c>
      <c r="F266" s="83"/>
      <c r="G266" s="82" t="str">
        <f t="shared" ca="1" si="27"/>
        <v/>
      </c>
      <c r="H266" s="82" t="str">
        <f t="shared" ca="1" si="28"/>
        <v/>
      </c>
      <c r="I266" s="82" t="str">
        <f t="shared" ca="1" si="29"/>
        <v/>
      </c>
    </row>
    <row r="267" spans="2:9" ht="15" thickBot="1" x14ac:dyDescent="0.35">
      <c r="B267" s="79" t="str">
        <f t="shared" ca="1" si="31"/>
        <v/>
      </c>
      <c r="C267" s="80" t="str">
        <f t="shared" ca="1" si="25"/>
        <v/>
      </c>
      <c r="D267" s="83" t="str">
        <f t="shared" ca="1" si="26"/>
        <v/>
      </c>
      <c r="E267" s="81">
        <f t="shared" ca="1" si="30"/>
        <v>0</v>
      </c>
      <c r="F267" s="83"/>
      <c r="G267" s="82" t="str">
        <f t="shared" ca="1" si="27"/>
        <v/>
      </c>
      <c r="H267" s="82" t="str">
        <f t="shared" ca="1" si="28"/>
        <v/>
      </c>
      <c r="I267" s="82" t="str">
        <f t="shared" ca="1" si="29"/>
        <v/>
      </c>
    </row>
    <row r="268" spans="2:9" ht="15" thickBot="1" x14ac:dyDescent="0.35">
      <c r="B268" s="79" t="str">
        <f t="shared" ca="1" si="31"/>
        <v/>
      </c>
      <c r="C268" s="80" t="str">
        <f t="shared" ca="1" si="25"/>
        <v/>
      </c>
      <c r="D268" s="83" t="str">
        <f t="shared" ca="1" si="26"/>
        <v/>
      </c>
      <c r="E268" s="81">
        <f t="shared" ca="1" si="30"/>
        <v>0</v>
      </c>
      <c r="F268" s="83"/>
      <c r="G268" s="82" t="str">
        <f t="shared" ca="1" si="27"/>
        <v/>
      </c>
      <c r="H268" s="82" t="str">
        <f t="shared" ca="1" si="28"/>
        <v/>
      </c>
      <c r="I268" s="82" t="str">
        <f t="shared" ca="1" si="29"/>
        <v/>
      </c>
    </row>
    <row r="269" spans="2:9" ht="15" thickBot="1" x14ac:dyDescent="0.35">
      <c r="B269" s="79" t="str">
        <f t="shared" ca="1" si="31"/>
        <v/>
      </c>
      <c r="C269" s="80" t="str">
        <f t="shared" ca="1" si="25"/>
        <v/>
      </c>
      <c r="D269" s="83" t="str">
        <f t="shared" ca="1" si="26"/>
        <v/>
      </c>
      <c r="E269" s="81">
        <f t="shared" ca="1" si="30"/>
        <v>0</v>
      </c>
      <c r="F269" s="83"/>
      <c r="G269" s="82" t="str">
        <f t="shared" ca="1" si="27"/>
        <v/>
      </c>
      <c r="H269" s="82" t="str">
        <f t="shared" ca="1" si="28"/>
        <v/>
      </c>
      <c r="I269" s="82" t="str">
        <f t="shared" ca="1" si="29"/>
        <v/>
      </c>
    </row>
    <row r="270" spans="2:9" ht="15" thickBot="1" x14ac:dyDescent="0.35">
      <c r="B270" s="79" t="str">
        <f t="shared" ca="1" si="31"/>
        <v/>
      </c>
      <c r="C270" s="80" t="str">
        <f t="shared" ca="1" si="25"/>
        <v/>
      </c>
      <c r="D270" s="83" t="str">
        <f t="shared" ca="1" si="26"/>
        <v/>
      </c>
      <c r="E270" s="81">
        <f t="shared" ca="1" si="30"/>
        <v>0</v>
      </c>
      <c r="F270" s="83"/>
      <c r="G270" s="82" t="str">
        <f t="shared" ca="1" si="27"/>
        <v/>
      </c>
      <c r="H270" s="82" t="str">
        <f t="shared" ca="1" si="28"/>
        <v/>
      </c>
      <c r="I270" s="82" t="str">
        <f t="shared" ca="1" si="29"/>
        <v/>
      </c>
    </row>
    <row r="271" spans="2:9" ht="15" thickBot="1" x14ac:dyDescent="0.35">
      <c r="B271" s="79" t="str">
        <f t="shared" ca="1" si="31"/>
        <v/>
      </c>
      <c r="C271" s="80" t="str">
        <f t="shared" ca="1" si="25"/>
        <v/>
      </c>
      <c r="D271" s="83" t="str">
        <f t="shared" ca="1" si="26"/>
        <v/>
      </c>
      <c r="E271" s="81">
        <f t="shared" ca="1" si="30"/>
        <v>0</v>
      </c>
      <c r="F271" s="83"/>
      <c r="G271" s="82" t="str">
        <f t="shared" ca="1" si="27"/>
        <v/>
      </c>
      <c r="H271" s="82" t="str">
        <f t="shared" ca="1" si="28"/>
        <v/>
      </c>
      <c r="I271" s="82" t="str">
        <f t="shared" ca="1" si="29"/>
        <v/>
      </c>
    </row>
    <row r="272" spans="2:9" ht="15" thickBot="1" x14ac:dyDescent="0.35">
      <c r="B272" s="79" t="str">
        <f t="shared" ca="1" si="31"/>
        <v/>
      </c>
      <c r="C272" s="80" t="str">
        <f t="shared" ca="1" si="25"/>
        <v/>
      </c>
      <c r="D272" s="83" t="str">
        <f t="shared" ca="1" si="26"/>
        <v/>
      </c>
      <c r="E272" s="81">
        <f t="shared" ca="1" si="30"/>
        <v>0</v>
      </c>
      <c r="F272" s="83"/>
      <c r="G272" s="82" t="str">
        <f t="shared" ca="1" si="27"/>
        <v/>
      </c>
      <c r="H272" s="82" t="str">
        <f t="shared" ca="1" si="28"/>
        <v/>
      </c>
      <c r="I272" s="82" t="str">
        <f t="shared" ca="1" si="29"/>
        <v/>
      </c>
    </row>
    <row r="273" spans="2:9" ht="15" thickBot="1" x14ac:dyDescent="0.35">
      <c r="B273" s="79" t="str">
        <f t="shared" ca="1" si="31"/>
        <v/>
      </c>
      <c r="C273" s="80" t="str">
        <f t="shared" ca="1" si="25"/>
        <v/>
      </c>
      <c r="D273" s="83" t="str">
        <f t="shared" ca="1" si="26"/>
        <v/>
      </c>
      <c r="E273" s="81">
        <f t="shared" ca="1" si="30"/>
        <v>0</v>
      </c>
      <c r="F273" s="83"/>
      <c r="G273" s="82" t="str">
        <f t="shared" ca="1" si="27"/>
        <v/>
      </c>
      <c r="H273" s="82" t="str">
        <f t="shared" ca="1" si="28"/>
        <v/>
      </c>
      <c r="I273" s="82" t="str">
        <f t="shared" ca="1" si="29"/>
        <v/>
      </c>
    </row>
    <row r="274" spans="2:9" ht="15" thickBot="1" x14ac:dyDescent="0.35">
      <c r="B274" s="79" t="str">
        <f t="shared" ca="1" si="31"/>
        <v/>
      </c>
      <c r="C274" s="80" t="str">
        <f t="shared" ca="1" si="25"/>
        <v/>
      </c>
      <c r="D274" s="83" t="str">
        <f t="shared" ca="1" si="26"/>
        <v/>
      </c>
      <c r="E274" s="81">
        <f t="shared" ca="1" si="30"/>
        <v>0</v>
      </c>
      <c r="F274" s="83"/>
      <c r="G274" s="82" t="str">
        <f t="shared" ca="1" si="27"/>
        <v/>
      </c>
      <c r="H274" s="82" t="str">
        <f t="shared" ca="1" si="28"/>
        <v/>
      </c>
      <c r="I274" s="82" t="str">
        <f t="shared" ca="1" si="29"/>
        <v/>
      </c>
    </row>
    <row r="275" spans="2:9" ht="15" thickBot="1" x14ac:dyDescent="0.35">
      <c r="B275" s="79" t="str">
        <f t="shared" ca="1" si="31"/>
        <v/>
      </c>
      <c r="C275" s="80" t="str">
        <f t="shared" ca="1" si="25"/>
        <v/>
      </c>
      <c r="D275" s="83" t="str">
        <f t="shared" ca="1" si="26"/>
        <v/>
      </c>
      <c r="E275" s="81">
        <f t="shared" ca="1" si="30"/>
        <v>0</v>
      </c>
      <c r="F275" s="83"/>
      <c r="G275" s="82" t="str">
        <f t="shared" ca="1" si="27"/>
        <v/>
      </c>
      <c r="H275" s="82" t="str">
        <f t="shared" ca="1" si="28"/>
        <v/>
      </c>
      <c r="I275" s="82" t="str">
        <f t="shared" ca="1" si="29"/>
        <v/>
      </c>
    </row>
    <row r="276" spans="2:9" ht="15" thickBot="1" x14ac:dyDescent="0.35">
      <c r="B276" s="79" t="str">
        <f t="shared" ca="1" si="31"/>
        <v/>
      </c>
      <c r="C276" s="80" t="str">
        <f t="shared" ca="1" si="25"/>
        <v/>
      </c>
      <c r="D276" s="83" t="str">
        <f t="shared" ca="1" si="26"/>
        <v/>
      </c>
      <c r="E276" s="81">
        <f t="shared" ca="1" si="30"/>
        <v>0</v>
      </c>
      <c r="F276" s="83"/>
      <c r="G276" s="82" t="str">
        <f t="shared" ca="1" si="27"/>
        <v/>
      </c>
      <c r="H276" s="82" t="str">
        <f t="shared" ca="1" si="28"/>
        <v/>
      </c>
      <c r="I276" s="82" t="str">
        <f t="shared" ca="1" si="29"/>
        <v/>
      </c>
    </row>
    <row r="277" spans="2:9" ht="15" thickBot="1" x14ac:dyDescent="0.35">
      <c r="B277" s="79" t="str">
        <f t="shared" ca="1" si="31"/>
        <v/>
      </c>
      <c r="C277" s="80" t="str">
        <f t="shared" ca="1" si="25"/>
        <v/>
      </c>
      <c r="D277" s="83" t="str">
        <f t="shared" ca="1" si="26"/>
        <v/>
      </c>
      <c r="E277" s="81">
        <f t="shared" ca="1" si="30"/>
        <v>0</v>
      </c>
      <c r="F277" s="83"/>
      <c r="G277" s="82" t="str">
        <f t="shared" ca="1" si="27"/>
        <v/>
      </c>
      <c r="H277" s="82" t="str">
        <f t="shared" ca="1" si="28"/>
        <v/>
      </c>
      <c r="I277" s="82" t="str">
        <f t="shared" ca="1" si="29"/>
        <v/>
      </c>
    </row>
    <row r="278" spans="2:9" ht="15" thickBot="1" x14ac:dyDescent="0.35">
      <c r="B278" s="79" t="str">
        <f t="shared" ca="1" si="31"/>
        <v/>
      </c>
      <c r="C278" s="80" t="str">
        <f t="shared" ca="1" si="25"/>
        <v/>
      </c>
      <c r="D278" s="83" t="str">
        <f t="shared" ca="1" si="26"/>
        <v/>
      </c>
      <c r="E278" s="81">
        <f t="shared" ca="1" si="30"/>
        <v>0</v>
      </c>
      <c r="F278" s="83"/>
      <c r="G278" s="82" t="str">
        <f t="shared" ca="1" si="27"/>
        <v/>
      </c>
      <c r="H278" s="82" t="str">
        <f t="shared" ca="1" si="28"/>
        <v/>
      </c>
      <c r="I278" s="82" t="str">
        <f t="shared" ca="1" si="29"/>
        <v/>
      </c>
    </row>
    <row r="279" spans="2:9" ht="15" thickBot="1" x14ac:dyDescent="0.35">
      <c r="B279" s="79" t="str">
        <f t="shared" ca="1" si="31"/>
        <v/>
      </c>
      <c r="C279" s="80" t="str">
        <f t="shared" ca="1" si="25"/>
        <v/>
      </c>
      <c r="D279" s="83" t="str">
        <f t="shared" ca="1" si="26"/>
        <v/>
      </c>
      <c r="E279" s="81">
        <f t="shared" ca="1" si="30"/>
        <v>0</v>
      </c>
      <c r="F279" s="83"/>
      <c r="G279" s="82" t="str">
        <f t="shared" ca="1" si="27"/>
        <v/>
      </c>
      <c r="H279" s="82" t="str">
        <f t="shared" ca="1" si="28"/>
        <v/>
      </c>
      <c r="I279" s="82" t="str">
        <f t="shared" ca="1" si="29"/>
        <v/>
      </c>
    </row>
    <row r="280" spans="2:9" ht="15" thickBot="1" x14ac:dyDescent="0.35">
      <c r="B280" s="79" t="str">
        <f t="shared" ca="1" si="31"/>
        <v/>
      </c>
      <c r="C280" s="80" t="str">
        <f t="shared" ref="C280:C343" ca="1" si="32">IF($E$10="End of the Period",IF(B280="","",IF(OR(payment_frequency_2="Weekly",payment_frequency_2="Bi-weekly",payment_frequency_2="Semi-monthly"),first_payment_date_2+B280*VLOOKUP(payment_frequency_2,periodic_table,2,0),EDATE(first_payment_date_2,B280*VLOOKUP(payment_frequency_2,periodic_table,2,0)))),IF(B280="","",IF(OR(payment_frequency_2="Weekly",payment_frequency_2="Bi-weekly",payment_frequency_2="Semi-monthly"),first_payment_date_2+(B280-1)*VLOOKUP(payment_frequency_2,periodic_table,2,0),EDATE(first_payment_date_2,(B280-1)*VLOOKUP(payment_frequency_2,periodic_table,2,0)))))</f>
        <v/>
      </c>
      <c r="D280" s="83" t="str">
        <f t="shared" ref="D280:D343" ca="1" si="33">IF(B280="","",IF(I279&lt;payment_2,I279*(1+rate_2),payment_2))</f>
        <v/>
      </c>
      <c r="E280" s="81">
        <f t="shared" ca="1" si="30"/>
        <v>0</v>
      </c>
      <c r="F280" s="83"/>
      <c r="G280" s="82" t="str">
        <f t="shared" ref="G280:G343" ca="1" si="34">IF(AND(payment_type_2=1,B280=1),0,IF(B280="","",I279*rate_2))</f>
        <v/>
      </c>
      <c r="H280" s="82" t="str">
        <f t="shared" ca="1" si="28"/>
        <v/>
      </c>
      <c r="I280" s="82" t="str">
        <f t="shared" ca="1" si="29"/>
        <v/>
      </c>
    </row>
    <row r="281" spans="2:9" ht="15" thickBot="1" x14ac:dyDescent="0.35">
      <c r="B281" s="79" t="str">
        <f t="shared" ca="1" si="31"/>
        <v/>
      </c>
      <c r="C281" s="80" t="str">
        <f t="shared" ca="1" si="32"/>
        <v/>
      </c>
      <c r="D281" s="83" t="str">
        <f t="shared" ca="1" si="33"/>
        <v/>
      </c>
      <c r="E281" s="81">
        <f t="shared" ca="1" si="30"/>
        <v>0</v>
      </c>
      <c r="F281" s="83"/>
      <c r="G281" s="82" t="str">
        <f t="shared" ca="1" si="34"/>
        <v/>
      </c>
      <c r="H281" s="82" t="str">
        <f t="shared" ref="H281:H344" ca="1" si="35">IF(B281="","",D281-G281+E281+F281)</f>
        <v/>
      </c>
      <c r="I281" s="82" t="str">
        <f t="shared" ref="I281:I344" ca="1" si="36">IFERROR(IF(H281&lt;=0,"",I280-H281),"")</f>
        <v/>
      </c>
    </row>
    <row r="282" spans="2:9" ht="15" thickBot="1" x14ac:dyDescent="0.35">
      <c r="B282" s="79" t="str">
        <f t="shared" ca="1" si="31"/>
        <v/>
      </c>
      <c r="C282" s="80" t="str">
        <f t="shared" ca="1" si="32"/>
        <v/>
      </c>
      <c r="D282" s="83" t="str">
        <f t="shared" ca="1" si="33"/>
        <v/>
      </c>
      <c r="E282" s="81">
        <f t="shared" ca="1" si="30"/>
        <v>0</v>
      </c>
      <c r="F282" s="83"/>
      <c r="G282" s="82" t="str">
        <f t="shared" ca="1" si="34"/>
        <v/>
      </c>
      <c r="H282" s="82" t="str">
        <f t="shared" ca="1" si="35"/>
        <v/>
      </c>
      <c r="I282" s="82" t="str">
        <f t="shared" ca="1" si="36"/>
        <v/>
      </c>
    </row>
    <row r="283" spans="2:9" ht="15" thickBot="1" x14ac:dyDescent="0.35">
      <c r="B283" s="79" t="str">
        <f t="shared" ca="1" si="31"/>
        <v/>
      </c>
      <c r="C283" s="80" t="str">
        <f t="shared" ca="1" si="32"/>
        <v/>
      </c>
      <c r="D283" s="83" t="str">
        <f t="shared" ca="1" si="33"/>
        <v/>
      </c>
      <c r="E283" s="81">
        <f t="shared" ca="1" si="30"/>
        <v>0</v>
      </c>
      <c r="F283" s="83"/>
      <c r="G283" s="82" t="str">
        <f t="shared" ca="1" si="34"/>
        <v/>
      </c>
      <c r="H283" s="82" t="str">
        <f t="shared" ca="1" si="35"/>
        <v/>
      </c>
      <c r="I283" s="82" t="str">
        <f t="shared" ca="1" si="36"/>
        <v/>
      </c>
    </row>
    <row r="284" spans="2:9" ht="15" thickBot="1" x14ac:dyDescent="0.35">
      <c r="B284" s="79" t="str">
        <f t="shared" ca="1" si="31"/>
        <v/>
      </c>
      <c r="C284" s="80" t="str">
        <f t="shared" ca="1" si="32"/>
        <v/>
      </c>
      <c r="D284" s="83" t="str">
        <f t="shared" ca="1" si="33"/>
        <v/>
      </c>
      <c r="E284" s="81">
        <f t="shared" ca="1" si="30"/>
        <v>0</v>
      </c>
      <c r="F284" s="83"/>
      <c r="G284" s="82" t="str">
        <f t="shared" ca="1" si="34"/>
        <v/>
      </c>
      <c r="H284" s="82" t="str">
        <f t="shared" ca="1" si="35"/>
        <v/>
      </c>
      <c r="I284" s="82" t="str">
        <f t="shared" ca="1" si="36"/>
        <v/>
      </c>
    </row>
    <row r="285" spans="2:9" ht="15" thickBot="1" x14ac:dyDescent="0.35">
      <c r="B285" s="79" t="str">
        <f t="shared" ca="1" si="31"/>
        <v/>
      </c>
      <c r="C285" s="80" t="str">
        <f t="shared" ca="1" si="32"/>
        <v/>
      </c>
      <c r="D285" s="83" t="str">
        <f t="shared" ca="1" si="33"/>
        <v/>
      </c>
      <c r="E285" s="81">
        <f t="shared" ca="1" si="30"/>
        <v>0</v>
      </c>
      <c r="F285" s="83"/>
      <c r="G285" s="82" t="str">
        <f t="shared" ca="1" si="34"/>
        <v/>
      </c>
      <c r="H285" s="82" t="str">
        <f t="shared" ca="1" si="35"/>
        <v/>
      </c>
      <c r="I285" s="82" t="str">
        <f t="shared" ca="1" si="36"/>
        <v/>
      </c>
    </row>
    <row r="286" spans="2:9" ht="15" thickBot="1" x14ac:dyDescent="0.35">
      <c r="B286" s="79" t="str">
        <f t="shared" ca="1" si="31"/>
        <v/>
      </c>
      <c r="C286" s="80" t="str">
        <f t="shared" ca="1" si="32"/>
        <v/>
      </c>
      <c r="D286" s="83" t="str">
        <f t="shared" ca="1" si="33"/>
        <v/>
      </c>
      <c r="E286" s="81">
        <f t="shared" ca="1" si="30"/>
        <v>0</v>
      </c>
      <c r="F286" s="83"/>
      <c r="G286" s="82" t="str">
        <f t="shared" ca="1" si="34"/>
        <v/>
      </c>
      <c r="H286" s="82" t="str">
        <f t="shared" ca="1" si="35"/>
        <v/>
      </c>
      <c r="I286" s="82" t="str">
        <f t="shared" ca="1" si="36"/>
        <v/>
      </c>
    </row>
    <row r="287" spans="2:9" ht="15" thickBot="1" x14ac:dyDescent="0.35">
      <c r="B287" s="79" t="str">
        <f t="shared" ca="1" si="31"/>
        <v/>
      </c>
      <c r="C287" s="80" t="str">
        <f t="shared" ca="1" si="32"/>
        <v/>
      </c>
      <c r="D287" s="83" t="str">
        <f t="shared" ca="1" si="33"/>
        <v/>
      </c>
      <c r="E287" s="81">
        <f t="shared" ca="1" si="30"/>
        <v>0</v>
      </c>
      <c r="F287" s="83"/>
      <c r="G287" s="82" t="str">
        <f t="shared" ca="1" si="34"/>
        <v/>
      </c>
      <c r="H287" s="82" t="str">
        <f t="shared" ca="1" si="35"/>
        <v/>
      </c>
      <c r="I287" s="82" t="str">
        <f t="shared" ca="1" si="36"/>
        <v/>
      </c>
    </row>
    <row r="288" spans="2:9" ht="15" thickBot="1" x14ac:dyDescent="0.35">
      <c r="B288" s="79" t="str">
        <f t="shared" ca="1" si="31"/>
        <v/>
      </c>
      <c r="C288" s="80" t="str">
        <f t="shared" ca="1" si="32"/>
        <v/>
      </c>
      <c r="D288" s="83" t="str">
        <f t="shared" ca="1" si="33"/>
        <v/>
      </c>
      <c r="E288" s="81">
        <f t="shared" ca="1" si="30"/>
        <v>0</v>
      </c>
      <c r="F288" s="83"/>
      <c r="G288" s="82" t="str">
        <f t="shared" ca="1" si="34"/>
        <v/>
      </c>
      <c r="H288" s="82" t="str">
        <f t="shared" ca="1" si="35"/>
        <v/>
      </c>
      <c r="I288" s="82" t="str">
        <f t="shared" ca="1" si="36"/>
        <v/>
      </c>
    </row>
    <row r="289" spans="2:9" ht="15" thickBot="1" x14ac:dyDescent="0.35">
      <c r="B289" s="79" t="str">
        <f t="shared" ca="1" si="31"/>
        <v/>
      </c>
      <c r="C289" s="80" t="str">
        <f t="shared" ca="1" si="32"/>
        <v/>
      </c>
      <c r="D289" s="83" t="str">
        <f t="shared" ca="1" si="33"/>
        <v/>
      </c>
      <c r="E289" s="81">
        <f t="shared" ca="1" si="30"/>
        <v>0</v>
      </c>
      <c r="F289" s="83"/>
      <c r="G289" s="82" t="str">
        <f t="shared" ca="1" si="34"/>
        <v/>
      </c>
      <c r="H289" s="82" t="str">
        <f t="shared" ca="1" si="35"/>
        <v/>
      </c>
      <c r="I289" s="82" t="str">
        <f t="shared" ca="1" si="36"/>
        <v/>
      </c>
    </row>
    <row r="290" spans="2:9" ht="15" thickBot="1" x14ac:dyDescent="0.35">
      <c r="B290" s="79" t="str">
        <f t="shared" ca="1" si="31"/>
        <v/>
      </c>
      <c r="C290" s="80" t="str">
        <f t="shared" ca="1" si="32"/>
        <v/>
      </c>
      <c r="D290" s="83" t="str">
        <f t="shared" ca="1" si="33"/>
        <v/>
      </c>
      <c r="E290" s="81">
        <f t="shared" ca="1" si="30"/>
        <v>0</v>
      </c>
      <c r="F290" s="83"/>
      <c r="G290" s="82" t="str">
        <f t="shared" ca="1" si="34"/>
        <v/>
      </c>
      <c r="H290" s="82" t="str">
        <f t="shared" ca="1" si="35"/>
        <v/>
      </c>
      <c r="I290" s="82" t="str">
        <f t="shared" ca="1" si="36"/>
        <v/>
      </c>
    </row>
    <row r="291" spans="2:9" ht="15" thickBot="1" x14ac:dyDescent="0.35">
      <c r="B291" s="79" t="str">
        <f t="shared" ca="1" si="31"/>
        <v/>
      </c>
      <c r="C291" s="80" t="str">
        <f t="shared" ca="1" si="32"/>
        <v/>
      </c>
      <c r="D291" s="83" t="str">
        <f t="shared" ca="1" si="33"/>
        <v/>
      </c>
      <c r="E291" s="81">
        <f t="shared" ca="1" si="30"/>
        <v>0</v>
      </c>
      <c r="F291" s="83"/>
      <c r="G291" s="82" t="str">
        <f t="shared" ca="1" si="34"/>
        <v/>
      </c>
      <c r="H291" s="82" t="str">
        <f t="shared" ca="1" si="35"/>
        <v/>
      </c>
      <c r="I291" s="82" t="str">
        <f t="shared" ca="1" si="36"/>
        <v/>
      </c>
    </row>
    <row r="292" spans="2:9" ht="15" thickBot="1" x14ac:dyDescent="0.35">
      <c r="B292" s="79" t="str">
        <f t="shared" ca="1" si="31"/>
        <v/>
      </c>
      <c r="C292" s="80" t="str">
        <f t="shared" ca="1" si="32"/>
        <v/>
      </c>
      <c r="D292" s="83" t="str">
        <f t="shared" ca="1" si="33"/>
        <v/>
      </c>
      <c r="E292" s="81">
        <f t="shared" ref="E292:E355" ca="1" si="37">IFERROR(IF(I291-D292&lt;$E$13,0,IF(B292=$I$17,$E$13,IF(B292&lt;$I$17,0,IF(MOD(B292-$I$17,$E$18)=0,$E$13,0)))),0)</f>
        <v>0</v>
      </c>
      <c r="F292" s="83"/>
      <c r="G292" s="82" t="str">
        <f t="shared" ca="1" si="34"/>
        <v/>
      </c>
      <c r="H292" s="82" t="str">
        <f t="shared" ca="1" si="35"/>
        <v/>
      </c>
      <c r="I292" s="82" t="str">
        <f t="shared" ca="1" si="36"/>
        <v/>
      </c>
    </row>
    <row r="293" spans="2:9" ht="15" thickBot="1" x14ac:dyDescent="0.35">
      <c r="B293" s="79" t="str">
        <f t="shared" ca="1" si="31"/>
        <v/>
      </c>
      <c r="C293" s="80" t="str">
        <f t="shared" ca="1" si="32"/>
        <v/>
      </c>
      <c r="D293" s="83" t="str">
        <f t="shared" ca="1" si="33"/>
        <v/>
      </c>
      <c r="E293" s="81">
        <f t="shared" ca="1" si="37"/>
        <v>0</v>
      </c>
      <c r="F293" s="83"/>
      <c r="G293" s="82" t="str">
        <f t="shared" ca="1" si="34"/>
        <v/>
      </c>
      <c r="H293" s="82" t="str">
        <f t="shared" ca="1" si="35"/>
        <v/>
      </c>
      <c r="I293" s="82" t="str">
        <f t="shared" ca="1" si="36"/>
        <v/>
      </c>
    </row>
    <row r="294" spans="2:9" ht="15" thickBot="1" x14ac:dyDescent="0.35">
      <c r="B294" s="79" t="str">
        <f t="shared" ca="1" si="31"/>
        <v/>
      </c>
      <c r="C294" s="80" t="str">
        <f t="shared" ca="1" si="32"/>
        <v/>
      </c>
      <c r="D294" s="83" t="str">
        <f t="shared" ca="1" si="33"/>
        <v/>
      </c>
      <c r="E294" s="81">
        <f t="shared" ca="1" si="37"/>
        <v>0</v>
      </c>
      <c r="F294" s="83"/>
      <c r="G294" s="82" t="str">
        <f t="shared" ca="1" si="34"/>
        <v/>
      </c>
      <c r="H294" s="82" t="str">
        <f t="shared" ca="1" si="35"/>
        <v/>
      </c>
      <c r="I294" s="82" t="str">
        <f t="shared" ca="1" si="36"/>
        <v/>
      </c>
    </row>
    <row r="295" spans="2:9" ht="15" thickBot="1" x14ac:dyDescent="0.35">
      <c r="B295" s="79" t="str">
        <f t="shared" ca="1" si="31"/>
        <v/>
      </c>
      <c r="C295" s="80" t="str">
        <f t="shared" ca="1" si="32"/>
        <v/>
      </c>
      <c r="D295" s="83" t="str">
        <f t="shared" ca="1" si="33"/>
        <v/>
      </c>
      <c r="E295" s="81">
        <f t="shared" ca="1" si="37"/>
        <v>0</v>
      </c>
      <c r="F295" s="83"/>
      <c r="G295" s="82" t="str">
        <f t="shared" ca="1" si="34"/>
        <v/>
      </c>
      <c r="H295" s="82" t="str">
        <f t="shared" ca="1" si="35"/>
        <v/>
      </c>
      <c r="I295" s="82" t="str">
        <f t="shared" ca="1" si="36"/>
        <v/>
      </c>
    </row>
    <row r="296" spans="2:9" ht="15" thickBot="1" x14ac:dyDescent="0.35">
      <c r="B296" s="79" t="str">
        <f t="shared" ca="1" si="31"/>
        <v/>
      </c>
      <c r="C296" s="80" t="str">
        <f t="shared" ca="1" si="32"/>
        <v/>
      </c>
      <c r="D296" s="83" t="str">
        <f t="shared" ca="1" si="33"/>
        <v/>
      </c>
      <c r="E296" s="81">
        <f t="shared" ca="1" si="37"/>
        <v>0</v>
      </c>
      <c r="F296" s="83"/>
      <c r="G296" s="82" t="str">
        <f t="shared" ca="1" si="34"/>
        <v/>
      </c>
      <c r="H296" s="82" t="str">
        <f t="shared" ca="1" si="35"/>
        <v/>
      </c>
      <c r="I296" s="82" t="str">
        <f t="shared" ca="1" si="36"/>
        <v/>
      </c>
    </row>
    <row r="297" spans="2:9" ht="15" thickBot="1" x14ac:dyDescent="0.35">
      <c r="B297" s="79" t="str">
        <f t="shared" ca="1" si="31"/>
        <v/>
      </c>
      <c r="C297" s="80" t="str">
        <f t="shared" ca="1" si="32"/>
        <v/>
      </c>
      <c r="D297" s="83" t="str">
        <f t="shared" ca="1" si="33"/>
        <v/>
      </c>
      <c r="E297" s="81">
        <f t="shared" ca="1" si="37"/>
        <v>0</v>
      </c>
      <c r="F297" s="83"/>
      <c r="G297" s="82" t="str">
        <f t="shared" ca="1" si="34"/>
        <v/>
      </c>
      <c r="H297" s="82" t="str">
        <f t="shared" ca="1" si="35"/>
        <v/>
      </c>
      <c r="I297" s="82" t="str">
        <f t="shared" ca="1" si="36"/>
        <v/>
      </c>
    </row>
    <row r="298" spans="2:9" ht="15" thickBot="1" x14ac:dyDescent="0.35">
      <c r="B298" s="79" t="str">
        <f t="shared" ca="1" si="31"/>
        <v/>
      </c>
      <c r="C298" s="80" t="str">
        <f t="shared" ca="1" si="32"/>
        <v/>
      </c>
      <c r="D298" s="83" t="str">
        <f t="shared" ca="1" si="33"/>
        <v/>
      </c>
      <c r="E298" s="81">
        <f t="shared" ca="1" si="37"/>
        <v>0</v>
      </c>
      <c r="F298" s="83"/>
      <c r="G298" s="82" t="str">
        <f t="shared" ca="1" si="34"/>
        <v/>
      </c>
      <c r="H298" s="82" t="str">
        <f t="shared" ca="1" si="35"/>
        <v/>
      </c>
      <c r="I298" s="82" t="str">
        <f t="shared" ca="1" si="36"/>
        <v/>
      </c>
    </row>
    <row r="299" spans="2:9" ht="15" thickBot="1" x14ac:dyDescent="0.35">
      <c r="B299" s="79" t="str">
        <f t="shared" ca="1" si="31"/>
        <v/>
      </c>
      <c r="C299" s="80" t="str">
        <f t="shared" ca="1" si="32"/>
        <v/>
      </c>
      <c r="D299" s="83" t="str">
        <f t="shared" ca="1" si="33"/>
        <v/>
      </c>
      <c r="E299" s="81">
        <f t="shared" ca="1" si="37"/>
        <v>0</v>
      </c>
      <c r="F299" s="83"/>
      <c r="G299" s="82" t="str">
        <f t="shared" ca="1" si="34"/>
        <v/>
      </c>
      <c r="H299" s="82" t="str">
        <f t="shared" ca="1" si="35"/>
        <v/>
      </c>
      <c r="I299" s="82" t="str">
        <f t="shared" ca="1" si="36"/>
        <v/>
      </c>
    </row>
    <row r="300" spans="2:9" ht="15" thickBot="1" x14ac:dyDescent="0.35">
      <c r="B300" s="79" t="str">
        <f t="shared" ca="1" si="31"/>
        <v/>
      </c>
      <c r="C300" s="80" t="str">
        <f t="shared" ca="1" si="32"/>
        <v/>
      </c>
      <c r="D300" s="83" t="str">
        <f t="shared" ca="1" si="33"/>
        <v/>
      </c>
      <c r="E300" s="81">
        <f t="shared" ca="1" si="37"/>
        <v>0</v>
      </c>
      <c r="F300" s="83"/>
      <c r="G300" s="82" t="str">
        <f t="shared" ca="1" si="34"/>
        <v/>
      </c>
      <c r="H300" s="82" t="str">
        <f t="shared" ca="1" si="35"/>
        <v/>
      </c>
      <c r="I300" s="82" t="str">
        <f t="shared" ca="1" si="36"/>
        <v/>
      </c>
    </row>
    <row r="301" spans="2:9" ht="15" thickBot="1" x14ac:dyDescent="0.35">
      <c r="B301" s="79" t="str">
        <f t="shared" ca="1" si="31"/>
        <v/>
      </c>
      <c r="C301" s="80" t="str">
        <f t="shared" ca="1" si="32"/>
        <v/>
      </c>
      <c r="D301" s="83" t="str">
        <f t="shared" ca="1" si="33"/>
        <v/>
      </c>
      <c r="E301" s="81">
        <f t="shared" ca="1" si="37"/>
        <v>0</v>
      </c>
      <c r="F301" s="83"/>
      <c r="G301" s="82" t="str">
        <f t="shared" ca="1" si="34"/>
        <v/>
      </c>
      <c r="H301" s="82" t="str">
        <f t="shared" ca="1" si="35"/>
        <v/>
      </c>
      <c r="I301" s="82" t="str">
        <f t="shared" ca="1" si="36"/>
        <v/>
      </c>
    </row>
    <row r="302" spans="2:9" ht="15" thickBot="1" x14ac:dyDescent="0.35">
      <c r="B302" s="79" t="str">
        <f t="shared" ca="1" si="31"/>
        <v/>
      </c>
      <c r="C302" s="80" t="str">
        <f t="shared" ca="1" si="32"/>
        <v/>
      </c>
      <c r="D302" s="83" t="str">
        <f t="shared" ca="1" si="33"/>
        <v/>
      </c>
      <c r="E302" s="81">
        <f t="shared" ca="1" si="37"/>
        <v>0</v>
      </c>
      <c r="F302" s="83"/>
      <c r="G302" s="82" t="str">
        <f t="shared" ca="1" si="34"/>
        <v/>
      </c>
      <c r="H302" s="82" t="str">
        <f t="shared" ca="1" si="35"/>
        <v/>
      </c>
      <c r="I302" s="82" t="str">
        <f t="shared" ca="1" si="36"/>
        <v/>
      </c>
    </row>
    <row r="303" spans="2:9" ht="15" thickBot="1" x14ac:dyDescent="0.35">
      <c r="B303" s="79" t="str">
        <f t="shared" ref="B303:B366" ca="1" si="38">IFERROR(IF(I302&lt;=0,"",B302+1),"")</f>
        <v/>
      </c>
      <c r="C303" s="80" t="str">
        <f t="shared" ca="1" si="32"/>
        <v/>
      </c>
      <c r="D303" s="83" t="str">
        <f t="shared" ca="1" si="33"/>
        <v/>
      </c>
      <c r="E303" s="81">
        <f t="shared" ca="1" si="37"/>
        <v>0</v>
      </c>
      <c r="F303" s="83"/>
      <c r="G303" s="82" t="str">
        <f t="shared" ca="1" si="34"/>
        <v/>
      </c>
      <c r="H303" s="82" t="str">
        <f t="shared" ca="1" si="35"/>
        <v/>
      </c>
      <c r="I303" s="82" t="str">
        <f t="shared" ca="1" si="36"/>
        <v/>
      </c>
    </row>
    <row r="304" spans="2:9" ht="15" thickBot="1" x14ac:dyDescent="0.35">
      <c r="B304" s="79" t="str">
        <f t="shared" ca="1" si="38"/>
        <v/>
      </c>
      <c r="C304" s="80" t="str">
        <f t="shared" ca="1" si="32"/>
        <v/>
      </c>
      <c r="D304" s="83" t="str">
        <f t="shared" ca="1" si="33"/>
        <v/>
      </c>
      <c r="E304" s="81">
        <f t="shared" ca="1" si="37"/>
        <v>0</v>
      </c>
      <c r="F304" s="83"/>
      <c r="G304" s="82" t="str">
        <f t="shared" ca="1" si="34"/>
        <v/>
      </c>
      <c r="H304" s="82" t="str">
        <f t="shared" ca="1" si="35"/>
        <v/>
      </c>
      <c r="I304" s="82" t="str">
        <f t="shared" ca="1" si="36"/>
        <v/>
      </c>
    </row>
    <row r="305" spans="2:9" ht="15" thickBot="1" x14ac:dyDescent="0.35">
      <c r="B305" s="79" t="str">
        <f t="shared" ca="1" si="38"/>
        <v/>
      </c>
      <c r="C305" s="80" t="str">
        <f t="shared" ca="1" si="32"/>
        <v/>
      </c>
      <c r="D305" s="83" t="str">
        <f t="shared" ca="1" si="33"/>
        <v/>
      </c>
      <c r="E305" s="81">
        <f t="shared" ca="1" si="37"/>
        <v>0</v>
      </c>
      <c r="F305" s="83"/>
      <c r="G305" s="82" t="str">
        <f t="shared" ca="1" si="34"/>
        <v/>
      </c>
      <c r="H305" s="82" t="str">
        <f t="shared" ca="1" si="35"/>
        <v/>
      </c>
      <c r="I305" s="82" t="str">
        <f t="shared" ca="1" si="36"/>
        <v/>
      </c>
    </row>
    <row r="306" spans="2:9" ht="15" thickBot="1" x14ac:dyDescent="0.35">
      <c r="B306" s="79" t="str">
        <f t="shared" ca="1" si="38"/>
        <v/>
      </c>
      <c r="C306" s="80" t="str">
        <f t="shared" ca="1" si="32"/>
        <v/>
      </c>
      <c r="D306" s="83" t="str">
        <f t="shared" ca="1" si="33"/>
        <v/>
      </c>
      <c r="E306" s="81">
        <f t="shared" ca="1" si="37"/>
        <v>0</v>
      </c>
      <c r="F306" s="83"/>
      <c r="G306" s="82" t="str">
        <f t="shared" ca="1" si="34"/>
        <v/>
      </c>
      <c r="H306" s="82" t="str">
        <f t="shared" ca="1" si="35"/>
        <v/>
      </c>
      <c r="I306" s="82" t="str">
        <f t="shared" ca="1" si="36"/>
        <v/>
      </c>
    </row>
    <row r="307" spans="2:9" ht="15" thickBot="1" x14ac:dyDescent="0.35">
      <c r="B307" s="79" t="str">
        <f t="shared" ca="1" si="38"/>
        <v/>
      </c>
      <c r="C307" s="80" t="str">
        <f t="shared" ca="1" si="32"/>
        <v/>
      </c>
      <c r="D307" s="83" t="str">
        <f t="shared" ca="1" si="33"/>
        <v/>
      </c>
      <c r="E307" s="81">
        <f t="shared" ca="1" si="37"/>
        <v>0</v>
      </c>
      <c r="F307" s="83"/>
      <c r="G307" s="82" t="str">
        <f t="shared" ca="1" si="34"/>
        <v/>
      </c>
      <c r="H307" s="82" t="str">
        <f t="shared" ca="1" si="35"/>
        <v/>
      </c>
      <c r="I307" s="82" t="str">
        <f t="shared" ca="1" si="36"/>
        <v/>
      </c>
    </row>
    <row r="308" spans="2:9" ht="15" thickBot="1" x14ac:dyDescent="0.35">
      <c r="B308" s="79" t="str">
        <f t="shared" ca="1" si="38"/>
        <v/>
      </c>
      <c r="C308" s="80" t="str">
        <f t="shared" ca="1" si="32"/>
        <v/>
      </c>
      <c r="D308" s="83" t="str">
        <f t="shared" ca="1" si="33"/>
        <v/>
      </c>
      <c r="E308" s="81">
        <f t="shared" ca="1" si="37"/>
        <v>0</v>
      </c>
      <c r="F308" s="83"/>
      <c r="G308" s="82" t="str">
        <f t="shared" ca="1" si="34"/>
        <v/>
      </c>
      <c r="H308" s="82" t="str">
        <f t="shared" ca="1" si="35"/>
        <v/>
      </c>
      <c r="I308" s="82" t="str">
        <f t="shared" ca="1" si="36"/>
        <v/>
      </c>
    </row>
    <row r="309" spans="2:9" ht="15" thickBot="1" x14ac:dyDescent="0.35">
      <c r="B309" s="79" t="str">
        <f t="shared" ca="1" si="38"/>
        <v/>
      </c>
      <c r="C309" s="80" t="str">
        <f t="shared" ca="1" si="32"/>
        <v/>
      </c>
      <c r="D309" s="83" t="str">
        <f t="shared" ca="1" si="33"/>
        <v/>
      </c>
      <c r="E309" s="81">
        <f t="shared" ca="1" si="37"/>
        <v>0</v>
      </c>
      <c r="F309" s="83"/>
      <c r="G309" s="82" t="str">
        <f t="shared" ca="1" si="34"/>
        <v/>
      </c>
      <c r="H309" s="82" t="str">
        <f t="shared" ca="1" si="35"/>
        <v/>
      </c>
      <c r="I309" s="82" t="str">
        <f t="shared" ca="1" si="36"/>
        <v/>
      </c>
    </row>
    <row r="310" spans="2:9" ht="15" thickBot="1" x14ac:dyDescent="0.35">
      <c r="B310" s="79" t="str">
        <f t="shared" ca="1" si="38"/>
        <v/>
      </c>
      <c r="C310" s="80" t="str">
        <f t="shared" ca="1" si="32"/>
        <v/>
      </c>
      <c r="D310" s="83" t="str">
        <f t="shared" ca="1" si="33"/>
        <v/>
      </c>
      <c r="E310" s="81">
        <f t="shared" ca="1" si="37"/>
        <v>0</v>
      </c>
      <c r="F310" s="83"/>
      <c r="G310" s="82" t="str">
        <f t="shared" ca="1" si="34"/>
        <v/>
      </c>
      <c r="H310" s="82" t="str">
        <f t="shared" ca="1" si="35"/>
        <v/>
      </c>
      <c r="I310" s="82" t="str">
        <f t="shared" ca="1" si="36"/>
        <v/>
      </c>
    </row>
    <row r="311" spans="2:9" ht="15" thickBot="1" x14ac:dyDescent="0.35">
      <c r="B311" s="79" t="str">
        <f t="shared" ca="1" si="38"/>
        <v/>
      </c>
      <c r="C311" s="80" t="str">
        <f t="shared" ca="1" si="32"/>
        <v/>
      </c>
      <c r="D311" s="83" t="str">
        <f t="shared" ca="1" si="33"/>
        <v/>
      </c>
      <c r="E311" s="81">
        <f t="shared" ca="1" si="37"/>
        <v>0</v>
      </c>
      <c r="F311" s="83"/>
      <c r="G311" s="82" t="str">
        <f t="shared" ca="1" si="34"/>
        <v/>
      </c>
      <c r="H311" s="82" t="str">
        <f t="shared" ca="1" si="35"/>
        <v/>
      </c>
      <c r="I311" s="82" t="str">
        <f t="shared" ca="1" si="36"/>
        <v/>
      </c>
    </row>
    <row r="312" spans="2:9" ht="15" thickBot="1" x14ac:dyDescent="0.35">
      <c r="B312" s="79" t="str">
        <f t="shared" ca="1" si="38"/>
        <v/>
      </c>
      <c r="C312" s="80" t="str">
        <f t="shared" ca="1" si="32"/>
        <v/>
      </c>
      <c r="D312" s="83" t="str">
        <f t="shared" ca="1" si="33"/>
        <v/>
      </c>
      <c r="E312" s="81">
        <f t="shared" ca="1" si="37"/>
        <v>0</v>
      </c>
      <c r="F312" s="83"/>
      <c r="G312" s="82" t="str">
        <f t="shared" ca="1" si="34"/>
        <v/>
      </c>
      <c r="H312" s="82" t="str">
        <f t="shared" ca="1" si="35"/>
        <v/>
      </c>
      <c r="I312" s="82" t="str">
        <f t="shared" ca="1" si="36"/>
        <v/>
      </c>
    </row>
    <row r="313" spans="2:9" ht="15" thickBot="1" x14ac:dyDescent="0.35">
      <c r="B313" s="79" t="str">
        <f t="shared" ca="1" si="38"/>
        <v/>
      </c>
      <c r="C313" s="80" t="str">
        <f t="shared" ca="1" si="32"/>
        <v/>
      </c>
      <c r="D313" s="83" t="str">
        <f t="shared" ca="1" si="33"/>
        <v/>
      </c>
      <c r="E313" s="81">
        <f t="shared" ca="1" si="37"/>
        <v>0</v>
      </c>
      <c r="F313" s="83"/>
      <c r="G313" s="82" t="str">
        <f t="shared" ca="1" si="34"/>
        <v/>
      </c>
      <c r="H313" s="82" t="str">
        <f t="shared" ca="1" si="35"/>
        <v/>
      </c>
      <c r="I313" s="82" t="str">
        <f t="shared" ca="1" si="36"/>
        <v/>
      </c>
    </row>
    <row r="314" spans="2:9" ht="15" thickBot="1" x14ac:dyDescent="0.35">
      <c r="B314" s="79" t="str">
        <f t="shared" ca="1" si="38"/>
        <v/>
      </c>
      <c r="C314" s="80" t="str">
        <f t="shared" ca="1" si="32"/>
        <v/>
      </c>
      <c r="D314" s="83" t="str">
        <f t="shared" ca="1" si="33"/>
        <v/>
      </c>
      <c r="E314" s="81">
        <f t="shared" ca="1" si="37"/>
        <v>0</v>
      </c>
      <c r="F314" s="83"/>
      <c r="G314" s="82" t="str">
        <f t="shared" ca="1" si="34"/>
        <v/>
      </c>
      <c r="H314" s="82" t="str">
        <f t="shared" ca="1" si="35"/>
        <v/>
      </c>
      <c r="I314" s="82" t="str">
        <f t="shared" ca="1" si="36"/>
        <v/>
      </c>
    </row>
    <row r="315" spans="2:9" ht="15" thickBot="1" x14ac:dyDescent="0.35">
      <c r="B315" s="79" t="str">
        <f t="shared" ca="1" si="38"/>
        <v/>
      </c>
      <c r="C315" s="80" t="str">
        <f t="shared" ca="1" si="32"/>
        <v/>
      </c>
      <c r="D315" s="83" t="str">
        <f t="shared" ca="1" si="33"/>
        <v/>
      </c>
      <c r="E315" s="81">
        <f t="shared" ca="1" si="37"/>
        <v>0</v>
      </c>
      <c r="F315" s="83"/>
      <c r="G315" s="82" t="str">
        <f t="shared" ca="1" si="34"/>
        <v/>
      </c>
      <c r="H315" s="82" t="str">
        <f t="shared" ca="1" si="35"/>
        <v/>
      </c>
      <c r="I315" s="82" t="str">
        <f t="shared" ca="1" si="36"/>
        <v/>
      </c>
    </row>
    <row r="316" spans="2:9" ht="15" thickBot="1" x14ac:dyDescent="0.35">
      <c r="B316" s="79" t="str">
        <f t="shared" ca="1" si="38"/>
        <v/>
      </c>
      <c r="C316" s="80" t="str">
        <f t="shared" ca="1" si="32"/>
        <v/>
      </c>
      <c r="D316" s="83" t="str">
        <f t="shared" ca="1" si="33"/>
        <v/>
      </c>
      <c r="E316" s="81">
        <f t="shared" ca="1" si="37"/>
        <v>0</v>
      </c>
      <c r="F316" s="83"/>
      <c r="G316" s="82" t="str">
        <f t="shared" ca="1" si="34"/>
        <v/>
      </c>
      <c r="H316" s="82" t="str">
        <f t="shared" ca="1" si="35"/>
        <v/>
      </c>
      <c r="I316" s="82" t="str">
        <f t="shared" ca="1" si="36"/>
        <v/>
      </c>
    </row>
    <row r="317" spans="2:9" ht="15" thickBot="1" x14ac:dyDescent="0.35">
      <c r="B317" s="79" t="str">
        <f t="shared" ca="1" si="38"/>
        <v/>
      </c>
      <c r="C317" s="80" t="str">
        <f t="shared" ca="1" si="32"/>
        <v/>
      </c>
      <c r="D317" s="83" t="str">
        <f t="shared" ca="1" si="33"/>
        <v/>
      </c>
      <c r="E317" s="81">
        <f t="shared" ca="1" si="37"/>
        <v>0</v>
      </c>
      <c r="F317" s="83"/>
      <c r="G317" s="82" t="str">
        <f t="shared" ca="1" si="34"/>
        <v/>
      </c>
      <c r="H317" s="82" t="str">
        <f t="shared" ca="1" si="35"/>
        <v/>
      </c>
      <c r="I317" s="82" t="str">
        <f t="shared" ca="1" si="36"/>
        <v/>
      </c>
    </row>
    <row r="318" spans="2:9" ht="15" thickBot="1" x14ac:dyDescent="0.35">
      <c r="B318" s="79" t="str">
        <f t="shared" ca="1" si="38"/>
        <v/>
      </c>
      <c r="C318" s="80" t="str">
        <f t="shared" ca="1" si="32"/>
        <v/>
      </c>
      <c r="D318" s="83" t="str">
        <f t="shared" ca="1" si="33"/>
        <v/>
      </c>
      <c r="E318" s="81">
        <f t="shared" ca="1" si="37"/>
        <v>0</v>
      </c>
      <c r="F318" s="83"/>
      <c r="G318" s="82" t="str">
        <f t="shared" ca="1" si="34"/>
        <v/>
      </c>
      <c r="H318" s="82" t="str">
        <f t="shared" ca="1" si="35"/>
        <v/>
      </c>
      <c r="I318" s="82" t="str">
        <f t="shared" ca="1" si="36"/>
        <v/>
      </c>
    </row>
    <row r="319" spans="2:9" ht="15" thickBot="1" x14ac:dyDescent="0.35">
      <c r="B319" s="79" t="str">
        <f t="shared" ca="1" si="38"/>
        <v/>
      </c>
      <c r="C319" s="80" t="str">
        <f t="shared" ca="1" si="32"/>
        <v/>
      </c>
      <c r="D319" s="83" t="str">
        <f t="shared" ca="1" si="33"/>
        <v/>
      </c>
      <c r="E319" s="81">
        <f t="shared" ca="1" si="37"/>
        <v>0</v>
      </c>
      <c r="F319" s="83"/>
      <c r="G319" s="82" t="str">
        <f t="shared" ca="1" si="34"/>
        <v/>
      </c>
      <c r="H319" s="82" t="str">
        <f t="shared" ca="1" si="35"/>
        <v/>
      </c>
      <c r="I319" s="82" t="str">
        <f t="shared" ca="1" si="36"/>
        <v/>
      </c>
    </row>
    <row r="320" spans="2:9" ht="15" thickBot="1" x14ac:dyDescent="0.35">
      <c r="B320" s="79" t="str">
        <f t="shared" ca="1" si="38"/>
        <v/>
      </c>
      <c r="C320" s="80" t="str">
        <f t="shared" ca="1" si="32"/>
        <v/>
      </c>
      <c r="D320" s="83" t="str">
        <f t="shared" ca="1" si="33"/>
        <v/>
      </c>
      <c r="E320" s="81">
        <f t="shared" ca="1" si="37"/>
        <v>0</v>
      </c>
      <c r="F320" s="83"/>
      <c r="G320" s="82" t="str">
        <f t="shared" ca="1" si="34"/>
        <v/>
      </c>
      <c r="H320" s="82" t="str">
        <f t="shared" ca="1" si="35"/>
        <v/>
      </c>
      <c r="I320" s="82" t="str">
        <f t="shared" ca="1" si="36"/>
        <v/>
      </c>
    </row>
    <row r="321" spans="2:9" ht="15" thickBot="1" x14ac:dyDescent="0.35">
      <c r="B321" s="79" t="str">
        <f t="shared" ca="1" si="38"/>
        <v/>
      </c>
      <c r="C321" s="80" t="str">
        <f t="shared" ca="1" si="32"/>
        <v/>
      </c>
      <c r="D321" s="83" t="str">
        <f t="shared" ca="1" si="33"/>
        <v/>
      </c>
      <c r="E321" s="81">
        <f t="shared" ca="1" si="37"/>
        <v>0</v>
      </c>
      <c r="F321" s="83"/>
      <c r="G321" s="82" t="str">
        <f t="shared" ca="1" si="34"/>
        <v/>
      </c>
      <c r="H321" s="82" t="str">
        <f t="shared" ca="1" si="35"/>
        <v/>
      </c>
      <c r="I321" s="82" t="str">
        <f t="shared" ca="1" si="36"/>
        <v/>
      </c>
    </row>
    <row r="322" spans="2:9" ht="15" thickBot="1" x14ac:dyDescent="0.35">
      <c r="B322" s="79" t="str">
        <f t="shared" ca="1" si="38"/>
        <v/>
      </c>
      <c r="C322" s="80" t="str">
        <f t="shared" ca="1" si="32"/>
        <v/>
      </c>
      <c r="D322" s="83" t="str">
        <f t="shared" ca="1" si="33"/>
        <v/>
      </c>
      <c r="E322" s="81">
        <f t="shared" ca="1" si="37"/>
        <v>0</v>
      </c>
      <c r="F322" s="83"/>
      <c r="G322" s="82" t="str">
        <f t="shared" ca="1" si="34"/>
        <v/>
      </c>
      <c r="H322" s="82" t="str">
        <f t="shared" ca="1" si="35"/>
        <v/>
      </c>
      <c r="I322" s="82" t="str">
        <f t="shared" ca="1" si="36"/>
        <v/>
      </c>
    </row>
    <row r="323" spans="2:9" ht="15" thickBot="1" x14ac:dyDescent="0.35">
      <c r="B323" s="79" t="str">
        <f t="shared" ca="1" si="38"/>
        <v/>
      </c>
      <c r="C323" s="80" t="str">
        <f t="shared" ca="1" si="32"/>
        <v/>
      </c>
      <c r="D323" s="83" t="str">
        <f t="shared" ca="1" si="33"/>
        <v/>
      </c>
      <c r="E323" s="81">
        <f t="shared" ca="1" si="37"/>
        <v>0</v>
      </c>
      <c r="F323" s="83"/>
      <c r="G323" s="82" t="str">
        <f t="shared" ca="1" si="34"/>
        <v/>
      </c>
      <c r="H323" s="82" t="str">
        <f t="shared" ca="1" si="35"/>
        <v/>
      </c>
      <c r="I323" s="82" t="str">
        <f t="shared" ca="1" si="36"/>
        <v/>
      </c>
    </row>
    <row r="324" spans="2:9" ht="15" thickBot="1" x14ac:dyDescent="0.35">
      <c r="B324" s="79" t="str">
        <f t="shared" ca="1" si="38"/>
        <v/>
      </c>
      <c r="C324" s="80" t="str">
        <f t="shared" ca="1" si="32"/>
        <v/>
      </c>
      <c r="D324" s="83" t="str">
        <f t="shared" ca="1" si="33"/>
        <v/>
      </c>
      <c r="E324" s="81">
        <f t="shared" ca="1" si="37"/>
        <v>0</v>
      </c>
      <c r="F324" s="83"/>
      <c r="G324" s="82" t="str">
        <f t="shared" ca="1" si="34"/>
        <v/>
      </c>
      <c r="H324" s="82" t="str">
        <f t="shared" ca="1" si="35"/>
        <v/>
      </c>
      <c r="I324" s="82" t="str">
        <f t="shared" ca="1" si="36"/>
        <v/>
      </c>
    </row>
    <row r="325" spans="2:9" ht="15" thickBot="1" x14ac:dyDescent="0.35">
      <c r="B325" s="79" t="str">
        <f t="shared" ca="1" si="38"/>
        <v/>
      </c>
      <c r="C325" s="80" t="str">
        <f t="shared" ca="1" si="32"/>
        <v/>
      </c>
      <c r="D325" s="83" t="str">
        <f t="shared" ca="1" si="33"/>
        <v/>
      </c>
      <c r="E325" s="81">
        <f t="shared" ca="1" si="37"/>
        <v>0</v>
      </c>
      <c r="F325" s="83"/>
      <c r="G325" s="82" t="str">
        <f t="shared" ca="1" si="34"/>
        <v/>
      </c>
      <c r="H325" s="82" t="str">
        <f t="shared" ca="1" si="35"/>
        <v/>
      </c>
      <c r="I325" s="82" t="str">
        <f t="shared" ca="1" si="36"/>
        <v/>
      </c>
    </row>
    <row r="326" spans="2:9" ht="15" thickBot="1" x14ac:dyDescent="0.35">
      <c r="B326" s="79" t="str">
        <f t="shared" ca="1" si="38"/>
        <v/>
      </c>
      <c r="C326" s="80" t="str">
        <f t="shared" ca="1" si="32"/>
        <v/>
      </c>
      <c r="D326" s="83" t="str">
        <f t="shared" ca="1" si="33"/>
        <v/>
      </c>
      <c r="E326" s="81">
        <f t="shared" ca="1" si="37"/>
        <v>0</v>
      </c>
      <c r="F326" s="83"/>
      <c r="G326" s="82" t="str">
        <f t="shared" ca="1" si="34"/>
        <v/>
      </c>
      <c r="H326" s="82" t="str">
        <f t="shared" ca="1" si="35"/>
        <v/>
      </c>
      <c r="I326" s="82" t="str">
        <f t="shared" ca="1" si="36"/>
        <v/>
      </c>
    </row>
    <row r="327" spans="2:9" ht="15" thickBot="1" x14ac:dyDescent="0.35">
      <c r="B327" s="79" t="str">
        <f t="shared" ca="1" si="38"/>
        <v/>
      </c>
      <c r="C327" s="80" t="str">
        <f t="shared" ca="1" si="32"/>
        <v/>
      </c>
      <c r="D327" s="83" t="str">
        <f t="shared" ca="1" si="33"/>
        <v/>
      </c>
      <c r="E327" s="81">
        <f t="shared" ca="1" si="37"/>
        <v>0</v>
      </c>
      <c r="F327" s="83"/>
      <c r="G327" s="82" t="str">
        <f t="shared" ca="1" si="34"/>
        <v/>
      </c>
      <c r="H327" s="82" t="str">
        <f t="shared" ca="1" si="35"/>
        <v/>
      </c>
      <c r="I327" s="82" t="str">
        <f t="shared" ca="1" si="36"/>
        <v/>
      </c>
    </row>
    <row r="328" spans="2:9" ht="15" thickBot="1" x14ac:dyDescent="0.35">
      <c r="B328" s="79" t="str">
        <f t="shared" ca="1" si="38"/>
        <v/>
      </c>
      <c r="C328" s="80" t="str">
        <f t="shared" ca="1" si="32"/>
        <v/>
      </c>
      <c r="D328" s="83" t="str">
        <f t="shared" ca="1" si="33"/>
        <v/>
      </c>
      <c r="E328" s="81">
        <f t="shared" ca="1" si="37"/>
        <v>0</v>
      </c>
      <c r="F328" s="83"/>
      <c r="G328" s="82" t="str">
        <f t="shared" ca="1" si="34"/>
        <v/>
      </c>
      <c r="H328" s="82" t="str">
        <f t="shared" ca="1" si="35"/>
        <v/>
      </c>
      <c r="I328" s="82" t="str">
        <f t="shared" ca="1" si="36"/>
        <v/>
      </c>
    </row>
    <row r="329" spans="2:9" ht="15" thickBot="1" x14ac:dyDescent="0.35">
      <c r="B329" s="79" t="str">
        <f t="shared" ca="1" si="38"/>
        <v/>
      </c>
      <c r="C329" s="80" t="str">
        <f t="shared" ca="1" si="32"/>
        <v/>
      </c>
      <c r="D329" s="83" t="str">
        <f t="shared" ca="1" si="33"/>
        <v/>
      </c>
      <c r="E329" s="81">
        <f t="shared" ca="1" si="37"/>
        <v>0</v>
      </c>
      <c r="F329" s="83"/>
      <c r="G329" s="82" t="str">
        <f t="shared" ca="1" si="34"/>
        <v/>
      </c>
      <c r="H329" s="82" t="str">
        <f t="shared" ca="1" si="35"/>
        <v/>
      </c>
      <c r="I329" s="82" t="str">
        <f t="shared" ca="1" si="36"/>
        <v/>
      </c>
    </row>
    <row r="330" spans="2:9" ht="15" thickBot="1" x14ac:dyDescent="0.35">
      <c r="B330" s="79" t="str">
        <f t="shared" ca="1" si="38"/>
        <v/>
      </c>
      <c r="C330" s="80" t="str">
        <f t="shared" ca="1" si="32"/>
        <v/>
      </c>
      <c r="D330" s="83" t="str">
        <f t="shared" ca="1" si="33"/>
        <v/>
      </c>
      <c r="E330" s="81">
        <f t="shared" ca="1" si="37"/>
        <v>0</v>
      </c>
      <c r="F330" s="83"/>
      <c r="G330" s="82" t="str">
        <f t="shared" ca="1" si="34"/>
        <v/>
      </c>
      <c r="H330" s="82" t="str">
        <f t="shared" ca="1" si="35"/>
        <v/>
      </c>
      <c r="I330" s="82" t="str">
        <f t="shared" ca="1" si="36"/>
        <v/>
      </c>
    </row>
    <row r="331" spans="2:9" ht="15" thickBot="1" x14ac:dyDescent="0.35">
      <c r="B331" s="79" t="str">
        <f t="shared" ca="1" si="38"/>
        <v/>
      </c>
      <c r="C331" s="80" t="str">
        <f t="shared" ca="1" si="32"/>
        <v/>
      </c>
      <c r="D331" s="83" t="str">
        <f t="shared" ca="1" si="33"/>
        <v/>
      </c>
      <c r="E331" s="81">
        <f t="shared" ca="1" si="37"/>
        <v>0</v>
      </c>
      <c r="F331" s="83"/>
      <c r="G331" s="82" t="str">
        <f t="shared" ca="1" si="34"/>
        <v/>
      </c>
      <c r="H331" s="82" t="str">
        <f t="shared" ca="1" si="35"/>
        <v/>
      </c>
      <c r="I331" s="82" t="str">
        <f t="shared" ca="1" si="36"/>
        <v/>
      </c>
    </row>
    <row r="332" spans="2:9" ht="15" thickBot="1" x14ac:dyDescent="0.35">
      <c r="B332" s="79" t="str">
        <f t="shared" ca="1" si="38"/>
        <v/>
      </c>
      <c r="C332" s="80" t="str">
        <f t="shared" ca="1" si="32"/>
        <v/>
      </c>
      <c r="D332" s="83" t="str">
        <f t="shared" ca="1" si="33"/>
        <v/>
      </c>
      <c r="E332" s="81">
        <f t="shared" ca="1" si="37"/>
        <v>0</v>
      </c>
      <c r="F332" s="83"/>
      <c r="G332" s="82" t="str">
        <f t="shared" ca="1" si="34"/>
        <v/>
      </c>
      <c r="H332" s="82" t="str">
        <f t="shared" ca="1" si="35"/>
        <v/>
      </c>
      <c r="I332" s="82" t="str">
        <f t="shared" ca="1" si="36"/>
        <v/>
      </c>
    </row>
    <row r="333" spans="2:9" ht="15" thickBot="1" x14ac:dyDescent="0.35">
      <c r="B333" s="79" t="str">
        <f t="shared" ca="1" si="38"/>
        <v/>
      </c>
      <c r="C333" s="80" t="str">
        <f t="shared" ca="1" si="32"/>
        <v/>
      </c>
      <c r="D333" s="83" t="str">
        <f t="shared" ca="1" si="33"/>
        <v/>
      </c>
      <c r="E333" s="81">
        <f t="shared" ca="1" si="37"/>
        <v>0</v>
      </c>
      <c r="F333" s="83"/>
      <c r="G333" s="82" t="str">
        <f t="shared" ca="1" si="34"/>
        <v/>
      </c>
      <c r="H333" s="82" t="str">
        <f t="shared" ca="1" si="35"/>
        <v/>
      </c>
      <c r="I333" s="82" t="str">
        <f t="shared" ca="1" si="36"/>
        <v/>
      </c>
    </row>
    <row r="334" spans="2:9" ht="15" thickBot="1" x14ac:dyDescent="0.35">
      <c r="B334" s="79" t="str">
        <f t="shared" ca="1" si="38"/>
        <v/>
      </c>
      <c r="C334" s="80" t="str">
        <f t="shared" ca="1" si="32"/>
        <v/>
      </c>
      <c r="D334" s="83" t="str">
        <f t="shared" ca="1" si="33"/>
        <v/>
      </c>
      <c r="E334" s="81">
        <f t="shared" ca="1" si="37"/>
        <v>0</v>
      </c>
      <c r="F334" s="83"/>
      <c r="G334" s="82" t="str">
        <f t="shared" ca="1" si="34"/>
        <v/>
      </c>
      <c r="H334" s="82" t="str">
        <f t="shared" ca="1" si="35"/>
        <v/>
      </c>
      <c r="I334" s="82" t="str">
        <f t="shared" ca="1" si="36"/>
        <v/>
      </c>
    </row>
    <row r="335" spans="2:9" ht="15" thickBot="1" x14ac:dyDescent="0.35">
      <c r="B335" s="79" t="str">
        <f t="shared" ca="1" si="38"/>
        <v/>
      </c>
      <c r="C335" s="80" t="str">
        <f t="shared" ca="1" si="32"/>
        <v/>
      </c>
      <c r="D335" s="83" t="str">
        <f t="shared" ca="1" si="33"/>
        <v/>
      </c>
      <c r="E335" s="81">
        <f t="shared" ca="1" si="37"/>
        <v>0</v>
      </c>
      <c r="F335" s="83"/>
      <c r="G335" s="82" t="str">
        <f t="shared" ca="1" si="34"/>
        <v/>
      </c>
      <c r="H335" s="82" t="str">
        <f t="shared" ca="1" si="35"/>
        <v/>
      </c>
      <c r="I335" s="82" t="str">
        <f t="shared" ca="1" si="36"/>
        <v/>
      </c>
    </row>
    <row r="336" spans="2:9" ht="15" thickBot="1" x14ac:dyDescent="0.35">
      <c r="B336" s="79" t="str">
        <f t="shared" ca="1" si="38"/>
        <v/>
      </c>
      <c r="C336" s="80" t="str">
        <f t="shared" ca="1" si="32"/>
        <v/>
      </c>
      <c r="D336" s="83" t="str">
        <f t="shared" ca="1" si="33"/>
        <v/>
      </c>
      <c r="E336" s="81">
        <f t="shared" ca="1" si="37"/>
        <v>0</v>
      </c>
      <c r="F336" s="83"/>
      <c r="G336" s="82" t="str">
        <f t="shared" ca="1" si="34"/>
        <v/>
      </c>
      <c r="H336" s="82" t="str">
        <f t="shared" ca="1" si="35"/>
        <v/>
      </c>
      <c r="I336" s="82" t="str">
        <f t="shared" ca="1" si="36"/>
        <v/>
      </c>
    </row>
    <row r="337" spans="2:9" ht="15" thickBot="1" x14ac:dyDescent="0.35">
      <c r="B337" s="79" t="str">
        <f t="shared" ca="1" si="38"/>
        <v/>
      </c>
      <c r="C337" s="80" t="str">
        <f t="shared" ca="1" si="32"/>
        <v/>
      </c>
      <c r="D337" s="83" t="str">
        <f t="shared" ca="1" si="33"/>
        <v/>
      </c>
      <c r="E337" s="81">
        <f t="shared" ca="1" si="37"/>
        <v>0</v>
      </c>
      <c r="F337" s="83"/>
      <c r="G337" s="82" t="str">
        <f t="shared" ca="1" si="34"/>
        <v/>
      </c>
      <c r="H337" s="82" t="str">
        <f t="shared" ca="1" si="35"/>
        <v/>
      </c>
      <c r="I337" s="82" t="str">
        <f t="shared" ca="1" si="36"/>
        <v/>
      </c>
    </row>
    <row r="338" spans="2:9" ht="15" thickBot="1" x14ac:dyDescent="0.35">
      <c r="B338" s="79" t="str">
        <f t="shared" ca="1" si="38"/>
        <v/>
      </c>
      <c r="C338" s="80" t="str">
        <f t="shared" ca="1" si="32"/>
        <v/>
      </c>
      <c r="D338" s="83" t="str">
        <f t="shared" ca="1" si="33"/>
        <v/>
      </c>
      <c r="E338" s="81">
        <f t="shared" ca="1" si="37"/>
        <v>0</v>
      </c>
      <c r="F338" s="83"/>
      <c r="G338" s="82" t="str">
        <f t="shared" ca="1" si="34"/>
        <v/>
      </c>
      <c r="H338" s="82" t="str">
        <f t="shared" ca="1" si="35"/>
        <v/>
      </c>
      <c r="I338" s="82" t="str">
        <f t="shared" ca="1" si="36"/>
        <v/>
      </c>
    </row>
    <row r="339" spans="2:9" ht="15" thickBot="1" x14ac:dyDescent="0.35">
      <c r="B339" s="79" t="str">
        <f t="shared" ca="1" si="38"/>
        <v/>
      </c>
      <c r="C339" s="80" t="str">
        <f t="shared" ca="1" si="32"/>
        <v/>
      </c>
      <c r="D339" s="83" t="str">
        <f t="shared" ca="1" si="33"/>
        <v/>
      </c>
      <c r="E339" s="81">
        <f t="shared" ca="1" si="37"/>
        <v>0</v>
      </c>
      <c r="F339" s="83"/>
      <c r="G339" s="82" t="str">
        <f t="shared" ca="1" si="34"/>
        <v/>
      </c>
      <c r="H339" s="82" t="str">
        <f t="shared" ca="1" si="35"/>
        <v/>
      </c>
      <c r="I339" s="82" t="str">
        <f t="shared" ca="1" si="36"/>
        <v/>
      </c>
    </row>
    <row r="340" spans="2:9" ht="15" thickBot="1" x14ac:dyDescent="0.35">
      <c r="B340" s="79" t="str">
        <f t="shared" ca="1" si="38"/>
        <v/>
      </c>
      <c r="C340" s="80" t="str">
        <f t="shared" ca="1" si="32"/>
        <v/>
      </c>
      <c r="D340" s="83" t="str">
        <f t="shared" ca="1" si="33"/>
        <v/>
      </c>
      <c r="E340" s="81">
        <f t="shared" ca="1" si="37"/>
        <v>0</v>
      </c>
      <c r="F340" s="83"/>
      <c r="G340" s="82" t="str">
        <f t="shared" ca="1" si="34"/>
        <v/>
      </c>
      <c r="H340" s="82" t="str">
        <f t="shared" ca="1" si="35"/>
        <v/>
      </c>
      <c r="I340" s="82" t="str">
        <f t="shared" ca="1" si="36"/>
        <v/>
      </c>
    </row>
    <row r="341" spans="2:9" ht="15" thickBot="1" x14ac:dyDescent="0.35">
      <c r="B341" s="79" t="str">
        <f t="shared" ca="1" si="38"/>
        <v/>
      </c>
      <c r="C341" s="80" t="str">
        <f t="shared" ca="1" si="32"/>
        <v/>
      </c>
      <c r="D341" s="83" t="str">
        <f t="shared" ca="1" si="33"/>
        <v/>
      </c>
      <c r="E341" s="81">
        <f t="shared" ca="1" si="37"/>
        <v>0</v>
      </c>
      <c r="F341" s="83"/>
      <c r="G341" s="82" t="str">
        <f t="shared" ca="1" si="34"/>
        <v/>
      </c>
      <c r="H341" s="82" t="str">
        <f t="shared" ca="1" si="35"/>
        <v/>
      </c>
      <c r="I341" s="82" t="str">
        <f t="shared" ca="1" si="36"/>
        <v/>
      </c>
    </row>
    <row r="342" spans="2:9" ht="15" thickBot="1" x14ac:dyDescent="0.35">
      <c r="B342" s="79" t="str">
        <f t="shared" ca="1" si="38"/>
        <v/>
      </c>
      <c r="C342" s="80" t="str">
        <f t="shared" ca="1" si="32"/>
        <v/>
      </c>
      <c r="D342" s="83" t="str">
        <f t="shared" ca="1" si="33"/>
        <v/>
      </c>
      <c r="E342" s="81">
        <f t="shared" ca="1" si="37"/>
        <v>0</v>
      </c>
      <c r="F342" s="83"/>
      <c r="G342" s="82" t="str">
        <f t="shared" ca="1" si="34"/>
        <v/>
      </c>
      <c r="H342" s="82" t="str">
        <f t="shared" ca="1" si="35"/>
        <v/>
      </c>
      <c r="I342" s="82" t="str">
        <f t="shared" ca="1" si="36"/>
        <v/>
      </c>
    </row>
    <row r="343" spans="2:9" ht="15" thickBot="1" x14ac:dyDescent="0.35">
      <c r="B343" s="79" t="str">
        <f t="shared" ca="1" si="38"/>
        <v/>
      </c>
      <c r="C343" s="80" t="str">
        <f t="shared" ca="1" si="32"/>
        <v/>
      </c>
      <c r="D343" s="83" t="str">
        <f t="shared" ca="1" si="33"/>
        <v/>
      </c>
      <c r="E343" s="81">
        <f t="shared" ca="1" si="37"/>
        <v>0</v>
      </c>
      <c r="F343" s="83"/>
      <c r="G343" s="82" t="str">
        <f t="shared" ca="1" si="34"/>
        <v/>
      </c>
      <c r="H343" s="82" t="str">
        <f t="shared" ca="1" si="35"/>
        <v/>
      </c>
      <c r="I343" s="82" t="str">
        <f t="shared" ca="1" si="36"/>
        <v/>
      </c>
    </row>
    <row r="344" spans="2:9" ht="15" thickBot="1" x14ac:dyDescent="0.35">
      <c r="B344" s="79" t="str">
        <f t="shared" ca="1" si="38"/>
        <v/>
      </c>
      <c r="C344" s="80" t="str">
        <f t="shared" ref="C344:C407" ca="1" si="39">IF($E$10="End of the Period",IF(B344="","",IF(OR(payment_frequency_2="Weekly",payment_frequency_2="Bi-weekly",payment_frequency_2="Semi-monthly"),first_payment_date_2+B344*VLOOKUP(payment_frequency_2,periodic_table,2,0),EDATE(first_payment_date_2,B344*VLOOKUP(payment_frequency_2,periodic_table,2,0)))),IF(B344="","",IF(OR(payment_frequency_2="Weekly",payment_frequency_2="Bi-weekly",payment_frequency_2="Semi-monthly"),first_payment_date_2+(B344-1)*VLOOKUP(payment_frequency_2,periodic_table,2,0),EDATE(first_payment_date_2,(B344-1)*VLOOKUP(payment_frequency_2,periodic_table,2,0)))))</f>
        <v/>
      </c>
      <c r="D344" s="83" t="str">
        <f t="shared" ref="D344:D407" ca="1" si="40">IF(B344="","",IF(I343&lt;payment_2,I343*(1+rate_2),payment_2))</f>
        <v/>
      </c>
      <c r="E344" s="81">
        <f t="shared" ca="1" si="37"/>
        <v>0</v>
      </c>
      <c r="F344" s="83"/>
      <c r="G344" s="82" t="str">
        <f t="shared" ref="G344:G407" ca="1" si="41">IF(AND(payment_type_2=1,B344=1),0,IF(B344="","",I343*rate_2))</f>
        <v/>
      </c>
      <c r="H344" s="82" t="str">
        <f t="shared" ca="1" si="35"/>
        <v/>
      </c>
      <c r="I344" s="82" t="str">
        <f t="shared" ca="1" si="36"/>
        <v/>
      </c>
    </row>
    <row r="345" spans="2:9" ht="15" thickBot="1" x14ac:dyDescent="0.35">
      <c r="B345" s="79" t="str">
        <f t="shared" ca="1" si="38"/>
        <v/>
      </c>
      <c r="C345" s="80" t="str">
        <f t="shared" ca="1" si="39"/>
        <v/>
      </c>
      <c r="D345" s="83" t="str">
        <f t="shared" ca="1" si="40"/>
        <v/>
      </c>
      <c r="E345" s="81">
        <f t="shared" ca="1" si="37"/>
        <v>0</v>
      </c>
      <c r="F345" s="83"/>
      <c r="G345" s="82" t="str">
        <f t="shared" ca="1" si="41"/>
        <v/>
      </c>
      <c r="H345" s="82" t="str">
        <f t="shared" ref="H345:H408" ca="1" si="42">IF(B345="","",D345-G345+E345+F345)</f>
        <v/>
      </c>
      <c r="I345" s="82" t="str">
        <f t="shared" ref="I345:I408" ca="1" si="43">IFERROR(IF(H345&lt;=0,"",I344-H345),"")</f>
        <v/>
      </c>
    </row>
    <row r="346" spans="2:9" ht="15" thickBot="1" x14ac:dyDescent="0.35">
      <c r="B346" s="79" t="str">
        <f t="shared" ca="1" si="38"/>
        <v/>
      </c>
      <c r="C346" s="80" t="str">
        <f t="shared" ca="1" si="39"/>
        <v/>
      </c>
      <c r="D346" s="83" t="str">
        <f t="shared" ca="1" si="40"/>
        <v/>
      </c>
      <c r="E346" s="81">
        <f t="shared" ca="1" si="37"/>
        <v>0</v>
      </c>
      <c r="F346" s="83"/>
      <c r="G346" s="82" t="str">
        <f t="shared" ca="1" si="41"/>
        <v/>
      </c>
      <c r="H346" s="82" t="str">
        <f t="shared" ca="1" si="42"/>
        <v/>
      </c>
      <c r="I346" s="82" t="str">
        <f t="shared" ca="1" si="43"/>
        <v/>
      </c>
    </row>
    <row r="347" spans="2:9" ht="15" thickBot="1" x14ac:dyDescent="0.35">
      <c r="B347" s="79" t="str">
        <f t="shared" ca="1" si="38"/>
        <v/>
      </c>
      <c r="C347" s="80" t="str">
        <f t="shared" ca="1" si="39"/>
        <v/>
      </c>
      <c r="D347" s="83" t="str">
        <f t="shared" ca="1" si="40"/>
        <v/>
      </c>
      <c r="E347" s="81">
        <f t="shared" ca="1" si="37"/>
        <v>0</v>
      </c>
      <c r="F347" s="83"/>
      <c r="G347" s="82" t="str">
        <f t="shared" ca="1" si="41"/>
        <v/>
      </c>
      <c r="H347" s="82" t="str">
        <f t="shared" ca="1" si="42"/>
        <v/>
      </c>
      <c r="I347" s="82" t="str">
        <f t="shared" ca="1" si="43"/>
        <v/>
      </c>
    </row>
    <row r="348" spans="2:9" ht="15" thickBot="1" x14ac:dyDescent="0.35">
      <c r="B348" s="79" t="str">
        <f t="shared" ca="1" si="38"/>
        <v/>
      </c>
      <c r="C348" s="80" t="str">
        <f t="shared" ca="1" si="39"/>
        <v/>
      </c>
      <c r="D348" s="83" t="str">
        <f t="shared" ca="1" si="40"/>
        <v/>
      </c>
      <c r="E348" s="81">
        <f t="shared" ca="1" si="37"/>
        <v>0</v>
      </c>
      <c r="F348" s="83"/>
      <c r="G348" s="82" t="str">
        <f t="shared" ca="1" si="41"/>
        <v/>
      </c>
      <c r="H348" s="82" t="str">
        <f t="shared" ca="1" si="42"/>
        <v/>
      </c>
      <c r="I348" s="82" t="str">
        <f t="shared" ca="1" si="43"/>
        <v/>
      </c>
    </row>
    <row r="349" spans="2:9" ht="15" thickBot="1" x14ac:dyDescent="0.35">
      <c r="B349" s="79" t="str">
        <f t="shared" ca="1" si="38"/>
        <v/>
      </c>
      <c r="C349" s="80" t="str">
        <f t="shared" ca="1" si="39"/>
        <v/>
      </c>
      <c r="D349" s="83" t="str">
        <f t="shared" ca="1" si="40"/>
        <v/>
      </c>
      <c r="E349" s="81">
        <f t="shared" ca="1" si="37"/>
        <v>0</v>
      </c>
      <c r="F349" s="83"/>
      <c r="G349" s="82" t="str">
        <f t="shared" ca="1" si="41"/>
        <v/>
      </c>
      <c r="H349" s="82" t="str">
        <f t="shared" ca="1" si="42"/>
        <v/>
      </c>
      <c r="I349" s="82" t="str">
        <f t="shared" ca="1" si="43"/>
        <v/>
      </c>
    </row>
    <row r="350" spans="2:9" ht="15" thickBot="1" x14ac:dyDescent="0.35">
      <c r="B350" s="79" t="str">
        <f t="shared" ca="1" si="38"/>
        <v/>
      </c>
      <c r="C350" s="80" t="str">
        <f t="shared" ca="1" si="39"/>
        <v/>
      </c>
      <c r="D350" s="83" t="str">
        <f t="shared" ca="1" si="40"/>
        <v/>
      </c>
      <c r="E350" s="81">
        <f t="shared" ca="1" si="37"/>
        <v>0</v>
      </c>
      <c r="F350" s="83"/>
      <c r="G350" s="82" t="str">
        <f t="shared" ca="1" si="41"/>
        <v/>
      </c>
      <c r="H350" s="82" t="str">
        <f t="shared" ca="1" si="42"/>
        <v/>
      </c>
      <c r="I350" s="82" t="str">
        <f t="shared" ca="1" si="43"/>
        <v/>
      </c>
    </row>
    <row r="351" spans="2:9" ht="15" thickBot="1" x14ac:dyDescent="0.35">
      <c r="B351" s="79" t="str">
        <f t="shared" ca="1" si="38"/>
        <v/>
      </c>
      <c r="C351" s="80" t="str">
        <f t="shared" ca="1" si="39"/>
        <v/>
      </c>
      <c r="D351" s="83" t="str">
        <f t="shared" ca="1" si="40"/>
        <v/>
      </c>
      <c r="E351" s="81">
        <f t="shared" ca="1" si="37"/>
        <v>0</v>
      </c>
      <c r="F351" s="83"/>
      <c r="G351" s="82" t="str">
        <f t="shared" ca="1" si="41"/>
        <v/>
      </c>
      <c r="H351" s="82" t="str">
        <f t="shared" ca="1" si="42"/>
        <v/>
      </c>
      <c r="I351" s="82" t="str">
        <f t="shared" ca="1" si="43"/>
        <v/>
      </c>
    </row>
    <row r="352" spans="2:9" ht="15" thickBot="1" x14ac:dyDescent="0.35">
      <c r="B352" s="79" t="str">
        <f t="shared" ca="1" si="38"/>
        <v/>
      </c>
      <c r="C352" s="80" t="str">
        <f t="shared" ca="1" si="39"/>
        <v/>
      </c>
      <c r="D352" s="83" t="str">
        <f t="shared" ca="1" si="40"/>
        <v/>
      </c>
      <c r="E352" s="81">
        <f t="shared" ca="1" si="37"/>
        <v>0</v>
      </c>
      <c r="F352" s="83"/>
      <c r="G352" s="82" t="str">
        <f t="shared" ca="1" si="41"/>
        <v/>
      </c>
      <c r="H352" s="82" t="str">
        <f t="shared" ca="1" si="42"/>
        <v/>
      </c>
      <c r="I352" s="82" t="str">
        <f t="shared" ca="1" si="43"/>
        <v/>
      </c>
    </row>
    <row r="353" spans="2:9" ht="15" thickBot="1" x14ac:dyDescent="0.35">
      <c r="B353" s="79" t="str">
        <f t="shared" ca="1" si="38"/>
        <v/>
      </c>
      <c r="C353" s="80" t="str">
        <f t="shared" ca="1" si="39"/>
        <v/>
      </c>
      <c r="D353" s="83" t="str">
        <f t="shared" ca="1" si="40"/>
        <v/>
      </c>
      <c r="E353" s="81">
        <f t="shared" ca="1" si="37"/>
        <v>0</v>
      </c>
      <c r="F353" s="83"/>
      <c r="G353" s="82" t="str">
        <f t="shared" ca="1" si="41"/>
        <v/>
      </c>
      <c r="H353" s="82" t="str">
        <f t="shared" ca="1" si="42"/>
        <v/>
      </c>
      <c r="I353" s="82" t="str">
        <f t="shared" ca="1" si="43"/>
        <v/>
      </c>
    </row>
    <row r="354" spans="2:9" ht="15" thickBot="1" x14ac:dyDescent="0.35">
      <c r="B354" s="79" t="str">
        <f t="shared" ca="1" si="38"/>
        <v/>
      </c>
      <c r="C354" s="80" t="str">
        <f t="shared" ca="1" si="39"/>
        <v/>
      </c>
      <c r="D354" s="83" t="str">
        <f t="shared" ca="1" si="40"/>
        <v/>
      </c>
      <c r="E354" s="81">
        <f t="shared" ca="1" si="37"/>
        <v>0</v>
      </c>
      <c r="F354" s="83"/>
      <c r="G354" s="82" t="str">
        <f t="shared" ca="1" si="41"/>
        <v/>
      </c>
      <c r="H354" s="82" t="str">
        <f t="shared" ca="1" si="42"/>
        <v/>
      </c>
      <c r="I354" s="82" t="str">
        <f t="shared" ca="1" si="43"/>
        <v/>
      </c>
    </row>
    <row r="355" spans="2:9" ht="15" thickBot="1" x14ac:dyDescent="0.35">
      <c r="B355" s="79" t="str">
        <f t="shared" ca="1" si="38"/>
        <v/>
      </c>
      <c r="C355" s="80" t="str">
        <f t="shared" ca="1" si="39"/>
        <v/>
      </c>
      <c r="D355" s="83" t="str">
        <f t="shared" ca="1" si="40"/>
        <v/>
      </c>
      <c r="E355" s="81">
        <f t="shared" ca="1" si="37"/>
        <v>0</v>
      </c>
      <c r="F355" s="83"/>
      <c r="G355" s="82" t="str">
        <f t="shared" ca="1" si="41"/>
        <v/>
      </c>
      <c r="H355" s="82" t="str">
        <f t="shared" ca="1" si="42"/>
        <v/>
      </c>
      <c r="I355" s="82" t="str">
        <f t="shared" ca="1" si="43"/>
        <v/>
      </c>
    </row>
    <row r="356" spans="2:9" ht="15" thickBot="1" x14ac:dyDescent="0.35">
      <c r="B356" s="79" t="str">
        <f t="shared" ca="1" si="38"/>
        <v/>
      </c>
      <c r="C356" s="80" t="str">
        <f t="shared" ca="1" si="39"/>
        <v/>
      </c>
      <c r="D356" s="83" t="str">
        <f t="shared" ca="1" si="40"/>
        <v/>
      </c>
      <c r="E356" s="81">
        <f t="shared" ref="E356:E419" ca="1" si="44">IFERROR(IF(I355-D356&lt;$E$13,0,IF(B356=$I$17,$E$13,IF(B356&lt;$I$17,0,IF(MOD(B356-$I$17,$E$18)=0,$E$13,0)))),0)</f>
        <v>0</v>
      </c>
      <c r="F356" s="83"/>
      <c r="G356" s="82" t="str">
        <f t="shared" ca="1" si="41"/>
        <v/>
      </c>
      <c r="H356" s="82" t="str">
        <f t="shared" ca="1" si="42"/>
        <v/>
      </c>
      <c r="I356" s="82" t="str">
        <f t="shared" ca="1" si="43"/>
        <v/>
      </c>
    </row>
    <row r="357" spans="2:9" ht="15" thickBot="1" x14ac:dyDescent="0.35">
      <c r="B357" s="79" t="str">
        <f t="shared" ca="1" si="38"/>
        <v/>
      </c>
      <c r="C357" s="80" t="str">
        <f t="shared" ca="1" si="39"/>
        <v/>
      </c>
      <c r="D357" s="83" t="str">
        <f t="shared" ca="1" si="40"/>
        <v/>
      </c>
      <c r="E357" s="81">
        <f t="shared" ca="1" si="44"/>
        <v>0</v>
      </c>
      <c r="F357" s="83"/>
      <c r="G357" s="82" t="str">
        <f t="shared" ca="1" si="41"/>
        <v/>
      </c>
      <c r="H357" s="82" t="str">
        <f t="shared" ca="1" si="42"/>
        <v/>
      </c>
      <c r="I357" s="82" t="str">
        <f t="shared" ca="1" si="43"/>
        <v/>
      </c>
    </row>
    <row r="358" spans="2:9" ht="15" thickBot="1" x14ac:dyDescent="0.35">
      <c r="B358" s="79" t="str">
        <f t="shared" ca="1" si="38"/>
        <v/>
      </c>
      <c r="C358" s="80" t="str">
        <f t="shared" ca="1" si="39"/>
        <v/>
      </c>
      <c r="D358" s="83" t="str">
        <f t="shared" ca="1" si="40"/>
        <v/>
      </c>
      <c r="E358" s="81">
        <f t="shared" ca="1" si="44"/>
        <v>0</v>
      </c>
      <c r="F358" s="83"/>
      <c r="G358" s="82" t="str">
        <f t="shared" ca="1" si="41"/>
        <v/>
      </c>
      <c r="H358" s="82" t="str">
        <f t="shared" ca="1" si="42"/>
        <v/>
      </c>
      <c r="I358" s="82" t="str">
        <f t="shared" ca="1" si="43"/>
        <v/>
      </c>
    </row>
    <row r="359" spans="2:9" ht="15" thickBot="1" x14ac:dyDescent="0.35">
      <c r="B359" s="79" t="str">
        <f t="shared" ca="1" si="38"/>
        <v/>
      </c>
      <c r="C359" s="80" t="str">
        <f t="shared" ca="1" si="39"/>
        <v/>
      </c>
      <c r="D359" s="83" t="str">
        <f t="shared" ca="1" si="40"/>
        <v/>
      </c>
      <c r="E359" s="81">
        <f t="shared" ca="1" si="44"/>
        <v>0</v>
      </c>
      <c r="F359" s="83"/>
      <c r="G359" s="82" t="str">
        <f t="shared" ca="1" si="41"/>
        <v/>
      </c>
      <c r="H359" s="82" t="str">
        <f t="shared" ca="1" si="42"/>
        <v/>
      </c>
      <c r="I359" s="82" t="str">
        <f t="shared" ca="1" si="43"/>
        <v/>
      </c>
    </row>
    <row r="360" spans="2:9" ht="15" thickBot="1" x14ac:dyDescent="0.35">
      <c r="B360" s="79" t="str">
        <f t="shared" ca="1" si="38"/>
        <v/>
      </c>
      <c r="C360" s="80" t="str">
        <f t="shared" ca="1" si="39"/>
        <v/>
      </c>
      <c r="D360" s="83" t="str">
        <f t="shared" ca="1" si="40"/>
        <v/>
      </c>
      <c r="E360" s="81">
        <f t="shared" ca="1" si="44"/>
        <v>0</v>
      </c>
      <c r="F360" s="83"/>
      <c r="G360" s="82" t="str">
        <f t="shared" ca="1" si="41"/>
        <v/>
      </c>
      <c r="H360" s="82" t="str">
        <f t="shared" ca="1" si="42"/>
        <v/>
      </c>
      <c r="I360" s="82" t="str">
        <f t="shared" ca="1" si="43"/>
        <v/>
      </c>
    </row>
    <row r="361" spans="2:9" ht="15" thickBot="1" x14ac:dyDescent="0.35">
      <c r="B361" s="79" t="str">
        <f t="shared" ca="1" si="38"/>
        <v/>
      </c>
      <c r="C361" s="80" t="str">
        <f t="shared" ca="1" si="39"/>
        <v/>
      </c>
      <c r="D361" s="83" t="str">
        <f t="shared" ca="1" si="40"/>
        <v/>
      </c>
      <c r="E361" s="81">
        <f t="shared" ca="1" si="44"/>
        <v>0</v>
      </c>
      <c r="F361" s="83"/>
      <c r="G361" s="82" t="str">
        <f t="shared" ca="1" si="41"/>
        <v/>
      </c>
      <c r="H361" s="82" t="str">
        <f t="shared" ca="1" si="42"/>
        <v/>
      </c>
      <c r="I361" s="82" t="str">
        <f t="shared" ca="1" si="43"/>
        <v/>
      </c>
    </row>
    <row r="362" spans="2:9" ht="15" thickBot="1" x14ac:dyDescent="0.35">
      <c r="B362" s="79" t="str">
        <f t="shared" ca="1" si="38"/>
        <v/>
      </c>
      <c r="C362" s="80" t="str">
        <f t="shared" ca="1" si="39"/>
        <v/>
      </c>
      <c r="D362" s="83" t="str">
        <f t="shared" ca="1" si="40"/>
        <v/>
      </c>
      <c r="E362" s="81">
        <f t="shared" ca="1" si="44"/>
        <v>0</v>
      </c>
      <c r="F362" s="83"/>
      <c r="G362" s="82" t="str">
        <f t="shared" ca="1" si="41"/>
        <v/>
      </c>
      <c r="H362" s="82" t="str">
        <f t="shared" ca="1" si="42"/>
        <v/>
      </c>
      <c r="I362" s="82" t="str">
        <f t="shared" ca="1" si="43"/>
        <v/>
      </c>
    </row>
    <row r="363" spans="2:9" ht="15" thickBot="1" x14ac:dyDescent="0.35">
      <c r="B363" s="79" t="str">
        <f t="shared" ca="1" si="38"/>
        <v/>
      </c>
      <c r="C363" s="80" t="str">
        <f t="shared" ca="1" si="39"/>
        <v/>
      </c>
      <c r="D363" s="83" t="str">
        <f t="shared" ca="1" si="40"/>
        <v/>
      </c>
      <c r="E363" s="81">
        <f t="shared" ca="1" si="44"/>
        <v>0</v>
      </c>
      <c r="F363" s="83"/>
      <c r="G363" s="82" t="str">
        <f t="shared" ca="1" si="41"/>
        <v/>
      </c>
      <c r="H363" s="82" t="str">
        <f t="shared" ca="1" si="42"/>
        <v/>
      </c>
      <c r="I363" s="82" t="str">
        <f t="shared" ca="1" si="43"/>
        <v/>
      </c>
    </row>
    <row r="364" spans="2:9" ht="15" thickBot="1" x14ac:dyDescent="0.35">
      <c r="B364" s="79" t="str">
        <f t="shared" ca="1" si="38"/>
        <v/>
      </c>
      <c r="C364" s="80" t="str">
        <f t="shared" ca="1" si="39"/>
        <v/>
      </c>
      <c r="D364" s="83" t="str">
        <f t="shared" ca="1" si="40"/>
        <v/>
      </c>
      <c r="E364" s="81">
        <f t="shared" ca="1" si="44"/>
        <v>0</v>
      </c>
      <c r="F364" s="83"/>
      <c r="G364" s="82" t="str">
        <f t="shared" ca="1" si="41"/>
        <v/>
      </c>
      <c r="H364" s="82" t="str">
        <f t="shared" ca="1" si="42"/>
        <v/>
      </c>
      <c r="I364" s="82" t="str">
        <f t="shared" ca="1" si="43"/>
        <v/>
      </c>
    </row>
    <row r="365" spans="2:9" ht="15" thickBot="1" x14ac:dyDescent="0.35">
      <c r="B365" s="79" t="str">
        <f t="shared" ca="1" si="38"/>
        <v/>
      </c>
      <c r="C365" s="80" t="str">
        <f t="shared" ca="1" si="39"/>
        <v/>
      </c>
      <c r="D365" s="83" t="str">
        <f t="shared" ca="1" si="40"/>
        <v/>
      </c>
      <c r="E365" s="81">
        <f t="shared" ca="1" si="44"/>
        <v>0</v>
      </c>
      <c r="F365" s="83"/>
      <c r="G365" s="82" t="str">
        <f t="shared" ca="1" si="41"/>
        <v/>
      </c>
      <c r="H365" s="82" t="str">
        <f t="shared" ca="1" si="42"/>
        <v/>
      </c>
      <c r="I365" s="82" t="str">
        <f t="shared" ca="1" si="43"/>
        <v/>
      </c>
    </row>
    <row r="366" spans="2:9" ht="15" thickBot="1" x14ac:dyDescent="0.35">
      <c r="B366" s="79" t="str">
        <f t="shared" ca="1" si="38"/>
        <v/>
      </c>
      <c r="C366" s="80" t="str">
        <f t="shared" ca="1" si="39"/>
        <v/>
      </c>
      <c r="D366" s="83" t="str">
        <f t="shared" ca="1" si="40"/>
        <v/>
      </c>
      <c r="E366" s="81">
        <f t="shared" ca="1" si="44"/>
        <v>0</v>
      </c>
      <c r="F366" s="83"/>
      <c r="G366" s="82" t="str">
        <f t="shared" ca="1" si="41"/>
        <v/>
      </c>
      <c r="H366" s="82" t="str">
        <f t="shared" ca="1" si="42"/>
        <v/>
      </c>
      <c r="I366" s="82" t="str">
        <f t="shared" ca="1" si="43"/>
        <v/>
      </c>
    </row>
    <row r="367" spans="2:9" ht="15" thickBot="1" x14ac:dyDescent="0.35">
      <c r="B367" s="79" t="str">
        <f t="shared" ref="B367:B430" ca="1" si="45">IFERROR(IF(I366&lt;=0,"",B366+1),"")</f>
        <v/>
      </c>
      <c r="C367" s="80" t="str">
        <f t="shared" ca="1" si="39"/>
        <v/>
      </c>
      <c r="D367" s="83" t="str">
        <f t="shared" ca="1" si="40"/>
        <v/>
      </c>
      <c r="E367" s="81">
        <f t="shared" ca="1" si="44"/>
        <v>0</v>
      </c>
      <c r="F367" s="83"/>
      <c r="G367" s="82" t="str">
        <f t="shared" ca="1" si="41"/>
        <v/>
      </c>
      <c r="H367" s="82" t="str">
        <f t="shared" ca="1" si="42"/>
        <v/>
      </c>
      <c r="I367" s="82" t="str">
        <f t="shared" ca="1" si="43"/>
        <v/>
      </c>
    </row>
    <row r="368" spans="2:9" ht="15" thickBot="1" x14ac:dyDescent="0.35">
      <c r="B368" s="79" t="str">
        <f t="shared" ca="1" si="45"/>
        <v/>
      </c>
      <c r="C368" s="80" t="str">
        <f t="shared" ca="1" si="39"/>
        <v/>
      </c>
      <c r="D368" s="83" t="str">
        <f t="shared" ca="1" si="40"/>
        <v/>
      </c>
      <c r="E368" s="81">
        <f t="shared" ca="1" si="44"/>
        <v>0</v>
      </c>
      <c r="F368" s="83"/>
      <c r="G368" s="82" t="str">
        <f t="shared" ca="1" si="41"/>
        <v/>
      </c>
      <c r="H368" s="82" t="str">
        <f t="shared" ca="1" si="42"/>
        <v/>
      </c>
      <c r="I368" s="82" t="str">
        <f t="shared" ca="1" si="43"/>
        <v/>
      </c>
    </row>
    <row r="369" spans="2:9" ht="15" thickBot="1" x14ac:dyDescent="0.35">
      <c r="B369" s="79" t="str">
        <f t="shared" ca="1" si="45"/>
        <v/>
      </c>
      <c r="C369" s="80" t="str">
        <f t="shared" ca="1" si="39"/>
        <v/>
      </c>
      <c r="D369" s="83" t="str">
        <f t="shared" ca="1" si="40"/>
        <v/>
      </c>
      <c r="E369" s="81">
        <f t="shared" ca="1" si="44"/>
        <v>0</v>
      </c>
      <c r="F369" s="83"/>
      <c r="G369" s="82" t="str">
        <f t="shared" ca="1" si="41"/>
        <v/>
      </c>
      <c r="H369" s="82" t="str">
        <f t="shared" ca="1" si="42"/>
        <v/>
      </c>
      <c r="I369" s="82" t="str">
        <f t="shared" ca="1" si="43"/>
        <v/>
      </c>
    </row>
    <row r="370" spans="2:9" ht="15" thickBot="1" x14ac:dyDescent="0.35">
      <c r="B370" s="79" t="str">
        <f t="shared" ca="1" si="45"/>
        <v/>
      </c>
      <c r="C370" s="80" t="str">
        <f t="shared" ca="1" si="39"/>
        <v/>
      </c>
      <c r="D370" s="83" t="str">
        <f t="shared" ca="1" si="40"/>
        <v/>
      </c>
      <c r="E370" s="81">
        <f t="shared" ca="1" si="44"/>
        <v>0</v>
      </c>
      <c r="F370" s="83"/>
      <c r="G370" s="82" t="str">
        <f t="shared" ca="1" si="41"/>
        <v/>
      </c>
      <c r="H370" s="82" t="str">
        <f t="shared" ca="1" si="42"/>
        <v/>
      </c>
      <c r="I370" s="82" t="str">
        <f t="shared" ca="1" si="43"/>
        <v/>
      </c>
    </row>
    <row r="371" spans="2:9" ht="15" thickBot="1" x14ac:dyDescent="0.35">
      <c r="B371" s="79" t="str">
        <f t="shared" ca="1" si="45"/>
        <v/>
      </c>
      <c r="C371" s="80" t="str">
        <f t="shared" ca="1" si="39"/>
        <v/>
      </c>
      <c r="D371" s="83" t="str">
        <f t="shared" ca="1" si="40"/>
        <v/>
      </c>
      <c r="E371" s="81">
        <f t="shared" ca="1" si="44"/>
        <v>0</v>
      </c>
      <c r="F371" s="83"/>
      <c r="G371" s="82" t="str">
        <f t="shared" ca="1" si="41"/>
        <v/>
      </c>
      <c r="H371" s="82" t="str">
        <f t="shared" ca="1" si="42"/>
        <v/>
      </c>
      <c r="I371" s="82" t="str">
        <f t="shared" ca="1" si="43"/>
        <v/>
      </c>
    </row>
    <row r="372" spans="2:9" ht="15" thickBot="1" x14ac:dyDescent="0.35">
      <c r="B372" s="79" t="str">
        <f t="shared" ca="1" si="45"/>
        <v/>
      </c>
      <c r="C372" s="80" t="str">
        <f t="shared" ca="1" si="39"/>
        <v/>
      </c>
      <c r="D372" s="83" t="str">
        <f t="shared" ca="1" si="40"/>
        <v/>
      </c>
      <c r="E372" s="81">
        <f t="shared" ca="1" si="44"/>
        <v>0</v>
      </c>
      <c r="F372" s="83"/>
      <c r="G372" s="82" t="str">
        <f t="shared" ca="1" si="41"/>
        <v/>
      </c>
      <c r="H372" s="82" t="str">
        <f t="shared" ca="1" si="42"/>
        <v/>
      </c>
      <c r="I372" s="82" t="str">
        <f t="shared" ca="1" si="43"/>
        <v/>
      </c>
    </row>
    <row r="373" spans="2:9" ht="15" thickBot="1" x14ac:dyDescent="0.35">
      <c r="B373" s="79" t="str">
        <f t="shared" ca="1" si="45"/>
        <v/>
      </c>
      <c r="C373" s="80" t="str">
        <f t="shared" ca="1" si="39"/>
        <v/>
      </c>
      <c r="D373" s="83" t="str">
        <f t="shared" ca="1" si="40"/>
        <v/>
      </c>
      <c r="E373" s="81">
        <f t="shared" ca="1" si="44"/>
        <v>0</v>
      </c>
      <c r="F373" s="83"/>
      <c r="G373" s="82" t="str">
        <f t="shared" ca="1" si="41"/>
        <v/>
      </c>
      <c r="H373" s="82" t="str">
        <f t="shared" ca="1" si="42"/>
        <v/>
      </c>
      <c r="I373" s="82" t="str">
        <f t="shared" ca="1" si="43"/>
        <v/>
      </c>
    </row>
    <row r="374" spans="2:9" ht="15" thickBot="1" x14ac:dyDescent="0.35">
      <c r="B374" s="79" t="str">
        <f t="shared" ca="1" si="45"/>
        <v/>
      </c>
      <c r="C374" s="80" t="str">
        <f t="shared" ca="1" si="39"/>
        <v/>
      </c>
      <c r="D374" s="83" t="str">
        <f t="shared" ca="1" si="40"/>
        <v/>
      </c>
      <c r="E374" s="81">
        <f t="shared" ca="1" si="44"/>
        <v>0</v>
      </c>
      <c r="F374" s="83"/>
      <c r="G374" s="82" t="str">
        <f t="shared" ca="1" si="41"/>
        <v/>
      </c>
      <c r="H374" s="82" t="str">
        <f t="shared" ca="1" si="42"/>
        <v/>
      </c>
      <c r="I374" s="82" t="str">
        <f t="shared" ca="1" si="43"/>
        <v/>
      </c>
    </row>
    <row r="375" spans="2:9" ht="15" thickBot="1" x14ac:dyDescent="0.35">
      <c r="B375" s="79" t="str">
        <f t="shared" ca="1" si="45"/>
        <v/>
      </c>
      <c r="C375" s="80" t="str">
        <f t="shared" ca="1" si="39"/>
        <v/>
      </c>
      <c r="D375" s="83" t="str">
        <f t="shared" ca="1" si="40"/>
        <v/>
      </c>
      <c r="E375" s="81">
        <f t="shared" ca="1" si="44"/>
        <v>0</v>
      </c>
      <c r="F375" s="83"/>
      <c r="G375" s="82" t="str">
        <f t="shared" ca="1" si="41"/>
        <v/>
      </c>
      <c r="H375" s="82" t="str">
        <f t="shared" ca="1" si="42"/>
        <v/>
      </c>
      <c r="I375" s="82" t="str">
        <f t="shared" ca="1" si="43"/>
        <v/>
      </c>
    </row>
    <row r="376" spans="2:9" ht="15" thickBot="1" x14ac:dyDescent="0.35">
      <c r="B376" s="79" t="str">
        <f t="shared" ca="1" si="45"/>
        <v/>
      </c>
      <c r="C376" s="80" t="str">
        <f t="shared" ca="1" si="39"/>
        <v/>
      </c>
      <c r="D376" s="83" t="str">
        <f t="shared" ca="1" si="40"/>
        <v/>
      </c>
      <c r="E376" s="81">
        <f t="shared" ca="1" si="44"/>
        <v>0</v>
      </c>
      <c r="F376" s="83"/>
      <c r="G376" s="82" t="str">
        <f t="shared" ca="1" si="41"/>
        <v/>
      </c>
      <c r="H376" s="82" t="str">
        <f t="shared" ca="1" si="42"/>
        <v/>
      </c>
      <c r="I376" s="82" t="str">
        <f t="shared" ca="1" si="43"/>
        <v/>
      </c>
    </row>
    <row r="377" spans="2:9" ht="15" thickBot="1" x14ac:dyDescent="0.35">
      <c r="B377" s="79" t="str">
        <f t="shared" ca="1" si="45"/>
        <v/>
      </c>
      <c r="C377" s="80" t="str">
        <f t="shared" ca="1" si="39"/>
        <v/>
      </c>
      <c r="D377" s="83" t="str">
        <f t="shared" ca="1" si="40"/>
        <v/>
      </c>
      <c r="E377" s="81">
        <f t="shared" ca="1" si="44"/>
        <v>0</v>
      </c>
      <c r="F377" s="83"/>
      <c r="G377" s="82" t="str">
        <f t="shared" ca="1" si="41"/>
        <v/>
      </c>
      <c r="H377" s="82" t="str">
        <f t="shared" ca="1" si="42"/>
        <v/>
      </c>
      <c r="I377" s="82" t="str">
        <f t="shared" ca="1" si="43"/>
        <v/>
      </c>
    </row>
    <row r="378" spans="2:9" ht="15" thickBot="1" x14ac:dyDescent="0.35">
      <c r="B378" s="79" t="str">
        <f t="shared" ca="1" si="45"/>
        <v/>
      </c>
      <c r="C378" s="80" t="str">
        <f t="shared" ca="1" si="39"/>
        <v/>
      </c>
      <c r="D378" s="83" t="str">
        <f t="shared" ca="1" si="40"/>
        <v/>
      </c>
      <c r="E378" s="81">
        <f t="shared" ca="1" si="44"/>
        <v>0</v>
      </c>
      <c r="F378" s="83"/>
      <c r="G378" s="82" t="str">
        <f t="shared" ca="1" si="41"/>
        <v/>
      </c>
      <c r="H378" s="82" t="str">
        <f t="shared" ca="1" si="42"/>
        <v/>
      </c>
      <c r="I378" s="82" t="str">
        <f t="shared" ca="1" si="43"/>
        <v/>
      </c>
    </row>
    <row r="379" spans="2:9" ht="15" thickBot="1" x14ac:dyDescent="0.35">
      <c r="B379" s="79" t="str">
        <f t="shared" ca="1" si="45"/>
        <v/>
      </c>
      <c r="C379" s="80" t="str">
        <f t="shared" ca="1" si="39"/>
        <v/>
      </c>
      <c r="D379" s="83" t="str">
        <f t="shared" ca="1" si="40"/>
        <v/>
      </c>
      <c r="E379" s="81">
        <f t="shared" ca="1" si="44"/>
        <v>0</v>
      </c>
      <c r="F379" s="83"/>
      <c r="G379" s="82" t="str">
        <f t="shared" ca="1" si="41"/>
        <v/>
      </c>
      <c r="H379" s="82" t="str">
        <f t="shared" ca="1" si="42"/>
        <v/>
      </c>
      <c r="I379" s="82" t="str">
        <f t="shared" ca="1" si="43"/>
        <v/>
      </c>
    </row>
    <row r="380" spans="2:9" ht="15" thickBot="1" x14ac:dyDescent="0.35">
      <c r="B380" s="79" t="str">
        <f t="shared" ca="1" si="45"/>
        <v/>
      </c>
      <c r="C380" s="80" t="str">
        <f t="shared" ca="1" si="39"/>
        <v/>
      </c>
      <c r="D380" s="83" t="str">
        <f t="shared" ca="1" si="40"/>
        <v/>
      </c>
      <c r="E380" s="81">
        <f t="shared" ca="1" si="44"/>
        <v>0</v>
      </c>
      <c r="F380" s="83"/>
      <c r="G380" s="82" t="str">
        <f t="shared" ca="1" si="41"/>
        <v/>
      </c>
      <c r="H380" s="82" t="str">
        <f t="shared" ca="1" si="42"/>
        <v/>
      </c>
      <c r="I380" s="82" t="str">
        <f t="shared" ca="1" si="43"/>
        <v/>
      </c>
    </row>
    <row r="381" spans="2:9" ht="15" thickBot="1" x14ac:dyDescent="0.35">
      <c r="B381" s="79" t="str">
        <f t="shared" ca="1" si="45"/>
        <v/>
      </c>
      <c r="C381" s="80" t="str">
        <f t="shared" ca="1" si="39"/>
        <v/>
      </c>
      <c r="D381" s="83" t="str">
        <f t="shared" ca="1" si="40"/>
        <v/>
      </c>
      <c r="E381" s="81">
        <f t="shared" ca="1" si="44"/>
        <v>0</v>
      </c>
      <c r="F381" s="83"/>
      <c r="G381" s="82" t="str">
        <f t="shared" ca="1" si="41"/>
        <v/>
      </c>
      <c r="H381" s="82" t="str">
        <f t="shared" ca="1" si="42"/>
        <v/>
      </c>
      <c r="I381" s="82" t="str">
        <f t="shared" ca="1" si="43"/>
        <v/>
      </c>
    </row>
    <row r="382" spans="2:9" ht="15" thickBot="1" x14ac:dyDescent="0.35">
      <c r="B382" s="79" t="str">
        <f t="shared" ca="1" si="45"/>
        <v/>
      </c>
      <c r="C382" s="80" t="str">
        <f t="shared" ca="1" si="39"/>
        <v/>
      </c>
      <c r="D382" s="83" t="str">
        <f t="shared" ca="1" si="40"/>
        <v/>
      </c>
      <c r="E382" s="81">
        <f t="shared" ca="1" si="44"/>
        <v>0</v>
      </c>
      <c r="F382" s="83"/>
      <c r="G382" s="82" t="str">
        <f t="shared" ca="1" si="41"/>
        <v/>
      </c>
      <c r="H382" s="82" t="str">
        <f t="shared" ca="1" si="42"/>
        <v/>
      </c>
      <c r="I382" s="82" t="str">
        <f t="shared" ca="1" si="43"/>
        <v/>
      </c>
    </row>
    <row r="383" spans="2:9" ht="15" thickBot="1" x14ac:dyDescent="0.35">
      <c r="B383" s="79" t="str">
        <f t="shared" ca="1" si="45"/>
        <v/>
      </c>
      <c r="C383" s="80" t="str">
        <f t="shared" ca="1" si="39"/>
        <v/>
      </c>
      <c r="D383" s="83" t="str">
        <f t="shared" ca="1" si="40"/>
        <v/>
      </c>
      <c r="E383" s="81">
        <f t="shared" ca="1" si="44"/>
        <v>0</v>
      </c>
      <c r="F383" s="83"/>
      <c r="G383" s="82" t="str">
        <f t="shared" ca="1" si="41"/>
        <v/>
      </c>
      <c r="H383" s="82" t="str">
        <f t="shared" ca="1" si="42"/>
        <v/>
      </c>
      <c r="I383" s="82" t="str">
        <f t="shared" ca="1" si="43"/>
        <v/>
      </c>
    </row>
    <row r="384" spans="2:9" ht="15" thickBot="1" x14ac:dyDescent="0.35">
      <c r="B384" s="79" t="str">
        <f t="shared" ca="1" si="45"/>
        <v/>
      </c>
      <c r="C384" s="80" t="str">
        <f t="shared" ca="1" si="39"/>
        <v/>
      </c>
      <c r="D384" s="83" t="str">
        <f t="shared" ca="1" si="40"/>
        <v/>
      </c>
      <c r="E384" s="81">
        <f t="shared" ca="1" si="44"/>
        <v>0</v>
      </c>
      <c r="F384" s="83"/>
      <c r="G384" s="82" t="str">
        <f t="shared" ca="1" si="41"/>
        <v/>
      </c>
      <c r="H384" s="82" t="str">
        <f t="shared" ca="1" si="42"/>
        <v/>
      </c>
      <c r="I384" s="82" t="str">
        <f t="shared" ca="1" si="43"/>
        <v/>
      </c>
    </row>
    <row r="385" spans="2:9" ht="15" thickBot="1" x14ac:dyDescent="0.35">
      <c r="B385" s="79" t="str">
        <f t="shared" ca="1" si="45"/>
        <v/>
      </c>
      <c r="C385" s="80" t="str">
        <f t="shared" ca="1" si="39"/>
        <v/>
      </c>
      <c r="D385" s="83" t="str">
        <f t="shared" ca="1" si="40"/>
        <v/>
      </c>
      <c r="E385" s="81">
        <f t="shared" ca="1" si="44"/>
        <v>0</v>
      </c>
      <c r="F385" s="83"/>
      <c r="G385" s="82" t="str">
        <f t="shared" ca="1" si="41"/>
        <v/>
      </c>
      <c r="H385" s="82" t="str">
        <f t="shared" ca="1" si="42"/>
        <v/>
      </c>
      <c r="I385" s="82" t="str">
        <f t="shared" ca="1" si="43"/>
        <v/>
      </c>
    </row>
    <row r="386" spans="2:9" ht="15" thickBot="1" x14ac:dyDescent="0.35">
      <c r="B386" s="79" t="str">
        <f t="shared" ca="1" si="45"/>
        <v/>
      </c>
      <c r="C386" s="80" t="str">
        <f t="shared" ca="1" si="39"/>
        <v/>
      </c>
      <c r="D386" s="83" t="str">
        <f t="shared" ca="1" si="40"/>
        <v/>
      </c>
      <c r="E386" s="81">
        <f t="shared" ca="1" si="44"/>
        <v>0</v>
      </c>
      <c r="F386" s="83"/>
      <c r="G386" s="82" t="str">
        <f t="shared" ca="1" si="41"/>
        <v/>
      </c>
      <c r="H386" s="82" t="str">
        <f t="shared" ca="1" si="42"/>
        <v/>
      </c>
      <c r="I386" s="82" t="str">
        <f t="shared" ca="1" si="43"/>
        <v/>
      </c>
    </row>
    <row r="387" spans="2:9" ht="15" thickBot="1" x14ac:dyDescent="0.35">
      <c r="B387" s="79" t="str">
        <f t="shared" ca="1" si="45"/>
        <v/>
      </c>
      <c r="C387" s="80" t="str">
        <f t="shared" ca="1" si="39"/>
        <v/>
      </c>
      <c r="D387" s="83" t="str">
        <f t="shared" ca="1" si="40"/>
        <v/>
      </c>
      <c r="E387" s="81">
        <f t="shared" ca="1" si="44"/>
        <v>0</v>
      </c>
      <c r="F387" s="83"/>
      <c r="G387" s="82" t="str">
        <f t="shared" ca="1" si="41"/>
        <v/>
      </c>
      <c r="H387" s="82" t="str">
        <f t="shared" ca="1" si="42"/>
        <v/>
      </c>
      <c r="I387" s="82" t="str">
        <f t="shared" ca="1" si="43"/>
        <v/>
      </c>
    </row>
    <row r="388" spans="2:9" ht="15" thickBot="1" x14ac:dyDescent="0.35">
      <c r="B388" s="79" t="str">
        <f t="shared" ca="1" si="45"/>
        <v/>
      </c>
      <c r="C388" s="80" t="str">
        <f t="shared" ca="1" si="39"/>
        <v/>
      </c>
      <c r="D388" s="83" t="str">
        <f t="shared" ca="1" si="40"/>
        <v/>
      </c>
      <c r="E388" s="81">
        <f t="shared" ca="1" si="44"/>
        <v>0</v>
      </c>
      <c r="F388" s="83"/>
      <c r="G388" s="82" t="str">
        <f t="shared" ca="1" si="41"/>
        <v/>
      </c>
      <c r="H388" s="82" t="str">
        <f t="shared" ca="1" si="42"/>
        <v/>
      </c>
      <c r="I388" s="82" t="str">
        <f t="shared" ca="1" si="43"/>
        <v/>
      </c>
    </row>
    <row r="389" spans="2:9" ht="15" thickBot="1" x14ac:dyDescent="0.35">
      <c r="B389" s="79" t="str">
        <f t="shared" ca="1" si="45"/>
        <v/>
      </c>
      <c r="C389" s="80" t="str">
        <f t="shared" ca="1" si="39"/>
        <v/>
      </c>
      <c r="D389" s="83" t="str">
        <f t="shared" ca="1" si="40"/>
        <v/>
      </c>
      <c r="E389" s="81">
        <f t="shared" ca="1" si="44"/>
        <v>0</v>
      </c>
      <c r="F389" s="83"/>
      <c r="G389" s="82" t="str">
        <f t="shared" ca="1" si="41"/>
        <v/>
      </c>
      <c r="H389" s="82" t="str">
        <f t="shared" ca="1" si="42"/>
        <v/>
      </c>
      <c r="I389" s="82" t="str">
        <f t="shared" ca="1" si="43"/>
        <v/>
      </c>
    </row>
    <row r="390" spans="2:9" ht="15" thickBot="1" x14ac:dyDescent="0.35">
      <c r="B390" s="79" t="str">
        <f t="shared" ca="1" si="45"/>
        <v/>
      </c>
      <c r="C390" s="80" t="str">
        <f t="shared" ca="1" si="39"/>
        <v/>
      </c>
      <c r="D390" s="83" t="str">
        <f t="shared" ca="1" si="40"/>
        <v/>
      </c>
      <c r="E390" s="81">
        <f t="shared" ca="1" si="44"/>
        <v>0</v>
      </c>
      <c r="F390" s="83"/>
      <c r="G390" s="82" t="str">
        <f t="shared" ca="1" si="41"/>
        <v/>
      </c>
      <c r="H390" s="82" t="str">
        <f t="shared" ca="1" si="42"/>
        <v/>
      </c>
      <c r="I390" s="82" t="str">
        <f t="shared" ca="1" si="43"/>
        <v/>
      </c>
    </row>
    <row r="391" spans="2:9" ht="15" thickBot="1" x14ac:dyDescent="0.35">
      <c r="B391" s="79" t="str">
        <f t="shared" ca="1" si="45"/>
        <v/>
      </c>
      <c r="C391" s="80" t="str">
        <f t="shared" ca="1" si="39"/>
        <v/>
      </c>
      <c r="D391" s="83" t="str">
        <f t="shared" ca="1" si="40"/>
        <v/>
      </c>
      <c r="E391" s="81">
        <f t="shared" ca="1" si="44"/>
        <v>0</v>
      </c>
      <c r="F391" s="83"/>
      <c r="G391" s="82" t="str">
        <f t="shared" ca="1" si="41"/>
        <v/>
      </c>
      <c r="H391" s="82" t="str">
        <f t="shared" ca="1" si="42"/>
        <v/>
      </c>
      <c r="I391" s="82" t="str">
        <f t="shared" ca="1" si="43"/>
        <v/>
      </c>
    </row>
    <row r="392" spans="2:9" ht="15" thickBot="1" x14ac:dyDescent="0.35">
      <c r="B392" s="79" t="str">
        <f t="shared" ca="1" si="45"/>
        <v/>
      </c>
      <c r="C392" s="80" t="str">
        <f t="shared" ca="1" si="39"/>
        <v/>
      </c>
      <c r="D392" s="83" t="str">
        <f t="shared" ca="1" si="40"/>
        <v/>
      </c>
      <c r="E392" s="81">
        <f t="shared" ca="1" si="44"/>
        <v>0</v>
      </c>
      <c r="F392" s="83"/>
      <c r="G392" s="82" t="str">
        <f t="shared" ca="1" si="41"/>
        <v/>
      </c>
      <c r="H392" s="82" t="str">
        <f t="shared" ca="1" si="42"/>
        <v/>
      </c>
      <c r="I392" s="82" t="str">
        <f t="shared" ca="1" si="43"/>
        <v/>
      </c>
    </row>
    <row r="393" spans="2:9" ht="15" thickBot="1" x14ac:dyDescent="0.35">
      <c r="B393" s="79" t="str">
        <f t="shared" ca="1" si="45"/>
        <v/>
      </c>
      <c r="C393" s="80" t="str">
        <f t="shared" ca="1" si="39"/>
        <v/>
      </c>
      <c r="D393" s="83" t="str">
        <f t="shared" ca="1" si="40"/>
        <v/>
      </c>
      <c r="E393" s="81">
        <f t="shared" ca="1" si="44"/>
        <v>0</v>
      </c>
      <c r="F393" s="83"/>
      <c r="G393" s="82" t="str">
        <f t="shared" ca="1" si="41"/>
        <v/>
      </c>
      <c r="H393" s="82" t="str">
        <f t="shared" ca="1" si="42"/>
        <v/>
      </c>
      <c r="I393" s="82" t="str">
        <f t="shared" ca="1" si="43"/>
        <v/>
      </c>
    </row>
    <row r="394" spans="2:9" ht="15" thickBot="1" x14ac:dyDescent="0.35">
      <c r="B394" s="79" t="str">
        <f t="shared" ca="1" si="45"/>
        <v/>
      </c>
      <c r="C394" s="80" t="str">
        <f t="shared" ca="1" si="39"/>
        <v/>
      </c>
      <c r="D394" s="83" t="str">
        <f t="shared" ca="1" si="40"/>
        <v/>
      </c>
      <c r="E394" s="81">
        <f t="shared" ca="1" si="44"/>
        <v>0</v>
      </c>
      <c r="F394" s="83"/>
      <c r="G394" s="82" t="str">
        <f t="shared" ca="1" si="41"/>
        <v/>
      </c>
      <c r="H394" s="82" t="str">
        <f t="shared" ca="1" si="42"/>
        <v/>
      </c>
      <c r="I394" s="82" t="str">
        <f t="shared" ca="1" si="43"/>
        <v/>
      </c>
    </row>
    <row r="395" spans="2:9" ht="15" thickBot="1" x14ac:dyDescent="0.35">
      <c r="B395" s="79" t="str">
        <f t="shared" ca="1" si="45"/>
        <v/>
      </c>
      <c r="C395" s="80" t="str">
        <f t="shared" ca="1" si="39"/>
        <v/>
      </c>
      <c r="D395" s="83" t="str">
        <f t="shared" ca="1" si="40"/>
        <v/>
      </c>
      <c r="E395" s="81">
        <f t="shared" ca="1" si="44"/>
        <v>0</v>
      </c>
      <c r="F395" s="83"/>
      <c r="G395" s="82" t="str">
        <f t="shared" ca="1" si="41"/>
        <v/>
      </c>
      <c r="H395" s="82" t="str">
        <f t="shared" ca="1" si="42"/>
        <v/>
      </c>
      <c r="I395" s="82" t="str">
        <f t="shared" ca="1" si="43"/>
        <v/>
      </c>
    </row>
    <row r="396" spans="2:9" ht="15" thickBot="1" x14ac:dyDescent="0.35">
      <c r="B396" s="79" t="str">
        <f t="shared" ca="1" si="45"/>
        <v/>
      </c>
      <c r="C396" s="80" t="str">
        <f t="shared" ca="1" si="39"/>
        <v/>
      </c>
      <c r="D396" s="83" t="str">
        <f t="shared" ca="1" si="40"/>
        <v/>
      </c>
      <c r="E396" s="81">
        <f t="shared" ca="1" si="44"/>
        <v>0</v>
      </c>
      <c r="F396" s="83"/>
      <c r="G396" s="82" t="str">
        <f t="shared" ca="1" si="41"/>
        <v/>
      </c>
      <c r="H396" s="82" t="str">
        <f t="shared" ca="1" si="42"/>
        <v/>
      </c>
      <c r="I396" s="82" t="str">
        <f t="shared" ca="1" si="43"/>
        <v/>
      </c>
    </row>
    <row r="397" spans="2:9" ht="15" thickBot="1" x14ac:dyDescent="0.35">
      <c r="B397" s="79" t="str">
        <f t="shared" ca="1" si="45"/>
        <v/>
      </c>
      <c r="C397" s="80" t="str">
        <f t="shared" ca="1" si="39"/>
        <v/>
      </c>
      <c r="D397" s="83" t="str">
        <f t="shared" ca="1" si="40"/>
        <v/>
      </c>
      <c r="E397" s="81">
        <f t="shared" ca="1" si="44"/>
        <v>0</v>
      </c>
      <c r="F397" s="83"/>
      <c r="G397" s="82" t="str">
        <f t="shared" ca="1" si="41"/>
        <v/>
      </c>
      <c r="H397" s="82" t="str">
        <f t="shared" ca="1" si="42"/>
        <v/>
      </c>
      <c r="I397" s="82" t="str">
        <f t="shared" ca="1" si="43"/>
        <v/>
      </c>
    </row>
    <row r="398" spans="2:9" ht="15" thickBot="1" x14ac:dyDescent="0.35">
      <c r="B398" s="79" t="str">
        <f t="shared" ca="1" si="45"/>
        <v/>
      </c>
      <c r="C398" s="80" t="str">
        <f t="shared" ca="1" si="39"/>
        <v/>
      </c>
      <c r="D398" s="83" t="str">
        <f t="shared" ca="1" si="40"/>
        <v/>
      </c>
      <c r="E398" s="81">
        <f t="shared" ca="1" si="44"/>
        <v>0</v>
      </c>
      <c r="F398" s="83"/>
      <c r="G398" s="82" t="str">
        <f t="shared" ca="1" si="41"/>
        <v/>
      </c>
      <c r="H398" s="82" t="str">
        <f t="shared" ca="1" si="42"/>
        <v/>
      </c>
      <c r="I398" s="82" t="str">
        <f t="shared" ca="1" si="43"/>
        <v/>
      </c>
    </row>
    <row r="399" spans="2:9" ht="15" thickBot="1" x14ac:dyDescent="0.35">
      <c r="B399" s="79" t="str">
        <f t="shared" ca="1" si="45"/>
        <v/>
      </c>
      <c r="C399" s="80" t="str">
        <f t="shared" ca="1" si="39"/>
        <v/>
      </c>
      <c r="D399" s="83" t="str">
        <f t="shared" ca="1" si="40"/>
        <v/>
      </c>
      <c r="E399" s="81">
        <f t="shared" ca="1" si="44"/>
        <v>0</v>
      </c>
      <c r="F399" s="83"/>
      <c r="G399" s="82" t="str">
        <f t="shared" ca="1" si="41"/>
        <v/>
      </c>
      <c r="H399" s="82" t="str">
        <f t="shared" ca="1" si="42"/>
        <v/>
      </c>
      <c r="I399" s="82" t="str">
        <f t="shared" ca="1" si="43"/>
        <v/>
      </c>
    </row>
    <row r="400" spans="2:9" ht="15" thickBot="1" x14ac:dyDescent="0.35">
      <c r="B400" s="79" t="str">
        <f t="shared" ca="1" si="45"/>
        <v/>
      </c>
      <c r="C400" s="80" t="str">
        <f t="shared" ca="1" si="39"/>
        <v/>
      </c>
      <c r="D400" s="83" t="str">
        <f t="shared" ca="1" si="40"/>
        <v/>
      </c>
      <c r="E400" s="81">
        <f t="shared" ca="1" si="44"/>
        <v>0</v>
      </c>
      <c r="F400" s="83"/>
      <c r="G400" s="82" t="str">
        <f t="shared" ca="1" si="41"/>
        <v/>
      </c>
      <c r="H400" s="82" t="str">
        <f t="shared" ca="1" si="42"/>
        <v/>
      </c>
      <c r="I400" s="82" t="str">
        <f t="shared" ca="1" si="43"/>
        <v/>
      </c>
    </row>
    <row r="401" spans="2:9" ht="15" thickBot="1" x14ac:dyDescent="0.35">
      <c r="B401" s="79" t="str">
        <f t="shared" ca="1" si="45"/>
        <v/>
      </c>
      <c r="C401" s="80" t="str">
        <f t="shared" ca="1" si="39"/>
        <v/>
      </c>
      <c r="D401" s="83" t="str">
        <f t="shared" ca="1" si="40"/>
        <v/>
      </c>
      <c r="E401" s="81">
        <f t="shared" ca="1" si="44"/>
        <v>0</v>
      </c>
      <c r="F401" s="83"/>
      <c r="G401" s="82" t="str">
        <f t="shared" ca="1" si="41"/>
        <v/>
      </c>
      <c r="H401" s="82" t="str">
        <f t="shared" ca="1" si="42"/>
        <v/>
      </c>
      <c r="I401" s="82" t="str">
        <f t="shared" ca="1" si="43"/>
        <v/>
      </c>
    </row>
    <row r="402" spans="2:9" ht="15" thickBot="1" x14ac:dyDescent="0.35">
      <c r="B402" s="79" t="str">
        <f t="shared" ca="1" si="45"/>
        <v/>
      </c>
      <c r="C402" s="80" t="str">
        <f t="shared" ca="1" si="39"/>
        <v/>
      </c>
      <c r="D402" s="83" t="str">
        <f t="shared" ca="1" si="40"/>
        <v/>
      </c>
      <c r="E402" s="81">
        <f t="shared" ca="1" si="44"/>
        <v>0</v>
      </c>
      <c r="F402" s="83"/>
      <c r="G402" s="82" t="str">
        <f t="shared" ca="1" si="41"/>
        <v/>
      </c>
      <c r="H402" s="82" t="str">
        <f t="shared" ca="1" si="42"/>
        <v/>
      </c>
      <c r="I402" s="82" t="str">
        <f t="shared" ca="1" si="43"/>
        <v/>
      </c>
    </row>
    <row r="403" spans="2:9" ht="15" thickBot="1" x14ac:dyDescent="0.35">
      <c r="B403" s="79" t="str">
        <f t="shared" ca="1" si="45"/>
        <v/>
      </c>
      <c r="C403" s="80" t="str">
        <f t="shared" ca="1" si="39"/>
        <v/>
      </c>
      <c r="D403" s="83" t="str">
        <f t="shared" ca="1" si="40"/>
        <v/>
      </c>
      <c r="E403" s="81">
        <f t="shared" ca="1" si="44"/>
        <v>0</v>
      </c>
      <c r="F403" s="83"/>
      <c r="G403" s="82" t="str">
        <f t="shared" ca="1" si="41"/>
        <v/>
      </c>
      <c r="H403" s="82" t="str">
        <f t="shared" ca="1" si="42"/>
        <v/>
      </c>
      <c r="I403" s="82" t="str">
        <f t="shared" ca="1" si="43"/>
        <v/>
      </c>
    </row>
    <row r="404" spans="2:9" ht="15" thickBot="1" x14ac:dyDescent="0.35">
      <c r="B404" s="79" t="str">
        <f t="shared" ca="1" si="45"/>
        <v/>
      </c>
      <c r="C404" s="80" t="str">
        <f t="shared" ca="1" si="39"/>
        <v/>
      </c>
      <c r="D404" s="83" t="str">
        <f t="shared" ca="1" si="40"/>
        <v/>
      </c>
      <c r="E404" s="81">
        <f t="shared" ca="1" si="44"/>
        <v>0</v>
      </c>
      <c r="F404" s="83"/>
      <c r="G404" s="82" t="str">
        <f t="shared" ca="1" si="41"/>
        <v/>
      </c>
      <c r="H404" s="82" t="str">
        <f t="shared" ca="1" si="42"/>
        <v/>
      </c>
      <c r="I404" s="82" t="str">
        <f t="shared" ca="1" si="43"/>
        <v/>
      </c>
    </row>
    <row r="405" spans="2:9" ht="15" thickBot="1" x14ac:dyDescent="0.35">
      <c r="B405" s="79" t="str">
        <f t="shared" ca="1" si="45"/>
        <v/>
      </c>
      <c r="C405" s="80" t="str">
        <f t="shared" ca="1" si="39"/>
        <v/>
      </c>
      <c r="D405" s="83" t="str">
        <f t="shared" ca="1" si="40"/>
        <v/>
      </c>
      <c r="E405" s="81">
        <f t="shared" ca="1" si="44"/>
        <v>0</v>
      </c>
      <c r="F405" s="83"/>
      <c r="G405" s="82" t="str">
        <f t="shared" ca="1" si="41"/>
        <v/>
      </c>
      <c r="H405" s="82" t="str">
        <f t="shared" ca="1" si="42"/>
        <v/>
      </c>
      <c r="I405" s="82" t="str">
        <f t="shared" ca="1" si="43"/>
        <v/>
      </c>
    </row>
    <row r="406" spans="2:9" ht="15" thickBot="1" x14ac:dyDescent="0.35">
      <c r="B406" s="79" t="str">
        <f t="shared" ca="1" si="45"/>
        <v/>
      </c>
      <c r="C406" s="80" t="str">
        <f t="shared" ca="1" si="39"/>
        <v/>
      </c>
      <c r="D406" s="83" t="str">
        <f t="shared" ca="1" si="40"/>
        <v/>
      </c>
      <c r="E406" s="81">
        <f t="shared" ca="1" si="44"/>
        <v>0</v>
      </c>
      <c r="F406" s="83"/>
      <c r="G406" s="82" t="str">
        <f t="shared" ca="1" si="41"/>
        <v/>
      </c>
      <c r="H406" s="82" t="str">
        <f t="shared" ca="1" si="42"/>
        <v/>
      </c>
      <c r="I406" s="82" t="str">
        <f t="shared" ca="1" si="43"/>
        <v/>
      </c>
    </row>
    <row r="407" spans="2:9" ht="15" thickBot="1" x14ac:dyDescent="0.35">
      <c r="B407" s="79" t="str">
        <f t="shared" ca="1" si="45"/>
        <v/>
      </c>
      <c r="C407" s="80" t="str">
        <f t="shared" ca="1" si="39"/>
        <v/>
      </c>
      <c r="D407" s="83" t="str">
        <f t="shared" ca="1" si="40"/>
        <v/>
      </c>
      <c r="E407" s="81">
        <f t="shared" ca="1" si="44"/>
        <v>0</v>
      </c>
      <c r="F407" s="83"/>
      <c r="G407" s="82" t="str">
        <f t="shared" ca="1" si="41"/>
        <v/>
      </c>
      <c r="H407" s="82" t="str">
        <f t="shared" ca="1" si="42"/>
        <v/>
      </c>
      <c r="I407" s="82" t="str">
        <f t="shared" ca="1" si="43"/>
        <v/>
      </c>
    </row>
    <row r="408" spans="2:9" ht="15" thickBot="1" x14ac:dyDescent="0.35">
      <c r="B408" s="79" t="str">
        <f t="shared" ca="1" si="45"/>
        <v/>
      </c>
      <c r="C408" s="80" t="str">
        <f t="shared" ref="C408:C471" ca="1" si="46">IF($E$10="End of the Period",IF(B408="","",IF(OR(payment_frequency_2="Weekly",payment_frequency_2="Bi-weekly",payment_frequency_2="Semi-monthly"),first_payment_date_2+B408*VLOOKUP(payment_frequency_2,periodic_table,2,0),EDATE(first_payment_date_2,B408*VLOOKUP(payment_frequency_2,periodic_table,2,0)))),IF(B408="","",IF(OR(payment_frequency_2="Weekly",payment_frequency_2="Bi-weekly",payment_frequency_2="Semi-monthly"),first_payment_date_2+(B408-1)*VLOOKUP(payment_frequency_2,periodic_table,2,0),EDATE(first_payment_date_2,(B408-1)*VLOOKUP(payment_frequency_2,periodic_table,2,0)))))</f>
        <v/>
      </c>
      <c r="D408" s="83" t="str">
        <f t="shared" ref="D408:D471" ca="1" si="47">IF(B408="","",IF(I407&lt;payment_2,I407*(1+rate_2),payment_2))</f>
        <v/>
      </c>
      <c r="E408" s="81">
        <f t="shared" ca="1" si="44"/>
        <v>0</v>
      </c>
      <c r="F408" s="83"/>
      <c r="G408" s="82" t="str">
        <f t="shared" ref="G408:G471" ca="1" si="48">IF(AND(payment_type_2=1,B408=1),0,IF(B408="","",I407*rate_2))</f>
        <v/>
      </c>
      <c r="H408" s="82" t="str">
        <f t="shared" ca="1" si="42"/>
        <v/>
      </c>
      <c r="I408" s="82" t="str">
        <f t="shared" ca="1" si="43"/>
        <v/>
      </c>
    </row>
    <row r="409" spans="2:9" ht="15" thickBot="1" x14ac:dyDescent="0.35">
      <c r="B409" s="79" t="str">
        <f t="shared" ca="1" si="45"/>
        <v/>
      </c>
      <c r="C409" s="80" t="str">
        <f t="shared" ca="1" si="46"/>
        <v/>
      </c>
      <c r="D409" s="83" t="str">
        <f t="shared" ca="1" si="47"/>
        <v/>
      </c>
      <c r="E409" s="81">
        <f t="shared" ca="1" si="44"/>
        <v>0</v>
      </c>
      <c r="F409" s="83"/>
      <c r="G409" s="82" t="str">
        <f t="shared" ca="1" si="48"/>
        <v/>
      </c>
      <c r="H409" s="82" t="str">
        <f t="shared" ref="H409:H472" ca="1" si="49">IF(B409="","",D409-G409+E409+F409)</f>
        <v/>
      </c>
      <c r="I409" s="82" t="str">
        <f t="shared" ref="I409:I472" ca="1" si="50">IFERROR(IF(H409&lt;=0,"",I408-H409),"")</f>
        <v/>
      </c>
    </row>
    <row r="410" spans="2:9" ht="15" thickBot="1" x14ac:dyDescent="0.35">
      <c r="B410" s="79" t="str">
        <f t="shared" ca="1" si="45"/>
        <v/>
      </c>
      <c r="C410" s="80" t="str">
        <f t="shared" ca="1" si="46"/>
        <v/>
      </c>
      <c r="D410" s="83" t="str">
        <f t="shared" ca="1" si="47"/>
        <v/>
      </c>
      <c r="E410" s="81">
        <f t="shared" ca="1" si="44"/>
        <v>0</v>
      </c>
      <c r="F410" s="83"/>
      <c r="G410" s="82" t="str">
        <f t="shared" ca="1" si="48"/>
        <v/>
      </c>
      <c r="H410" s="82" t="str">
        <f t="shared" ca="1" si="49"/>
        <v/>
      </c>
      <c r="I410" s="82" t="str">
        <f t="shared" ca="1" si="50"/>
        <v/>
      </c>
    </row>
    <row r="411" spans="2:9" ht="15" thickBot="1" x14ac:dyDescent="0.35">
      <c r="B411" s="79" t="str">
        <f t="shared" ca="1" si="45"/>
        <v/>
      </c>
      <c r="C411" s="80" t="str">
        <f t="shared" ca="1" si="46"/>
        <v/>
      </c>
      <c r="D411" s="83" t="str">
        <f t="shared" ca="1" si="47"/>
        <v/>
      </c>
      <c r="E411" s="81">
        <f t="shared" ca="1" si="44"/>
        <v>0</v>
      </c>
      <c r="F411" s="83"/>
      <c r="G411" s="82" t="str">
        <f t="shared" ca="1" si="48"/>
        <v/>
      </c>
      <c r="H411" s="82" t="str">
        <f t="shared" ca="1" si="49"/>
        <v/>
      </c>
      <c r="I411" s="82" t="str">
        <f t="shared" ca="1" si="50"/>
        <v/>
      </c>
    </row>
    <row r="412" spans="2:9" ht="15" thickBot="1" x14ac:dyDescent="0.35">
      <c r="B412" s="79" t="str">
        <f t="shared" ca="1" si="45"/>
        <v/>
      </c>
      <c r="C412" s="80" t="str">
        <f t="shared" ca="1" si="46"/>
        <v/>
      </c>
      <c r="D412" s="83" t="str">
        <f t="shared" ca="1" si="47"/>
        <v/>
      </c>
      <c r="E412" s="81">
        <f t="shared" ca="1" si="44"/>
        <v>0</v>
      </c>
      <c r="F412" s="83"/>
      <c r="G412" s="82" t="str">
        <f t="shared" ca="1" si="48"/>
        <v/>
      </c>
      <c r="H412" s="82" t="str">
        <f t="shared" ca="1" si="49"/>
        <v/>
      </c>
      <c r="I412" s="82" t="str">
        <f t="shared" ca="1" si="50"/>
        <v/>
      </c>
    </row>
    <row r="413" spans="2:9" ht="15" thickBot="1" x14ac:dyDescent="0.35">
      <c r="B413" s="79" t="str">
        <f t="shared" ca="1" si="45"/>
        <v/>
      </c>
      <c r="C413" s="80" t="str">
        <f t="shared" ca="1" si="46"/>
        <v/>
      </c>
      <c r="D413" s="83" t="str">
        <f t="shared" ca="1" si="47"/>
        <v/>
      </c>
      <c r="E413" s="81">
        <f t="shared" ca="1" si="44"/>
        <v>0</v>
      </c>
      <c r="F413" s="83"/>
      <c r="G413" s="82" t="str">
        <f t="shared" ca="1" si="48"/>
        <v/>
      </c>
      <c r="H413" s="82" t="str">
        <f t="shared" ca="1" si="49"/>
        <v/>
      </c>
      <c r="I413" s="82" t="str">
        <f t="shared" ca="1" si="50"/>
        <v/>
      </c>
    </row>
    <row r="414" spans="2:9" ht="15" thickBot="1" x14ac:dyDescent="0.35">
      <c r="B414" s="79" t="str">
        <f t="shared" ca="1" si="45"/>
        <v/>
      </c>
      <c r="C414" s="80" t="str">
        <f t="shared" ca="1" si="46"/>
        <v/>
      </c>
      <c r="D414" s="83" t="str">
        <f t="shared" ca="1" si="47"/>
        <v/>
      </c>
      <c r="E414" s="81">
        <f t="shared" ca="1" si="44"/>
        <v>0</v>
      </c>
      <c r="F414" s="83"/>
      <c r="G414" s="82" t="str">
        <f t="shared" ca="1" si="48"/>
        <v/>
      </c>
      <c r="H414" s="82" t="str">
        <f t="shared" ca="1" si="49"/>
        <v/>
      </c>
      <c r="I414" s="82" t="str">
        <f t="shared" ca="1" si="50"/>
        <v/>
      </c>
    </row>
    <row r="415" spans="2:9" ht="15" thickBot="1" x14ac:dyDescent="0.35">
      <c r="B415" s="79" t="str">
        <f t="shared" ca="1" si="45"/>
        <v/>
      </c>
      <c r="C415" s="80" t="str">
        <f t="shared" ca="1" si="46"/>
        <v/>
      </c>
      <c r="D415" s="83" t="str">
        <f t="shared" ca="1" si="47"/>
        <v/>
      </c>
      <c r="E415" s="81">
        <f t="shared" ca="1" si="44"/>
        <v>0</v>
      </c>
      <c r="F415" s="83"/>
      <c r="G415" s="82" t="str">
        <f t="shared" ca="1" si="48"/>
        <v/>
      </c>
      <c r="H415" s="82" t="str">
        <f t="shared" ca="1" si="49"/>
        <v/>
      </c>
      <c r="I415" s="82" t="str">
        <f t="shared" ca="1" si="50"/>
        <v/>
      </c>
    </row>
    <row r="416" spans="2:9" ht="15" thickBot="1" x14ac:dyDescent="0.35">
      <c r="B416" s="79" t="str">
        <f t="shared" ca="1" si="45"/>
        <v/>
      </c>
      <c r="C416" s="80" t="str">
        <f t="shared" ca="1" si="46"/>
        <v/>
      </c>
      <c r="D416" s="83" t="str">
        <f t="shared" ca="1" si="47"/>
        <v/>
      </c>
      <c r="E416" s="81">
        <f t="shared" ca="1" si="44"/>
        <v>0</v>
      </c>
      <c r="F416" s="83"/>
      <c r="G416" s="82" t="str">
        <f t="shared" ca="1" si="48"/>
        <v/>
      </c>
      <c r="H416" s="82" t="str">
        <f t="shared" ca="1" si="49"/>
        <v/>
      </c>
      <c r="I416" s="82" t="str">
        <f t="shared" ca="1" si="50"/>
        <v/>
      </c>
    </row>
    <row r="417" spans="2:9" ht="15" thickBot="1" x14ac:dyDescent="0.35">
      <c r="B417" s="79" t="str">
        <f t="shared" ca="1" si="45"/>
        <v/>
      </c>
      <c r="C417" s="80" t="str">
        <f t="shared" ca="1" si="46"/>
        <v/>
      </c>
      <c r="D417" s="83" t="str">
        <f t="shared" ca="1" si="47"/>
        <v/>
      </c>
      <c r="E417" s="81">
        <f t="shared" ca="1" si="44"/>
        <v>0</v>
      </c>
      <c r="F417" s="83"/>
      <c r="G417" s="82" t="str">
        <f t="shared" ca="1" si="48"/>
        <v/>
      </c>
      <c r="H417" s="82" t="str">
        <f t="shared" ca="1" si="49"/>
        <v/>
      </c>
      <c r="I417" s="82" t="str">
        <f t="shared" ca="1" si="50"/>
        <v/>
      </c>
    </row>
    <row r="418" spans="2:9" ht="15" thickBot="1" x14ac:dyDescent="0.35">
      <c r="B418" s="79" t="str">
        <f t="shared" ca="1" si="45"/>
        <v/>
      </c>
      <c r="C418" s="80" t="str">
        <f t="shared" ca="1" si="46"/>
        <v/>
      </c>
      <c r="D418" s="83" t="str">
        <f t="shared" ca="1" si="47"/>
        <v/>
      </c>
      <c r="E418" s="81">
        <f t="shared" ca="1" si="44"/>
        <v>0</v>
      </c>
      <c r="F418" s="83"/>
      <c r="G418" s="82" t="str">
        <f t="shared" ca="1" si="48"/>
        <v/>
      </c>
      <c r="H418" s="82" t="str">
        <f t="shared" ca="1" si="49"/>
        <v/>
      </c>
      <c r="I418" s="82" t="str">
        <f t="shared" ca="1" si="50"/>
        <v/>
      </c>
    </row>
    <row r="419" spans="2:9" ht="15" thickBot="1" x14ac:dyDescent="0.35">
      <c r="B419" s="79" t="str">
        <f t="shared" ca="1" si="45"/>
        <v/>
      </c>
      <c r="C419" s="80" t="str">
        <f t="shared" ca="1" si="46"/>
        <v/>
      </c>
      <c r="D419" s="83" t="str">
        <f t="shared" ca="1" si="47"/>
        <v/>
      </c>
      <c r="E419" s="81">
        <f t="shared" ca="1" si="44"/>
        <v>0</v>
      </c>
      <c r="F419" s="83"/>
      <c r="G419" s="82" t="str">
        <f t="shared" ca="1" si="48"/>
        <v/>
      </c>
      <c r="H419" s="82" t="str">
        <f t="shared" ca="1" si="49"/>
        <v/>
      </c>
      <c r="I419" s="82" t="str">
        <f t="shared" ca="1" si="50"/>
        <v/>
      </c>
    </row>
    <row r="420" spans="2:9" ht="15" thickBot="1" x14ac:dyDescent="0.35">
      <c r="B420" s="79" t="str">
        <f t="shared" ca="1" si="45"/>
        <v/>
      </c>
      <c r="C420" s="80" t="str">
        <f t="shared" ca="1" si="46"/>
        <v/>
      </c>
      <c r="D420" s="83" t="str">
        <f t="shared" ca="1" si="47"/>
        <v/>
      </c>
      <c r="E420" s="81">
        <f t="shared" ref="E420:E483" ca="1" si="51">IFERROR(IF(I419-D420&lt;$E$13,0,IF(B420=$I$17,$E$13,IF(B420&lt;$I$17,0,IF(MOD(B420-$I$17,$E$18)=0,$E$13,0)))),0)</f>
        <v>0</v>
      </c>
      <c r="F420" s="83"/>
      <c r="G420" s="82" t="str">
        <f t="shared" ca="1" si="48"/>
        <v/>
      </c>
      <c r="H420" s="82" t="str">
        <f t="shared" ca="1" si="49"/>
        <v/>
      </c>
      <c r="I420" s="82" t="str">
        <f t="shared" ca="1" si="50"/>
        <v/>
      </c>
    </row>
    <row r="421" spans="2:9" ht="15" thickBot="1" x14ac:dyDescent="0.35">
      <c r="B421" s="79" t="str">
        <f t="shared" ca="1" si="45"/>
        <v/>
      </c>
      <c r="C421" s="80" t="str">
        <f t="shared" ca="1" si="46"/>
        <v/>
      </c>
      <c r="D421" s="83" t="str">
        <f t="shared" ca="1" si="47"/>
        <v/>
      </c>
      <c r="E421" s="81">
        <f t="shared" ca="1" si="51"/>
        <v>0</v>
      </c>
      <c r="F421" s="83"/>
      <c r="G421" s="82" t="str">
        <f t="shared" ca="1" si="48"/>
        <v/>
      </c>
      <c r="H421" s="82" t="str">
        <f t="shared" ca="1" si="49"/>
        <v/>
      </c>
      <c r="I421" s="82" t="str">
        <f t="shared" ca="1" si="50"/>
        <v/>
      </c>
    </row>
    <row r="422" spans="2:9" ht="15" thickBot="1" x14ac:dyDescent="0.35">
      <c r="B422" s="79" t="str">
        <f t="shared" ca="1" si="45"/>
        <v/>
      </c>
      <c r="C422" s="80" t="str">
        <f t="shared" ca="1" si="46"/>
        <v/>
      </c>
      <c r="D422" s="83" t="str">
        <f t="shared" ca="1" si="47"/>
        <v/>
      </c>
      <c r="E422" s="81">
        <f t="shared" ca="1" si="51"/>
        <v>0</v>
      </c>
      <c r="F422" s="83"/>
      <c r="G422" s="82" t="str">
        <f t="shared" ca="1" si="48"/>
        <v/>
      </c>
      <c r="H422" s="82" t="str">
        <f t="shared" ca="1" si="49"/>
        <v/>
      </c>
      <c r="I422" s="82" t="str">
        <f t="shared" ca="1" si="50"/>
        <v/>
      </c>
    </row>
    <row r="423" spans="2:9" ht="15" thickBot="1" x14ac:dyDescent="0.35">
      <c r="B423" s="79" t="str">
        <f t="shared" ca="1" si="45"/>
        <v/>
      </c>
      <c r="C423" s="80" t="str">
        <f t="shared" ca="1" si="46"/>
        <v/>
      </c>
      <c r="D423" s="83" t="str">
        <f t="shared" ca="1" si="47"/>
        <v/>
      </c>
      <c r="E423" s="81">
        <f t="shared" ca="1" si="51"/>
        <v>0</v>
      </c>
      <c r="F423" s="83"/>
      <c r="G423" s="82" t="str">
        <f t="shared" ca="1" si="48"/>
        <v/>
      </c>
      <c r="H423" s="82" t="str">
        <f t="shared" ca="1" si="49"/>
        <v/>
      </c>
      <c r="I423" s="82" t="str">
        <f t="shared" ca="1" si="50"/>
        <v/>
      </c>
    </row>
    <row r="424" spans="2:9" ht="15" thickBot="1" x14ac:dyDescent="0.35">
      <c r="B424" s="79" t="str">
        <f t="shared" ca="1" si="45"/>
        <v/>
      </c>
      <c r="C424" s="80" t="str">
        <f t="shared" ca="1" si="46"/>
        <v/>
      </c>
      <c r="D424" s="83" t="str">
        <f t="shared" ca="1" si="47"/>
        <v/>
      </c>
      <c r="E424" s="81">
        <f t="shared" ca="1" si="51"/>
        <v>0</v>
      </c>
      <c r="F424" s="83"/>
      <c r="G424" s="82" t="str">
        <f t="shared" ca="1" si="48"/>
        <v/>
      </c>
      <c r="H424" s="82" t="str">
        <f t="shared" ca="1" si="49"/>
        <v/>
      </c>
      <c r="I424" s="82" t="str">
        <f t="shared" ca="1" si="50"/>
        <v/>
      </c>
    </row>
    <row r="425" spans="2:9" ht="15" thickBot="1" x14ac:dyDescent="0.35">
      <c r="B425" s="79" t="str">
        <f t="shared" ca="1" si="45"/>
        <v/>
      </c>
      <c r="C425" s="80" t="str">
        <f t="shared" ca="1" si="46"/>
        <v/>
      </c>
      <c r="D425" s="83" t="str">
        <f t="shared" ca="1" si="47"/>
        <v/>
      </c>
      <c r="E425" s="81">
        <f t="shared" ca="1" si="51"/>
        <v>0</v>
      </c>
      <c r="F425" s="83"/>
      <c r="G425" s="82" t="str">
        <f t="shared" ca="1" si="48"/>
        <v/>
      </c>
      <c r="H425" s="82" t="str">
        <f t="shared" ca="1" si="49"/>
        <v/>
      </c>
      <c r="I425" s="82" t="str">
        <f t="shared" ca="1" si="50"/>
        <v/>
      </c>
    </row>
    <row r="426" spans="2:9" ht="15" thickBot="1" x14ac:dyDescent="0.35">
      <c r="B426" s="79" t="str">
        <f t="shared" ca="1" si="45"/>
        <v/>
      </c>
      <c r="C426" s="80" t="str">
        <f t="shared" ca="1" si="46"/>
        <v/>
      </c>
      <c r="D426" s="83" t="str">
        <f t="shared" ca="1" si="47"/>
        <v/>
      </c>
      <c r="E426" s="81">
        <f t="shared" ca="1" si="51"/>
        <v>0</v>
      </c>
      <c r="F426" s="83"/>
      <c r="G426" s="82" t="str">
        <f t="shared" ca="1" si="48"/>
        <v/>
      </c>
      <c r="H426" s="82" t="str">
        <f t="shared" ca="1" si="49"/>
        <v/>
      </c>
      <c r="I426" s="82" t="str">
        <f t="shared" ca="1" si="50"/>
        <v/>
      </c>
    </row>
    <row r="427" spans="2:9" ht="15" thickBot="1" x14ac:dyDescent="0.35">
      <c r="B427" s="79" t="str">
        <f t="shared" ca="1" si="45"/>
        <v/>
      </c>
      <c r="C427" s="80" t="str">
        <f t="shared" ca="1" si="46"/>
        <v/>
      </c>
      <c r="D427" s="83" t="str">
        <f t="shared" ca="1" si="47"/>
        <v/>
      </c>
      <c r="E427" s="81">
        <f t="shared" ca="1" si="51"/>
        <v>0</v>
      </c>
      <c r="F427" s="83"/>
      <c r="G427" s="82" t="str">
        <f t="shared" ca="1" si="48"/>
        <v/>
      </c>
      <c r="H427" s="82" t="str">
        <f t="shared" ca="1" si="49"/>
        <v/>
      </c>
      <c r="I427" s="82" t="str">
        <f t="shared" ca="1" si="50"/>
        <v/>
      </c>
    </row>
    <row r="428" spans="2:9" ht="15" thickBot="1" x14ac:dyDescent="0.35">
      <c r="B428" s="79" t="str">
        <f t="shared" ca="1" si="45"/>
        <v/>
      </c>
      <c r="C428" s="80" t="str">
        <f t="shared" ca="1" si="46"/>
        <v/>
      </c>
      <c r="D428" s="83" t="str">
        <f t="shared" ca="1" si="47"/>
        <v/>
      </c>
      <c r="E428" s="81">
        <f t="shared" ca="1" si="51"/>
        <v>0</v>
      </c>
      <c r="F428" s="83"/>
      <c r="G428" s="82" t="str">
        <f t="shared" ca="1" si="48"/>
        <v/>
      </c>
      <c r="H428" s="82" t="str">
        <f t="shared" ca="1" si="49"/>
        <v/>
      </c>
      <c r="I428" s="82" t="str">
        <f t="shared" ca="1" si="50"/>
        <v/>
      </c>
    </row>
    <row r="429" spans="2:9" ht="15" thickBot="1" x14ac:dyDescent="0.35">
      <c r="B429" s="79" t="str">
        <f t="shared" ca="1" si="45"/>
        <v/>
      </c>
      <c r="C429" s="80" t="str">
        <f t="shared" ca="1" si="46"/>
        <v/>
      </c>
      <c r="D429" s="83" t="str">
        <f t="shared" ca="1" si="47"/>
        <v/>
      </c>
      <c r="E429" s="81">
        <f t="shared" ca="1" si="51"/>
        <v>0</v>
      </c>
      <c r="F429" s="83"/>
      <c r="G429" s="82" t="str">
        <f t="shared" ca="1" si="48"/>
        <v/>
      </c>
      <c r="H429" s="82" t="str">
        <f t="shared" ca="1" si="49"/>
        <v/>
      </c>
      <c r="I429" s="82" t="str">
        <f t="shared" ca="1" si="50"/>
        <v/>
      </c>
    </row>
    <row r="430" spans="2:9" ht="15" thickBot="1" x14ac:dyDescent="0.35">
      <c r="B430" s="79" t="str">
        <f t="shared" ca="1" si="45"/>
        <v/>
      </c>
      <c r="C430" s="80" t="str">
        <f t="shared" ca="1" si="46"/>
        <v/>
      </c>
      <c r="D430" s="83" t="str">
        <f t="shared" ca="1" si="47"/>
        <v/>
      </c>
      <c r="E430" s="81">
        <f t="shared" ca="1" si="51"/>
        <v>0</v>
      </c>
      <c r="F430" s="83"/>
      <c r="G430" s="82" t="str">
        <f t="shared" ca="1" si="48"/>
        <v/>
      </c>
      <c r="H430" s="82" t="str">
        <f t="shared" ca="1" si="49"/>
        <v/>
      </c>
      <c r="I430" s="82" t="str">
        <f t="shared" ca="1" si="50"/>
        <v/>
      </c>
    </row>
    <row r="431" spans="2:9" ht="15" thickBot="1" x14ac:dyDescent="0.35">
      <c r="B431" s="79" t="str">
        <f t="shared" ref="B431:B494" ca="1" si="52">IFERROR(IF(I430&lt;=0,"",B430+1),"")</f>
        <v/>
      </c>
      <c r="C431" s="80" t="str">
        <f t="shared" ca="1" si="46"/>
        <v/>
      </c>
      <c r="D431" s="83" t="str">
        <f t="shared" ca="1" si="47"/>
        <v/>
      </c>
      <c r="E431" s="81">
        <f t="shared" ca="1" si="51"/>
        <v>0</v>
      </c>
      <c r="F431" s="83"/>
      <c r="G431" s="82" t="str">
        <f t="shared" ca="1" si="48"/>
        <v/>
      </c>
      <c r="H431" s="82" t="str">
        <f t="shared" ca="1" si="49"/>
        <v/>
      </c>
      <c r="I431" s="82" t="str">
        <f t="shared" ca="1" si="50"/>
        <v/>
      </c>
    </row>
    <row r="432" spans="2:9" ht="15" thickBot="1" x14ac:dyDescent="0.35">
      <c r="B432" s="79" t="str">
        <f t="shared" ca="1" si="52"/>
        <v/>
      </c>
      <c r="C432" s="80" t="str">
        <f t="shared" ca="1" si="46"/>
        <v/>
      </c>
      <c r="D432" s="83" t="str">
        <f t="shared" ca="1" si="47"/>
        <v/>
      </c>
      <c r="E432" s="81">
        <f t="shared" ca="1" si="51"/>
        <v>0</v>
      </c>
      <c r="F432" s="83"/>
      <c r="G432" s="82" t="str">
        <f t="shared" ca="1" si="48"/>
        <v/>
      </c>
      <c r="H432" s="82" t="str">
        <f t="shared" ca="1" si="49"/>
        <v/>
      </c>
      <c r="I432" s="82" t="str">
        <f t="shared" ca="1" si="50"/>
        <v/>
      </c>
    </row>
    <row r="433" spans="2:9" ht="15" thickBot="1" x14ac:dyDescent="0.35">
      <c r="B433" s="79" t="str">
        <f t="shared" ca="1" si="52"/>
        <v/>
      </c>
      <c r="C433" s="80" t="str">
        <f t="shared" ca="1" si="46"/>
        <v/>
      </c>
      <c r="D433" s="83" t="str">
        <f t="shared" ca="1" si="47"/>
        <v/>
      </c>
      <c r="E433" s="81">
        <f t="shared" ca="1" si="51"/>
        <v>0</v>
      </c>
      <c r="F433" s="83"/>
      <c r="G433" s="82" t="str">
        <f t="shared" ca="1" si="48"/>
        <v/>
      </c>
      <c r="H433" s="82" t="str">
        <f t="shared" ca="1" si="49"/>
        <v/>
      </c>
      <c r="I433" s="82" t="str">
        <f t="shared" ca="1" si="50"/>
        <v/>
      </c>
    </row>
    <row r="434" spans="2:9" ht="15" thickBot="1" x14ac:dyDescent="0.35">
      <c r="B434" s="79" t="str">
        <f t="shared" ca="1" si="52"/>
        <v/>
      </c>
      <c r="C434" s="80" t="str">
        <f t="shared" ca="1" si="46"/>
        <v/>
      </c>
      <c r="D434" s="83" t="str">
        <f t="shared" ca="1" si="47"/>
        <v/>
      </c>
      <c r="E434" s="81">
        <f t="shared" ca="1" si="51"/>
        <v>0</v>
      </c>
      <c r="F434" s="83"/>
      <c r="G434" s="82" t="str">
        <f t="shared" ca="1" si="48"/>
        <v/>
      </c>
      <c r="H434" s="82" t="str">
        <f t="shared" ca="1" si="49"/>
        <v/>
      </c>
      <c r="I434" s="82" t="str">
        <f t="shared" ca="1" si="50"/>
        <v/>
      </c>
    </row>
    <row r="435" spans="2:9" ht="15" thickBot="1" x14ac:dyDescent="0.35">
      <c r="B435" s="79" t="str">
        <f t="shared" ca="1" si="52"/>
        <v/>
      </c>
      <c r="C435" s="80" t="str">
        <f t="shared" ca="1" si="46"/>
        <v/>
      </c>
      <c r="D435" s="83" t="str">
        <f t="shared" ca="1" si="47"/>
        <v/>
      </c>
      <c r="E435" s="81">
        <f t="shared" ca="1" si="51"/>
        <v>0</v>
      </c>
      <c r="F435" s="83"/>
      <c r="G435" s="82" t="str">
        <f t="shared" ca="1" si="48"/>
        <v/>
      </c>
      <c r="H435" s="82" t="str">
        <f t="shared" ca="1" si="49"/>
        <v/>
      </c>
      <c r="I435" s="82" t="str">
        <f t="shared" ca="1" si="50"/>
        <v/>
      </c>
    </row>
    <row r="436" spans="2:9" ht="15" thickBot="1" x14ac:dyDescent="0.35">
      <c r="B436" s="79" t="str">
        <f t="shared" ca="1" si="52"/>
        <v/>
      </c>
      <c r="C436" s="80" t="str">
        <f t="shared" ca="1" si="46"/>
        <v/>
      </c>
      <c r="D436" s="83" t="str">
        <f t="shared" ca="1" si="47"/>
        <v/>
      </c>
      <c r="E436" s="81">
        <f t="shared" ca="1" si="51"/>
        <v>0</v>
      </c>
      <c r="F436" s="83"/>
      <c r="G436" s="82" t="str">
        <f t="shared" ca="1" si="48"/>
        <v/>
      </c>
      <c r="H436" s="82" t="str">
        <f t="shared" ca="1" si="49"/>
        <v/>
      </c>
      <c r="I436" s="82" t="str">
        <f t="shared" ca="1" si="50"/>
        <v/>
      </c>
    </row>
    <row r="437" spans="2:9" ht="15" thickBot="1" x14ac:dyDescent="0.35">
      <c r="B437" s="79" t="str">
        <f t="shared" ca="1" si="52"/>
        <v/>
      </c>
      <c r="C437" s="80" t="str">
        <f t="shared" ca="1" si="46"/>
        <v/>
      </c>
      <c r="D437" s="83" t="str">
        <f t="shared" ca="1" si="47"/>
        <v/>
      </c>
      <c r="E437" s="81">
        <f t="shared" ca="1" si="51"/>
        <v>0</v>
      </c>
      <c r="F437" s="83"/>
      <c r="G437" s="82" t="str">
        <f t="shared" ca="1" si="48"/>
        <v/>
      </c>
      <c r="H437" s="82" t="str">
        <f t="shared" ca="1" si="49"/>
        <v/>
      </c>
      <c r="I437" s="82" t="str">
        <f t="shared" ca="1" si="50"/>
        <v/>
      </c>
    </row>
    <row r="438" spans="2:9" ht="15" thickBot="1" x14ac:dyDescent="0.35">
      <c r="B438" s="79" t="str">
        <f t="shared" ca="1" si="52"/>
        <v/>
      </c>
      <c r="C438" s="80" t="str">
        <f t="shared" ca="1" si="46"/>
        <v/>
      </c>
      <c r="D438" s="83" t="str">
        <f t="shared" ca="1" si="47"/>
        <v/>
      </c>
      <c r="E438" s="81">
        <f t="shared" ca="1" si="51"/>
        <v>0</v>
      </c>
      <c r="F438" s="83"/>
      <c r="G438" s="82" t="str">
        <f t="shared" ca="1" si="48"/>
        <v/>
      </c>
      <c r="H438" s="82" t="str">
        <f t="shared" ca="1" si="49"/>
        <v/>
      </c>
      <c r="I438" s="82" t="str">
        <f t="shared" ca="1" si="50"/>
        <v/>
      </c>
    </row>
    <row r="439" spans="2:9" ht="15" thickBot="1" x14ac:dyDescent="0.35">
      <c r="B439" s="79" t="str">
        <f t="shared" ca="1" si="52"/>
        <v/>
      </c>
      <c r="C439" s="80" t="str">
        <f t="shared" ca="1" si="46"/>
        <v/>
      </c>
      <c r="D439" s="83" t="str">
        <f t="shared" ca="1" si="47"/>
        <v/>
      </c>
      <c r="E439" s="81">
        <f t="shared" ca="1" si="51"/>
        <v>0</v>
      </c>
      <c r="F439" s="83"/>
      <c r="G439" s="82" t="str">
        <f t="shared" ca="1" si="48"/>
        <v/>
      </c>
      <c r="H439" s="82" t="str">
        <f t="shared" ca="1" si="49"/>
        <v/>
      </c>
      <c r="I439" s="82" t="str">
        <f t="shared" ca="1" si="50"/>
        <v/>
      </c>
    </row>
    <row r="440" spans="2:9" ht="15" thickBot="1" x14ac:dyDescent="0.35">
      <c r="B440" s="79" t="str">
        <f t="shared" ca="1" si="52"/>
        <v/>
      </c>
      <c r="C440" s="80" t="str">
        <f t="shared" ca="1" si="46"/>
        <v/>
      </c>
      <c r="D440" s="83" t="str">
        <f t="shared" ca="1" si="47"/>
        <v/>
      </c>
      <c r="E440" s="81">
        <f t="shared" ca="1" si="51"/>
        <v>0</v>
      </c>
      <c r="F440" s="83"/>
      <c r="G440" s="82" t="str">
        <f t="shared" ca="1" si="48"/>
        <v/>
      </c>
      <c r="H440" s="82" t="str">
        <f t="shared" ca="1" si="49"/>
        <v/>
      </c>
      <c r="I440" s="82" t="str">
        <f t="shared" ca="1" si="50"/>
        <v/>
      </c>
    </row>
    <row r="441" spans="2:9" ht="15" thickBot="1" x14ac:dyDescent="0.35">
      <c r="B441" s="79" t="str">
        <f t="shared" ca="1" si="52"/>
        <v/>
      </c>
      <c r="C441" s="80" t="str">
        <f t="shared" ca="1" si="46"/>
        <v/>
      </c>
      <c r="D441" s="83" t="str">
        <f t="shared" ca="1" si="47"/>
        <v/>
      </c>
      <c r="E441" s="81">
        <f t="shared" ca="1" si="51"/>
        <v>0</v>
      </c>
      <c r="F441" s="83"/>
      <c r="G441" s="82" t="str">
        <f t="shared" ca="1" si="48"/>
        <v/>
      </c>
      <c r="H441" s="82" t="str">
        <f t="shared" ca="1" si="49"/>
        <v/>
      </c>
      <c r="I441" s="82" t="str">
        <f t="shared" ca="1" si="50"/>
        <v/>
      </c>
    </row>
    <row r="442" spans="2:9" ht="15" thickBot="1" x14ac:dyDescent="0.35">
      <c r="B442" s="79" t="str">
        <f t="shared" ca="1" si="52"/>
        <v/>
      </c>
      <c r="C442" s="80" t="str">
        <f t="shared" ca="1" si="46"/>
        <v/>
      </c>
      <c r="D442" s="83" t="str">
        <f t="shared" ca="1" si="47"/>
        <v/>
      </c>
      <c r="E442" s="81">
        <f t="shared" ca="1" si="51"/>
        <v>0</v>
      </c>
      <c r="F442" s="83"/>
      <c r="G442" s="82" t="str">
        <f t="shared" ca="1" si="48"/>
        <v/>
      </c>
      <c r="H442" s="82" t="str">
        <f t="shared" ca="1" si="49"/>
        <v/>
      </c>
      <c r="I442" s="82" t="str">
        <f t="shared" ca="1" si="50"/>
        <v/>
      </c>
    </row>
    <row r="443" spans="2:9" ht="15" thickBot="1" x14ac:dyDescent="0.35">
      <c r="B443" s="79" t="str">
        <f t="shared" ca="1" si="52"/>
        <v/>
      </c>
      <c r="C443" s="80" t="str">
        <f t="shared" ca="1" si="46"/>
        <v/>
      </c>
      <c r="D443" s="83" t="str">
        <f t="shared" ca="1" si="47"/>
        <v/>
      </c>
      <c r="E443" s="81">
        <f t="shared" ca="1" si="51"/>
        <v>0</v>
      </c>
      <c r="F443" s="83"/>
      <c r="G443" s="82" t="str">
        <f t="shared" ca="1" si="48"/>
        <v/>
      </c>
      <c r="H443" s="82" t="str">
        <f t="shared" ca="1" si="49"/>
        <v/>
      </c>
      <c r="I443" s="82" t="str">
        <f t="shared" ca="1" si="50"/>
        <v/>
      </c>
    </row>
    <row r="444" spans="2:9" ht="15" thickBot="1" x14ac:dyDescent="0.35">
      <c r="B444" s="79" t="str">
        <f t="shared" ca="1" si="52"/>
        <v/>
      </c>
      <c r="C444" s="80" t="str">
        <f t="shared" ca="1" si="46"/>
        <v/>
      </c>
      <c r="D444" s="83" t="str">
        <f t="shared" ca="1" si="47"/>
        <v/>
      </c>
      <c r="E444" s="81">
        <f t="shared" ca="1" si="51"/>
        <v>0</v>
      </c>
      <c r="F444" s="83"/>
      <c r="G444" s="82" t="str">
        <f t="shared" ca="1" si="48"/>
        <v/>
      </c>
      <c r="H444" s="82" t="str">
        <f t="shared" ca="1" si="49"/>
        <v/>
      </c>
      <c r="I444" s="82" t="str">
        <f t="shared" ca="1" si="50"/>
        <v/>
      </c>
    </row>
    <row r="445" spans="2:9" ht="15" thickBot="1" x14ac:dyDescent="0.35">
      <c r="B445" s="79" t="str">
        <f t="shared" ca="1" si="52"/>
        <v/>
      </c>
      <c r="C445" s="80" t="str">
        <f t="shared" ca="1" si="46"/>
        <v/>
      </c>
      <c r="D445" s="83" t="str">
        <f t="shared" ca="1" si="47"/>
        <v/>
      </c>
      <c r="E445" s="81">
        <f t="shared" ca="1" si="51"/>
        <v>0</v>
      </c>
      <c r="F445" s="83"/>
      <c r="G445" s="82" t="str">
        <f t="shared" ca="1" si="48"/>
        <v/>
      </c>
      <c r="H445" s="82" t="str">
        <f t="shared" ca="1" si="49"/>
        <v/>
      </c>
      <c r="I445" s="82" t="str">
        <f t="shared" ca="1" si="50"/>
        <v/>
      </c>
    </row>
    <row r="446" spans="2:9" ht="15" thickBot="1" x14ac:dyDescent="0.35">
      <c r="B446" s="79" t="str">
        <f t="shared" ca="1" si="52"/>
        <v/>
      </c>
      <c r="C446" s="80" t="str">
        <f t="shared" ca="1" si="46"/>
        <v/>
      </c>
      <c r="D446" s="83" t="str">
        <f t="shared" ca="1" si="47"/>
        <v/>
      </c>
      <c r="E446" s="81">
        <f t="shared" ca="1" si="51"/>
        <v>0</v>
      </c>
      <c r="F446" s="83"/>
      <c r="G446" s="82" t="str">
        <f t="shared" ca="1" si="48"/>
        <v/>
      </c>
      <c r="H446" s="82" t="str">
        <f t="shared" ca="1" si="49"/>
        <v/>
      </c>
      <c r="I446" s="82" t="str">
        <f t="shared" ca="1" si="50"/>
        <v/>
      </c>
    </row>
    <row r="447" spans="2:9" ht="15" thickBot="1" x14ac:dyDescent="0.35">
      <c r="B447" s="79" t="str">
        <f t="shared" ca="1" si="52"/>
        <v/>
      </c>
      <c r="C447" s="80" t="str">
        <f t="shared" ca="1" si="46"/>
        <v/>
      </c>
      <c r="D447" s="83" t="str">
        <f t="shared" ca="1" si="47"/>
        <v/>
      </c>
      <c r="E447" s="81">
        <f t="shared" ca="1" si="51"/>
        <v>0</v>
      </c>
      <c r="F447" s="83"/>
      <c r="G447" s="82" t="str">
        <f t="shared" ca="1" si="48"/>
        <v/>
      </c>
      <c r="H447" s="82" t="str">
        <f t="shared" ca="1" si="49"/>
        <v/>
      </c>
      <c r="I447" s="82" t="str">
        <f t="shared" ca="1" si="50"/>
        <v/>
      </c>
    </row>
    <row r="448" spans="2:9" ht="15" thickBot="1" x14ac:dyDescent="0.35">
      <c r="B448" s="79" t="str">
        <f t="shared" ca="1" si="52"/>
        <v/>
      </c>
      <c r="C448" s="80" t="str">
        <f t="shared" ca="1" si="46"/>
        <v/>
      </c>
      <c r="D448" s="83" t="str">
        <f t="shared" ca="1" si="47"/>
        <v/>
      </c>
      <c r="E448" s="81">
        <f t="shared" ca="1" si="51"/>
        <v>0</v>
      </c>
      <c r="F448" s="83"/>
      <c r="G448" s="82" t="str">
        <f t="shared" ca="1" si="48"/>
        <v/>
      </c>
      <c r="H448" s="82" t="str">
        <f t="shared" ca="1" si="49"/>
        <v/>
      </c>
      <c r="I448" s="82" t="str">
        <f t="shared" ca="1" si="50"/>
        <v/>
      </c>
    </row>
    <row r="449" spans="2:9" ht="15" thickBot="1" x14ac:dyDescent="0.35">
      <c r="B449" s="79" t="str">
        <f t="shared" ca="1" si="52"/>
        <v/>
      </c>
      <c r="C449" s="80" t="str">
        <f t="shared" ca="1" si="46"/>
        <v/>
      </c>
      <c r="D449" s="83" t="str">
        <f t="shared" ca="1" si="47"/>
        <v/>
      </c>
      <c r="E449" s="81">
        <f t="shared" ca="1" si="51"/>
        <v>0</v>
      </c>
      <c r="F449" s="83"/>
      <c r="G449" s="82" t="str">
        <f t="shared" ca="1" si="48"/>
        <v/>
      </c>
      <c r="H449" s="82" t="str">
        <f t="shared" ca="1" si="49"/>
        <v/>
      </c>
      <c r="I449" s="82" t="str">
        <f t="shared" ca="1" si="50"/>
        <v/>
      </c>
    </row>
    <row r="450" spans="2:9" ht="15" thickBot="1" x14ac:dyDescent="0.35">
      <c r="B450" s="79" t="str">
        <f t="shared" ca="1" si="52"/>
        <v/>
      </c>
      <c r="C450" s="80" t="str">
        <f t="shared" ca="1" si="46"/>
        <v/>
      </c>
      <c r="D450" s="83" t="str">
        <f t="shared" ca="1" si="47"/>
        <v/>
      </c>
      <c r="E450" s="81">
        <f t="shared" ca="1" si="51"/>
        <v>0</v>
      </c>
      <c r="F450" s="83"/>
      <c r="G450" s="82" t="str">
        <f t="shared" ca="1" si="48"/>
        <v/>
      </c>
      <c r="H450" s="82" t="str">
        <f t="shared" ca="1" si="49"/>
        <v/>
      </c>
      <c r="I450" s="82" t="str">
        <f t="shared" ca="1" si="50"/>
        <v/>
      </c>
    </row>
    <row r="451" spans="2:9" ht="15" thickBot="1" x14ac:dyDescent="0.35">
      <c r="B451" s="79" t="str">
        <f t="shared" ca="1" si="52"/>
        <v/>
      </c>
      <c r="C451" s="80" t="str">
        <f t="shared" ca="1" si="46"/>
        <v/>
      </c>
      <c r="D451" s="83" t="str">
        <f t="shared" ca="1" si="47"/>
        <v/>
      </c>
      <c r="E451" s="81">
        <f t="shared" ca="1" si="51"/>
        <v>0</v>
      </c>
      <c r="F451" s="83"/>
      <c r="G451" s="82" t="str">
        <f t="shared" ca="1" si="48"/>
        <v/>
      </c>
      <c r="H451" s="82" t="str">
        <f t="shared" ca="1" si="49"/>
        <v/>
      </c>
      <c r="I451" s="82" t="str">
        <f t="shared" ca="1" si="50"/>
        <v/>
      </c>
    </row>
    <row r="452" spans="2:9" ht="15" thickBot="1" x14ac:dyDescent="0.35">
      <c r="B452" s="79" t="str">
        <f t="shared" ca="1" si="52"/>
        <v/>
      </c>
      <c r="C452" s="80" t="str">
        <f t="shared" ca="1" si="46"/>
        <v/>
      </c>
      <c r="D452" s="83" t="str">
        <f t="shared" ca="1" si="47"/>
        <v/>
      </c>
      <c r="E452" s="81">
        <f t="shared" ca="1" si="51"/>
        <v>0</v>
      </c>
      <c r="F452" s="83"/>
      <c r="G452" s="82" t="str">
        <f t="shared" ca="1" si="48"/>
        <v/>
      </c>
      <c r="H452" s="82" t="str">
        <f t="shared" ca="1" si="49"/>
        <v/>
      </c>
      <c r="I452" s="82" t="str">
        <f t="shared" ca="1" si="50"/>
        <v/>
      </c>
    </row>
    <row r="453" spans="2:9" ht="15" thickBot="1" x14ac:dyDescent="0.35">
      <c r="B453" s="79" t="str">
        <f t="shared" ca="1" si="52"/>
        <v/>
      </c>
      <c r="C453" s="80" t="str">
        <f t="shared" ca="1" si="46"/>
        <v/>
      </c>
      <c r="D453" s="83" t="str">
        <f t="shared" ca="1" si="47"/>
        <v/>
      </c>
      <c r="E453" s="81">
        <f t="shared" ca="1" si="51"/>
        <v>0</v>
      </c>
      <c r="F453" s="83"/>
      <c r="G453" s="82" t="str">
        <f t="shared" ca="1" si="48"/>
        <v/>
      </c>
      <c r="H453" s="82" t="str">
        <f t="shared" ca="1" si="49"/>
        <v/>
      </c>
      <c r="I453" s="82" t="str">
        <f t="shared" ca="1" si="50"/>
        <v/>
      </c>
    </row>
    <row r="454" spans="2:9" ht="15" thickBot="1" x14ac:dyDescent="0.35">
      <c r="B454" s="79" t="str">
        <f t="shared" ca="1" si="52"/>
        <v/>
      </c>
      <c r="C454" s="80" t="str">
        <f t="shared" ca="1" si="46"/>
        <v/>
      </c>
      <c r="D454" s="83" t="str">
        <f t="shared" ca="1" si="47"/>
        <v/>
      </c>
      <c r="E454" s="81">
        <f t="shared" ca="1" si="51"/>
        <v>0</v>
      </c>
      <c r="F454" s="83"/>
      <c r="G454" s="82" t="str">
        <f t="shared" ca="1" si="48"/>
        <v/>
      </c>
      <c r="H454" s="82" t="str">
        <f t="shared" ca="1" si="49"/>
        <v/>
      </c>
      <c r="I454" s="82" t="str">
        <f t="shared" ca="1" si="50"/>
        <v/>
      </c>
    </row>
    <row r="455" spans="2:9" ht="15" thickBot="1" x14ac:dyDescent="0.35">
      <c r="B455" s="79" t="str">
        <f t="shared" ca="1" si="52"/>
        <v/>
      </c>
      <c r="C455" s="80" t="str">
        <f t="shared" ca="1" si="46"/>
        <v/>
      </c>
      <c r="D455" s="83" t="str">
        <f t="shared" ca="1" si="47"/>
        <v/>
      </c>
      <c r="E455" s="81">
        <f t="shared" ca="1" si="51"/>
        <v>0</v>
      </c>
      <c r="F455" s="83"/>
      <c r="G455" s="82" t="str">
        <f t="shared" ca="1" si="48"/>
        <v/>
      </c>
      <c r="H455" s="82" t="str">
        <f t="shared" ca="1" si="49"/>
        <v/>
      </c>
      <c r="I455" s="82" t="str">
        <f t="shared" ca="1" si="50"/>
        <v/>
      </c>
    </row>
    <row r="456" spans="2:9" ht="15" thickBot="1" x14ac:dyDescent="0.35">
      <c r="B456" s="79" t="str">
        <f t="shared" ca="1" si="52"/>
        <v/>
      </c>
      <c r="C456" s="80" t="str">
        <f t="shared" ca="1" si="46"/>
        <v/>
      </c>
      <c r="D456" s="83" t="str">
        <f t="shared" ca="1" si="47"/>
        <v/>
      </c>
      <c r="E456" s="81">
        <f t="shared" ca="1" si="51"/>
        <v>0</v>
      </c>
      <c r="F456" s="83"/>
      <c r="G456" s="82" t="str">
        <f t="shared" ca="1" si="48"/>
        <v/>
      </c>
      <c r="H456" s="82" t="str">
        <f t="shared" ca="1" si="49"/>
        <v/>
      </c>
      <c r="I456" s="82" t="str">
        <f t="shared" ca="1" si="50"/>
        <v/>
      </c>
    </row>
    <row r="457" spans="2:9" ht="15" thickBot="1" x14ac:dyDescent="0.35">
      <c r="B457" s="79" t="str">
        <f t="shared" ca="1" si="52"/>
        <v/>
      </c>
      <c r="C457" s="80" t="str">
        <f t="shared" ca="1" si="46"/>
        <v/>
      </c>
      <c r="D457" s="83" t="str">
        <f t="shared" ca="1" si="47"/>
        <v/>
      </c>
      <c r="E457" s="81">
        <f t="shared" ca="1" si="51"/>
        <v>0</v>
      </c>
      <c r="F457" s="83"/>
      <c r="G457" s="82" t="str">
        <f t="shared" ca="1" si="48"/>
        <v/>
      </c>
      <c r="H457" s="82" t="str">
        <f t="shared" ca="1" si="49"/>
        <v/>
      </c>
      <c r="I457" s="82" t="str">
        <f t="shared" ca="1" si="50"/>
        <v/>
      </c>
    </row>
    <row r="458" spans="2:9" ht="15" thickBot="1" x14ac:dyDescent="0.35">
      <c r="B458" s="79" t="str">
        <f t="shared" ca="1" si="52"/>
        <v/>
      </c>
      <c r="C458" s="80" t="str">
        <f t="shared" ca="1" si="46"/>
        <v/>
      </c>
      <c r="D458" s="83" t="str">
        <f t="shared" ca="1" si="47"/>
        <v/>
      </c>
      <c r="E458" s="81">
        <f t="shared" ca="1" si="51"/>
        <v>0</v>
      </c>
      <c r="F458" s="83"/>
      <c r="G458" s="82" t="str">
        <f t="shared" ca="1" si="48"/>
        <v/>
      </c>
      <c r="H458" s="82" t="str">
        <f t="shared" ca="1" si="49"/>
        <v/>
      </c>
      <c r="I458" s="82" t="str">
        <f t="shared" ca="1" si="50"/>
        <v/>
      </c>
    </row>
    <row r="459" spans="2:9" ht="15" thickBot="1" x14ac:dyDescent="0.35">
      <c r="B459" s="79" t="str">
        <f t="shared" ca="1" si="52"/>
        <v/>
      </c>
      <c r="C459" s="80" t="str">
        <f t="shared" ca="1" si="46"/>
        <v/>
      </c>
      <c r="D459" s="83" t="str">
        <f t="shared" ca="1" si="47"/>
        <v/>
      </c>
      <c r="E459" s="81">
        <f t="shared" ca="1" si="51"/>
        <v>0</v>
      </c>
      <c r="F459" s="83"/>
      <c r="G459" s="82" t="str">
        <f t="shared" ca="1" si="48"/>
        <v/>
      </c>
      <c r="H459" s="82" t="str">
        <f t="shared" ca="1" si="49"/>
        <v/>
      </c>
      <c r="I459" s="82" t="str">
        <f t="shared" ca="1" si="50"/>
        <v/>
      </c>
    </row>
    <row r="460" spans="2:9" ht="15" thickBot="1" x14ac:dyDescent="0.35">
      <c r="B460" s="79" t="str">
        <f t="shared" ca="1" si="52"/>
        <v/>
      </c>
      <c r="C460" s="80" t="str">
        <f t="shared" ca="1" si="46"/>
        <v/>
      </c>
      <c r="D460" s="83" t="str">
        <f t="shared" ca="1" si="47"/>
        <v/>
      </c>
      <c r="E460" s="81">
        <f t="shared" ca="1" si="51"/>
        <v>0</v>
      </c>
      <c r="F460" s="83"/>
      <c r="G460" s="82" t="str">
        <f t="shared" ca="1" si="48"/>
        <v/>
      </c>
      <c r="H460" s="82" t="str">
        <f t="shared" ca="1" si="49"/>
        <v/>
      </c>
      <c r="I460" s="82" t="str">
        <f t="shared" ca="1" si="50"/>
        <v/>
      </c>
    </row>
    <row r="461" spans="2:9" ht="15" thickBot="1" x14ac:dyDescent="0.35">
      <c r="B461" s="79" t="str">
        <f t="shared" ca="1" si="52"/>
        <v/>
      </c>
      <c r="C461" s="80" t="str">
        <f t="shared" ca="1" si="46"/>
        <v/>
      </c>
      <c r="D461" s="83" t="str">
        <f t="shared" ca="1" si="47"/>
        <v/>
      </c>
      <c r="E461" s="81">
        <f t="shared" ca="1" si="51"/>
        <v>0</v>
      </c>
      <c r="F461" s="83"/>
      <c r="G461" s="82" t="str">
        <f t="shared" ca="1" si="48"/>
        <v/>
      </c>
      <c r="H461" s="82" t="str">
        <f t="shared" ca="1" si="49"/>
        <v/>
      </c>
      <c r="I461" s="82" t="str">
        <f t="shared" ca="1" si="50"/>
        <v/>
      </c>
    </row>
    <row r="462" spans="2:9" ht="15" thickBot="1" x14ac:dyDescent="0.35">
      <c r="B462" s="79" t="str">
        <f t="shared" ca="1" si="52"/>
        <v/>
      </c>
      <c r="C462" s="80" t="str">
        <f t="shared" ca="1" si="46"/>
        <v/>
      </c>
      <c r="D462" s="83" t="str">
        <f t="shared" ca="1" si="47"/>
        <v/>
      </c>
      <c r="E462" s="81">
        <f t="shared" ca="1" si="51"/>
        <v>0</v>
      </c>
      <c r="F462" s="83"/>
      <c r="G462" s="82" t="str">
        <f t="shared" ca="1" si="48"/>
        <v/>
      </c>
      <c r="H462" s="82" t="str">
        <f t="shared" ca="1" si="49"/>
        <v/>
      </c>
      <c r="I462" s="82" t="str">
        <f t="shared" ca="1" si="50"/>
        <v/>
      </c>
    </row>
    <row r="463" spans="2:9" ht="15" thickBot="1" x14ac:dyDescent="0.35">
      <c r="B463" s="79" t="str">
        <f t="shared" ca="1" si="52"/>
        <v/>
      </c>
      <c r="C463" s="80" t="str">
        <f t="shared" ca="1" si="46"/>
        <v/>
      </c>
      <c r="D463" s="83" t="str">
        <f t="shared" ca="1" si="47"/>
        <v/>
      </c>
      <c r="E463" s="81">
        <f t="shared" ca="1" si="51"/>
        <v>0</v>
      </c>
      <c r="F463" s="83"/>
      <c r="G463" s="82" t="str">
        <f t="shared" ca="1" si="48"/>
        <v/>
      </c>
      <c r="H463" s="82" t="str">
        <f t="shared" ca="1" si="49"/>
        <v/>
      </c>
      <c r="I463" s="82" t="str">
        <f t="shared" ca="1" si="50"/>
        <v/>
      </c>
    </row>
    <row r="464" spans="2:9" ht="15" thickBot="1" x14ac:dyDescent="0.35">
      <c r="B464" s="79" t="str">
        <f t="shared" ca="1" si="52"/>
        <v/>
      </c>
      <c r="C464" s="80" t="str">
        <f t="shared" ca="1" si="46"/>
        <v/>
      </c>
      <c r="D464" s="83" t="str">
        <f t="shared" ca="1" si="47"/>
        <v/>
      </c>
      <c r="E464" s="81">
        <f t="shared" ca="1" si="51"/>
        <v>0</v>
      </c>
      <c r="F464" s="83"/>
      <c r="G464" s="82" t="str">
        <f t="shared" ca="1" si="48"/>
        <v/>
      </c>
      <c r="H464" s="82" t="str">
        <f t="shared" ca="1" si="49"/>
        <v/>
      </c>
      <c r="I464" s="82" t="str">
        <f t="shared" ca="1" si="50"/>
        <v/>
      </c>
    </row>
    <row r="465" spans="2:9" ht="15" thickBot="1" x14ac:dyDescent="0.35">
      <c r="B465" s="79" t="str">
        <f t="shared" ca="1" si="52"/>
        <v/>
      </c>
      <c r="C465" s="80" t="str">
        <f t="shared" ca="1" si="46"/>
        <v/>
      </c>
      <c r="D465" s="83" t="str">
        <f t="shared" ca="1" si="47"/>
        <v/>
      </c>
      <c r="E465" s="81">
        <f t="shared" ca="1" si="51"/>
        <v>0</v>
      </c>
      <c r="F465" s="83"/>
      <c r="G465" s="82" t="str">
        <f t="shared" ca="1" si="48"/>
        <v/>
      </c>
      <c r="H465" s="82" t="str">
        <f t="shared" ca="1" si="49"/>
        <v/>
      </c>
      <c r="I465" s="82" t="str">
        <f t="shared" ca="1" si="50"/>
        <v/>
      </c>
    </row>
    <row r="466" spans="2:9" ht="15" thickBot="1" x14ac:dyDescent="0.35">
      <c r="B466" s="79" t="str">
        <f t="shared" ca="1" si="52"/>
        <v/>
      </c>
      <c r="C466" s="80" t="str">
        <f t="shared" ca="1" si="46"/>
        <v/>
      </c>
      <c r="D466" s="83" t="str">
        <f t="shared" ca="1" si="47"/>
        <v/>
      </c>
      <c r="E466" s="81">
        <f t="shared" ca="1" si="51"/>
        <v>0</v>
      </c>
      <c r="F466" s="83"/>
      <c r="G466" s="82" t="str">
        <f t="shared" ca="1" si="48"/>
        <v/>
      </c>
      <c r="H466" s="82" t="str">
        <f t="shared" ca="1" si="49"/>
        <v/>
      </c>
      <c r="I466" s="82" t="str">
        <f t="shared" ca="1" si="50"/>
        <v/>
      </c>
    </row>
    <row r="467" spans="2:9" ht="15" thickBot="1" x14ac:dyDescent="0.35">
      <c r="B467" s="79" t="str">
        <f t="shared" ca="1" si="52"/>
        <v/>
      </c>
      <c r="C467" s="80" t="str">
        <f t="shared" ca="1" si="46"/>
        <v/>
      </c>
      <c r="D467" s="83" t="str">
        <f t="shared" ca="1" si="47"/>
        <v/>
      </c>
      <c r="E467" s="81">
        <f t="shared" ca="1" si="51"/>
        <v>0</v>
      </c>
      <c r="F467" s="83"/>
      <c r="G467" s="82" t="str">
        <f t="shared" ca="1" si="48"/>
        <v/>
      </c>
      <c r="H467" s="82" t="str">
        <f t="shared" ca="1" si="49"/>
        <v/>
      </c>
      <c r="I467" s="82" t="str">
        <f t="shared" ca="1" si="50"/>
        <v/>
      </c>
    </row>
    <row r="468" spans="2:9" ht="15" thickBot="1" x14ac:dyDescent="0.35">
      <c r="B468" s="79" t="str">
        <f t="shared" ca="1" si="52"/>
        <v/>
      </c>
      <c r="C468" s="80" t="str">
        <f t="shared" ca="1" si="46"/>
        <v/>
      </c>
      <c r="D468" s="83" t="str">
        <f t="shared" ca="1" si="47"/>
        <v/>
      </c>
      <c r="E468" s="81">
        <f t="shared" ca="1" si="51"/>
        <v>0</v>
      </c>
      <c r="F468" s="83"/>
      <c r="G468" s="82" t="str">
        <f t="shared" ca="1" si="48"/>
        <v/>
      </c>
      <c r="H468" s="82" t="str">
        <f t="shared" ca="1" si="49"/>
        <v/>
      </c>
      <c r="I468" s="82" t="str">
        <f t="shared" ca="1" si="50"/>
        <v/>
      </c>
    </row>
    <row r="469" spans="2:9" ht="15" thickBot="1" x14ac:dyDescent="0.35">
      <c r="B469" s="79" t="str">
        <f t="shared" ca="1" si="52"/>
        <v/>
      </c>
      <c r="C469" s="80" t="str">
        <f t="shared" ca="1" si="46"/>
        <v/>
      </c>
      <c r="D469" s="83" t="str">
        <f t="shared" ca="1" si="47"/>
        <v/>
      </c>
      <c r="E469" s="81">
        <f t="shared" ca="1" si="51"/>
        <v>0</v>
      </c>
      <c r="F469" s="83"/>
      <c r="G469" s="82" t="str">
        <f t="shared" ca="1" si="48"/>
        <v/>
      </c>
      <c r="H469" s="82" t="str">
        <f t="shared" ca="1" si="49"/>
        <v/>
      </c>
      <c r="I469" s="82" t="str">
        <f t="shared" ca="1" si="50"/>
        <v/>
      </c>
    </row>
    <row r="470" spans="2:9" ht="15" thickBot="1" x14ac:dyDescent="0.35">
      <c r="B470" s="79" t="str">
        <f t="shared" ca="1" si="52"/>
        <v/>
      </c>
      <c r="C470" s="80" t="str">
        <f t="shared" ca="1" si="46"/>
        <v/>
      </c>
      <c r="D470" s="83" t="str">
        <f t="shared" ca="1" si="47"/>
        <v/>
      </c>
      <c r="E470" s="81">
        <f t="shared" ca="1" si="51"/>
        <v>0</v>
      </c>
      <c r="F470" s="83"/>
      <c r="G470" s="82" t="str">
        <f t="shared" ca="1" si="48"/>
        <v/>
      </c>
      <c r="H470" s="82" t="str">
        <f t="shared" ca="1" si="49"/>
        <v/>
      </c>
      <c r="I470" s="82" t="str">
        <f t="shared" ca="1" si="50"/>
        <v/>
      </c>
    </row>
    <row r="471" spans="2:9" ht="15" thickBot="1" x14ac:dyDescent="0.35">
      <c r="B471" s="79" t="str">
        <f t="shared" ca="1" si="52"/>
        <v/>
      </c>
      <c r="C471" s="80" t="str">
        <f t="shared" ca="1" si="46"/>
        <v/>
      </c>
      <c r="D471" s="83" t="str">
        <f t="shared" ca="1" si="47"/>
        <v/>
      </c>
      <c r="E471" s="81">
        <f t="shared" ca="1" si="51"/>
        <v>0</v>
      </c>
      <c r="F471" s="83"/>
      <c r="G471" s="82" t="str">
        <f t="shared" ca="1" si="48"/>
        <v/>
      </c>
      <c r="H471" s="82" t="str">
        <f t="shared" ca="1" si="49"/>
        <v/>
      </c>
      <c r="I471" s="82" t="str">
        <f t="shared" ca="1" si="50"/>
        <v/>
      </c>
    </row>
    <row r="472" spans="2:9" ht="15" thickBot="1" x14ac:dyDescent="0.35">
      <c r="B472" s="79" t="str">
        <f t="shared" ca="1" si="52"/>
        <v/>
      </c>
      <c r="C472" s="80" t="str">
        <f t="shared" ref="C472:C535" ca="1" si="53">IF($E$10="End of the Period",IF(B472="","",IF(OR(payment_frequency_2="Weekly",payment_frequency_2="Bi-weekly",payment_frequency_2="Semi-monthly"),first_payment_date_2+B472*VLOOKUP(payment_frequency_2,periodic_table,2,0),EDATE(first_payment_date_2,B472*VLOOKUP(payment_frequency_2,periodic_table,2,0)))),IF(B472="","",IF(OR(payment_frequency_2="Weekly",payment_frequency_2="Bi-weekly",payment_frequency_2="Semi-monthly"),first_payment_date_2+(B472-1)*VLOOKUP(payment_frequency_2,periodic_table,2,0),EDATE(first_payment_date_2,(B472-1)*VLOOKUP(payment_frequency_2,periodic_table,2,0)))))</f>
        <v/>
      </c>
      <c r="D472" s="83" t="str">
        <f t="shared" ref="D472:D535" ca="1" si="54">IF(B472="","",IF(I471&lt;payment_2,I471*(1+rate_2),payment_2))</f>
        <v/>
      </c>
      <c r="E472" s="81">
        <f t="shared" ca="1" si="51"/>
        <v>0</v>
      </c>
      <c r="F472" s="83"/>
      <c r="G472" s="82" t="str">
        <f t="shared" ref="G472:G535" ca="1" si="55">IF(AND(payment_type_2=1,B472=1),0,IF(B472="","",I471*rate_2))</f>
        <v/>
      </c>
      <c r="H472" s="82" t="str">
        <f t="shared" ca="1" si="49"/>
        <v/>
      </c>
      <c r="I472" s="82" t="str">
        <f t="shared" ca="1" si="50"/>
        <v/>
      </c>
    </row>
    <row r="473" spans="2:9" ht="15" thickBot="1" x14ac:dyDescent="0.35">
      <c r="B473" s="79" t="str">
        <f t="shared" ca="1" si="52"/>
        <v/>
      </c>
      <c r="C473" s="80" t="str">
        <f t="shared" ca="1" si="53"/>
        <v/>
      </c>
      <c r="D473" s="83" t="str">
        <f t="shared" ca="1" si="54"/>
        <v/>
      </c>
      <c r="E473" s="81">
        <f t="shared" ca="1" si="51"/>
        <v>0</v>
      </c>
      <c r="F473" s="83"/>
      <c r="G473" s="82" t="str">
        <f t="shared" ca="1" si="55"/>
        <v/>
      </c>
      <c r="H473" s="82" t="str">
        <f t="shared" ref="H473:H536" ca="1" si="56">IF(B473="","",D473-G473+E473+F473)</f>
        <v/>
      </c>
      <c r="I473" s="82" t="str">
        <f t="shared" ref="I473:I536" ca="1" si="57">IFERROR(IF(H473&lt;=0,"",I472-H473),"")</f>
        <v/>
      </c>
    </row>
    <row r="474" spans="2:9" ht="15" thickBot="1" x14ac:dyDescent="0.35">
      <c r="B474" s="79" t="str">
        <f t="shared" ca="1" si="52"/>
        <v/>
      </c>
      <c r="C474" s="80" t="str">
        <f t="shared" ca="1" si="53"/>
        <v/>
      </c>
      <c r="D474" s="83" t="str">
        <f t="shared" ca="1" si="54"/>
        <v/>
      </c>
      <c r="E474" s="81">
        <f t="shared" ca="1" si="51"/>
        <v>0</v>
      </c>
      <c r="F474" s="83"/>
      <c r="G474" s="82" t="str">
        <f t="shared" ca="1" si="55"/>
        <v/>
      </c>
      <c r="H474" s="82" t="str">
        <f t="shared" ca="1" si="56"/>
        <v/>
      </c>
      <c r="I474" s="82" t="str">
        <f t="shared" ca="1" si="57"/>
        <v/>
      </c>
    </row>
    <row r="475" spans="2:9" ht="15" thickBot="1" x14ac:dyDescent="0.35">
      <c r="B475" s="79" t="str">
        <f t="shared" ca="1" si="52"/>
        <v/>
      </c>
      <c r="C475" s="80" t="str">
        <f t="shared" ca="1" si="53"/>
        <v/>
      </c>
      <c r="D475" s="83" t="str">
        <f t="shared" ca="1" si="54"/>
        <v/>
      </c>
      <c r="E475" s="81">
        <f t="shared" ca="1" si="51"/>
        <v>0</v>
      </c>
      <c r="F475" s="83"/>
      <c r="G475" s="82" t="str">
        <f t="shared" ca="1" si="55"/>
        <v/>
      </c>
      <c r="H475" s="82" t="str">
        <f t="shared" ca="1" si="56"/>
        <v/>
      </c>
      <c r="I475" s="82" t="str">
        <f t="shared" ca="1" si="57"/>
        <v/>
      </c>
    </row>
    <row r="476" spans="2:9" ht="15" thickBot="1" x14ac:dyDescent="0.35">
      <c r="B476" s="79" t="str">
        <f t="shared" ca="1" si="52"/>
        <v/>
      </c>
      <c r="C476" s="80" t="str">
        <f t="shared" ca="1" si="53"/>
        <v/>
      </c>
      <c r="D476" s="83" t="str">
        <f t="shared" ca="1" si="54"/>
        <v/>
      </c>
      <c r="E476" s="81">
        <f t="shared" ca="1" si="51"/>
        <v>0</v>
      </c>
      <c r="F476" s="83"/>
      <c r="G476" s="82" t="str">
        <f t="shared" ca="1" si="55"/>
        <v/>
      </c>
      <c r="H476" s="82" t="str">
        <f t="shared" ca="1" si="56"/>
        <v/>
      </c>
      <c r="I476" s="82" t="str">
        <f t="shared" ca="1" si="57"/>
        <v/>
      </c>
    </row>
    <row r="477" spans="2:9" ht="15" thickBot="1" x14ac:dyDescent="0.35">
      <c r="B477" s="79" t="str">
        <f t="shared" ca="1" si="52"/>
        <v/>
      </c>
      <c r="C477" s="80" t="str">
        <f t="shared" ca="1" si="53"/>
        <v/>
      </c>
      <c r="D477" s="83" t="str">
        <f t="shared" ca="1" si="54"/>
        <v/>
      </c>
      <c r="E477" s="81">
        <f t="shared" ca="1" si="51"/>
        <v>0</v>
      </c>
      <c r="F477" s="83"/>
      <c r="G477" s="82" t="str">
        <f t="shared" ca="1" si="55"/>
        <v/>
      </c>
      <c r="H477" s="82" t="str">
        <f t="shared" ca="1" si="56"/>
        <v/>
      </c>
      <c r="I477" s="82" t="str">
        <f t="shared" ca="1" si="57"/>
        <v/>
      </c>
    </row>
    <row r="478" spans="2:9" ht="15" thickBot="1" x14ac:dyDescent="0.35">
      <c r="B478" s="79" t="str">
        <f t="shared" ca="1" si="52"/>
        <v/>
      </c>
      <c r="C478" s="80" t="str">
        <f t="shared" ca="1" si="53"/>
        <v/>
      </c>
      <c r="D478" s="83" t="str">
        <f t="shared" ca="1" si="54"/>
        <v/>
      </c>
      <c r="E478" s="81">
        <f t="shared" ca="1" si="51"/>
        <v>0</v>
      </c>
      <c r="F478" s="83"/>
      <c r="G478" s="82" t="str">
        <f t="shared" ca="1" si="55"/>
        <v/>
      </c>
      <c r="H478" s="82" t="str">
        <f t="shared" ca="1" si="56"/>
        <v/>
      </c>
      <c r="I478" s="82" t="str">
        <f t="shared" ca="1" si="57"/>
        <v/>
      </c>
    </row>
    <row r="479" spans="2:9" ht="15" thickBot="1" x14ac:dyDescent="0.35">
      <c r="B479" s="79" t="str">
        <f t="shared" ca="1" si="52"/>
        <v/>
      </c>
      <c r="C479" s="80" t="str">
        <f t="shared" ca="1" si="53"/>
        <v/>
      </c>
      <c r="D479" s="83" t="str">
        <f t="shared" ca="1" si="54"/>
        <v/>
      </c>
      <c r="E479" s="81">
        <f t="shared" ca="1" si="51"/>
        <v>0</v>
      </c>
      <c r="F479" s="83"/>
      <c r="G479" s="82" t="str">
        <f t="shared" ca="1" si="55"/>
        <v/>
      </c>
      <c r="H479" s="82" t="str">
        <f t="shared" ca="1" si="56"/>
        <v/>
      </c>
      <c r="I479" s="82" t="str">
        <f t="shared" ca="1" si="57"/>
        <v/>
      </c>
    </row>
    <row r="480" spans="2:9" ht="15" thickBot="1" x14ac:dyDescent="0.35">
      <c r="B480" s="79" t="str">
        <f t="shared" ca="1" si="52"/>
        <v/>
      </c>
      <c r="C480" s="80" t="str">
        <f t="shared" ca="1" si="53"/>
        <v/>
      </c>
      <c r="D480" s="83" t="str">
        <f t="shared" ca="1" si="54"/>
        <v/>
      </c>
      <c r="E480" s="81">
        <f t="shared" ca="1" si="51"/>
        <v>0</v>
      </c>
      <c r="F480" s="83"/>
      <c r="G480" s="82" t="str">
        <f t="shared" ca="1" si="55"/>
        <v/>
      </c>
      <c r="H480" s="82" t="str">
        <f t="shared" ca="1" si="56"/>
        <v/>
      </c>
      <c r="I480" s="82" t="str">
        <f t="shared" ca="1" si="57"/>
        <v/>
      </c>
    </row>
    <row r="481" spans="2:9" ht="15" thickBot="1" x14ac:dyDescent="0.35">
      <c r="B481" s="79" t="str">
        <f t="shared" ca="1" si="52"/>
        <v/>
      </c>
      <c r="C481" s="80" t="str">
        <f t="shared" ca="1" si="53"/>
        <v/>
      </c>
      <c r="D481" s="83" t="str">
        <f t="shared" ca="1" si="54"/>
        <v/>
      </c>
      <c r="E481" s="81">
        <f t="shared" ca="1" si="51"/>
        <v>0</v>
      </c>
      <c r="F481" s="83"/>
      <c r="G481" s="82" t="str">
        <f t="shared" ca="1" si="55"/>
        <v/>
      </c>
      <c r="H481" s="82" t="str">
        <f t="shared" ca="1" si="56"/>
        <v/>
      </c>
      <c r="I481" s="82" t="str">
        <f t="shared" ca="1" si="57"/>
        <v/>
      </c>
    </row>
    <row r="482" spans="2:9" ht="15" thickBot="1" x14ac:dyDescent="0.35">
      <c r="B482" s="79" t="str">
        <f t="shared" ca="1" si="52"/>
        <v/>
      </c>
      <c r="C482" s="80" t="str">
        <f t="shared" ca="1" si="53"/>
        <v/>
      </c>
      <c r="D482" s="83" t="str">
        <f t="shared" ca="1" si="54"/>
        <v/>
      </c>
      <c r="E482" s="81">
        <f t="shared" ca="1" si="51"/>
        <v>0</v>
      </c>
      <c r="F482" s="83"/>
      <c r="G482" s="82" t="str">
        <f t="shared" ca="1" si="55"/>
        <v/>
      </c>
      <c r="H482" s="82" t="str">
        <f t="shared" ca="1" si="56"/>
        <v/>
      </c>
      <c r="I482" s="82" t="str">
        <f t="shared" ca="1" si="57"/>
        <v/>
      </c>
    </row>
    <row r="483" spans="2:9" ht="15" thickBot="1" x14ac:dyDescent="0.35">
      <c r="B483" s="79" t="str">
        <f t="shared" ca="1" si="52"/>
        <v/>
      </c>
      <c r="C483" s="80" t="str">
        <f t="shared" ca="1" si="53"/>
        <v/>
      </c>
      <c r="D483" s="83" t="str">
        <f t="shared" ca="1" si="54"/>
        <v/>
      </c>
      <c r="E483" s="81">
        <f t="shared" ca="1" si="51"/>
        <v>0</v>
      </c>
      <c r="F483" s="83"/>
      <c r="G483" s="82" t="str">
        <f t="shared" ca="1" si="55"/>
        <v/>
      </c>
      <c r="H483" s="82" t="str">
        <f t="shared" ca="1" si="56"/>
        <v/>
      </c>
      <c r="I483" s="82" t="str">
        <f t="shared" ca="1" si="57"/>
        <v/>
      </c>
    </row>
    <row r="484" spans="2:9" ht="15" thickBot="1" x14ac:dyDescent="0.35">
      <c r="B484" s="79" t="str">
        <f t="shared" ca="1" si="52"/>
        <v/>
      </c>
      <c r="C484" s="80" t="str">
        <f t="shared" ca="1" si="53"/>
        <v/>
      </c>
      <c r="D484" s="83" t="str">
        <f t="shared" ca="1" si="54"/>
        <v/>
      </c>
      <c r="E484" s="81">
        <f t="shared" ref="E484:E547" ca="1" si="58">IFERROR(IF(I483-D484&lt;$E$13,0,IF(B484=$I$17,$E$13,IF(B484&lt;$I$17,0,IF(MOD(B484-$I$17,$E$18)=0,$E$13,0)))),0)</f>
        <v>0</v>
      </c>
      <c r="F484" s="83"/>
      <c r="G484" s="82" t="str">
        <f t="shared" ca="1" si="55"/>
        <v/>
      </c>
      <c r="H484" s="82" t="str">
        <f t="shared" ca="1" si="56"/>
        <v/>
      </c>
      <c r="I484" s="82" t="str">
        <f t="shared" ca="1" si="57"/>
        <v/>
      </c>
    </row>
    <row r="485" spans="2:9" ht="15" thickBot="1" x14ac:dyDescent="0.35">
      <c r="B485" s="79" t="str">
        <f t="shared" ca="1" si="52"/>
        <v/>
      </c>
      <c r="C485" s="80" t="str">
        <f t="shared" ca="1" si="53"/>
        <v/>
      </c>
      <c r="D485" s="83" t="str">
        <f t="shared" ca="1" si="54"/>
        <v/>
      </c>
      <c r="E485" s="81">
        <f t="shared" ca="1" si="58"/>
        <v>0</v>
      </c>
      <c r="F485" s="83"/>
      <c r="G485" s="82" t="str">
        <f t="shared" ca="1" si="55"/>
        <v/>
      </c>
      <c r="H485" s="82" t="str">
        <f t="shared" ca="1" si="56"/>
        <v/>
      </c>
      <c r="I485" s="82" t="str">
        <f t="shared" ca="1" si="57"/>
        <v/>
      </c>
    </row>
    <row r="486" spans="2:9" ht="15" thickBot="1" x14ac:dyDescent="0.35">
      <c r="B486" s="79" t="str">
        <f t="shared" ca="1" si="52"/>
        <v/>
      </c>
      <c r="C486" s="80" t="str">
        <f t="shared" ca="1" si="53"/>
        <v/>
      </c>
      <c r="D486" s="83" t="str">
        <f t="shared" ca="1" si="54"/>
        <v/>
      </c>
      <c r="E486" s="81">
        <f t="shared" ca="1" si="58"/>
        <v>0</v>
      </c>
      <c r="F486" s="83"/>
      <c r="G486" s="82" t="str">
        <f t="shared" ca="1" si="55"/>
        <v/>
      </c>
      <c r="H486" s="82" t="str">
        <f t="shared" ca="1" si="56"/>
        <v/>
      </c>
      <c r="I486" s="82" t="str">
        <f t="shared" ca="1" si="57"/>
        <v/>
      </c>
    </row>
    <row r="487" spans="2:9" ht="15" thickBot="1" x14ac:dyDescent="0.35">
      <c r="B487" s="79" t="str">
        <f t="shared" ca="1" si="52"/>
        <v/>
      </c>
      <c r="C487" s="80" t="str">
        <f t="shared" ca="1" si="53"/>
        <v/>
      </c>
      <c r="D487" s="83" t="str">
        <f t="shared" ca="1" si="54"/>
        <v/>
      </c>
      <c r="E487" s="81">
        <f t="shared" ca="1" si="58"/>
        <v>0</v>
      </c>
      <c r="F487" s="83"/>
      <c r="G487" s="82" t="str">
        <f t="shared" ca="1" si="55"/>
        <v/>
      </c>
      <c r="H487" s="82" t="str">
        <f t="shared" ca="1" si="56"/>
        <v/>
      </c>
      <c r="I487" s="82" t="str">
        <f t="shared" ca="1" si="57"/>
        <v/>
      </c>
    </row>
    <row r="488" spans="2:9" ht="15" thickBot="1" x14ac:dyDescent="0.35">
      <c r="B488" s="79" t="str">
        <f t="shared" ca="1" si="52"/>
        <v/>
      </c>
      <c r="C488" s="80" t="str">
        <f t="shared" ca="1" si="53"/>
        <v/>
      </c>
      <c r="D488" s="83" t="str">
        <f t="shared" ca="1" si="54"/>
        <v/>
      </c>
      <c r="E488" s="81">
        <f t="shared" ca="1" si="58"/>
        <v>0</v>
      </c>
      <c r="F488" s="83"/>
      <c r="G488" s="82" t="str">
        <f t="shared" ca="1" si="55"/>
        <v/>
      </c>
      <c r="H488" s="82" t="str">
        <f t="shared" ca="1" si="56"/>
        <v/>
      </c>
      <c r="I488" s="82" t="str">
        <f t="shared" ca="1" si="57"/>
        <v/>
      </c>
    </row>
    <row r="489" spans="2:9" ht="15" thickBot="1" x14ac:dyDescent="0.35">
      <c r="B489" s="79" t="str">
        <f t="shared" ca="1" si="52"/>
        <v/>
      </c>
      <c r="C489" s="80" t="str">
        <f t="shared" ca="1" si="53"/>
        <v/>
      </c>
      <c r="D489" s="83" t="str">
        <f t="shared" ca="1" si="54"/>
        <v/>
      </c>
      <c r="E489" s="81">
        <f t="shared" ca="1" si="58"/>
        <v>0</v>
      </c>
      <c r="F489" s="83"/>
      <c r="G489" s="82" t="str">
        <f t="shared" ca="1" si="55"/>
        <v/>
      </c>
      <c r="H489" s="82" t="str">
        <f t="shared" ca="1" si="56"/>
        <v/>
      </c>
      <c r="I489" s="82" t="str">
        <f t="shared" ca="1" si="57"/>
        <v/>
      </c>
    </row>
    <row r="490" spans="2:9" ht="15" thickBot="1" x14ac:dyDescent="0.35">
      <c r="B490" s="79" t="str">
        <f t="shared" ca="1" si="52"/>
        <v/>
      </c>
      <c r="C490" s="80" t="str">
        <f t="shared" ca="1" si="53"/>
        <v/>
      </c>
      <c r="D490" s="83" t="str">
        <f t="shared" ca="1" si="54"/>
        <v/>
      </c>
      <c r="E490" s="81">
        <f t="shared" ca="1" si="58"/>
        <v>0</v>
      </c>
      <c r="F490" s="83"/>
      <c r="G490" s="82" t="str">
        <f t="shared" ca="1" si="55"/>
        <v/>
      </c>
      <c r="H490" s="82" t="str">
        <f t="shared" ca="1" si="56"/>
        <v/>
      </c>
      <c r="I490" s="82" t="str">
        <f t="shared" ca="1" si="57"/>
        <v/>
      </c>
    </row>
    <row r="491" spans="2:9" ht="15" thickBot="1" x14ac:dyDescent="0.35">
      <c r="B491" s="79" t="str">
        <f t="shared" ca="1" si="52"/>
        <v/>
      </c>
      <c r="C491" s="80" t="str">
        <f t="shared" ca="1" si="53"/>
        <v/>
      </c>
      <c r="D491" s="83" t="str">
        <f t="shared" ca="1" si="54"/>
        <v/>
      </c>
      <c r="E491" s="81">
        <f t="shared" ca="1" si="58"/>
        <v>0</v>
      </c>
      <c r="F491" s="83"/>
      <c r="G491" s="82" t="str">
        <f t="shared" ca="1" si="55"/>
        <v/>
      </c>
      <c r="H491" s="82" t="str">
        <f t="shared" ca="1" si="56"/>
        <v/>
      </c>
      <c r="I491" s="82" t="str">
        <f t="shared" ca="1" si="57"/>
        <v/>
      </c>
    </row>
    <row r="492" spans="2:9" ht="15" thickBot="1" x14ac:dyDescent="0.35">
      <c r="B492" s="79" t="str">
        <f t="shared" ca="1" si="52"/>
        <v/>
      </c>
      <c r="C492" s="80" t="str">
        <f t="shared" ca="1" si="53"/>
        <v/>
      </c>
      <c r="D492" s="83" t="str">
        <f t="shared" ca="1" si="54"/>
        <v/>
      </c>
      <c r="E492" s="81">
        <f t="shared" ca="1" si="58"/>
        <v>0</v>
      </c>
      <c r="F492" s="83"/>
      <c r="G492" s="82" t="str">
        <f t="shared" ca="1" si="55"/>
        <v/>
      </c>
      <c r="H492" s="82" t="str">
        <f t="shared" ca="1" si="56"/>
        <v/>
      </c>
      <c r="I492" s="82" t="str">
        <f t="shared" ca="1" si="57"/>
        <v/>
      </c>
    </row>
    <row r="493" spans="2:9" ht="15" thickBot="1" x14ac:dyDescent="0.35">
      <c r="B493" s="79" t="str">
        <f t="shared" ca="1" si="52"/>
        <v/>
      </c>
      <c r="C493" s="80" t="str">
        <f t="shared" ca="1" si="53"/>
        <v/>
      </c>
      <c r="D493" s="83" t="str">
        <f t="shared" ca="1" si="54"/>
        <v/>
      </c>
      <c r="E493" s="81">
        <f t="shared" ca="1" si="58"/>
        <v>0</v>
      </c>
      <c r="F493" s="83"/>
      <c r="G493" s="82" t="str">
        <f t="shared" ca="1" si="55"/>
        <v/>
      </c>
      <c r="H493" s="82" t="str">
        <f t="shared" ca="1" si="56"/>
        <v/>
      </c>
      <c r="I493" s="82" t="str">
        <f t="shared" ca="1" si="57"/>
        <v/>
      </c>
    </row>
    <row r="494" spans="2:9" ht="15" thickBot="1" x14ac:dyDescent="0.35">
      <c r="B494" s="79" t="str">
        <f t="shared" ca="1" si="52"/>
        <v/>
      </c>
      <c r="C494" s="80" t="str">
        <f t="shared" ca="1" si="53"/>
        <v/>
      </c>
      <c r="D494" s="83" t="str">
        <f t="shared" ca="1" si="54"/>
        <v/>
      </c>
      <c r="E494" s="81">
        <f t="shared" ca="1" si="58"/>
        <v>0</v>
      </c>
      <c r="F494" s="83"/>
      <c r="G494" s="82" t="str">
        <f t="shared" ca="1" si="55"/>
        <v/>
      </c>
      <c r="H494" s="82" t="str">
        <f t="shared" ca="1" si="56"/>
        <v/>
      </c>
      <c r="I494" s="82" t="str">
        <f t="shared" ca="1" si="57"/>
        <v/>
      </c>
    </row>
    <row r="495" spans="2:9" ht="15" thickBot="1" x14ac:dyDescent="0.35">
      <c r="B495" s="79" t="str">
        <f t="shared" ref="B495:B558" ca="1" si="59">IFERROR(IF(I494&lt;=0,"",B494+1),"")</f>
        <v/>
      </c>
      <c r="C495" s="80" t="str">
        <f t="shared" ca="1" si="53"/>
        <v/>
      </c>
      <c r="D495" s="83" t="str">
        <f t="shared" ca="1" si="54"/>
        <v/>
      </c>
      <c r="E495" s="81">
        <f t="shared" ca="1" si="58"/>
        <v>0</v>
      </c>
      <c r="F495" s="83"/>
      <c r="G495" s="82" t="str">
        <f t="shared" ca="1" si="55"/>
        <v/>
      </c>
      <c r="H495" s="82" t="str">
        <f t="shared" ca="1" si="56"/>
        <v/>
      </c>
      <c r="I495" s="82" t="str">
        <f t="shared" ca="1" si="57"/>
        <v/>
      </c>
    </row>
    <row r="496" spans="2:9" ht="15" thickBot="1" x14ac:dyDescent="0.35">
      <c r="B496" s="79" t="str">
        <f t="shared" ca="1" si="59"/>
        <v/>
      </c>
      <c r="C496" s="80" t="str">
        <f t="shared" ca="1" si="53"/>
        <v/>
      </c>
      <c r="D496" s="83" t="str">
        <f t="shared" ca="1" si="54"/>
        <v/>
      </c>
      <c r="E496" s="81">
        <f t="shared" ca="1" si="58"/>
        <v>0</v>
      </c>
      <c r="F496" s="83"/>
      <c r="G496" s="82" t="str">
        <f t="shared" ca="1" si="55"/>
        <v/>
      </c>
      <c r="H496" s="82" t="str">
        <f t="shared" ca="1" si="56"/>
        <v/>
      </c>
      <c r="I496" s="82" t="str">
        <f t="shared" ca="1" si="57"/>
        <v/>
      </c>
    </row>
    <row r="497" spans="2:9" ht="15" thickBot="1" x14ac:dyDescent="0.35">
      <c r="B497" s="79" t="str">
        <f t="shared" ca="1" si="59"/>
        <v/>
      </c>
      <c r="C497" s="80" t="str">
        <f t="shared" ca="1" si="53"/>
        <v/>
      </c>
      <c r="D497" s="83" t="str">
        <f t="shared" ca="1" si="54"/>
        <v/>
      </c>
      <c r="E497" s="81">
        <f t="shared" ca="1" si="58"/>
        <v>0</v>
      </c>
      <c r="F497" s="83"/>
      <c r="G497" s="82" t="str">
        <f t="shared" ca="1" si="55"/>
        <v/>
      </c>
      <c r="H497" s="82" t="str">
        <f t="shared" ca="1" si="56"/>
        <v/>
      </c>
      <c r="I497" s="82" t="str">
        <f t="shared" ca="1" si="57"/>
        <v/>
      </c>
    </row>
    <row r="498" spans="2:9" ht="15" thickBot="1" x14ac:dyDescent="0.35">
      <c r="B498" s="79" t="str">
        <f t="shared" ca="1" si="59"/>
        <v/>
      </c>
      <c r="C498" s="80" t="str">
        <f t="shared" ca="1" si="53"/>
        <v/>
      </c>
      <c r="D498" s="83" t="str">
        <f t="shared" ca="1" si="54"/>
        <v/>
      </c>
      <c r="E498" s="81">
        <f t="shared" ca="1" si="58"/>
        <v>0</v>
      </c>
      <c r="F498" s="83"/>
      <c r="G498" s="82" t="str">
        <f t="shared" ca="1" si="55"/>
        <v/>
      </c>
      <c r="H498" s="82" t="str">
        <f t="shared" ca="1" si="56"/>
        <v/>
      </c>
      <c r="I498" s="82" t="str">
        <f t="shared" ca="1" si="57"/>
        <v/>
      </c>
    </row>
    <row r="499" spans="2:9" ht="15" thickBot="1" x14ac:dyDescent="0.35">
      <c r="B499" s="79" t="str">
        <f t="shared" ca="1" si="59"/>
        <v/>
      </c>
      <c r="C499" s="80" t="str">
        <f t="shared" ca="1" si="53"/>
        <v/>
      </c>
      <c r="D499" s="83" t="str">
        <f t="shared" ca="1" si="54"/>
        <v/>
      </c>
      <c r="E499" s="81">
        <f t="shared" ca="1" si="58"/>
        <v>0</v>
      </c>
      <c r="F499" s="83"/>
      <c r="G499" s="82" t="str">
        <f t="shared" ca="1" si="55"/>
        <v/>
      </c>
      <c r="H499" s="82" t="str">
        <f t="shared" ca="1" si="56"/>
        <v/>
      </c>
      <c r="I499" s="82" t="str">
        <f t="shared" ca="1" si="57"/>
        <v/>
      </c>
    </row>
    <row r="500" spans="2:9" ht="15" thickBot="1" x14ac:dyDescent="0.35">
      <c r="B500" s="79" t="str">
        <f t="shared" ca="1" si="59"/>
        <v/>
      </c>
      <c r="C500" s="80" t="str">
        <f t="shared" ca="1" si="53"/>
        <v/>
      </c>
      <c r="D500" s="83" t="str">
        <f t="shared" ca="1" si="54"/>
        <v/>
      </c>
      <c r="E500" s="81">
        <f t="shared" ca="1" si="58"/>
        <v>0</v>
      </c>
      <c r="F500" s="83"/>
      <c r="G500" s="82" t="str">
        <f t="shared" ca="1" si="55"/>
        <v/>
      </c>
      <c r="H500" s="82" t="str">
        <f t="shared" ca="1" si="56"/>
        <v/>
      </c>
      <c r="I500" s="82" t="str">
        <f t="shared" ca="1" si="57"/>
        <v/>
      </c>
    </row>
    <row r="501" spans="2:9" ht="15" thickBot="1" x14ac:dyDescent="0.35">
      <c r="B501" s="79" t="str">
        <f t="shared" ca="1" si="59"/>
        <v/>
      </c>
      <c r="C501" s="80" t="str">
        <f t="shared" ca="1" si="53"/>
        <v/>
      </c>
      <c r="D501" s="83" t="str">
        <f t="shared" ca="1" si="54"/>
        <v/>
      </c>
      <c r="E501" s="81">
        <f t="shared" ca="1" si="58"/>
        <v>0</v>
      </c>
      <c r="F501" s="83"/>
      <c r="G501" s="82" t="str">
        <f t="shared" ca="1" si="55"/>
        <v/>
      </c>
      <c r="H501" s="82" t="str">
        <f t="shared" ca="1" si="56"/>
        <v/>
      </c>
      <c r="I501" s="82" t="str">
        <f t="shared" ca="1" si="57"/>
        <v/>
      </c>
    </row>
    <row r="502" spans="2:9" ht="15" thickBot="1" x14ac:dyDescent="0.35">
      <c r="B502" s="79" t="str">
        <f t="shared" ca="1" si="59"/>
        <v/>
      </c>
      <c r="C502" s="80" t="str">
        <f t="shared" ca="1" si="53"/>
        <v/>
      </c>
      <c r="D502" s="83" t="str">
        <f t="shared" ca="1" si="54"/>
        <v/>
      </c>
      <c r="E502" s="81">
        <f t="shared" ca="1" si="58"/>
        <v>0</v>
      </c>
      <c r="F502" s="83"/>
      <c r="G502" s="82" t="str">
        <f t="shared" ca="1" si="55"/>
        <v/>
      </c>
      <c r="H502" s="82" t="str">
        <f t="shared" ca="1" si="56"/>
        <v/>
      </c>
      <c r="I502" s="82" t="str">
        <f t="shared" ca="1" si="57"/>
        <v/>
      </c>
    </row>
    <row r="503" spans="2:9" ht="15" thickBot="1" x14ac:dyDescent="0.35">
      <c r="B503" s="79" t="str">
        <f t="shared" ca="1" si="59"/>
        <v/>
      </c>
      <c r="C503" s="80" t="str">
        <f t="shared" ca="1" si="53"/>
        <v/>
      </c>
      <c r="D503" s="83" t="str">
        <f t="shared" ca="1" si="54"/>
        <v/>
      </c>
      <c r="E503" s="81">
        <f t="shared" ca="1" si="58"/>
        <v>0</v>
      </c>
      <c r="F503" s="83"/>
      <c r="G503" s="82" t="str">
        <f t="shared" ca="1" si="55"/>
        <v/>
      </c>
      <c r="H503" s="82" t="str">
        <f t="shared" ca="1" si="56"/>
        <v/>
      </c>
      <c r="I503" s="82" t="str">
        <f t="shared" ca="1" si="57"/>
        <v/>
      </c>
    </row>
    <row r="504" spans="2:9" ht="15" thickBot="1" x14ac:dyDescent="0.35">
      <c r="B504" s="79" t="str">
        <f t="shared" ca="1" si="59"/>
        <v/>
      </c>
      <c r="C504" s="80" t="str">
        <f t="shared" ca="1" si="53"/>
        <v/>
      </c>
      <c r="D504" s="83" t="str">
        <f t="shared" ca="1" si="54"/>
        <v/>
      </c>
      <c r="E504" s="81">
        <f t="shared" ca="1" si="58"/>
        <v>0</v>
      </c>
      <c r="F504" s="83"/>
      <c r="G504" s="82" t="str">
        <f t="shared" ca="1" si="55"/>
        <v/>
      </c>
      <c r="H504" s="82" t="str">
        <f t="shared" ca="1" si="56"/>
        <v/>
      </c>
      <c r="I504" s="82" t="str">
        <f t="shared" ca="1" si="57"/>
        <v/>
      </c>
    </row>
    <row r="505" spans="2:9" ht="15" thickBot="1" x14ac:dyDescent="0.35">
      <c r="B505" s="79" t="str">
        <f t="shared" ca="1" si="59"/>
        <v/>
      </c>
      <c r="C505" s="80" t="str">
        <f t="shared" ca="1" si="53"/>
        <v/>
      </c>
      <c r="D505" s="83" t="str">
        <f t="shared" ca="1" si="54"/>
        <v/>
      </c>
      <c r="E505" s="81">
        <f t="shared" ca="1" si="58"/>
        <v>0</v>
      </c>
      <c r="F505" s="83"/>
      <c r="G505" s="82" t="str">
        <f t="shared" ca="1" si="55"/>
        <v/>
      </c>
      <c r="H505" s="82" t="str">
        <f t="shared" ca="1" si="56"/>
        <v/>
      </c>
      <c r="I505" s="82" t="str">
        <f t="shared" ca="1" si="57"/>
        <v/>
      </c>
    </row>
    <row r="506" spans="2:9" ht="15" thickBot="1" x14ac:dyDescent="0.35">
      <c r="B506" s="79" t="str">
        <f t="shared" ca="1" si="59"/>
        <v/>
      </c>
      <c r="C506" s="80" t="str">
        <f t="shared" ca="1" si="53"/>
        <v/>
      </c>
      <c r="D506" s="83" t="str">
        <f t="shared" ca="1" si="54"/>
        <v/>
      </c>
      <c r="E506" s="81">
        <f t="shared" ca="1" si="58"/>
        <v>0</v>
      </c>
      <c r="F506" s="83"/>
      <c r="G506" s="82" t="str">
        <f t="shared" ca="1" si="55"/>
        <v/>
      </c>
      <c r="H506" s="82" t="str">
        <f t="shared" ca="1" si="56"/>
        <v/>
      </c>
      <c r="I506" s="82" t="str">
        <f t="shared" ca="1" si="57"/>
        <v/>
      </c>
    </row>
    <row r="507" spans="2:9" ht="15" thickBot="1" x14ac:dyDescent="0.35">
      <c r="B507" s="79" t="str">
        <f t="shared" ca="1" si="59"/>
        <v/>
      </c>
      <c r="C507" s="80" t="str">
        <f t="shared" ca="1" si="53"/>
        <v/>
      </c>
      <c r="D507" s="83" t="str">
        <f t="shared" ca="1" si="54"/>
        <v/>
      </c>
      <c r="E507" s="81">
        <f t="shared" ca="1" si="58"/>
        <v>0</v>
      </c>
      <c r="F507" s="83"/>
      <c r="G507" s="82" t="str">
        <f t="shared" ca="1" si="55"/>
        <v/>
      </c>
      <c r="H507" s="82" t="str">
        <f t="shared" ca="1" si="56"/>
        <v/>
      </c>
      <c r="I507" s="82" t="str">
        <f t="shared" ca="1" si="57"/>
        <v/>
      </c>
    </row>
    <row r="508" spans="2:9" ht="15" thickBot="1" x14ac:dyDescent="0.35">
      <c r="B508" s="79" t="str">
        <f t="shared" ca="1" si="59"/>
        <v/>
      </c>
      <c r="C508" s="80" t="str">
        <f t="shared" ca="1" si="53"/>
        <v/>
      </c>
      <c r="D508" s="83" t="str">
        <f t="shared" ca="1" si="54"/>
        <v/>
      </c>
      <c r="E508" s="81">
        <f t="shared" ca="1" si="58"/>
        <v>0</v>
      </c>
      <c r="F508" s="83"/>
      <c r="G508" s="82" t="str">
        <f t="shared" ca="1" si="55"/>
        <v/>
      </c>
      <c r="H508" s="82" t="str">
        <f t="shared" ca="1" si="56"/>
        <v/>
      </c>
      <c r="I508" s="82" t="str">
        <f t="shared" ca="1" si="57"/>
        <v/>
      </c>
    </row>
    <row r="509" spans="2:9" ht="15" thickBot="1" x14ac:dyDescent="0.35">
      <c r="B509" s="79" t="str">
        <f t="shared" ca="1" si="59"/>
        <v/>
      </c>
      <c r="C509" s="80" t="str">
        <f t="shared" ca="1" si="53"/>
        <v/>
      </c>
      <c r="D509" s="83" t="str">
        <f t="shared" ca="1" si="54"/>
        <v/>
      </c>
      <c r="E509" s="81">
        <f t="shared" ca="1" si="58"/>
        <v>0</v>
      </c>
      <c r="F509" s="83"/>
      <c r="G509" s="82" t="str">
        <f t="shared" ca="1" si="55"/>
        <v/>
      </c>
      <c r="H509" s="82" t="str">
        <f t="shared" ca="1" si="56"/>
        <v/>
      </c>
      <c r="I509" s="82" t="str">
        <f t="shared" ca="1" si="57"/>
        <v/>
      </c>
    </row>
    <row r="510" spans="2:9" ht="15" thickBot="1" x14ac:dyDescent="0.35">
      <c r="B510" s="79" t="str">
        <f t="shared" ca="1" si="59"/>
        <v/>
      </c>
      <c r="C510" s="80" t="str">
        <f t="shared" ca="1" si="53"/>
        <v/>
      </c>
      <c r="D510" s="83" t="str">
        <f t="shared" ca="1" si="54"/>
        <v/>
      </c>
      <c r="E510" s="81">
        <f t="shared" ca="1" si="58"/>
        <v>0</v>
      </c>
      <c r="F510" s="83"/>
      <c r="G510" s="82" t="str">
        <f t="shared" ca="1" si="55"/>
        <v/>
      </c>
      <c r="H510" s="82" t="str">
        <f t="shared" ca="1" si="56"/>
        <v/>
      </c>
      <c r="I510" s="82" t="str">
        <f t="shared" ca="1" si="57"/>
        <v/>
      </c>
    </row>
    <row r="511" spans="2:9" ht="15" thickBot="1" x14ac:dyDescent="0.35">
      <c r="B511" s="79" t="str">
        <f t="shared" ca="1" si="59"/>
        <v/>
      </c>
      <c r="C511" s="80" t="str">
        <f t="shared" ca="1" si="53"/>
        <v/>
      </c>
      <c r="D511" s="83" t="str">
        <f t="shared" ca="1" si="54"/>
        <v/>
      </c>
      <c r="E511" s="81">
        <f t="shared" ca="1" si="58"/>
        <v>0</v>
      </c>
      <c r="F511" s="83"/>
      <c r="G511" s="82" t="str">
        <f t="shared" ca="1" si="55"/>
        <v/>
      </c>
      <c r="H511" s="82" t="str">
        <f t="shared" ca="1" si="56"/>
        <v/>
      </c>
      <c r="I511" s="82" t="str">
        <f t="shared" ca="1" si="57"/>
        <v/>
      </c>
    </row>
    <row r="512" spans="2:9" ht="15" thickBot="1" x14ac:dyDescent="0.35">
      <c r="B512" s="79" t="str">
        <f t="shared" ca="1" si="59"/>
        <v/>
      </c>
      <c r="C512" s="80" t="str">
        <f t="shared" ca="1" si="53"/>
        <v/>
      </c>
      <c r="D512" s="83" t="str">
        <f t="shared" ca="1" si="54"/>
        <v/>
      </c>
      <c r="E512" s="81">
        <f t="shared" ca="1" si="58"/>
        <v>0</v>
      </c>
      <c r="F512" s="83"/>
      <c r="G512" s="82" t="str">
        <f t="shared" ca="1" si="55"/>
        <v/>
      </c>
      <c r="H512" s="82" t="str">
        <f t="shared" ca="1" si="56"/>
        <v/>
      </c>
      <c r="I512" s="82" t="str">
        <f t="shared" ca="1" si="57"/>
        <v/>
      </c>
    </row>
    <row r="513" spans="2:9" ht="15" thickBot="1" x14ac:dyDescent="0.35">
      <c r="B513" s="79" t="str">
        <f t="shared" ca="1" si="59"/>
        <v/>
      </c>
      <c r="C513" s="80" t="str">
        <f t="shared" ca="1" si="53"/>
        <v/>
      </c>
      <c r="D513" s="83" t="str">
        <f t="shared" ca="1" si="54"/>
        <v/>
      </c>
      <c r="E513" s="81">
        <f t="shared" ca="1" si="58"/>
        <v>0</v>
      </c>
      <c r="F513" s="83"/>
      <c r="G513" s="82" t="str">
        <f t="shared" ca="1" si="55"/>
        <v/>
      </c>
      <c r="H513" s="82" t="str">
        <f t="shared" ca="1" si="56"/>
        <v/>
      </c>
      <c r="I513" s="82" t="str">
        <f t="shared" ca="1" si="57"/>
        <v/>
      </c>
    </row>
    <row r="514" spans="2:9" ht="15" thickBot="1" x14ac:dyDescent="0.35">
      <c r="B514" s="79" t="str">
        <f t="shared" ca="1" si="59"/>
        <v/>
      </c>
      <c r="C514" s="80" t="str">
        <f t="shared" ca="1" si="53"/>
        <v/>
      </c>
      <c r="D514" s="83" t="str">
        <f t="shared" ca="1" si="54"/>
        <v/>
      </c>
      <c r="E514" s="81">
        <f t="shared" ca="1" si="58"/>
        <v>0</v>
      </c>
      <c r="F514" s="83"/>
      <c r="G514" s="82" t="str">
        <f t="shared" ca="1" si="55"/>
        <v/>
      </c>
      <c r="H514" s="82" t="str">
        <f t="shared" ca="1" si="56"/>
        <v/>
      </c>
      <c r="I514" s="82" t="str">
        <f t="shared" ca="1" si="57"/>
        <v/>
      </c>
    </row>
    <row r="515" spans="2:9" ht="15" thickBot="1" x14ac:dyDescent="0.35">
      <c r="B515" s="79" t="str">
        <f t="shared" ca="1" si="59"/>
        <v/>
      </c>
      <c r="C515" s="80" t="str">
        <f t="shared" ca="1" si="53"/>
        <v/>
      </c>
      <c r="D515" s="83" t="str">
        <f t="shared" ca="1" si="54"/>
        <v/>
      </c>
      <c r="E515" s="81">
        <f t="shared" ca="1" si="58"/>
        <v>0</v>
      </c>
      <c r="F515" s="83"/>
      <c r="G515" s="82" t="str">
        <f t="shared" ca="1" si="55"/>
        <v/>
      </c>
      <c r="H515" s="82" t="str">
        <f t="shared" ca="1" si="56"/>
        <v/>
      </c>
      <c r="I515" s="82" t="str">
        <f t="shared" ca="1" si="57"/>
        <v/>
      </c>
    </row>
    <row r="516" spans="2:9" ht="15" thickBot="1" x14ac:dyDescent="0.35">
      <c r="B516" s="79" t="str">
        <f t="shared" ca="1" si="59"/>
        <v/>
      </c>
      <c r="C516" s="80" t="str">
        <f t="shared" ca="1" si="53"/>
        <v/>
      </c>
      <c r="D516" s="83" t="str">
        <f t="shared" ca="1" si="54"/>
        <v/>
      </c>
      <c r="E516" s="81">
        <f t="shared" ca="1" si="58"/>
        <v>0</v>
      </c>
      <c r="F516" s="83"/>
      <c r="G516" s="82" t="str">
        <f t="shared" ca="1" si="55"/>
        <v/>
      </c>
      <c r="H516" s="82" t="str">
        <f t="shared" ca="1" si="56"/>
        <v/>
      </c>
      <c r="I516" s="82" t="str">
        <f t="shared" ca="1" si="57"/>
        <v/>
      </c>
    </row>
    <row r="517" spans="2:9" ht="15" thickBot="1" x14ac:dyDescent="0.35">
      <c r="B517" s="79" t="str">
        <f t="shared" ca="1" si="59"/>
        <v/>
      </c>
      <c r="C517" s="80" t="str">
        <f t="shared" ca="1" si="53"/>
        <v/>
      </c>
      <c r="D517" s="83" t="str">
        <f t="shared" ca="1" si="54"/>
        <v/>
      </c>
      <c r="E517" s="81">
        <f t="shared" ca="1" si="58"/>
        <v>0</v>
      </c>
      <c r="F517" s="83"/>
      <c r="G517" s="82" t="str">
        <f t="shared" ca="1" si="55"/>
        <v/>
      </c>
      <c r="H517" s="82" t="str">
        <f t="shared" ca="1" si="56"/>
        <v/>
      </c>
      <c r="I517" s="82" t="str">
        <f t="shared" ca="1" si="57"/>
        <v/>
      </c>
    </row>
    <row r="518" spans="2:9" ht="15" thickBot="1" x14ac:dyDescent="0.35">
      <c r="B518" s="79" t="str">
        <f t="shared" ca="1" si="59"/>
        <v/>
      </c>
      <c r="C518" s="80" t="str">
        <f t="shared" ca="1" si="53"/>
        <v/>
      </c>
      <c r="D518" s="83" t="str">
        <f t="shared" ca="1" si="54"/>
        <v/>
      </c>
      <c r="E518" s="81">
        <f t="shared" ca="1" si="58"/>
        <v>0</v>
      </c>
      <c r="F518" s="83"/>
      <c r="G518" s="82" t="str">
        <f t="shared" ca="1" si="55"/>
        <v/>
      </c>
      <c r="H518" s="82" t="str">
        <f t="shared" ca="1" si="56"/>
        <v/>
      </c>
      <c r="I518" s="82" t="str">
        <f t="shared" ca="1" si="57"/>
        <v/>
      </c>
    </row>
    <row r="519" spans="2:9" ht="15" thickBot="1" x14ac:dyDescent="0.35">
      <c r="B519" s="79" t="str">
        <f t="shared" ca="1" si="59"/>
        <v/>
      </c>
      <c r="C519" s="80" t="str">
        <f t="shared" ca="1" si="53"/>
        <v/>
      </c>
      <c r="D519" s="83" t="str">
        <f t="shared" ca="1" si="54"/>
        <v/>
      </c>
      <c r="E519" s="81">
        <f t="shared" ca="1" si="58"/>
        <v>0</v>
      </c>
      <c r="F519" s="83"/>
      <c r="G519" s="82" t="str">
        <f t="shared" ca="1" si="55"/>
        <v/>
      </c>
      <c r="H519" s="82" t="str">
        <f t="shared" ca="1" si="56"/>
        <v/>
      </c>
      <c r="I519" s="82" t="str">
        <f t="shared" ca="1" si="57"/>
        <v/>
      </c>
    </row>
    <row r="520" spans="2:9" ht="15" thickBot="1" x14ac:dyDescent="0.35">
      <c r="B520" s="79" t="str">
        <f t="shared" ca="1" si="59"/>
        <v/>
      </c>
      <c r="C520" s="80" t="str">
        <f t="shared" ca="1" si="53"/>
        <v/>
      </c>
      <c r="D520" s="83" t="str">
        <f t="shared" ca="1" si="54"/>
        <v/>
      </c>
      <c r="E520" s="81">
        <f t="shared" ca="1" si="58"/>
        <v>0</v>
      </c>
      <c r="F520" s="83"/>
      <c r="G520" s="82" t="str">
        <f t="shared" ca="1" si="55"/>
        <v/>
      </c>
      <c r="H520" s="82" t="str">
        <f t="shared" ca="1" si="56"/>
        <v/>
      </c>
      <c r="I520" s="82" t="str">
        <f t="shared" ca="1" si="57"/>
        <v/>
      </c>
    </row>
    <row r="521" spans="2:9" ht="15" thickBot="1" x14ac:dyDescent="0.35">
      <c r="B521" s="79" t="str">
        <f t="shared" ca="1" si="59"/>
        <v/>
      </c>
      <c r="C521" s="80" t="str">
        <f t="shared" ca="1" si="53"/>
        <v/>
      </c>
      <c r="D521" s="83" t="str">
        <f t="shared" ca="1" si="54"/>
        <v/>
      </c>
      <c r="E521" s="81">
        <f t="shared" ca="1" si="58"/>
        <v>0</v>
      </c>
      <c r="F521" s="83"/>
      <c r="G521" s="82" t="str">
        <f t="shared" ca="1" si="55"/>
        <v/>
      </c>
      <c r="H521" s="82" t="str">
        <f t="shared" ca="1" si="56"/>
        <v/>
      </c>
      <c r="I521" s="82" t="str">
        <f t="shared" ca="1" si="57"/>
        <v/>
      </c>
    </row>
    <row r="522" spans="2:9" ht="15" thickBot="1" x14ac:dyDescent="0.35">
      <c r="B522" s="79" t="str">
        <f t="shared" ca="1" si="59"/>
        <v/>
      </c>
      <c r="C522" s="80" t="str">
        <f t="shared" ca="1" si="53"/>
        <v/>
      </c>
      <c r="D522" s="83" t="str">
        <f t="shared" ca="1" si="54"/>
        <v/>
      </c>
      <c r="E522" s="81">
        <f t="shared" ca="1" si="58"/>
        <v>0</v>
      </c>
      <c r="F522" s="83"/>
      <c r="G522" s="82" t="str">
        <f t="shared" ca="1" si="55"/>
        <v/>
      </c>
      <c r="H522" s="82" t="str">
        <f t="shared" ca="1" si="56"/>
        <v/>
      </c>
      <c r="I522" s="82" t="str">
        <f t="shared" ca="1" si="57"/>
        <v/>
      </c>
    </row>
    <row r="523" spans="2:9" ht="15" thickBot="1" x14ac:dyDescent="0.35">
      <c r="B523" s="79" t="str">
        <f t="shared" ca="1" si="59"/>
        <v/>
      </c>
      <c r="C523" s="80" t="str">
        <f t="shared" ca="1" si="53"/>
        <v/>
      </c>
      <c r="D523" s="83" t="str">
        <f t="shared" ca="1" si="54"/>
        <v/>
      </c>
      <c r="E523" s="81">
        <f t="shared" ca="1" si="58"/>
        <v>0</v>
      </c>
      <c r="F523" s="83"/>
      <c r="G523" s="82" t="str">
        <f t="shared" ca="1" si="55"/>
        <v/>
      </c>
      <c r="H523" s="82" t="str">
        <f t="shared" ca="1" si="56"/>
        <v/>
      </c>
      <c r="I523" s="82" t="str">
        <f t="shared" ca="1" si="57"/>
        <v/>
      </c>
    </row>
    <row r="524" spans="2:9" ht="15" thickBot="1" x14ac:dyDescent="0.35">
      <c r="B524" s="79" t="str">
        <f t="shared" ca="1" si="59"/>
        <v/>
      </c>
      <c r="C524" s="80" t="str">
        <f t="shared" ca="1" si="53"/>
        <v/>
      </c>
      <c r="D524" s="83" t="str">
        <f t="shared" ca="1" si="54"/>
        <v/>
      </c>
      <c r="E524" s="81">
        <f t="shared" ca="1" si="58"/>
        <v>0</v>
      </c>
      <c r="F524" s="83"/>
      <c r="G524" s="82" t="str">
        <f t="shared" ca="1" si="55"/>
        <v/>
      </c>
      <c r="H524" s="82" t="str">
        <f t="shared" ca="1" si="56"/>
        <v/>
      </c>
      <c r="I524" s="82" t="str">
        <f t="shared" ca="1" si="57"/>
        <v/>
      </c>
    </row>
    <row r="525" spans="2:9" ht="15" thickBot="1" x14ac:dyDescent="0.35">
      <c r="B525" s="79" t="str">
        <f t="shared" ca="1" si="59"/>
        <v/>
      </c>
      <c r="C525" s="80" t="str">
        <f t="shared" ca="1" si="53"/>
        <v/>
      </c>
      <c r="D525" s="83" t="str">
        <f t="shared" ca="1" si="54"/>
        <v/>
      </c>
      <c r="E525" s="81">
        <f t="shared" ca="1" si="58"/>
        <v>0</v>
      </c>
      <c r="F525" s="83"/>
      <c r="G525" s="82" t="str">
        <f t="shared" ca="1" si="55"/>
        <v/>
      </c>
      <c r="H525" s="82" t="str">
        <f t="shared" ca="1" si="56"/>
        <v/>
      </c>
      <c r="I525" s="82" t="str">
        <f t="shared" ca="1" si="57"/>
        <v/>
      </c>
    </row>
    <row r="526" spans="2:9" ht="15" thickBot="1" x14ac:dyDescent="0.35">
      <c r="B526" s="79" t="str">
        <f t="shared" ca="1" si="59"/>
        <v/>
      </c>
      <c r="C526" s="80" t="str">
        <f t="shared" ca="1" si="53"/>
        <v/>
      </c>
      <c r="D526" s="83" t="str">
        <f t="shared" ca="1" si="54"/>
        <v/>
      </c>
      <c r="E526" s="81">
        <f t="shared" ca="1" si="58"/>
        <v>0</v>
      </c>
      <c r="F526" s="83"/>
      <c r="G526" s="82" t="str">
        <f t="shared" ca="1" si="55"/>
        <v/>
      </c>
      <c r="H526" s="82" t="str">
        <f t="shared" ca="1" si="56"/>
        <v/>
      </c>
      <c r="I526" s="82" t="str">
        <f t="shared" ca="1" si="57"/>
        <v/>
      </c>
    </row>
    <row r="527" spans="2:9" ht="15" thickBot="1" x14ac:dyDescent="0.35">
      <c r="B527" s="79" t="str">
        <f t="shared" ca="1" si="59"/>
        <v/>
      </c>
      <c r="C527" s="80" t="str">
        <f t="shared" ca="1" si="53"/>
        <v/>
      </c>
      <c r="D527" s="83" t="str">
        <f t="shared" ca="1" si="54"/>
        <v/>
      </c>
      <c r="E527" s="81">
        <f t="shared" ca="1" si="58"/>
        <v>0</v>
      </c>
      <c r="F527" s="83"/>
      <c r="G527" s="82" t="str">
        <f t="shared" ca="1" si="55"/>
        <v/>
      </c>
      <c r="H527" s="82" t="str">
        <f t="shared" ca="1" si="56"/>
        <v/>
      </c>
      <c r="I527" s="82" t="str">
        <f t="shared" ca="1" si="57"/>
        <v/>
      </c>
    </row>
    <row r="528" spans="2:9" ht="15" thickBot="1" x14ac:dyDescent="0.35">
      <c r="B528" s="79" t="str">
        <f t="shared" ca="1" si="59"/>
        <v/>
      </c>
      <c r="C528" s="80" t="str">
        <f t="shared" ca="1" si="53"/>
        <v/>
      </c>
      <c r="D528" s="83" t="str">
        <f t="shared" ca="1" si="54"/>
        <v/>
      </c>
      <c r="E528" s="81">
        <f t="shared" ca="1" si="58"/>
        <v>0</v>
      </c>
      <c r="F528" s="83"/>
      <c r="G528" s="82" t="str">
        <f t="shared" ca="1" si="55"/>
        <v/>
      </c>
      <c r="H528" s="82" t="str">
        <f t="shared" ca="1" si="56"/>
        <v/>
      </c>
      <c r="I528" s="82" t="str">
        <f t="shared" ca="1" si="57"/>
        <v/>
      </c>
    </row>
    <row r="529" spans="2:9" ht="15" thickBot="1" x14ac:dyDescent="0.35">
      <c r="B529" s="79" t="str">
        <f t="shared" ca="1" si="59"/>
        <v/>
      </c>
      <c r="C529" s="80" t="str">
        <f t="shared" ca="1" si="53"/>
        <v/>
      </c>
      <c r="D529" s="83" t="str">
        <f t="shared" ca="1" si="54"/>
        <v/>
      </c>
      <c r="E529" s="81">
        <f t="shared" ca="1" si="58"/>
        <v>0</v>
      </c>
      <c r="F529" s="83"/>
      <c r="G529" s="82" t="str">
        <f t="shared" ca="1" si="55"/>
        <v/>
      </c>
      <c r="H529" s="82" t="str">
        <f t="shared" ca="1" si="56"/>
        <v/>
      </c>
      <c r="I529" s="82" t="str">
        <f t="shared" ca="1" si="57"/>
        <v/>
      </c>
    </row>
    <row r="530" spans="2:9" ht="15" thickBot="1" x14ac:dyDescent="0.35">
      <c r="B530" s="79" t="str">
        <f t="shared" ca="1" si="59"/>
        <v/>
      </c>
      <c r="C530" s="80" t="str">
        <f t="shared" ca="1" si="53"/>
        <v/>
      </c>
      <c r="D530" s="83" t="str">
        <f t="shared" ca="1" si="54"/>
        <v/>
      </c>
      <c r="E530" s="81">
        <f t="shared" ca="1" si="58"/>
        <v>0</v>
      </c>
      <c r="F530" s="83"/>
      <c r="G530" s="82" t="str">
        <f t="shared" ca="1" si="55"/>
        <v/>
      </c>
      <c r="H530" s="82" t="str">
        <f t="shared" ca="1" si="56"/>
        <v/>
      </c>
      <c r="I530" s="82" t="str">
        <f t="shared" ca="1" si="57"/>
        <v/>
      </c>
    </row>
    <row r="531" spans="2:9" ht="15" thickBot="1" x14ac:dyDescent="0.35">
      <c r="B531" s="79" t="str">
        <f t="shared" ca="1" si="59"/>
        <v/>
      </c>
      <c r="C531" s="80" t="str">
        <f t="shared" ca="1" si="53"/>
        <v/>
      </c>
      <c r="D531" s="83" t="str">
        <f t="shared" ca="1" si="54"/>
        <v/>
      </c>
      <c r="E531" s="81">
        <f t="shared" ca="1" si="58"/>
        <v>0</v>
      </c>
      <c r="F531" s="83"/>
      <c r="G531" s="82" t="str">
        <f t="shared" ca="1" si="55"/>
        <v/>
      </c>
      <c r="H531" s="82" t="str">
        <f t="shared" ca="1" si="56"/>
        <v/>
      </c>
      <c r="I531" s="82" t="str">
        <f t="shared" ca="1" si="57"/>
        <v/>
      </c>
    </row>
    <row r="532" spans="2:9" ht="15" thickBot="1" x14ac:dyDescent="0.35">
      <c r="B532" s="79" t="str">
        <f t="shared" ca="1" si="59"/>
        <v/>
      </c>
      <c r="C532" s="80" t="str">
        <f t="shared" ca="1" si="53"/>
        <v/>
      </c>
      <c r="D532" s="83" t="str">
        <f t="shared" ca="1" si="54"/>
        <v/>
      </c>
      <c r="E532" s="81">
        <f t="shared" ca="1" si="58"/>
        <v>0</v>
      </c>
      <c r="F532" s="83"/>
      <c r="G532" s="82" t="str">
        <f t="shared" ca="1" si="55"/>
        <v/>
      </c>
      <c r="H532" s="82" t="str">
        <f t="shared" ca="1" si="56"/>
        <v/>
      </c>
      <c r="I532" s="82" t="str">
        <f t="shared" ca="1" si="57"/>
        <v/>
      </c>
    </row>
    <row r="533" spans="2:9" ht="15" thickBot="1" x14ac:dyDescent="0.35">
      <c r="B533" s="79" t="str">
        <f t="shared" ca="1" si="59"/>
        <v/>
      </c>
      <c r="C533" s="80" t="str">
        <f t="shared" ca="1" si="53"/>
        <v/>
      </c>
      <c r="D533" s="83" t="str">
        <f t="shared" ca="1" si="54"/>
        <v/>
      </c>
      <c r="E533" s="81">
        <f t="shared" ca="1" si="58"/>
        <v>0</v>
      </c>
      <c r="F533" s="83"/>
      <c r="G533" s="82" t="str">
        <f t="shared" ca="1" si="55"/>
        <v/>
      </c>
      <c r="H533" s="82" t="str">
        <f t="shared" ca="1" si="56"/>
        <v/>
      </c>
      <c r="I533" s="82" t="str">
        <f t="shared" ca="1" si="57"/>
        <v/>
      </c>
    </row>
    <row r="534" spans="2:9" ht="15" thickBot="1" x14ac:dyDescent="0.35">
      <c r="B534" s="79" t="str">
        <f t="shared" ca="1" si="59"/>
        <v/>
      </c>
      <c r="C534" s="80" t="str">
        <f t="shared" ca="1" si="53"/>
        <v/>
      </c>
      <c r="D534" s="83" t="str">
        <f t="shared" ca="1" si="54"/>
        <v/>
      </c>
      <c r="E534" s="81">
        <f t="shared" ca="1" si="58"/>
        <v>0</v>
      </c>
      <c r="F534" s="83"/>
      <c r="G534" s="82" t="str">
        <f t="shared" ca="1" si="55"/>
        <v/>
      </c>
      <c r="H534" s="82" t="str">
        <f t="shared" ca="1" si="56"/>
        <v/>
      </c>
      <c r="I534" s="82" t="str">
        <f t="shared" ca="1" si="57"/>
        <v/>
      </c>
    </row>
    <row r="535" spans="2:9" ht="15" thickBot="1" x14ac:dyDescent="0.35">
      <c r="B535" s="79" t="str">
        <f t="shared" ca="1" si="59"/>
        <v/>
      </c>
      <c r="C535" s="80" t="str">
        <f t="shared" ca="1" si="53"/>
        <v/>
      </c>
      <c r="D535" s="83" t="str">
        <f t="shared" ca="1" si="54"/>
        <v/>
      </c>
      <c r="E535" s="81">
        <f t="shared" ca="1" si="58"/>
        <v>0</v>
      </c>
      <c r="F535" s="83"/>
      <c r="G535" s="82" t="str">
        <f t="shared" ca="1" si="55"/>
        <v/>
      </c>
      <c r="H535" s="82" t="str">
        <f t="shared" ca="1" si="56"/>
        <v/>
      </c>
      <c r="I535" s="82" t="str">
        <f t="shared" ca="1" si="57"/>
        <v/>
      </c>
    </row>
    <row r="536" spans="2:9" ht="15" thickBot="1" x14ac:dyDescent="0.35">
      <c r="B536" s="79" t="str">
        <f t="shared" ca="1" si="59"/>
        <v/>
      </c>
      <c r="C536" s="80" t="str">
        <f t="shared" ref="C536:C599" ca="1" si="60">IF($E$10="End of the Period",IF(B536="","",IF(OR(payment_frequency_2="Weekly",payment_frequency_2="Bi-weekly",payment_frequency_2="Semi-monthly"),first_payment_date_2+B536*VLOOKUP(payment_frequency_2,periodic_table,2,0),EDATE(first_payment_date_2,B536*VLOOKUP(payment_frequency_2,periodic_table,2,0)))),IF(B536="","",IF(OR(payment_frequency_2="Weekly",payment_frequency_2="Bi-weekly",payment_frequency_2="Semi-monthly"),first_payment_date_2+(B536-1)*VLOOKUP(payment_frequency_2,periodic_table,2,0),EDATE(first_payment_date_2,(B536-1)*VLOOKUP(payment_frequency_2,periodic_table,2,0)))))</f>
        <v/>
      </c>
      <c r="D536" s="83" t="str">
        <f t="shared" ref="D536:D599" ca="1" si="61">IF(B536="","",IF(I535&lt;payment_2,I535*(1+rate_2),payment_2))</f>
        <v/>
      </c>
      <c r="E536" s="81">
        <f t="shared" ca="1" si="58"/>
        <v>0</v>
      </c>
      <c r="F536" s="83"/>
      <c r="G536" s="82" t="str">
        <f t="shared" ref="G536:G599" ca="1" si="62">IF(AND(payment_type_2=1,B536=1),0,IF(B536="","",I535*rate_2))</f>
        <v/>
      </c>
      <c r="H536" s="82" t="str">
        <f t="shared" ca="1" si="56"/>
        <v/>
      </c>
      <c r="I536" s="82" t="str">
        <f t="shared" ca="1" si="57"/>
        <v/>
      </c>
    </row>
    <row r="537" spans="2:9" ht="15" thickBot="1" x14ac:dyDescent="0.35">
      <c r="B537" s="79" t="str">
        <f t="shared" ca="1" si="59"/>
        <v/>
      </c>
      <c r="C537" s="80" t="str">
        <f t="shared" ca="1" si="60"/>
        <v/>
      </c>
      <c r="D537" s="83" t="str">
        <f t="shared" ca="1" si="61"/>
        <v/>
      </c>
      <c r="E537" s="81">
        <f t="shared" ca="1" si="58"/>
        <v>0</v>
      </c>
      <c r="F537" s="83"/>
      <c r="G537" s="82" t="str">
        <f t="shared" ca="1" si="62"/>
        <v/>
      </c>
      <c r="H537" s="82" t="str">
        <f t="shared" ref="H537:H600" ca="1" si="63">IF(B537="","",D537-G537+E537+F537)</f>
        <v/>
      </c>
      <c r="I537" s="82" t="str">
        <f t="shared" ref="I537:I600" ca="1" si="64">IFERROR(IF(H537&lt;=0,"",I536-H537),"")</f>
        <v/>
      </c>
    </row>
    <row r="538" spans="2:9" ht="15" thickBot="1" x14ac:dyDescent="0.35">
      <c r="B538" s="79" t="str">
        <f t="shared" ca="1" si="59"/>
        <v/>
      </c>
      <c r="C538" s="80" t="str">
        <f t="shared" ca="1" si="60"/>
        <v/>
      </c>
      <c r="D538" s="83" t="str">
        <f t="shared" ca="1" si="61"/>
        <v/>
      </c>
      <c r="E538" s="81">
        <f t="shared" ca="1" si="58"/>
        <v>0</v>
      </c>
      <c r="F538" s="83"/>
      <c r="G538" s="82" t="str">
        <f t="shared" ca="1" si="62"/>
        <v/>
      </c>
      <c r="H538" s="82" t="str">
        <f t="shared" ca="1" si="63"/>
        <v/>
      </c>
      <c r="I538" s="82" t="str">
        <f t="shared" ca="1" si="64"/>
        <v/>
      </c>
    </row>
    <row r="539" spans="2:9" ht="15" thickBot="1" x14ac:dyDescent="0.35">
      <c r="B539" s="79" t="str">
        <f t="shared" ca="1" si="59"/>
        <v/>
      </c>
      <c r="C539" s="80" t="str">
        <f t="shared" ca="1" si="60"/>
        <v/>
      </c>
      <c r="D539" s="83" t="str">
        <f t="shared" ca="1" si="61"/>
        <v/>
      </c>
      <c r="E539" s="81">
        <f t="shared" ca="1" si="58"/>
        <v>0</v>
      </c>
      <c r="F539" s="83"/>
      <c r="G539" s="82" t="str">
        <f t="shared" ca="1" si="62"/>
        <v/>
      </c>
      <c r="H539" s="82" t="str">
        <f t="shared" ca="1" si="63"/>
        <v/>
      </c>
      <c r="I539" s="82" t="str">
        <f t="shared" ca="1" si="64"/>
        <v/>
      </c>
    </row>
    <row r="540" spans="2:9" ht="15" thickBot="1" x14ac:dyDescent="0.35">
      <c r="B540" s="79" t="str">
        <f t="shared" ca="1" si="59"/>
        <v/>
      </c>
      <c r="C540" s="80" t="str">
        <f t="shared" ca="1" si="60"/>
        <v/>
      </c>
      <c r="D540" s="83" t="str">
        <f t="shared" ca="1" si="61"/>
        <v/>
      </c>
      <c r="E540" s="81">
        <f t="shared" ca="1" si="58"/>
        <v>0</v>
      </c>
      <c r="F540" s="83"/>
      <c r="G540" s="82" t="str">
        <f t="shared" ca="1" si="62"/>
        <v/>
      </c>
      <c r="H540" s="82" t="str">
        <f t="shared" ca="1" si="63"/>
        <v/>
      </c>
      <c r="I540" s="82" t="str">
        <f t="shared" ca="1" si="64"/>
        <v/>
      </c>
    </row>
    <row r="541" spans="2:9" ht="15" thickBot="1" x14ac:dyDescent="0.35">
      <c r="B541" s="79" t="str">
        <f t="shared" ca="1" si="59"/>
        <v/>
      </c>
      <c r="C541" s="80" t="str">
        <f t="shared" ca="1" si="60"/>
        <v/>
      </c>
      <c r="D541" s="83" t="str">
        <f t="shared" ca="1" si="61"/>
        <v/>
      </c>
      <c r="E541" s="81">
        <f t="shared" ca="1" si="58"/>
        <v>0</v>
      </c>
      <c r="F541" s="83"/>
      <c r="G541" s="82" t="str">
        <f t="shared" ca="1" si="62"/>
        <v/>
      </c>
      <c r="H541" s="82" t="str">
        <f t="shared" ca="1" si="63"/>
        <v/>
      </c>
      <c r="I541" s="82" t="str">
        <f t="shared" ca="1" si="64"/>
        <v/>
      </c>
    </row>
    <row r="542" spans="2:9" ht="15" thickBot="1" x14ac:dyDescent="0.35">
      <c r="B542" s="79" t="str">
        <f t="shared" ca="1" si="59"/>
        <v/>
      </c>
      <c r="C542" s="80" t="str">
        <f t="shared" ca="1" si="60"/>
        <v/>
      </c>
      <c r="D542" s="83" t="str">
        <f t="shared" ca="1" si="61"/>
        <v/>
      </c>
      <c r="E542" s="81">
        <f t="shared" ca="1" si="58"/>
        <v>0</v>
      </c>
      <c r="F542" s="83"/>
      <c r="G542" s="82" t="str">
        <f t="shared" ca="1" si="62"/>
        <v/>
      </c>
      <c r="H542" s="82" t="str">
        <f t="shared" ca="1" si="63"/>
        <v/>
      </c>
      <c r="I542" s="82" t="str">
        <f t="shared" ca="1" si="64"/>
        <v/>
      </c>
    </row>
    <row r="543" spans="2:9" ht="15" thickBot="1" x14ac:dyDescent="0.35">
      <c r="B543" s="79" t="str">
        <f t="shared" ca="1" si="59"/>
        <v/>
      </c>
      <c r="C543" s="80" t="str">
        <f t="shared" ca="1" si="60"/>
        <v/>
      </c>
      <c r="D543" s="83" t="str">
        <f t="shared" ca="1" si="61"/>
        <v/>
      </c>
      <c r="E543" s="81">
        <f t="shared" ca="1" si="58"/>
        <v>0</v>
      </c>
      <c r="F543" s="83"/>
      <c r="G543" s="82" t="str">
        <f t="shared" ca="1" si="62"/>
        <v/>
      </c>
      <c r="H543" s="82" t="str">
        <f t="shared" ca="1" si="63"/>
        <v/>
      </c>
      <c r="I543" s="82" t="str">
        <f t="shared" ca="1" si="64"/>
        <v/>
      </c>
    </row>
    <row r="544" spans="2:9" ht="15" thickBot="1" x14ac:dyDescent="0.35">
      <c r="B544" s="79" t="str">
        <f t="shared" ca="1" si="59"/>
        <v/>
      </c>
      <c r="C544" s="80" t="str">
        <f t="shared" ca="1" si="60"/>
        <v/>
      </c>
      <c r="D544" s="83" t="str">
        <f t="shared" ca="1" si="61"/>
        <v/>
      </c>
      <c r="E544" s="81">
        <f t="shared" ca="1" si="58"/>
        <v>0</v>
      </c>
      <c r="F544" s="83"/>
      <c r="G544" s="82" t="str">
        <f t="shared" ca="1" si="62"/>
        <v/>
      </c>
      <c r="H544" s="82" t="str">
        <f t="shared" ca="1" si="63"/>
        <v/>
      </c>
      <c r="I544" s="82" t="str">
        <f t="shared" ca="1" si="64"/>
        <v/>
      </c>
    </row>
    <row r="545" spans="2:9" ht="15" thickBot="1" x14ac:dyDescent="0.35">
      <c r="B545" s="79" t="str">
        <f t="shared" ca="1" si="59"/>
        <v/>
      </c>
      <c r="C545" s="80" t="str">
        <f t="shared" ca="1" si="60"/>
        <v/>
      </c>
      <c r="D545" s="83" t="str">
        <f t="shared" ca="1" si="61"/>
        <v/>
      </c>
      <c r="E545" s="81">
        <f t="shared" ca="1" si="58"/>
        <v>0</v>
      </c>
      <c r="F545" s="83"/>
      <c r="G545" s="82" t="str">
        <f t="shared" ca="1" si="62"/>
        <v/>
      </c>
      <c r="H545" s="82" t="str">
        <f t="shared" ca="1" si="63"/>
        <v/>
      </c>
      <c r="I545" s="82" t="str">
        <f t="shared" ca="1" si="64"/>
        <v/>
      </c>
    </row>
    <row r="546" spans="2:9" ht="15" thickBot="1" x14ac:dyDescent="0.35">
      <c r="B546" s="79" t="str">
        <f t="shared" ca="1" si="59"/>
        <v/>
      </c>
      <c r="C546" s="80" t="str">
        <f t="shared" ca="1" si="60"/>
        <v/>
      </c>
      <c r="D546" s="83" t="str">
        <f t="shared" ca="1" si="61"/>
        <v/>
      </c>
      <c r="E546" s="81">
        <f t="shared" ca="1" si="58"/>
        <v>0</v>
      </c>
      <c r="F546" s="83"/>
      <c r="G546" s="82" t="str">
        <f t="shared" ca="1" si="62"/>
        <v/>
      </c>
      <c r="H546" s="82" t="str">
        <f t="shared" ca="1" si="63"/>
        <v/>
      </c>
      <c r="I546" s="82" t="str">
        <f t="shared" ca="1" si="64"/>
        <v/>
      </c>
    </row>
    <row r="547" spans="2:9" ht="15" thickBot="1" x14ac:dyDescent="0.35">
      <c r="B547" s="79" t="str">
        <f t="shared" ca="1" si="59"/>
        <v/>
      </c>
      <c r="C547" s="80" t="str">
        <f t="shared" ca="1" si="60"/>
        <v/>
      </c>
      <c r="D547" s="83" t="str">
        <f t="shared" ca="1" si="61"/>
        <v/>
      </c>
      <c r="E547" s="81">
        <f t="shared" ca="1" si="58"/>
        <v>0</v>
      </c>
      <c r="F547" s="83"/>
      <c r="G547" s="82" t="str">
        <f t="shared" ca="1" si="62"/>
        <v/>
      </c>
      <c r="H547" s="82" t="str">
        <f t="shared" ca="1" si="63"/>
        <v/>
      </c>
      <c r="I547" s="82" t="str">
        <f t="shared" ca="1" si="64"/>
        <v/>
      </c>
    </row>
    <row r="548" spans="2:9" ht="15" thickBot="1" x14ac:dyDescent="0.35">
      <c r="B548" s="79" t="str">
        <f t="shared" ca="1" si="59"/>
        <v/>
      </c>
      <c r="C548" s="80" t="str">
        <f t="shared" ca="1" si="60"/>
        <v/>
      </c>
      <c r="D548" s="83" t="str">
        <f t="shared" ca="1" si="61"/>
        <v/>
      </c>
      <c r="E548" s="81">
        <f t="shared" ref="E548:E611" ca="1" si="65">IFERROR(IF(I547-D548&lt;$E$13,0,IF(B548=$I$17,$E$13,IF(B548&lt;$I$17,0,IF(MOD(B548-$I$17,$E$18)=0,$E$13,0)))),0)</f>
        <v>0</v>
      </c>
      <c r="F548" s="83"/>
      <c r="G548" s="82" t="str">
        <f t="shared" ca="1" si="62"/>
        <v/>
      </c>
      <c r="H548" s="82" t="str">
        <f t="shared" ca="1" si="63"/>
        <v/>
      </c>
      <c r="I548" s="82" t="str">
        <f t="shared" ca="1" si="64"/>
        <v/>
      </c>
    </row>
    <row r="549" spans="2:9" ht="15" thickBot="1" x14ac:dyDescent="0.35">
      <c r="B549" s="79" t="str">
        <f t="shared" ca="1" si="59"/>
        <v/>
      </c>
      <c r="C549" s="80" t="str">
        <f t="shared" ca="1" si="60"/>
        <v/>
      </c>
      <c r="D549" s="83" t="str">
        <f t="shared" ca="1" si="61"/>
        <v/>
      </c>
      <c r="E549" s="81">
        <f t="shared" ca="1" si="65"/>
        <v>0</v>
      </c>
      <c r="F549" s="83"/>
      <c r="G549" s="82" t="str">
        <f t="shared" ca="1" si="62"/>
        <v/>
      </c>
      <c r="H549" s="82" t="str">
        <f t="shared" ca="1" si="63"/>
        <v/>
      </c>
      <c r="I549" s="82" t="str">
        <f t="shared" ca="1" si="64"/>
        <v/>
      </c>
    </row>
    <row r="550" spans="2:9" ht="15" thickBot="1" x14ac:dyDescent="0.35">
      <c r="B550" s="79" t="str">
        <f t="shared" ca="1" si="59"/>
        <v/>
      </c>
      <c r="C550" s="80" t="str">
        <f t="shared" ca="1" si="60"/>
        <v/>
      </c>
      <c r="D550" s="83" t="str">
        <f t="shared" ca="1" si="61"/>
        <v/>
      </c>
      <c r="E550" s="81">
        <f t="shared" ca="1" si="65"/>
        <v>0</v>
      </c>
      <c r="F550" s="83"/>
      <c r="G550" s="82" t="str">
        <f t="shared" ca="1" si="62"/>
        <v/>
      </c>
      <c r="H550" s="82" t="str">
        <f t="shared" ca="1" si="63"/>
        <v/>
      </c>
      <c r="I550" s="82" t="str">
        <f t="shared" ca="1" si="64"/>
        <v/>
      </c>
    </row>
    <row r="551" spans="2:9" ht="15" thickBot="1" x14ac:dyDescent="0.35">
      <c r="B551" s="79" t="str">
        <f t="shared" ca="1" si="59"/>
        <v/>
      </c>
      <c r="C551" s="80" t="str">
        <f t="shared" ca="1" si="60"/>
        <v/>
      </c>
      <c r="D551" s="83" t="str">
        <f t="shared" ca="1" si="61"/>
        <v/>
      </c>
      <c r="E551" s="81">
        <f t="shared" ca="1" si="65"/>
        <v>0</v>
      </c>
      <c r="F551" s="83"/>
      <c r="G551" s="82" t="str">
        <f t="shared" ca="1" si="62"/>
        <v/>
      </c>
      <c r="H551" s="82" t="str">
        <f t="shared" ca="1" si="63"/>
        <v/>
      </c>
      <c r="I551" s="82" t="str">
        <f t="shared" ca="1" si="64"/>
        <v/>
      </c>
    </row>
    <row r="552" spans="2:9" ht="15" thickBot="1" x14ac:dyDescent="0.35">
      <c r="B552" s="79" t="str">
        <f t="shared" ca="1" si="59"/>
        <v/>
      </c>
      <c r="C552" s="80" t="str">
        <f t="shared" ca="1" si="60"/>
        <v/>
      </c>
      <c r="D552" s="83" t="str">
        <f t="shared" ca="1" si="61"/>
        <v/>
      </c>
      <c r="E552" s="81">
        <f t="shared" ca="1" si="65"/>
        <v>0</v>
      </c>
      <c r="F552" s="83"/>
      <c r="G552" s="82" t="str">
        <f t="shared" ca="1" si="62"/>
        <v/>
      </c>
      <c r="H552" s="82" t="str">
        <f t="shared" ca="1" si="63"/>
        <v/>
      </c>
      <c r="I552" s="82" t="str">
        <f t="shared" ca="1" si="64"/>
        <v/>
      </c>
    </row>
    <row r="553" spans="2:9" ht="15" thickBot="1" x14ac:dyDescent="0.35">
      <c r="B553" s="79" t="str">
        <f t="shared" ca="1" si="59"/>
        <v/>
      </c>
      <c r="C553" s="80" t="str">
        <f t="shared" ca="1" si="60"/>
        <v/>
      </c>
      <c r="D553" s="83" t="str">
        <f t="shared" ca="1" si="61"/>
        <v/>
      </c>
      <c r="E553" s="81">
        <f t="shared" ca="1" si="65"/>
        <v>0</v>
      </c>
      <c r="F553" s="83"/>
      <c r="G553" s="82" t="str">
        <f t="shared" ca="1" si="62"/>
        <v/>
      </c>
      <c r="H553" s="82" t="str">
        <f t="shared" ca="1" si="63"/>
        <v/>
      </c>
      <c r="I553" s="82" t="str">
        <f t="shared" ca="1" si="64"/>
        <v/>
      </c>
    </row>
    <row r="554" spans="2:9" ht="15" thickBot="1" x14ac:dyDescent="0.35">
      <c r="B554" s="79" t="str">
        <f t="shared" ca="1" si="59"/>
        <v/>
      </c>
      <c r="C554" s="80" t="str">
        <f t="shared" ca="1" si="60"/>
        <v/>
      </c>
      <c r="D554" s="83" t="str">
        <f t="shared" ca="1" si="61"/>
        <v/>
      </c>
      <c r="E554" s="81">
        <f t="shared" ca="1" si="65"/>
        <v>0</v>
      </c>
      <c r="F554" s="83"/>
      <c r="G554" s="82" t="str">
        <f t="shared" ca="1" si="62"/>
        <v/>
      </c>
      <c r="H554" s="82" t="str">
        <f t="shared" ca="1" si="63"/>
        <v/>
      </c>
      <c r="I554" s="82" t="str">
        <f t="shared" ca="1" si="64"/>
        <v/>
      </c>
    </row>
    <row r="555" spans="2:9" ht="15" thickBot="1" x14ac:dyDescent="0.35">
      <c r="B555" s="79" t="str">
        <f t="shared" ca="1" si="59"/>
        <v/>
      </c>
      <c r="C555" s="80" t="str">
        <f t="shared" ca="1" si="60"/>
        <v/>
      </c>
      <c r="D555" s="83" t="str">
        <f t="shared" ca="1" si="61"/>
        <v/>
      </c>
      <c r="E555" s="81">
        <f t="shared" ca="1" si="65"/>
        <v>0</v>
      </c>
      <c r="F555" s="83"/>
      <c r="G555" s="82" t="str">
        <f t="shared" ca="1" si="62"/>
        <v/>
      </c>
      <c r="H555" s="82" t="str">
        <f t="shared" ca="1" si="63"/>
        <v/>
      </c>
      <c r="I555" s="82" t="str">
        <f t="shared" ca="1" si="64"/>
        <v/>
      </c>
    </row>
    <row r="556" spans="2:9" ht="15" thickBot="1" x14ac:dyDescent="0.35">
      <c r="B556" s="79" t="str">
        <f t="shared" ca="1" si="59"/>
        <v/>
      </c>
      <c r="C556" s="80" t="str">
        <f t="shared" ca="1" si="60"/>
        <v/>
      </c>
      <c r="D556" s="83" t="str">
        <f t="shared" ca="1" si="61"/>
        <v/>
      </c>
      <c r="E556" s="81">
        <f t="shared" ca="1" si="65"/>
        <v>0</v>
      </c>
      <c r="F556" s="83"/>
      <c r="G556" s="82" t="str">
        <f t="shared" ca="1" si="62"/>
        <v/>
      </c>
      <c r="H556" s="82" t="str">
        <f t="shared" ca="1" si="63"/>
        <v/>
      </c>
      <c r="I556" s="82" t="str">
        <f t="shared" ca="1" si="64"/>
        <v/>
      </c>
    </row>
    <row r="557" spans="2:9" ht="15" thickBot="1" x14ac:dyDescent="0.35">
      <c r="B557" s="79" t="str">
        <f t="shared" ca="1" si="59"/>
        <v/>
      </c>
      <c r="C557" s="80" t="str">
        <f t="shared" ca="1" si="60"/>
        <v/>
      </c>
      <c r="D557" s="83" t="str">
        <f t="shared" ca="1" si="61"/>
        <v/>
      </c>
      <c r="E557" s="81">
        <f t="shared" ca="1" si="65"/>
        <v>0</v>
      </c>
      <c r="F557" s="83"/>
      <c r="G557" s="82" t="str">
        <f t="shared" ca="1" si="62"/>
        <v/>
      </c>
      <c r="H557" s="82" t="str">
        <f t="shared" ca="1" si="63"/>
        <v/>
      </c>
      <c r="I557" s="82" t="str">
        <f t="shared" ca="1" si="64"/>
        <v/>
      </c>
    </row>
    <row r="558" spans="2:9" ht="15" thickBot="1" x14ac:dyDescent="0.35">
      <c r="B558" s="79" t="str">
        <f t="shared" ca="1" si="59"/>
        <v/>
      </c>
      <c r="C558" s="80" t="str">
        <f t="shared" ca="1" si="60"/>
        <v/>
      </c>
      <c r="D558" s="83" t="str">
        <f t="shared" ca="1" si="61"/>
        <v/>
      </c>
      <c r="E558" s="81">
        <f t="shared" ca="1" si="65"/>
        <v>0</v>
      </c>
      <c r="F558" s="83"/>
      <c r="G558" s="82" t="str">
        <f t="shared" ca="1" si="62"/>
        <v/>
      </c>
      <c r="H558" s="82" t="str">
        <f t="shared" ca="1" si="63"/>
        <v/>
      </c>
      <c r="I558" s="82" t="str">
        <f t="shared" ca="1" si="64"/>
        <v/>
      </c>
    </row>
    <row r="559" spans="2:9" ht="15" thickBot="1" x14ac:dyDescent="0.35">
      <c r="B559" s="79" t="str">
        <f t="shared" ref="B559:B622" ca="1" si="66">IFERROR(IF(I558&lt;=0,"",B558+1),"")</f>
        <v/>
      </c>
      <c r="C559" s="80" t="str">
        <f t="shared" ca="1" si="60"/>
        <v/>
      </c>
      <c r="D559" s="83" t="str">
        <f t="shared" ca="1" si="61"/>
        <v/>
      </c>
      <c r="E559" s="81">
        <f t="shared" ca="1" si="65"/>
        <v>0</v>
      </c>
      <c r="F559" s="83"/>
      <c r="G559" s="82" t="str">
        <f t="shared" ca="1" si="62"/>
        <v/>
      </c>
      <c r="H559" s="82" t="str">
        <f t="shared" ca="1" si="63"/>
        <v/>
      </c>
      <c r="I559" s="82" t="str">
        <f t="shared" ca="1" si="64"/>
        <v/>
      </c>
    </row>
    <row r="560" spans="2:9" ht="15" thickBot="1" x14ac:dyDescent="0.35">
      <c r="B560" s="79" t="str">
        <f t="shared" ca="1" si="66"/>
        <v/>
      </c>
      <c r="C560" s="80" t="str">
        <f t="shared" ca="1" si="60"/>
        <v/>
      </c>
      <c r="D560" s="83" t="str">
        <f t="shared" ca="1" si="61"/>
        <v/>
      </c>
      <c r="E560" s="81">
        <f t="shared" ca="1" si="65"/>
        <v>0</v>
      </c>
      <c r="F560" s="83"/>
      <c r="G560" s="82" t="str">
        <f t="shared" ca="1" si="62"/>
        <v/>
      </c>
      <c r="H560" s="82" t="str">
        <f t="shared" ca="1" si="63"/>
        <v/>
      </c>
      <c r="I560" s="82" t="str">
        <f t="shared" ca="1" si="64"/>
        <v/>
      </c>
    </row>
    <row r="561" spans="2:9" ht="15" thickBot="1" x14ac:dyDescent="0.35">
      <c r="B561" s="79" t="str">
        <f t="shared" ca="1" si="66"/>
        <v/>
      </c>
      <c r="C561" s="80" t="str">
        <f t="shared" ca="1" si="60"/>
        <v/>
      </c>
      <c r="D561" s="83" t="str">
        <f t="shared" ca="1" si="61"/>
        <v/>
      </c>
      <c r="E561" s="81">
        <f t="shared" ca="1" si="65"/>
        <v>0</v>
      </c>
      <c r="F561" s="83"/>
      <c r="G561" s="82" t="str">
        <f t="shared" ca="1" si="62"/>
        <v/>
      </c>
      <c r="H561" s="82" t="str">
        <f t="shared" ca="1" si="63"/>
        <v/>
      </c>
      <c r="I561" s="82" t="str">
        <f t="shared" ca="1" si="64"/>
        <v/>
      </c>
    </row>
    <row r="562" spans="2:9" ht="15" thickBot="1" x14ac:dyDescent="0.35">
      <c r="B562" s="79" t="str">
        <f t="shared" ca="1" si="66"/>
        <v/>
      </c>
      <c r="C562" s="80" t="str">
        <f t="shared" ca="1" si="60"/>
        <v/>
      </c>
      <c r="D562" s="83" t="str">
        <f t="shared" ca="1" si="61"/>
        <v/>
      </c>
      <c r="E562" s="81">
        <f t="shared" ca="1" si="65"/>
        <v>0</v>
      </c>
      <c r="F562" s="83"/>
      <c r="G562" s="82" t="str">
        <f t="shared" ca="1" si="62"/>
        <v/>
      </c>
      <c r="H562" s="82" t="str">
        <f t="shared" ca="1" si="63"/>
        <v/>
      </c>
      <c r="I562" s="82" t="str">
        <f t="shared" ca="1" si="64"/>
        <v/>
      </c>
    </row>
    <row r="563" spans="2:9" ht="15" thickBot="1" x14ac:dyDescent="0.35">
      <c r="B563" s="79" t="str">
        <f t="shared" ca="1" si="66"/>
        <v/>
      </c>
      <c r="C563" s="80" t="str">
        <f t="shared" ca="1" si="60"/>
        <v/>
      </c>
      <c r="D563" s="83" t="str">
        <f t="shared" ca="1" si="61"/>
        <v/>
      </c>
      <c r="E563" s="81">
        <f t="shared" ca="1" si="65"/>
        <v>0</v>
      </c>
      <c r="F563" s="83"/>
      <c r="G563" s="82" t="str">
        <f t="shared" ca="1" si="62"/>
        <v/>
      </c>
      <c r="H563" s="82" t="str">
        <f t="shared" ca="1" si="63"/>
        <v/>
      </c>
      <c r="I563" s="82" t="str">
        <f t="shared" ca="1" si="64"/>
        <v/>
      </c>
    </row>
    <row r="564" spans="2:9" ht="15" thickBot="1" x14ac:dyDescent="0.35">
      <c r="B564" s="79" t="str">
        <f t="shared" ca="1" si="66"/>
        <v/>
      </c>
      <c r="C564" s="80" t="str">
        <f t="shared" ca="1" si="60"/>
        <v/>
      </c>
      <c r="D564" s="83" t="str">
        <f t="shared" ca="1" si="61"/>
        <v/>
      </c>
      <c r="E564" s="81">
        <f t="shared" ca="1" si="65"/>
        <v>0</v>
      </c>
      <c r="F564" s="83"/>
      <c r="G564" s="82" t="str">
        <f t="shared" ca="1" si="62"/>
        <v/>
      </c>
      <c r="H564" s="82" t="str">
        <f t="shared" ca="1" si="63"/>
        <v/>
      </c>
      <c r="I564" s="82" t="str">
        <f t="shared" ca="1" si="64"/>
        <v/>
      </c>
    </row>
    <row r="565" spans="2:9" ht="15" thickBot="1" x14ac:dyDescent="0.35">
      <c r="B565" s="79" t="str">
        <f t="shared" ca="1" si="66"/>
        <v/>
      </c>
      <c r="C565" s="80" t="str">
        <f t="shared" ca="1" si="60"/>
        <v/>
      </c>
      <c r="D565" s="83" t="str">
        <f t="shared" ca="1" si="61"/>
        <v/>
      </c>
      <c r="E565" s="81">
        <f t="shared" ca="1" si="65"/>
        <v>0</v>
      </c>
      <c r="F565" s="83"/>
      <c r="G565" s="82" t="str">
        <f t="shared" ca="1" si="62"/>
        <v/>
      </c>
      <c r="H565" s="82" t="str">
        <f t="shared" ca="1" si="63"/>
        <v/>
      </c>
      <c r="I565" s="82" t="str">
        <f t="shared" ca="1" si="64"/>
        <v/>
      </c>
    </row>
    <row r="566" spans="2:9" ht="15" thickBot="1" x14ac:dyDescent="0.35">
      <c r="B566" s="79" t="str">
        <f t="shared" ca="1" si="66"/>
        <v/>
      </c>
      <c r="C566" s="80" t="str">
        <f t="shared" ca="1" si="60"/>
        <v/>
      </c>
      <c r="D566" s="83" t="str">
        <f t="shared" ca="1" si="61"/>
        <v/>
      </c>
      <c r="E566" s="81">
        <f t="shared" ca="1" si="65"/>
        <v>0</v>
      </c>
      <c r="F566" s="83"/>
      <c r="G566" s="82" t="str">
        <f t="shared" ca="1" si="62"/>
        <v/>
      </c>
      <c r="H566" s="82" t="str">
        <f t="shared" ca="1" si="63"/>
        <v/>
      </c>
      <c r="I566" s="82" t="str">
        <f t="shared" ca="1" si="64"/>
        <v/>
      </c>
    </row>
    <row r="567" spans="2:9" ht="15" thickBot="1" x14ac:dyDescent="0.35">
      <c r="B567" s="79" t="str">
        <f t="shared" ca="1" si="66"/>
        <v/>
      </c>
      <c r="C567" s="80" t="str">
        <f t="shared" ca="1" si="60"/>
        <v/>
      </c>
      <c r="D567" s="83" t="str">
        <f t="shared" ca="1" si="61"/>
        <v/>
      </c>
      <c r="E567" s="81">
        <f t="shared" ca="1" si="65"/>
        <v>0</v>
      </c>
      <c r="F567" s="83"/>
      <c r="G567" s="82" t="str">
        <f t="shared" ca="1" si="62"/>
        <v/>
      </c>
      <c r="H567" s="82" t="str">
        <f t="shared" ca="1" si="63"/>
        <v/>
      </c>
      <c r="I567" s="82" t="str">
        <f t="shared" ca="1" si="64"/>
        <v/>
      </c>
    </row>
    <row r="568" spans="2:9" ht="15" thickBot="1" x14ac:dyDescent="0.35">
      <c r="B568" s="79" t="str">
        <f t="shared" ca="1" si="66"/>
        <v/>
      </c>
      <c r="C568" s="80" t="str">
        <f t="shared" ca="1" si="60"/>
        <v/>
      </c>
      <c r="D568" s="83" t="str">
        <f t="shared" ca="1" si="61"/>
        <v/>
      </c>
      <c r="E568" s="81">
        <f t="shared" ca="1" si="65"/>
        <v>0</v>
      </c>
      <c r="F568" s="83"/>
      <c r="G568" s="82" t="str">
        <f t="shared" ca="1" si="62"/>
        <v/>
      </c>
      <c r="H568" s="82" t="str">
        <f t="shared" ca="1" si="63"/>
        <v/>
      </c>
      <c r="I568" s="82" t="str">
        <f t="shared" ca="1" si="64"/>
        <v/>
      </c>
    </row>
    <row r="569" spans="2:9" ht="15" thickBot="1" x14ac:dyDescent="0.35">
      <c r="B569" s="79" t="str">
        <f t="shared" ca="1" si="66"/>
        <v/>
      </c>
      <c r="C569" s="80" t="str">
        <f t="shared" ca="1" si="60"/>
        <v/>
      </c>
      <c r="D569" s="83" t="str">
        <f t="shared" ca="1" si="61"/>
        <v/>
      </c>
      <c r="E569" s="81">
        <f t="shared" ca="1" si="65"/>
        <v>0</v>
      </c>
      <c r="F569" s="83"/>
      <c r="G569" s="82" t="str">
        <f t="shared" ca="1" si="62"/>
        <v/>
      </c>
      <c r="H569" s="82" t="str">
        <f t="shared" ca="1" si="63"/>
        <v/>
      </c>
      <c r="I569" s="82" t="str">
        <f t="shared" ca="1" si="64"/>
        <v/>
      </c>
    </row>
    <row r="570" spans="2:9" ht="15" thickBot="1" x14ac:dyDescent="0.35">
      <c r="B570" s="79" t="str">
        <f t="shared" ca="1" si="66"/>
        <v/>
      </c>
      <c r="C570" s="80" t="str">
        <f t="shared" ca="1" si="60"/>
        <v/>
      </c>
      <c r="D570" s="83" t="str">
        <f t="shared" ca="1" si="61"/>
        <v/>
      </c>
      <c r="E570" s="81">
        <f t="shared" ca="1" si="65"/>
        <v>0</v>
      </c>
      <c r="F570" s="83"/>
      <c r="G570" s="82" t="str">
        <f t="shared" ca="1" si="62"/>
        <v/>
      </c>
      <c r="H570" s="82" t="str">
        <f t="shared" ca="1" si="63"/>
        <v/>
      </c>
      <c r="I570" s="82" t="str">
        <f t="shared" ca="1" si="64"/>
        <v/>
      </c>
    </row>
    <row r="571" spans="2:9" ht="15" thickBot="1" x14ac:dyDescent="0.35">
      <c r="B571" s="79" t="str">
        <f t="shared" ca="1" si="66"/>
        <v/>
      </c>
      <c r="C571" s="80" t="str">
        <f t="shared" ca="1" si="60"/>
        <v/>
      </c>
      <c r="D571" s="83" t="str">
        <f t="shared" ca="1" si="61"/>
        <v/>
      </c>
      <c r="E571" s="81">
        <f t="shared" ca="1" si="65"/>
        <v>0</v>
      </c>
      <c r="F571" s="83"/>
      <c r="G571" s="82" t="str">
        <f t="shared" ca="1" si="62"/>
        <v/>
      </c>
      <c r="H571" s="82" t="str">
        <f t="shared" ca="1" si="63"/>
        <v/>
      </c>
      <c r="I571" s="82" t="str">
        <f t="shared" ca="1" si="64"/>
        <v/>
      </c>
    </row>
    <row r="572" spans="2:9" ht="15" thickBot="1" x14ac:dyDescent="0.35">
      <c r="B572" s="79" t="str">
        <f t="shared" ca="1" si="66"/>
        <v/>
      </c>
      <c r="C572" s="80" t="str">
        <f t="shared" ca="1" si="60"/>
        <v/>
      </c>
      <c r="D572" s="83" t="str">
        <f t="shared" ca="1" si="61"/>
        <v/>
      </c>
      <c r="E572" s="81">
        <f t="shared" ca="1" si="65"/>
        <v>0</v>
      </c>
      <c r="F572" s="83"/>
      <c r="G572" s="82" t="str">
        <f t="shared" ca="1" si="62"/>
        <v/>
      </c>
      <c r="H572" s="82" t="str">
        <f t="shared" ca="1" si="63"/>
        <v/>
      </c>
      <c r="I572" s="82" t="str">
        <f t="shared" ca="1" si="64"/>
        <v/>
      </c>
    </row>
    <row r="573" spans="2:9" ht="15" thickBot="1" x14ac:dyDescent="0.35">
      <c r="B573" s="79" t="str">
        <f t="shared" ca="1" si="66"/>
        <v/>
      </c>
      <c r="C573" s="80" t="str">
        <f t="shared" ca="1" si="60"/>
        <v/>
      </c>
      <c r="D573" s="83" t="str">
        <f t="shared" ca="1" si="61"/>
        <v/>
      </c>
      <c r="E573" s="81">
        <f t="shared" ca="1" si="65"/>
        <v>0</v>
      </c>
      <c r="F573" s="83"/>
      <c r="G573" s="82" t="str">
        <f t="shared" ca="1" si="62"/>
        <v/>
      </c>
      <c r="H573" s="82" t="str">
        <f t="shared" ca="1" si="63"/>
        <v/>
      </c>
      <c r="I573" s="82" t="str">
        <f t="shared" ca="1" si="64"/>
        <v/>
      </c>
    </row>
    <row r="574" spans="2:9" ht="15" thickBot="1" x14ac:dyDescent="0.35">
      <c r="B574" s="79" t="str">
        <f t="shared" ca="1" si="66"/>
        <v/>
      </c>
      <c r="C574" s="80" t="str">
        <f t="shared" ca="1" si="60"/>
        <v/>
      </c>
      <c r="D574" s="83" t="str">
        <f t="shared" ca="1" si="61"/>
        <v/>
      </c>
      <c r="E574" s="81">
        <f t="shared" ca="1" si="65"/>
        <v>0</v>
      </c>
      <c r="F574" s="83"/>
      <c r="G574" s="82" t="str">
        <f t="shared" ca="1" si="62"/>
        <v/>
      </c>
      <c r="H574" s="82" t="str">
        <f t="shared" ca="1" si="63"/>
        <v/>
      </c>
      <c r="I574" s="82" t="str">
        <f t="shared" ca="1" si="64"/>
        <v/>
      </c>
    </row>
    <row r="575" spans="2:9" ht="15" thickBot="1" x14ac:dyDescent="0.35">
      <c r="B575" s="79" t="str">
        <f t="shared" ca="1" si="66"/>
        <v/>
      </c>
      <c r="C575" s="80" t="str">
        <f t="shared" ca="1" si="60"/>
        <v/>
      </c>
      <c r="D575" s="83" t="str">
        <f t="shared" ca="1" si="61"/>
        <v/>
      </c>
      <c r="E575" s="81">
        <f t="shared" ca="1" si="65"/>
        <v>0</v>
      </c>
      <c r="F575" s="83"/>
      <c r="G575" s="82" t="str">
        <f t="shared" ca="1" si="62"/>
        <v/>
      </c>
      <c r="H575" s="82" t="str">
        <f t="shared" ca="1" si="63"/>
        <v/>
      </c>
      <c r="I575" s="82" t="str">
        <f t="shared" ca="1" si="64"/>
        <v/>
      </c>
    </row>
    <row r="576" spans="2:9" ht="15" thickBot="1" x14ac:dyDescent="0.35">
      <c r="B576" s="79" t="str">
        <f t="shared" ca="1" si="66"/>
        <v/>
      </c>
      <c r="C576" s="80" t="str">
        <f t="shared" ca="1" si="60"/>
        <v/>
      </c>
      <c r="D576" s="83" t="str">
        <f t="shared" ca="1" si="61"/>
        <v/>
      </c>
      <c r="E576" s="81">
        <f t="shared" ca="1" si="65"/>
        <v>0</v>
      </c>
      <c r="F576" s="83"/>
      <c r="G576" s="82" t="str">
        <f t="shared" ca="1" si="62"/>
        <v/>
      </c>
      <c r="H576" s="82" t="str">
        <f t="shared" ca="1" si="63"/>
        <v/>
      </c>
      <c r="I576" s="82" t="str">
        <f t="shared" ca="1" si="64"/>
        <v/>
      </c>
    </row>
    <row r="577" spans="2:9" ht="15" thickBot="1" x14ac:dyDescent="0.35">
      <c r="B577" s="79" t="str">
        <f t="shared" ca="1" si="66"/>
        <v/>
      </c>
      <c r="C577" s="80" t="str">
        <f t="shared" ca="1" si="60"/>
        <v/>
      </c>
      <c r="D577" s="83" t="str">
        <f t="shared" ca="1" si="61"/>
        <v/>
      </c>
      <c r="E577" s="81">
        <f t="shared" ca="1" si="65"/>
        <v>0</v>
      </c>
      <c r="F577" s="83"/>
      <c r="G577" s="82" t="str">
        <f t="shared" ca="1" si="62"/>
        <v/>
      </c>
      <c r="H577" s="82" t="str">
        <f t="shared" ca="1" si="63"/>
        <v/>
      </c>
      <c r="I577" s="82" t="str">
        <f t="shared" ca="1" si="64"/>
        <v/>
      </c>
    </row>
    <row r="578" spans="2:9" ht="15" thickBot="1" x14ac:dyDescent="0.35">
      <c r="B578" s="79" t="str">
        <f t="shared" ca="1" si="66"/>
        <v/>
      </c>
      <c r="C578" s="80" t="str">
        <f t="shared" ca="1" si="60"/>
        <v/>
      </c>
      <c r="D578" s="83" t="str">
        <f t="shared" ca="1" si="61"/>
        <v/>
      </c>
      <c r="E578" s="81">
        <f t="shared" ca="1" si="65"/>
        <v>0</v>
      </c>
      <c r="F578" s="83"/>
      <c r="G578" s="82" t="str">
        <f t="shared" ca="1" si="62"/>
        <v/>
      </c>
      <c r="H578" s="82" t="str">
        <f t="shared" ca="1" si="63"/>
        <v/>
      </c>
      <c r="I578" s="82" t="str">
        <f t="shared" ca="1" si="64"/>
        <v/>
      </c>
    </row>
    <row r="579" spans="2:9" ht="15" thickBot="1" x14ac:dyDescent="0.35">
      <c r="B579" s="79" t="str">
        <f t="shared" ca="1" si="66"/>
        <v/>
      </c>
      <c r="C579" s="80" t="str">
        <f t="shared" ca="1" si="60"/>
        <v/>
      </c>
      <c r="D579" s="83" t="str">
        <f t="shared" ca="1" si="61"/>
        <v/>
      </c>
      <c r="E579" s="81">
        <f t="shared" ca="1" si="65"/>
        <v>0</v>
      </c>
      <c r="F579" s="83"/>
      <c r="G579" s="82" t="str">
        <f t="shared" ca="1" si="62"/>
        <v/>
      </c>
      <c r="H579" s="82" t="str">
        <f t="shared" ca="1" si="63"/>
        <v/>
      </c>
      <c r="I579" s="82" t="str">
        <f t="shared" ca="1" si="64"/>
        <v/>
      </c>
    </row>
    <row r="580" spans="2:9" ht="15" thickBot="1" x14ac:dyDescent="0.35">
      <c r="B580" s="79" t="str">
        <f t="shared" ca="1" si="66"/>
        <v/>
      </c>
      <c r="C580" s="80" t="str">
        <f t="shared" ca="1" si="60"/>
        <v/>
      </c>
      <c r="D580" s="83" t="str">
        <f t="shared" ca="1" si="61"/>
        <v/>
      </c>
      <c r="E580" s="81">
        <f t="shared" ca="1" si="65"/>
        <v>0</v>
      </c>
      <c r="F580" s="83"/>
      <c r="G580" s="82" t="str">
        <f t="shared" ca="1" si="62"/>
        <v/>
      </c>
      <c r="H580" s="82" t="str">
        <f t="shared" ca="1" si="63"/>
        <v/>
      </c>
      <c r="I580" s="82" t="str">
        <f t="shared" ca="1" si="64"/>
        <v/>
      </c>
    </row>
    <row r="581" spans="2:9" ht="15" thickBot="1" x14ac:dyDescent="0.35">
      <c r="B581" s="79" t="str">
        <f t="shared" ca="1" si="66"/>
        <v/>
      </c>
      <c r="C581" s="80" t="str">
        <f t="shared" ca="1" si="60"/>
        <v/>
      </c>
      <c r="D581" s="83" t="str">
        <f t="shared" ca="1" si="61"/>
        <v/>
      </c>
      <c r="E581" s="81">
        <f t="shared" ca="1" si="65"/>
        <v>0</v>
      </c>
      <c r="F581" s="83"/>
      <c r="G581" s="82" t="str">
        <f t="shared" ca="1" si="62"/>
        <v/>
      </c>
      <c r="H581" s="82" t="str">
        <f t="shared" ca="1" si="63"/>
        <v/>
      </c>
      <c r="I581" s="82" t="str">
        <f t="shared" ca="1" si="64"/>
        <v/>
      </c>
    </row>
    <row r="582" spans="2:9" ht="15" thickBot="1" x14ac:dyDescent="0.35">
      <c r="B582" s="79" t="str">
        <f t="shared" ca="1" si="66"/>
        <v/>
      </c>
      <c r="C582" s="80" t="str">
        <f t="shared" ca="1" si="60"/>
        <v/>
      </c>
      <c r="D582" s="83" t="str">
        <f t="shared" ca="1" si="61"/>
        <v/>
      </c>
      <c r="E582" s="81">
        <f t="shared" ca="1" si="65"/>
        <v>0</v>
      </c>
      <c r="F582" s="83"/>
      <c r="G582" s="82" t="str">
        <f t="shared" ca="1" si="62"/>
        <v/>
      </c>
      <c r="H582" s="82" t="str">
        <f t="shared" ca="1" si="63"/>
        <v/>
      </c>
      <c r="I582" s="82" t="str">
        <f t="shared" ca="1" si="64"/>
        <v/>
      </c>
    </row>
    <row r="583" spans="2:9" ht="15" thickBot="1" x14ac:dyDescent="0.35">
      <c r="B583" s="79" t="str">
        <f t="shared" ca="1" si="66"/>
        <v/>
      </c>
      <c r="C583" s="80" t="str">
        <f t="shared" ca="1" si="60"/>
        <v/>
      </c>
      <c r="D583" s="83" t="str">
        <f t="shared" ca="1" si="61"/>
        <v/>
      </c>
      <c r="E583" s="81">
        <f t="shared" ca="1" si="65"/>
        <v>0</v>
      </c>
      <c r="F583" s="83"/>
      <c r="G583" s="82" t="str">
        <f t="shared" ca="1" si="62"/>
        <v/>
      </c>
      <c r="H583" s="82" t="str">
        <f t="shared" ca="1" si="63"/>
        <v/>
      </c>
      <c r="I583" s="82" t="str">
        <f t="shared" ca="1" si="64"/>
        <v/>
      </c>
    </row>
    <row r="584" spans="2:9" ht="15" thickBot="1" x14ac:dyDescent="0.35">
      <c r="B584" s="79" t="str">
        <f t="shared" ca="1" si="66"/>
        <v/>
      </c>
      <c r="C584" s="80" t="str">
        <f t="shared" ca="1" si="60"/>
        <v/>
      </c>
      <c r="D584" s="83" t="str">
        <f t="shared" ca="1" si="61"/>
        <v/>
      </c>
      <c r="E584" s="81">
        <f t="shared" ca="1" si="65"/>
        <v>0</v>
      </c>
      <c r="F584" s="83"/>
      <c r="G584" s="82" t="str">
        <f t="shared" ca="1" si="62"/>
        <v/>
      </c>
      <c r="H584" s="82" t="str">
        <f t="shared" ca="1" si="63"/>
        <v/>
      </c>
      <c r="I584" s="82" t="str">
        <f t="shared" ca="1" si="64"/>
        <v/>
      </c>
    </row>
    <row r="585" spans="2:9" ht="15" thickBot="1" x14ac:dyDescent="0.35">
      <c r="B585" s="79" t="str">
        <f t="shared" ca="1" si="66"/>
        <v/>
      </c>
      <c r="C585" s="80" t="str">
        <f t="shared" ca="1" si="60"/>
        <v/>
      </c>
      <c r="D585" s="83" t="str">
        <f t="shared" ca="1" si="61"/>
        <v/>
      </c>
      <c r="E585" s="81">
        <f t="shared" ca="1" si="65"/>
        <v>0</v>
      </c>
      <c r="F585" s="83"/>
      <c r="G585" s="82" t="str">
        <f t="shared" ca="1" si="62"/>
        <v/>
      </c>
      <c r="H585" s="82" t="str">
        <f t="shared" ca="1" si="63"/>
        <v/>
      </c>
      <c r="I585" s="82" t="str">
        <f t="shared" ca="1" si="64"/>
        <v/>
      </c>
    </row>
    <row r="586" spans="2:9" ht="15" thickBot="1" x14ac:dyDescent="0.35">
      <c r="B586" s="79" t="str">
        <f t="shared" ca="1" si="66"/>
        <v/>
      </c>
      <c r="C586" s="80" t="str">
        <f t="shared" ca="1" si="60"/>
        <v/>
      </c>
      <c r="D586" s="83" t="str">
        <f t="shared" ca="1" si="61"/>
        <v/>
      </c>
      <c r="E586" s="81">
        <f t="shared" ca="1" si="65"/>
        <v>0</v>
      </c>
      <c r="F586" s="83"/>
      <c r="G586" s="82" t="str">
        <f t="shared" ca="1" si="62"/>
        <v/>
      </c>
      <c r="H586" s="82" t="str">
        <f t="shared" ca="1" si="63"/>
        <v/>
      </c>
      <c r="I586" s="82" t="str">
        <f t="shared" ca="1" si="64"/>
        <v/>
      </c>
    </row>
    <row r="587" spans="2:9" ht="15" thickBot="1" x14ac:dyDescent="0.35">
      <c r="B587" s="79" t="str">
        <f t="shared" ca="1" si="66"/>
        <v/>
      </c>
      <c r="C587" s="80" t="str">
        <f t="shared" ca="1" si="60"/>
        <v/>
      </c>
      <c r="D587" s="83" t="str">
        <f t="shared" ca="1" si="61"/>
        <v/>
      </c>
      <c r="E587" s="81">
        <f t="shared" ca="1" si="65"/>
        <v>0</v>
      </c>
      <c r="F587" s="83"/>
      <c r="G587" s="82" t="str">
        <f t="shared" ca="1" si="62"/>
        <v/>
      </c>
      <c r="H587" s="82" t="str">
        <f t="shared" ca="1" si="63"/>
        <v/>
      </c>
      <c r="I587" s="82" t="str">
        <f t="shared" ca="1" si="64"/>
        <v/>
      </c>
    </row>
    <row r="588" spans="2:9" ht="15" thickBot="1" x14ac:dyDescent="0.35">
      <c r="B588" s="79" t="str">
        <f t="shared" ca="1" si="66"/>
        <v/>
      </c>
      <c r="C588" s="80" t="str">
        <f t="shared" ca="1" si="60"/>
        <v/>
      </c>
      <c r="D588" s="83" t="str">
        <f t="shared" ca="1" si="61"/>
        <v/>
      </c>
      <c r="E588" s="81">
        <f t="shared" ca="1" si="65"/>
        <v>0</v>
      </c>
      <c r="F588" s="83"/>
      <c r="G588" s="82" t="str">
        <f t="shared" ca="1" si="62"/>
        <v/>
      </c>
      <c r="H588" s="82" t="str">
        <f t="shared" ca="1" si="63"/>
        <v/>
      </c>
      <c r="I588" s="82" t="str">
        <f t="shared" ca="1" si="64"/>
        <v/>
      </c>
    </row>
    <row r="589" spans="2:9" ht="15" thickBot="1" x14ac:dyDescent="0.35">
      <c r="B589" s="79" t="str">
        <f t="shared" ca="1" si="66"/>
        <v/>
      </c>
      <c r="C589" s="80" t="str">
        <f t="shared" ca="1" si="60"/>
        <v/>
      </c>
      <c r="D589" s="83" t="str">
        <f t="shared" ca="1" si="61"/>
        <v/>
      </c>
      <c r="E589" s="81">
        <f t="shared" ca="1" si="65"/>
        <v>0</v>
      </c>
      <c r="F589" s="83"/>
      <c r="G589" s="82" t="str">
        <f t="shared" ca="1" si="62"/>
        <v/>
      </c>
      <c r="H589" s="82" t="str">
        <f t="shared" ca="1" si="63"/>
        <v/>
      </c>
      <c r="I589" s="82" t="str">
        <f t="shared" ca="1" si="64"/>
        <v/>
      </c>
    </row>
    <row r="590" spans="2:9" ht="15" thickBot="1" x14ac:dyDescent="0.35">
      <c r="B590" s="79" t="str">
        <f t="shared" ca="1" si="66"/>
        <v/>
      </c>
      <c r="C590" s="80" t="str">
        <f t="shared" ca="1" si="60"/>
        <v/>
      </c>
      <c r="D590" s="83" t="str">
        <f t="shared" ca="1" si="61"/>
        <v/>
      </c>
      <c r="E590" s="81">
        <f t="shared" ca="1" si="65"/>
        <v>0</v>
      </c>
      <c r="F590" s="83"/>
      <c r="G590" s="82" t="str">
        <f t="shared" ca="1" si="62"/>
        <v/>
      </c>
      <c r="H590" s="82" t="str">
        <f t="shared" ca="1" si="63"/>
        <v/>
      </c>
      <c r="I590" s="82" t="str">
        <f t="shared" ca="1" si="64"/>
        <v/>
      </c>
    </row>
    <row r="591" spans="2:9" ht="15" thickBot="1" x14ac:dyDescent="0.35">
      <c r="B591" s="79" t="str">
        <f t="shared" ca="1" si="66"/>
        <v/>
      </c>
      <c r="C591" s="80" t="str">
        <f t="shared" ca="1" si="60"/>
        <v/>
      </c>
      <c r="D591" s="83" t="str">
        <f t="shared" ca="1" si="61"/>
        <v/>
      </c>
      <c r="E591" s="81">
        <f t="shared" ca="1" si="65"/>
        <v>0</v>
      </c>
      <c r="F591" s="83"/>
      <c r="G591" s="82" t="str">
        <f t="shared" ca="1" si="62"/>
        <v/>
      </c>
      <c r="H591" s="82" t="str">
        <f t="shared" ca="1" si="63"/>
        <v/>
      </c>
      <c r="I591" s="82" t="str">
        <f t="shared" ca="1" si="64"/>
        <v/>
      </c>
    </row>
    <row r="592" spans="2:9" ht="15" thickBot="1" x14ac:dyDescent="0.35">
      <c r="B592" s="79" t="str">
        <f t="shared" ca="1" si="66"/>
        <v/>
      </c>
      <c r="C592" s="80" t="str">
        <f t="shared" ca="1" si="60"/>
        <v/>
      </c>
      <c r="D592" s="83" t="str">
        <f t="shared" ca="1" si="61"/>
        <v/>
      </c>
      <c r="E592" s="81">
        <f t="shared" ca="1" si="65"/>
        <v>0</v>
      </c>
      <c r="F592" s="83"/>
      <c r="G592" s="82" t="str">
        <f t="shared" ca="1" si="62"/>
        <v/>
      </c>
      <c r="H592" s="82" t="str">
        <f t="shared" ca="1" si="63"/>
        <v/>
      </c>
      <c r="I592" s="82" t="str">
        <f t="shared" ca="1" si="64"/>
        <v/>
      </c>
    </row>
    <row r="593" spans="2:9" ht="15" thickBot="1" x14ac:dyDescent="0.35">
      <c r="B593" s="79" t="str">
        <f t="shared" ca="1" si="66"/>
        <v/>
      </c>
      <c r="C593" s="80" t="str">
        <f t="shared" ca="1" si="60"/>
        <v/>
      </c>
      <c r="D593" s="83" t="str">
        <f t="shared" ca="1" si="61"/>
        <v/>
      </c>
      <c r="E593" s="81">
        <f t="shared" ca="1" si="65"/>
        <v>0</v>
      </c>
      <c r="F593" s="83"/>
      <c r="G593" s="82" t="str">
        <f t="shared" ca="1" si="62"/>
        <v/>
      </c>
      <c r="H593" s="82" t="str">
        <f t="shared" ca="1" si="63"/>
        <v/>
      </c>
      <c r="I593" s="82" t="str">
        <f t="shared" ca="1" si="64"/>
        <v/>
      </c>
    </row>
    <row r="594" spans="2:9" ht="15" thickBot="1" x14ac:dyDescent="0.35">
      <c r="B594" s="79" t="str">
        <f t="shared" ca="1" si="66"/>
        <v/>
      </c>
      <c r="C594" s="80" t="str">
        <f t="shared" ca="1" si="60"/>
        <v/>
      </c>
      <c r="D594" s="83" t="str">
        <f t="shared" ca="1" si="61"/>
        <v/>
      </c>
      <c r="E594" s="81">
        <f t="shared" ca="1" si="65"/>
        <v>0</v>
      </c>
      <c r="F594" s="83"/>
      <c r="G594" s="82" t="str">
        <f t="shared" ca="1" si="62"/>
        <v/>
      </c>
      <c r="H594" s="82" t="str">
        <f t="shared" ca="1" si="63"/>
        <v/>
      </c>
      <c r="I594" s="82" t="str">
        <f t="shared" ca="1" si="64"/>
        <v/>
      </c>
    </row>
    <row r="595" spans="2:9" ht="15" thickBot="1" x14ac:dyDescent="0.35">
      <c r="B595" s="79" t="str">
        <f t="shared" ca="1" si="66"/>
        <v/>
      </c>
      <c r="C595" s="80" t="str">
        <f t="shared" ca="1" si="60"/>
        <v/>
      </c>
      <c r="D595" s="83" t="str">
        <f t="shared" ca="1" si="61"/>
        <v/>
      </c>
      <c r="E595" s="81">
        <f t="shared" ca="1" si="65"/>
        <v>0</v>
      </c>
      <c r="F595" s="83"/>
      <c r="G595" s="82" t="str">
        <f t="shared" ca="1" si="62"/>
        <v/>
      </c>
      <c r="H595" s="82" t="str">
        <f t="shared" ca="1" si="63"/>
        <v/>
      </c>
      <c r="I595" s="82" t="str">
        <f t="shared" ca="1" si="64"/>
        <v/>
      </c>
    </row>
    <row r="596" spans="2:9" ht="15" thickBot="1" x14ac:dyDescent="0.35">
      <c r="B596" s="79" t="str">
        <f t="shared" ca="1" si="66"/>
        <v/>
      </c>
      <c r="C596" s="80" t="str">
        <f t="shared" ca="1" si="60"/>
        <v/>
      </c>
      <c r="D596" s="83" t="str">
        <f t="shared" ca="1" si="61"/>
        <v/>
      </c>
      <c r="E596" s="81">
        <f t="shared" ca="1" si="65"/>
        <v>0</v>
      </c>
      <c r="F596" s="83"/>
      <c r="G596" s="82" t="str">
        <f t="shared" ca="1" si="62"/>
        <v/>
      </c>
      <c r="H596" s="82" t="str">
        <f t="shared" ca="1" si="63"/>
        <v/>
      </c>
      <c r="I596" s="82" t="str">
        <f t="shared" ca="1" si="64"/>
        <v/>
      </c>
    </row>
    <row r="597" spans="2:9" ht="15" thickBot="1" x14ac:dyDescent="0.35">
      <c r="B597" s="79" t="str">
        <f t="shared" ca="1" si="66"/>
        <v/>
      </c>
      <c r="C597" s="80" t="str">
        <f t="shared" ca="1" si="60"/>
        <v/>
      </c>
      <c r="D597" s="83" t="str">
        <f t="shared" ca="1" si="61"/>
        <v/>
      </c>
      <c r="E597" s="81">
        <f t="shared" ca="1" si="65"/>
        <v>0</v>
      </c>
      <c r="F597" s="83"/>
      <c r="G597" s="82" t="str">
        <f t="shared" ca="1" si="62"/>
        <v/>
      </c>
      <c r="H597" s="82" t="str">
        <f t="shared" ca="1" si="63"/>
        <v/>
      </c>
      <c r="I597" s="82" t="str">
        <f t="shared" ca="1" si="64"/>
        <v/>
      </c>
    </row>
    <row r="598" spans="2:9" ht="15" thickBot="1" x14ac:dyDescent="0.35">
      <c r="B598" s="79" t="str">
        <f t="shared" ca="1" si="66"/>
        <v/>
      </c>
      <c r="C598" s="80" t="str">
        <f t="shared" ca="1" si="60"/>
        <v/>
      </c>
      <c r="D598" s="83" t="str">
        <f t="shared" ca="1" si="61"/>
        <v/>
      </c>
      <c r="E598" s="81">
        <f t="shared" ca="1" si="65"/>
        <v>0</v>
      </c>
      <c r="F598" s="83"/>
      <c r="G598" s="82" t="str">
        <f t="shared" ca="1" si="62"/>
        <v/>
      </c>
      <c r="H598" s="82" t="str">
        <f t="shared" ca="1" si="63"/>
        <v/>
      </c>
      <c r="I598" s="82" t="str">
        <f t="shared" ca="1" si="64"/>
        <v/>
      </c>
    </row>
    <row r="599" spans="2:9" ht="15" thickBot="1" x14ac:dyDescent="0.35">
      <c r="B599" s="79" t="str">
        <f t="shared" ca="1" si="66"/>
        <v/>
      </c>
      <c r="C599" s="80" t="str">
        <f t="shared" ca="1" si="60"/>
        <v/>
      </c>
      <c r="D599" s="83" t="str">
        <f t="shared" ca="1" si="61"/>
        <v/>
      </c>
      <c r="E599" s="81">
        <f t="shared" ca="1" si="65"/>
        <v>0</v>
      </c>
      <c r="F599" s="83"/>
      <c r="G599" s="82" t="str">
        <f t="shared" ca="1" si="62"/>
        <v/>
      </c>
      <c r="H599" s="82" t="str">
        <f t="shared" ca="1" si="63"/>
        <v/>
      </c>
      <c r="I599" s="82" t="str">
        <f t="shared" ca="1" si="64"/>
        <v/>
      </c>
    </row>
    <row r="600" spans="2:9" ht="15" thickBot="1" x14ac:dyDescent="0.35">
      <c r="B600" s="79" t="str">
        <f t="shared" ca="1" si="66"/>
        <v/>
      </c>
      <c r="C600" s="80" t="str">
        <f t="shared" ref="C600:C663" ca="1" si="67">IF($E$10="End of the Period",IF(B600="","",IF(OR(payment_frequency_2="Weekly",payment_frequency_2="Bi-weekly",payment_frequency_2="Semi-monthly"),first_payment_date_2+B600*VLOOKUP(payment_frequency_2,periodic_table,2,0),EDATE(first_payment_date_2,B600*VLOOKUP(payment_frequency_2,periodic_table,2,0)))),IF(B600="","",IF(OR(payment_frequency_2="Weekly",payment_frequency_2="Bi-weekly",payment_frequency_2="Semi-monthly"),first_payment_date_2+(B600-1)*VLOOKUP(payment_frequency_2,periodic_table,2,0),EDATE(first_payment_date_2,(B600-1)*VLOOKUP(payment_frequency_2,periodic_table,2,0)))))</f>
        <v/>
      </c>
      <c r="D600" s="83" t="str">
        <f t="shared" ref="D600:D663" ca="1" si="68">IF(B600="","",IF(I599&lt;payment_2,I599*(1+rate_2),payment_2))</f>
        <v/>
      </c>
      <c r="E600" s="81">
        <f t="shared" ca="1" si="65"/>
        <v>0</v>
      </c>
      <c r="F600" s="83"/>
      <c r="G600" s="82" t="str">
        <f t="shared" ref="G600:G663" ca="1" si="69">IF(AND(payment_type_2=1,B600=1),0,IF(B600="","",I599*rate_2))</f>
        <v/>
      </c>
      <c r="H600" s="82" t="str">
        <f t="shared" ca="1" si="63"/>
        <v/>
      </c>
      <c r="I600" s="82" t="str">
        <f t="shared" ca="1" si="64"/>
        <v/>
      </c>
    </row>
    <row r="601" spans="2:9" ht="15" thickBot="1" x14ac:dyDescent="0.35">
      <c r="B601" s="79" t="str">
        <f t="shared" ca="1" si="66"/>
        <v/>
      </c>
      <c r="C601" s="80" t="str">
        <f t="shared" ca="1" si="67"/>
        <v/>
      </c>
      <c r="D601" s="83" t="str">
        <f t="shared" ca="1" si="68"/>
        <v/>
      </c>
      <c r="E601" s="81">
        <f t="shared" ca="1" si="65"/>
        <v>0</v>
      </c>
      <c r="F601" s="83"/>
      <c r="G601" s="82" t="str">
        <f t="shared" ca="1" si="69"/>
        <v/>
      </c>
      <c r="H601" s="82" t="str">
        <f t="shared" ref="H601:H664" ca="1" si="70">IF(B601="","",D601-G601+E601+F601)</f>
        <v/>
      </c>
      <c r="I601" s="82" t="str">
        <f t="shared" ref="I601:I664" ca="1" si="71">IFERROR(IF(H601&lt;=0,"",I600-H601),"")</f>
        <v/>
      </c>
    </row>
    <row r="602" spans="2:9" ht="15" thickBot="1" x14ac:dyDescent="0.35">
      <c r="B602" s="79" t="str">
        <f t="shared" ca="1" si="66"/>
        <v/>
      </c>
      <c r="C602" s="80" t="str">
        <f t="shared" ca="1" si="67"/>
        <v/>
      </c>
      <c r="D602" s="83" t="str">
        <f t="shared" ca="1" si="68"/>
        <v/>
      </c>
      <c r="E602" s="81">
        <f t="shared" ca="1" si="65"/>
        <v>0</v>
      </c>
      <c r="F602" s="83"/>
      <c r="G602" s="82" t="str">
        <f t="shared" ca="1" si="69"/>
        <v/>
      </c>
      <c r="H602" s="82" t="str">
        <f t="shared" ca="1" si="70"/>
        <v/>
      </c>
      <c r="I602" s="82" t="str">
        <f t="shared" ca="1" si="71"/>
        <v/>
      </c>
    </row>
    <row r="603" spans="2:9" ht="15" thickBot="1" x14ac:dyDescent="0.35">
      <c r="B603" s="79" t="str">
        <f t="shared" ca="1" si="66"/>
        <v/>
      </c>
      <c r="C603" s="80" t="str">
        <f t="shared" ca="1" si="67"/>
        <v/>
      </c>
      <c r="D603" s="83" t="str">
        <f t="shared" ca="1" si="68"/>
        <v/>
      </c>
      <c r="E603" s="81">
        <f t="shared" ca="1" si="65"/>
        <v>0</v>
      </c>
      <c r="F603" s="83"/>
      <c r="G603" s="82" t="str">
        <f t="shared" ca="1" si="69"/>
        <v/>
      </c>
      <c r="H603" s="82" t="str">
        <f t="shared" ca="1" si="70"/>
        <v/>
      </c>
      <c r="I603" s="82" t="str">
        <f t="shared" ca="1" si="71"/>
        <v/>
      </c>
    </row>
    <row r="604" spans="2:9" ht="15" thickBot="1" x14ac:dyDescent="0.35">
      <c r="B604" s="79" t="str">
        <f t="shared" ca="1" si="66"/>
        <v/>
      </c>
      <c r="C604" s="80" t="str">
        <f t="shared" ca="1" si="67"/>
        <v/>
      </c>
      <c r="D604" s="83" t="str">
        <f t="shared" ca="1" si="68"/>
        <v/>
      </c>
      <c r="E604" s="81">
        <f t="shared" ca="1" si="65"/>
        <v>0</v>
      </c>
      <c r="F604" s="83"/>
      <c r="G604" s="82" t="str">
        <f t="shared" ca="1" si="69"/>
        <v/>
      </c>
      <c r="H604" s="82" t="str">
        <f t="shared" ca="1" si="70"/>
        <v/>
      </c>
      <c r="I604" s="82" t="str">
        <f t="shared" ca="1" si="71"/>
        <v/>
      </c>
    </row>
    <row r="605" spans="2:9" ht="15" thickBot="1" x14ac:dyDescent="0.35">
      <c r="B605" s="79" t="str">
        <f t="shared" ca="1" si="66"/>
        <v/>
      </c>
      <c r="C605" s="80" t="str">
        <f t="shared" ca="1" si="67"/>
        <v/>
      </c>
      <c r="D605" s="83" t="str">
        <f t="shared" ca="1" si="68"/>
        <v/>
      </c>
      <c r="E605" s="81">
        <f t="shared" ca="1" si="65"/>
        <v>0</v>
      </c>
      <c r="F605" s="83"/>
      <c r="G605" s="82" t="str">
        <f t="shared" ca="1" si="69"/>
        <v/>
      </c>
      <c r="H605" s="82" t="str">
        <f t="shared" ca="1" si="70"/>
        <v/>
      </c>
      <c r="I605" s="82" t="str">
        <f t="shared" ca="1" si="71"/>
        <v/>
      </c>
    </row>
    <row r="606" spans="2:9" ht="15" thickBot="1" x14ac:dyDescent="0.35">
      <c r="B606" s="79" t="str">
        <f t="shared" ca="1" si="66"/>
        <v/>
      </c>
      <c r="C606" s="80" t="str">
        <f t="shared" ca="1" si="67"/>
        <v/>
      </c>
      <c r="D606" s="83" t="str">
        <f t="shared" ca="1" si="68"/>
        <v/>
      </c>
      <c r="E606" s="81">
        <f t="shared" ca="1" si="65"/>
        <v>0</v>
      </c>
      <c r="F606" s="83"/>
      <c r="G606" s="82" t="str">
        <f t="shared" ca="1" si="69"/>
        <v/>
      </c>
      <c r="H606" s="82" t="str">
        <f t="shared" ca="1" si="70"/>
        <v/>
      </c>
      <c r="I606" s="82" t="str">
        <f t="shared" ca="1" si="71"/>
        <v/>
      </c>
    </row>
    <row r="607" spans="2:9" ht="15" thickBot="1" x14ac:dyDescent="0.35">
      <c r="B607" s="79" t="str">
        <f t="shared" ca="1" si="66"/>
        <v/>
      </c>
      <c r="C607" s="80" t="str">
        <f t="shared" ca="1" si="67"/>
        <v/>
      </c>
      <c r="D607" s="83" t="str">
        <f t="shared" ca="1" si="68"/>
        <v/>
      </c>
      <c r="E607" s="81">
        <f t="shared" ca="1" si="65"/>
        <v>0</v>
      </c>
      <c r="F607" s="83"/>
      <c r="G607" s="82" t="str">
        <f t="shared" ca="1" si="69"/>
        <v/>
      </c>
      <c r="H607" s="82" t="str">
        <f t="shared" ca="1" si="70"/>
        <v/>
      </c>
      <c r="I607" s="82" t="str">
        <f t="shared" ca="1" si="71"/>
        <v/>
      </c>
    </row>
    <row r="608" spans="2:9" ht="15" thickBot="1" x14ac:dyDescent="0.35">
      <c r="B608" s="79" t="str">
        <f t="shared" ca="1" si="66"/>
        <v/>
      </c>
      <c r="C608" s="80" t="str">
        <f t="shared" ca="1" si="67"/>
        <v/>
      </c>
      <c r="D608" s="83" t="str">
        <f t="shared" ca="1" si="68"/>
        <v/>
      </c>
      <c r="E608" s="81">
        <f t="shared" ca="1" si="65"/>
        <v>0</v>
      </c>
      <c r="F608" s="83"/>
      <c r="G608" s="82" t="str">
        <f t="shared" ca="1" si="69"/>
        <v/>
      </c>
      <c r="H608" s="82" t="str">
        <f t="shared" ca="1" si="70"/>
        <v/>
      </c>
      <c r="I608" s="82" t="str">
        <f t="shared" ca="1" si="71"/>
        <v/>
      </c>
    </row>
    <row r="609" spans="2:9" ht="15" thickBot="1" x14ac:dyDescent="0.35">
      <c r="B609" s="79" t="str">
        <f t="shared" ca="1" si="66"/>
        <v/>
      </c>
      <c r="C609" s="80" t="str">
        <f t="shared" ca="1" si="67"/>
        <v/>
      </c>
      <c r="D609" s="83" t="str">
        <f t="shared" ca="1" si="68"/>
        <v/>
      </c>
      <c r="E609" s="81">
        <f t="shared" ca="1" si="65"/>
        <v>0</v>
      </c>
      <c r="F609" s="83"/>
      <c r="G609" s="82" t="str">
        <f t="shared" ca="1" si="69"/>
        <v/>
      </c>
      <c r="H609" s="82" t="str">
        <f t="shared" ca="1" si="70"/>
        <v/>
      </c>
      <c r="I609" s="82" t="str">
        <f t="shared" ca="1" si="71"/>
        <v/>
      </c>
    </row>
    <row r="610" spans="2:9" ht="15" thickBot="1" x14ac:dyDescent="0.35">
      <c r="B610" s="79" t="str">
        <f t="shared" ca="1" si="66"/>
        <v/>
      </c>
      <c r="C610" s="80" t="str">
        <f t="shared" ca="1" si="67"/>
        <v/>
      </c>
      <c r="D610" s="83" t="str">
        <f t="shared" ca="1" si="68"/>
        <v/>
      </c>
      <c r="E610" s="81">
        <f t="shared" ca="1" si="65"/>
        <v>0</v>
      </c>
      <c r="F610" s="83"/>
      <c r="G610" s="82" t="str">
        <f t="shared" ca="1" si="69"/>
        <v/>
      </c>
      <c r="H610" s="82" t="str">
        <f t="shared" ca="1" si="70"/>
        <v/>
      </c>
      <c r="I610" s="82" t="str">
        <f t="shared" ca="1" si="71"/>
        <v/>
      </c>
    </row>
    <row r="611" spans="2:9" ht="15" thickBot="1" x14ac:dyDescent="0.35">
      <c r="B611" s="79" t="str">
        <f t="shared" ca="1" si="66"/>
        <v/>
      </c>
      <c r="C611" s="80" t="str">
        <f t="shared" ca="1" si="67"/>
        <v/>
      </c>
      <c r="D611" s="83" t="str">
        <f t="shared" ca="1" si="68"/>
        <v/>
      </c>
      <c r="E611" s="81">
        <f t="shared" ca="1" si="65"/>
        <v>0</v>
      </c>
      <c r="F611" s="83"/>
      <c r="G611" s="82" t="str">
        <f t="shared" ca="1" si="69"/>
        <v/>
      </c>
      <c r="H611" s="82" t="str">
        <f t="shared" ca="1" si="70"/>
        <v/>
      </c>
      <c r="I611" s="82" t="str">
        <f t="shared" ca="1" si="71"/>
        <v/>
      </c>
    </row>
    <row r="612" spans="2:9" ht="15" thickBot="1" x14ac:dyDescent="0.35">
      <c r="B612" s="79" t="str">
        <f t="shared" ca="1" si="66"/>
        <v/>
      </c>
      <c r="C612" s="80" t="str">
        <f t="shared" ca="1" si="67"/>
        <v/>
      </c>
      <c r="D612" s="83" t="str">
        <f t="shared" ca="1" si="68"/>
        <v/>
      </c>
      <c r="E612" s="81">
        <f t="shared" ref="E612:E675" ca="1" si="72">IFERROR(IF(I611-D612&lt;$E$13,0,IF(B612=$I$17,$E$13,IF(B612&lt;$I$17,0,IF(MOD(B612-$I$17,$E$18)=0,$E$13,0)))),0)</f>
        <v>0</v>
      </c>
      <c r="F612" s="83"/>
      <c r="G612" s="82" t="str">
        <f t="shared" ca="1" si="69"/>
        <v/>
      </c>
      <c r="H612" s="82" t="str">
        <f t="shared" ca="1" si="70"/>
        <v/>
      </c>
      <c r="I612" s="82" t="str">
        <f t="shared" ca="1" si="71"/>
        <v/>
      </c>
    </row>
    <row r="613" spans="2:9" ht="15" thickBot="1" x14ac:dyDescent="0.35">
      <c r="B613" s="79" t="str">
        <f t="shared" ca="1" si="66"/>
        <v/>
      </c>
      <c r="C613" s="80" t="str">
        <f t="shared" ca="1" si="67"/>
        <v/>
      </c>
      <c r="D613" s="83" t="str">
        <f t="shared" ca="1" si="68"/>
        <v/>
      </c>
      <c r="E613" s="81">
        <f t="shared" ca="1" si="72"/>
        <v>0</v>
      </c>
      <c r="F613" s="83"/>
      <c r="G613" s="82" t="str">
        <f t="shared" ca="1" si="69"/>
        <v/>
      </c>
      <c r="H613" s="82" t="str">
        <f t="shared" ca="1" si="70"/>
        <v/>
      </c>
      <c r="I613" s="82" t="str">
        <f t="shared" ca="1" si="71"/>
        <v/>
      </c>
    </row>
    <row r="614" spans="2:9" ht="15" thickBot="1" x14ac:dyDescent="0.35">
      <c r="B614" s="79" t="str">
        <f t="shared" ca="1" si="66"/>
        <v/>
      </c>
      <c r="C614" s="80" t="str">
        <f t="shared" ca="1" si="67"/>
        <v/>
      </c>
      <c r="D614" s="83" t="str">
        <f t="shared" ca="1" si="68"/>
        <v/>
      </c>
      <c r="E614" s="81">
        <f t="shared" ca="1" si="72"/>
        <v>0</v>
      </c>
      <c r="F614" s="83"/>
      <c r="G614" s="82" t="str">
        <f t="shared" ca="1" si="69"/>
        <v/>
      </c>
      <c r="H614" s="82" t="str">
        <f t="shared" ca="1" si="70"/>
        <v/>
      </c>
      <c r="I614" s="82" t="str">
        <f t="shared" ca="1" si="71"/>
        <v/>
      </c>
    </row>
    <row r="615" spans="2:9" ht="15" thickBot="1" x14ac:dyDescent="0.35">
      <c r="B615" s="79" t="str">
        <f t="shared" ca="1" si="66"/>
        <v/>
      </c>
      <c r="C615" s="80" t="str">
        <f t="shared" ca="1" si="67"/>
        <v/>
      </c>
      <c r="D615" s="83" t="str">
        <f t="shared" ca="1" si="68"/>
        <v/>
      </c>
      <c r="E615" s="81">
        <f t="shared" ca="1" si="72"/>
        <v>0</v>
      </c>
      <c r="F615" s="83"/>
      <c r="G615" s="82" t="str">
        <f t="shared" ca="1" si="69"/>
        <v/>
      </c>
      <c r="H615" s="82" t="str">
        <f t="shared" ca="1" si="70"/>
        <v/>
      </c>
      <c r="I615" s="82" t="str">
        <f t="shared" ca="1" si="71"/>
        <v/>
      </c>
    </row>
    <row r="616" spans="2:9" ht="15" thickBot="1" x14ac:dyDescent="0.35">
      <c r="B616" s="79" t="str">
        <f t="shared" ca="1" si="66"/>
        <v/>
      </c>
      <c r="C616" s="80" t="str">
        <f t="shared" ca="1" si="67"/>
        <v/>
      </c>
      <c r="D616" s="83" t="str">
        <f t="shared" ca="1" si="68"/>
        <v/>
      </c>
      <c r="E616" s="81">
        <f t="shared" ca="1" si="72"/>
        <v>0</v>
      </c>
      <c r="F616" s="83"/>
      <c r="G616" s="82" t="str">
        <f t="shared" ca="1" si="69"/>
        <v/>
      </c>
      <c r="H616" s="82" t="str">
        <f t="shared" ca="1" si="70"/>
        <v/>
      </c>
      <c r="I616" s="82" t="str">
        <f t="shared" ca="1" si="71"/>
        <v/>
      </c>
    </row>
    <row r="617" spans="2:9" ht="15" thickBot="1" x14ac:dyDescent="0.35">
      <c r="B617" s="79" t="str">
        <f t="shared" ca="1" si="66"/>
        <v/>
      </c>
      <c r="C617" s="80" t="str">
        <f t="shared" ca="1" si="67"/>
        <v/>
      </c>
      <c r="D617" s="83" t="str">
        <f t="shared" ca="1" si="68"/>
        <v/>
      </c>
      <c r="E617" s="81">
        <f t="shared" ca="1" si="72"/>
        <v>0</v>
      </c>
      <c r="F617" s="83"/>
      <c r="G617" s="82" t="str">
        <f t="shared" ca="1" si="69"/>
        <v/>
      </c>
      <c r="H617" s="82" t="str">
        <f t="shared" ca="1" si="70"/>
        <v/>
      </c>
      <c r="I617" s="82" t="str">
        <f t="shared" ca="1" si="71"/>
        <v/>
      </c>
    </row>
    <row r="618" spans="2:9" ht="15" thickBot="1" x14ac:dyDescent="0.35">
      <c r="B618" s="79" t="str">
        <f t="shared" ca="1" si="66"/>
        <v/>
      </c>
      <c r="C618" s="80" t="str">
        <f t="shared" ca="1" si="67"/>
        <v/>
      </c>
      <c r="D618" s="83" t="str">
        <f t="shared" ca="1" si="68"/>
        <v/>
      </c>
      <c r="E618" s="81">
        <f t="shared" ca="1" si="72"/>
        <v>0</v>
      </c>
      <c r="F618" s="83"/>
      <c r="G618" s="82" t="str">
        <f t="shared" ca="1" si="69"/>
        <v/>
      </c>
      <c r="H618" s="82" t="str">
        <f t="shared" ca="1" si="70"/>
        <v/>
      </c>
      <c r="I618" s="82" t="str">
        <f t="shared" ca="1" si="71"/>
        <v/>
      </c>
    </row>
    <row r="619" spans="2:9" ht="15" thickBot="1" x14ac:dyDescent="0.35">
      <c r="B619" s="79" t="str">
        <f t="shared" ca="1" si="66"/>
        <v/>
      </c>
      <c r="C619" s="80" t="str">
        <f t="shared" ca="1" si="67"/>
        <v/>
      </c>
      <c r="D619" s="83" t="str">
        <f t="shared" ca="1" si="68"/>
        <v/>
      </c>
      <c r="E619" s="81">
        <f t="shared" ca="1" si="72"/>
        <v>0</v>
      </c>
      <c r="F619" s="83"/>
      <c r="G619" s="82" t="str">
        <f t="shared" ca="1" si="69"/>
        <v/>
      </c>
      <c r="H619" s="82" t="str">
        <f t="shared" ca="1" si="70"/>
        <v/>
      </c>
      <c r="I619" s="82" t="str">
        <f t="shared" ca="1" si="71"/>
        <v/>
      </c>
    </row>
    <row r="620" spans="2:9" ht="15" thickBot="1" x14ac:dyDescent="0.35">
      <c r="B620" s="79" t="str">
        <f t="shared" ca="1" si="66"/>
        <v/>
      </c>
      <c r="C620" s="80" t="str">
        <f t="shared" ca="1" si="67"/>
        <v/>
      </c>
      <c r="D620" s="83" t="str">
        <f t="shared" ca="1" si="68"/>
        <v/>
      </c>
      <c r="E620" s="81">
        <f t="shared" ca="1" si="72"/>
        <v>0</v>
      </c>
      <c r="F620" s="83"/>
      <c r="G620" s="82" t="str">
        <f t="shared" ca="1" si="69"/>
        <v/>
      </c>
      <c r="H620" s="82" t="str">
        <f t="shared" ca="1" si="70"/>
        <v/>
      </c>
      <c r="I620" s="82" t="str">
        <f t="shared" ca="1" si="71"/>
        <v/>
      </c>
    </row>
    <row r="621" spans="2:9" ht="15" thickBot="1" x14ac:dyDescent="0.35">
      <c r="B621" s="79" t="str">
        <f t="shared" ca="1" si="66"/>
        <v/>
      </c>
      <c r="C621" s="80" t="str">
        <f t="shared" ca="1" si="67"/>
        <v/>
      </c>
      <c r="D621" s="83" t="str">
        <f t="shared" ca="1" si="68"/>
        <v/>
      </c>
      <c r="E621" s="81">
        <f t="shared" ca="1" si="72"/>
        <v>0</v>
      </c>
      <c r="F621" s="83"/>
      <c r="G621" s="82" t="str">
        <f t="shared" ca="1" si="69"/>
        <v/>
      </c>
      <c r="H621" s="82" t="str">
        <f t="shared" ca="1" si="70"/>
        <v/>
      </c>
      <c r="I621" s="82" t="str">
        <f t="shared" ca="1" si="71"/>
        <v/>
      </c>
    </row>
    <row r="622" spans="2:9" ht="15" thickBot="1" x14ac:dyDescent="0.35">
      <c r="B622" s="79" t="str">
        <f t="shared" ca="1" si="66"/>
        <v/>
      </c>
      <c r="C622" s="80" t="str">
        <f t="shared" ca="1" si="67"/>
        <v/>
      </c>
      <c r="D622" s="83" t="str">
        <f t="shared" ca="1" si="68"/>
        <v/>
      </c>
      <c r="E622" s="81">
        <f t="shared" ca="1" si="72"/>
        <v>0</v>
      </c>
      <c r="F622" s="83"/>
      <c r="G622" s="82" t="str">
        <f t="shared" ca="1" si="69"/>
        <v/>
      </c>
      <c r="H622" s="82" t="str">
        <f t="shared" ca="1" si="70"/>
        <v/>
      </c>
      <c r="I622" s="82" t="str">
        <f t="shared" ca="1" si="71"/>
        <v/>
      </c>
    </row>
    <row r="623" spans="2:9" ht="15" thickBot="1" x14ac:dyDescent="0.35">
      <c r="B623" s="79" t="str">
        <f t="shared" ref="B623:B686" ca="1" si="73">IFERROR(IF(I622&lt;=0,"",B622+1),"")</f>
        <v/>
      </c>
      <c r="C623" s="80" t="str">
        <f t="shared" ca="1" si="67"/>
        <v/>
      </c>
      <c r="D623" s="83" t="str">
        <f t="shared" ca="1" si="68"/>
        <v/>
      </c>
      <c r="E623" s="81">
        <f t="shared" ca="1" si="72"/>
        <v>0</v>
      </c>
      <c r="F623" s="83"/>
      <c r="G623" s="82" t="str">
        <f t="shared" ca="1" si="69"/>
        <v/>
      </c>
      <c r="H623" s="82" t="str">
        <f t="shared" ca="1" si="70"/>
        <v/>
      </c>
      <c r="I623" s="82" t="str">
        <f t="shared" ca="1" si="71"/>
        <v/>
      </c>
    </row>
    <row r="624" spans="2:9" ht="15" thickBot="1" x14ac:dyDescent="0.35">
      <c r="B624" s="79" t="str">
        <f t="shared" ca="1" si="73"/>
        <v/>
      </c>
      <c r="C624" s="80" t="str">
        <f t="shared" ca="1" si="67"/>
        <v/>
      </c>
      <c r="D624" s="83" t="str">
        <f t="shared" ca="1" si="68"/>
        <v/>
      </c>
      <c r="E624" s="81">
        <f t="shared" ca="1" si="72"/>
        <v>0</v>
      </c>
      <c r="F624" s="83"/>
      <c r="G624" s="82" t="str">
        <f t="shared" ca="1" si="69"/>
        <v/>
      </c>
      <c r="H624" s="82" t="str">
        <f t="shared" ca="1" si="70"/>
        <v/>
      </c>
      <c r="I624" s="82" t="str">
        <f t="shared" ca="1" si="71"/>
        <v/>
      </c>
    </row>
    <row r="625" spans="2:9" ht="15" thickBot="1" x14ac:dyDescent="0.35">
      <c r="B625" s="79" t="str">
        <f t="shared" ca="1" si="73"/>
        <v/>
      </c>
      <c r="C625" s="80" t="str">
        <f t="shared" ca="1" si="67"/>
        <v/>
      </c>
      <c r="D625" s="83" t="str">
        <f t="shared" ca="1" si="68"/>
        <v/>
      </c>
      <c r="E625" s="81">
        <f t="shared" ca="1" si="72"/>
        <v>0</v>
      </c>
      <c r="F625" s="83"/>
      <c r="G625" s="82" t="str">
        <f t="shared" ca="1" si="69"/>
        <v/>
      </c>
      <c r="H625" s="82" t="str">
        <f t="shared" ca="1" si="70"/>
        <v/>
      </c>
      <c r="I625" s="82" t="str">
        <f t="shared" ca="1" si="71"/>
        <v/>
      </c>
    </row>
    <row r="626" spans="2:9" ht="15" thickBot="1" x14ac:dyDescent="0.35">
      <c r="B626" s="79" t="str">
        <f t="shared" ca="1" si="73"/>
        <v/>
      </c>
      <c r="C626" s="80" t="str">
        <f t="shared" ca="1" si="67"/>
        <v/>
      </c>
      <c r="D626" s="83" t="str">
        <f t="shared" ca="1" si="68"/>
        <v/>
      </c>
      <c r="E626" s="81">
        <f t="shared" ca="1" si="72"/>
        <v>0</v>
      </c>
      <c r="F626" s="83"/>
      <c r="G626" s="82" t="str">
        <f t="shared" ca="1" si="69"/>
        <v/>
      </c>
      <c r="H626" s="82" t="str">
        <f t="shared" ca="1" si="70"/>
        <v/>
      </c>
      <c r="I626" s="82" t="str">
        <f t="shared" ca="1" si="71"/>
        <v/>
      </c>
    </row>
    <row r="627" spans="2:9" ht="15" thickBot="1" x14ac:dyDescent="0.35">
      <c r="B627" s="79" t="str">
        <f t="shared" ca="1" si="73"/>
        <v/>
      </c>
      <c r="C627" s="80" t="str">
        <f t="shared" ca="1" si="67"/>
        <v/>
      </c>
      <c r="D627" s="83" t="str">
        <f t="shared" ca="1" si="68"/>
        <v/>
      </c>
      <c r="E627" s="81">
        <f t="shared" ca="1" si="72"/>
        <v>0</v>
      </c>
      <c r="F627" s="83"/>
      <c r="G627" s="82" t="str">
        <f t="shared" ca="1" si="69"/>
        <v/>
      </c>
      <c r="H627" s="82" t="str">
        <f t="shared" ca="1" si="70"/>
        <v/>
      </c>
      <c r="I627" s="82" t="str">
        <f t="shared" ca="1" si="71"/>
        <v/>
      </c>
    </row>
    <row r="628" spans="2:9" ht="15" thickBot="1" x14ac:dyDescent="0.35">
      <c r="B628" s="79" t="str">
        <f t="shared" ca="1" si="73"/>
        <v/>
      </c>
      <c r="C628" s="80" t="str">
        <f t="shared" ca="1" si="67"/>
        <v/>
      </c>
      <c r="D628" s="83" t="str">
        <f t="shared" ca="1" si="68"/>
        <v/>
      </c>
      <c r="E628" s="81">
        <f t="shared" ca="1" si="72"/>
        <v>0</v>
      </c>
      <c r="F628" s="83"/>
      <c r="G628" s="82" t="str">
        <f t="shared" ca="1" si="69"/>
        <v/>
      </c>
      <c r="H628" s="82" t="str">
        <f t="shared" ca="1" si="70"/>
        <v/>
      </c>
      <c r="I628" s="82" t="str">
        <f t="shared" ca="1" si="71"/>
        <v/>
      </c>
    </row>
    <row r="629" spans="2:9" ht="15" thickBot="1" x14ac:dyDescent="0.35">
      <c r="B629" s="79" t="str">
        <f t="shared" ca="1" si="73"/>
        <v/>
      </c>
      <c r="C629" s="80" t="str">
        <f t="shared" ca="1" si="67"/>
        <v/>
      </c>
      <c r="D629" s="83" t="str">
        <f t="shared" ca="1" si="68"/>
        <v/>
      </c>
      <c r="E629" s="81">
        <f t="shared" ca="1" si="72"/>
        <v>0</v>
      </c>
      <c r="F629" s="83"/>
      <c r="G629" s="82" t="str">
        <f t="shared" ca="1" si="69"/>
        <v/>
      </c>
      <c r="H629" s="82" t="str">
        <f t="shared" ca="1" si="70"/>
        <v/>
      </c>
      <c r="I629" s="82" t="str">
        <f t="shared" ca="1" si="71"/>
        <v/>
      </c>
    </row>
    <row r="630" spans="2:9" ht="15" thickBot="1" x14ac:dyDescent="0.35">
      <c r="B630" s="79" t="str">
        <f t="shared" ca="1" si="73"/>
        <v/>
      </c>
      <c r="C630" s="80" t="str">
        <f t="shared" ca="1" si="67"/>
        <v/>
      </c>
      <c r="D630" s="83" t="str">
        <f t="shared" ca="1" si="68"/>
        <v/>
      </c>
      <c r="E630" s="81">
        <f t="shared" ca="1" si="72"/>
        <v>0</v>
      </c>
      <c r="F630" s="83"/>
      <c r="G630" s="82" t="str">
        <f t="shared" ca="1" si="69"/>
        <v/>
      </c>
      <c r="H630" s="82" t="str">
        <f t="shared" ca="1" si="70"/>
        <v/>
      </c>
      <c r="I630" s="82" t="str">
        <f t="shared" ca="1" si="71"/>
        <v/>
      </c>
    </row>
    <row r="631" spans="2:9" ht="15" thickBot="1" x14ac:dyDescent="0.35">
      <c r="B631" s="79" t="str">
        <f t="shared" ca="1" si="73"/>
        <v/>
      </c>
      <c r="C631" s="80" t="str">
        <f t="shared" ca="1" si="67"/>
        <v/>
      </c>
      <c r="D631" s="83" t="str">
        <f t="shared" ca="1" si="68"/>
        <v/>
      </c>
      <c r="E631" s="81">
        <f t="shared" ca="1" si="72"/>
        <v>0</v>
      </c>
      <c r="F631" s="83"/>
      <c r="G631" s="82" t="str">
        <f t="shared" ca="1" si="69"/>
        <v/>
      </c>
      <c r="H631" s="82" t="str">
        <f t="shared" ca="1" si="70"/>
        <v/>
      </c>
      <c r="I631" s="82" t="str">
        <f t="shared" ca="1" si="71"/>
        <v/>
      </c>
    </row>
    <row r="632" spans="2:9" ht="15" thickBot="1" x14ac:dyDescent="0.35">
      <c r="B632" s="79" t="str">
        <f t="shared" ca="1" si="73"/>
        <v/>
      </c>
      <c r="C632" s="80" t="str">
        <f t="shared" ca="1" si="67"/>
        <v/>
      </c>
      <c r="D632" s="83" t="str">
        <f t="shared" ca="1" si="68"/>
        <v/>
      </c>
      <c r="E632" s="81">
        <f t="shared" ca="1" si="72"/>
        <v>0</v>
      </c>
      <c r="F632" s="83"/>
      <c r="G632" s="82" t="str">
        <f t="shared" ca="1" si="69"/>
        <v/>
      </c>
      <c r="H632" s="82" t="str">
        <f t="shared" ca="1" si="70"/>
        <v/>
      </c>
      <c r="I632" s="82" t="str">
        <f t="shared" ca="1" si="71"/>
        <v/>
      </c>
    </row>
    <row r="633" spans="2:9" ht="15" thickBot="1" x14ac:dyDescent="0.35">
      <c r="B633" s="79" t="str">
        <f t="shared" ca="1" si="73"/>
        <v/>
      </c>
      <c r="C633" s="80" t="str">
        <f t="shared" ca="1" si="67"/>
        <v/>
      </c>
      <c r="D633" s="83" t="str">
        <f t="shared" ca="1" si="68"/>
        <v/>
      </c>
      <c r="E633" s="81">
        <f t="shared" ca="1" si="72"/>
        <v>0</v>
      </c>
      <c r="F633" s="83"/>
      <c r="G633" s="82" t="str">
        <f t="shared" ca="1" si="69"/>
        <v/>
      </c>
      <c r="H633" s="82" t="str">
        <f t="shared" ca="1" si="70"/>
        <v/>
      </c>
      <c r="I633" s="82" t="str">
        <f t="shared" ca="1" si="71"/>
        <v/>
      </c>
    </row>
    <row r="634" spans="2:9" ht="15" thickBot="1" x14ac:dyDescent="0.35">
      <c r="B634" s="79" t="str">
        <f t="shared" ca="1" si="73"/>
        <v/>
      </c>
      <c r="C634" s="80" t="str">
        <f t="shared" ca="1" si="67"/>
        <v/>
      </c>
      <c r="D634" s="83" t="str">
        <f t="shared" ca="1" si="68"/>
        <v/>
      </c>
      <c r="E634" s="81">
        <f t="shared" ca="1" si="72"/>
        <v>0</v>
      </c>
      <c r="F634" s="83"/>
      <c r="G634" s="82" t="str">
        <f t="shared" ca="1" si="69"/>
        <v/>
      </c>
      <c r="H634" s="82" t="str">
        <f t="shared" ca="1" si="70"/>
        <v/>
      </c>
      <c r="I634" s="82" t="str">
        <f t="shared" ca="1" si="71"/>
        <v/>
      </c>
    </row>
    <row r="635" spans="2:9" ht="15" thickBot="1" x14ac:dyDescent="0.35">
      <c r="B635" s="79" t="str">
        <f t="shared" ca="1" si="73"/>
        <v/>
      </c>
      <c r="C635" s="80" t="str">
        <f t="shared" ca="1" si="67"/>
        <v/>
      </c>
      <c r="D635" s="83" t="str">
        <f t="shared" ca="1" si="68"/>
        <v/>
      </c>
      <c r="E635" s="81">
        <f t="shared" ca="1" si="72"/>
        <v>0</v>
      </c>
      <c r="F635" s="83"/>
      <c r="G635" s="82" t="str">
        <f t="shared" ca="1" si="69"/>
        <v/>
      </c>
      <c r="H635" s="82" t="str">
        <f t="shared" ca="1" si="70"/>
        <v/>
      </c>
      <c r="I635" s="82" t="str">
        <f t="shared" ca="1" si="71"/>
        <v/>
      </c>
    </row>
    <row r="636" spans="2:9" ht="15" thickBot="1" x14ac:dyDescent="0.35">
      <c r="B636" s="79" t="str">
        <f t="shared" ca="1" si="73"/>
        <v/>
      </c>
      <c r="C636" s="80" t="str">
        <f t="shared" ca="1" si="67"/>
        <v/>
      </c>
      <c r="D636" s="83" t="str">
        <f t="shared" ca="1" si="68"/>
        <v/>
      </c>
      <c r="E636" s="81">
        <f t="shared" ca="1" si="72"/>
        <v>0</v>
      </c>
      <c r="F636" s="83"/>
      <c r="G636" s="82" t="str">
        <f t="shared" ca="1" si="69"/>
        <v/>
      </c>
      <c r="H636" s="82" t="str">
        <f t="shared" ca="1" si="70"/>
        <v/>
      </c>
      <c r="I636" s="82" t="str">
        <f t="shared" ca="1" si="71"/>
        <v/>
      </c>
    </row>
    <row r="637" spans="2:9" ht="15" thickBot="1" x14ac:dyDescent="0.35">
      <c r="B637" s="79" t="str">
        <f t="shared" ca="1" si="73"/>
        <v/>
      </c>
      <c r="C637" s="80" t="str">
        <f t="shared" ca="1" si="67"/>
        <v/>
      </c>
      <c r="D637" s="83" t="str">
        <f t="shared" ca="1" si="68"/>
        <v/>
      </c>
      <c r="E637" s="81">
        <f t="shared" ca="1" si="72"/>
        <v>0</v>
      </c>
      <c r="F637" s="83"/>
      <c r="G637" s="82" t="str">
        <f t="shared" ca="1" si="69"/>
        <v/>
      </c>
      <c r="H637" s="82" t="str">
        <f t="shared" ca="1" si="70"/>
        <v/>
      </c>
      <c r="I637" s="82" t="str">
        <f t="shared" ca="1" si="71"/>
        <v/>
      </c>
    </row>
    <row r="638" spans="2:9" ht="15" thickBot="1" x14ac:dyDescent="0.35">
      <c r="B638" s="79" t="str">
        <f t="shared" ca="1" si="73"/>
        <v/>
      </c>
      <c r="C638" s="80" t="str">
        <f t="shared" ca="1" si="67"/>
        <v/>
      </c>
      <c r="D638" s="83" t="str">
        <f t="shared" ca="1" si="68"/>
        <v/>
      </c>
      <c r="E638" s="81">
        <f t="shared" ca="1" si="72"/>
        <v>0</v>
      </c>
      <c r="F638" s="83"/>
      <c r="G638" s="82" t="str">
        <f t="shared" ca="1" si="69"/>
        <v/>
      </c>
      <c r="H638" s="82" t="str">
        <f t="shared" ca="1" si="70"/>
        <v/>
      </c>
      <c r="I638" s="82" t="str">
        <f t="shared" ca="1" si="71"/>
        <v/>
      </c>
    </row>
    <row r="639" spans="2:9" ht="15" thickBot="1" x14ac:dyDescent="0.35">
      <c r="B639" s="79" t="str">
        <f t="shared" ca="1" si="73"/>
        <v/>
      </c>
      <c r="C639" s="80" t="str">
        <f t="shared" ca="1" si="67"/>
        <v/>
      </c>
      <c r="D639" s="83" t="str">
        <f t="shared" ca="1" si="68"/>
        <v/>
      </c>
      <c r="E639" s="81">
        <f t="shared" ca="1" si="72"/>
        <v>0</v>
      </c>
      <c r="F639" s="83"/>
      <c r="G639" s="82" t="str">
        <f t="shared" ca="1" si="69"/>
        <v/>
      </c>
      <c r="H639" s="82" t="str">
        <f t="shared" ca="1" si="70"/>
        <v/>
      </c>
      <c r="I639" s="82" t="str">
        <f t="shared" ca="1" si="71"/>
        <v/>
      </c>
    </row>
    <row r="640" spans="2:9" ht="15" thickBot="1" x14ac:dyDescent="0.35">
      <c r="B640" s="79" t="str">
        <f t="shared" ca="1" si="73"/>
        <v/>
      </c>
      <c r="C640" s="80" t="str">
        <f t="shared" ca="1" si="67"/>
        <v/>
      </c>
      <c r="D640" s="83" t="str">
        <f t="shared" ca="1" si="68"/>
        <v/>
      </c>
      <c r="E640" s="81">
        <f t="shared" ca="1" si="72"/>
        <v>0</v>
      </c>
      <c r="F640" s="83"/>
      <c r="G640" s="82" t="str">
        <f t="shared" ca="1" si="69"/>
        <v/>
      </c>
      <c r="H640" s="82" t="str">
        <f t="shared" ca="1" si="70"/>
        <v/>
      </c>
      <c r="I640" s="82" t="str">
        <f t="shared" ca="1" si="71"/>
        <v/>
      </c>
    </row>
    <row r="641" spans="2:9" ht="15" thickBot="1" x14ac:dyDescent="0.35">
      <c r="B641" s="79" t="str">
        <f t="shared" ca="1" si="73"/>
        <v/>
      </c>
      <c r="C641" s="80" t="str">
        <f t="shared" ca="1" si="67"/>
        <v/>
      </c>
      <c r="D641" s="83" t="str">
        <f t="shared" ca="1" si="68"/>
        <v/>
      </c>
      <c r="E641" s="81">
        <f t="shared" ca="1" si="72"/>
        <v>0</v>
      </c>
      <c r="F641" s="83"/>
      <c r="G641" s="82" t="str">
        <f t="shared" ca="1" si="69"/>
        <v/>
      </c>
      <c r="H641" s="82" t="str">
        <f t="shared" ca="1" si="70"/>
        <v/>
      </c>
      <c r="I641" s="82" t="str">
        <f t="shared" ca="1" si="71"/>
        <v/>
      </c>
    </row>
    <row r="642" spans="2:9" ht="15" thickBot="1" x14ac:dyDescent="0.35">
      <c r="B642" s="79" t="str">
        <f t="shared" ca="1" si="73"/>
        <v/>
      </c>
      <c r="C642" s="80" t="str">
        <f t="shared" ca="1" si="67"/>
        <v/>
      </c>
      <c r="D642" s="83" t="str">
        <f t="shared" ca="1" si="68"/>
        <v/>
      </c>
      <c r="E642" s="81">
        <f t="shared" ca="1" si="72"/>
        <v>0</v>
      </c>
      <c r="F642" s="83"/>
      <c r="G642" s="82" t="str">
        <f t="shared" ca="1" si="69"/>
        <v/>
      </c>
      <c r="H642" s="82" t="str">
        <f t="shared" ca="1" si="70"/>
        <v/>
      </c>
      <c r="I642" s="82" t="str">
        <f t="shared" ca="1" si="71"/>
        <v/>
      </c>
    </row>
    <row r="643" spans="2:9" ht="15" thickBot="1" x14ac:dyDescent="0.35">
      <c r="B643" s="79" t="str">
        <f t="shared" ca="1" si="73"/>
        <v/>
      </c>
      <c r="C643" s="80" t="str">
        <f t="shared" ca="1" si="67"/>
        <v/>
      </c>
      <c r="D643" s="83" t="str">
        <f t="shared" ca="1" si="68"/>
        <v/>
      </c>
      <c r="E643" s="81">
        <f t="shared" ca="1" si="72"/>
        <v>0</v>
      </c>
      <c r="F643" s="83"/>
      <c r="G643" s="82" t="str">
        <f t="shared" ca="1" si="69"/>
        <v/>
      </c>
      <c r="H643" s="82" t="str">
        <f t="shared" ca="1" si="70"/>
        <v/>
      </c>
      <c r="I643" s="82" t="str">
        <f t="shared" ca="1" si="71"/>
        <v/>
      </c>
    </row>
    <row r="644" spans="2:9" ht="15" thickBot="1" x14ac:dyDescent="0.35">
      <c r="B644" s="79" t="str">
        <f t="shared" ca="1" si="73"/>
        <v/>
      </c>
      <c r="C644" s="80" t="str">
        <f t="shared" ca="1" si="67"/>
        <v/>
      </c>
      <c r="D644" s="83" t="str">
        <f t="shared" ca="1" si="68"/>
        <v/>
      </c>
      <c r="E644" s="81">
        <f t="shared" ca="1" si="72"/>
        <v>0</v>
      </c>
      <c r="F644" s="83"/>
      <c r="G644" s="82" t="str">
        <f t="shared" ca="1" si="69"/>
        <v/>
      </c>
      <c r="H644" s="82" t="str">
        <f t="shared" ca="1" si="70"/>
        <v/>
      </c>
      <c r="I644" s="82" t="str">
        <f t="shared" ca="1" si="71"/>
        <v/>
      </c>
    </row>
    <row r="645" spans="2:9" ht="15" thickBot="1" x14ac:dyDescent="0.35">
      <c r="B645" s="79" t="str">
        <f t="shared" ca="1" si="73"/>
        <v/>
      </c>
      <c r="C645" s="80" t="str">
        <f t="shared" ca="1" si="67"/>
        <v/>
      </c>
      <c r="D645" s="83" t="str">
        <f t="shared" ca="1" si="68"/>
        <v/>
      </c>
      <c r="E645" s="81">
        <f t="shared" ca="1" si="72"/>
        <v>0</v>
      </c>
      <c r="F645" s="83"/>
      <c r="G645" s="82" t="str">
        <f t="shared" ca="1" si="69"/>
        <v/>
      </c>
      <c r="H645" s="82" t="str">
        <f t="shared" ca="1" si="70"/>
        <v/>
      </c>
      <c r="I645" s="82" t="str">
        <f t="shared" ca="1" si="71"/>
        <v/>
      </c>
    </row>
    <row r="646" spans="2:9" ht="15" thickBot="1" x14ac:dyDescent="0.35">
      <c r="B646" s="79" t="str">
        <f t="shared" ca="1" si="73"/>
        <v/>
      </c>
      <c r="C646" s="80" t="str">
        <f t="shared" ca="1" si="67"/>
        <v/>
      </c>
      <c r="D646" s="83" t="str">
        <f t="shared" ca="1" si="68"/>
        <v/>
      </c>
      <c r="E646" s="81">
        <f t="shared" ca="1" si="72"/>
        <v>0</v>
      </c>
      <c r="F646" s="83"/>
      <c r="G646" s="82" t="str">
        <f t="shared" ca="1" si="69"/>
        <v/>
      </c>
      <c r="H646" s="82" t="str">
        <f t="shared" ca="1" si="70"/>
        <v/>
      </c>
      <c r="I646" s="82" t="str">
        <f t="shared" ca="1" si="71"/>
        <v/>
      </c>
    </row>
    <row r="647" spans="2:9" ht="15" thickBot="1" x14ac:dyDescent="0.35">
      <c r="B647" s="79" t="str">
        <f t="shared" ca="1" si="73"/>
        <v/>
      </c>
      <c r="C647" s="80" t="str">
        <f t="shared" ca="1" si="67"/>
        <v/>
      </c>
      <c r="D647" s="83" t="str">
        <f t="shared" ca="1" si="68"/>
        <v/>
      </c>
      <c r="E647" s="81">
        <f t="shared" ca="1" si="72"/>
        <v>0</v>
      </c>
      <c r="F647" s="83"/>
      <c r="G647" s="82" t="str">
        <f t="shared" ca="1" si="69"/>
        <v/>
      </c>
      <c r="H647" s="82" t="str">
        <f t="shared" ca="1" si="70"/>
        <v/>
      </c>
      <c r="I647" s="82" t="str">
        <f t="shared" ca="1" si="71"/>
        <v/>
      </c>
    </row>
    <row r="648" spans="2:9" ht="15" thickBot="1" x14ac:dyDescent="0.35">
      <c r="B648" s="79" t="str">
        <f t="shared" ca="1" si="73"/>
        <v/>
      </c>
      <c r="C648" s="80" t="str">
        <f t="shared" ca="1" si="67"/>
        <v/>
      </c>
      <c r="D648" s="83" t="str">
        <f t="shared" ca="1" si="68"/>
        <v/>
      </c>
      <c r="E648" s="81">
        <f t="shared" ca="1" si="72"/>
        <v>0</v>
      </c>
      <c r="F648" s="83"/>
      <c r="G648" s="82" t="str">
        <f t="shared" ca="1" si="69"/>
        <v/>
      </c>
      <c r="H648" s="82" t="str">
        <f t="shared" ca="1" si="70"/>
        <v/>
      </c>
      <c r="I648" s="82" t="str">
        <f t="shared" ca="1" si="71"/>
        <v/>
      </c>
    </row>
    <row r="649" spans="2:9" ht="15" thickBot="1" x14ac:dyDescent="0.35">
      <c r="B649" s="79" t="str">
        <f t="shared" ca="1" si="73"/>
        <v/>
      </c>
      <c r="C649" s="80" t="str">
        <f t="shared" ca="1" si="67"/>
        <v/>
      </c>
      <c r="D649" s="83" t="str">
        <f t="shared" ca="1" si="68"/>
        <v/>
      </c>
      <c r="E649" s="81">
        <f t="shared" ca="1" si="72"/>
        <v>0</v>
      </c>
      <c r="F649" s="83"/>
      <c r="G649" s="82" t="str">
        <f t="shared" ca="1" si="69"/>
        <v/>
      </c>
      <c r="H649" s="82" t="str">
        <f t="shared" ca="1" si="70"/>
        <v/>
      </c>
      <c r="I649" s="82" t="str">
        <f t="shared" ca="1" si="71"/>
        <v/>
      </c>
    </row>
    <row r="650" spans="2:9" ht="15" thickBot="1" x14ac:dyDescent="0.35">
      <c r="B650" s="79" t="str">
        <f t="shared" ca="1" si="73"/>
        <v/>
      </c>
      <c r="C650" s="80" t="str">
        <f t="shared" ca="1" si="67"/>
        <v/>
      </c>
      <c r="D650" s="83" t="str">
        <f t="shared" ca="1" si="68"/>
        <v/>
      </c>
      <c r="E650" s="81">
        <f t="shared" ca="1" si="72"/>
        <v>0</v>
      </c>
      <c r="F650" s="83"/>
      <c r="G650" s="82" t="str">
        <f t="shared" ca="1" si="69"/>
        <v/>
      </c>
      <c r="H650" s="82" t="str">
        <f t="shared" ca="1" si="70"/>
        <v/>
      </c>
      <c r="I650" s="82" t="str">
        <f t="shared" ca="1" si="71"/>
        <v/>
      </c>
    </row>
    <row r="651" spans="2:9" ht="15" thickBot="1" x14ac:dyDescent="0.35">
      <c r="B651" s="79" t="str">
        <f t="shared" ca="1" si="73"/>
        <v/>
      </c>
      <c r="C651" s="80" t="str">
        <f t="shared" ca="1" si="67"/>
        <v/>
      </c>
      <c r="D651" s="83" t="str">
        <f t="shared" ca="1" si="68"/>
        <v/>
      </c>
      <c r="E651" s="81">
        <f t="shared" ca="1" si="72"/>
        <v>0</v>
      </c>
      <c r="F651" s="83"/>
      <c r="G651" s="82" t="str">
        <f t="shared" ca="1" si="69"/>
        <v/>
      </c>
      <c r="H651" s="82" t="str">
        <f t="shared" ca="1" si="70"/>
        <v/>
      </c>
      <c r="I651" s="82" t="str">
        <f t="shared" ca="1" si="71"/>
        <v/>
      </c>
    </row>
    <row r="652" spans="2:9" ht="15" thickBot="1" x14ac:dyDescent="0.35">
      <c r="B652" s="79" t="str">
        <f t="shared" ca="1" si="73"/>
        <v/>
      </c>
      <c r="C652" s="80" t="str">
        <f t="shared" ca="1" si="67"/>
        <v/>
      </c>
      <c r="D652" s="83" t="str">
        <f t="shared" ca="1" si="68"/>
        <v/>
      </c>
      <c r="E652" s="81">
        <f t="shared" ca="1" si="72"/>
        <v>0</v>
      </c>
      <c r="F652" s="83"/>
      <c r="G652" s="82" t="str">
        <f t="shared" ca="1" si="69"/>
        <v/>
      </c>
      <c r="H652" s="82" t="str">
        <f t="shared" ca="1" si="70"/>
        <v/>
      </c>
      <c r="I652" s="82" t="str">
        <f t="shared" ca="1" si="71"/>
        <v/>
      </c>
    </row>
    <row r="653" spans="2:9" ht="15" thickBot="1" x14ac:dyDescent="0.35">
      <c r="B653" s="79" t="str">
        <f t="shared" ca="1" si="73"/>
        <v/>
      </c>
      <c r="C653" s="80" t="str">
        <f t="shared" ca="1" si="67"/>
        <v/>
      </c>
      <c r="D653" s="83" t="str">
        <f t="shared" ca="1" si="68"/>
        <v/>
      </c>
      <c r="E653" s="81">
        <f t="shared" ca="1" si="72"/>
        <v>0</v>
      </c>
      <c r="F653" s="83"/>
      <c r="G653" s="82" t="str">
        <f t="shared" ca="1" si="69"/>
        <v/>
      </c>
      <c r="H653" s="82" t="str">
        <f t="shared" ca="1" si="70"/>
        <v/>
      </c>
      <c r="I653" s="82" t="str">
        <f t="shared" ca="1" si="71"/>
        <v/>
      </c>
    </row>
    <row r="654" spans="2:9" ht="15" thickBot="1" x14ac:dyDescent="0.35">
      <c r="B654" s="79" t="str">
        <f t="shared" ca="1" si="73"/>
        <v/>
      </c>
      <c r="C654" s="80" t="str">
        <f t="shared" ca="1" si="67"/>
        <v/>
      </c>
      <c r="D654" s="83" t="str">
        <f t="shared" ca="1" si="68"/>
        <v/>
      </c>
      <c r="E654" s="81">
        <f t="shared" ca="1" si="72"/>
        <v>0</v>
      </c>
      <c r="F654" s="83"/>
      <c r="G654" s="82" t="str">
        <f t="shared" ca="1" si="69"/>
        <v/>
      </c>
      <c r="H654" s="82" t="str">
        <f t="shared" ca="1" si="70"/>
        <v/>
      </c>
      <c r="I654" s="82" t="str">
        <f t="shared" ca="1" si="71"/>
        <v/>
      </c>
    </row>
    <row r="655" spans="2:9" ht="15" thickBot="1" x14ac:dyDescent="0.35">
      <c r="B655" s="79" t="str">
        <f t="shared" ca="1" si="73"/>
        <v/>
      </c>
      <c r="C655" s="80" t="str">
        <f t="shared" ca="1" si="67"/>
        <v/>
      </c>
      <c r="D655" s="83" t="str">
        <f t="shared" ca="1" si="68"/>
        <v/>
      </c>
      <c r="E655" s="81">
        <f t="shared" ca="1" si="72"/>
        <v>0</v>
      </c>
      <c r="F655" s="83"/>
      <c r="G655" s="82" t="str">
        <f t="shared" ca="1" si="69"/>
        <v/>
      </c>
      <c r="H655" s="82" t="str">
        <f t="shared" ca="1" si="70"/>
        <v/>
      </c>
      <c r="I655" s="82" t="str">
        <f t="shared" ca="1" si="71"/>
        <v/>
      </c>
    </row>
    <row r="656" spans="2:9" ht="15" thickBot="1" x14ac:dyDescent="0.35">
      <c r="B656" s="79" t="str">
        <f t="shared" ca="1" si="73"/>
        <v/>
      </c>
      <c r="C656" s="80" t="str">
        <f t="shared" ca="1" si="67"/>
        <v/>
      </c>
      <c r="D656" s="83" t="str">
        <f t="shared" ca="1" si="68"/>
        <v/>
      </c>
      <c r="E656" s="81">
        <f t="shared" ca="1" si="72"/>
        <v>0</v>
      </c>
      <c r="F656" s="83"/>
      <c r="G656" s="82" t="str">
        <f t="shared" ca="1" si="69"/>
        <v/>
      </c>
      <c r="H656" s="82" t="str">
        <f t="shared" ca="1" si="70"/>
        <v/>
      </c>
      <c r="I656" s="82" t="str">
        <f t="shared" ca="1" si="71"/>
        <v/>
      </c>
    </row>
    <row r="657" spans="2:9" ht="15" thickBot="1" x14ac:dyDescent="0.35">
      <c r="B657" s="79" t="str">
        <f t="shared" ca="1" si="73"/>
        <v/>
      </c>
      <c r="C657" s="80" t="str">
        <f t="shared" ca="1" si="67"/>
        <v/>
      </c>
      <c r="D657" s="83" t="str">
        <f t="shared" ca="1" si="68"/>
        <v/>
      </c>
      <c r="E657" s="81">
        <f t="shared" ca="1" si="72"/>
        <v>0</v>
      </c>
      <c r="F657" s="83"/>
      <c r="G657" s="82" t="str">
        <f t="shared" ca="1" si="69"/>
        <v/>
      </c>
      <c r="H657" s="82" t="str">
        <f t="shared" ca="1" si="70"/>
        <v/>
      </c>
      <c r="I657" s="82" t="str">
        <f t="shared" ca="1" si="71"/>
        <v/>
      </c>
    </row>
    <row r="658" spans="2:9" ht="15" thickBot="1" x14ac:dyDescent="0.35">
      <c r="B658" s="79" t="str">
        <f t="shared" ca="1" si="73"/>
        <v/>
      </c>
      <c r="C658" s="80" t="str">
        <f t="shared" ca="1" si="67"/>
        <v/>
      </c>
      <c r="D658" s="83" t="str">
        <f t="shared" ca="1" si="68"/>
        <v/>
      </c>
      <c r="E658" s="81">
        <f t="shared" ca="1" si="72"/>
        <v>0</v>
      </c>
      <c r="F658" s="83"/>
      <c r="G658" s="82" t="str">
        <f t="shared" ca="1" si="69"/>
        <v/>
      </c>
      <c r="H658" s="82" t="str">
        <f t="shared" ca="1" si="70"/>
        <v/>
      </c>
      <c r="I658" s="82" t="str">
        <f t="shared" ca="1" si="71"/>
        <v/>
      </c>
    </row>
    <row r="659" spans="2:9" ht="15" thickBot="1" x14ac:dyDescent="0.35">
      <c r="B659" s="79" t="str">
        <f t="shared" ca="1" si="73"/>
        <v/>
      </c>
      <c r="C659" s="80" t="str">
        <f t="shared" ca="1" si="67"/>
        <v/>
      </c>
      <c r="D659" s="83" t="str">
        <f t="shared" ca="1" si="68"/>
        <v/>
      </c>
      <c r="E659" s="81">
        <f t="shared" ca="1" si="72"/>
        <v>0</v>
      </c>
      <c r="F659" s="83"/>
      <c r="G659" s="82" t="str">
        <f t="shared" ca="1" si="69"/>
        <v/>
      </c>
      <c r="H659" s="82" t="str">
        <f t="shared" ca="1" si="70"/>
        <v/>
      </c>
      <c r="I659" s="82" t="str">
        <f t="shared" ca="1" si="71"/>
        <v/>
      </c>
    </row>
    <row r="660" spans="2:9" ht="15" thickBot="1" x14ac:dyDescent="0.35">
      <c r="B660" s="79" t="str">
        <f t="shared" ca="1" si="73"/>
        <v/>
      </c>
      <c r="C660" s="80" t="str">
        <f t="shared" ca="1" si="67"/>
        <v/>
      </c>
      <c r="D660" s="83" t="str">
        <f t="shared" ca="1" si="68"/>
        <v/>
      </c>
      <c r="E660" s="81">
        <f t="shared" ca="1" si="72"/>
        <v>0</v>
      </c>
      <c r="F660" s="83"/>
      <c r="G660" s="82" t="str">
        <f t="shared" ca="1" si="69"/>
        <v/>
      </c>
      <c r="H660" s="82" t="str">
        <f t="shared" ca="1" si="70"/>
        <v/>
      </c>
      <c r="I660" s="82" t="str">
        <f t="shared" ca="1" si="71"/>
        <v/>
      </c>
    </row>
    <row r="661" spans="2:9" ht="15" thickBot="1" x14ac:dyDescent="0.35">
      <c r="B661" s="79" t="str">
        <f t="shared" ca="1" si="73"/>
        <v/>
      </c>
      <c r="C661" s="80" t="str">
        <f t="shared" ca="1" si="67"/>
        <v/>
      </c>
      <c r="D661" s="83" t="str">
        <f t="shared" ca="1" si="68"/>
        <v/>
      </c>
      <c r="E661" s="81">
        <f t="shared" ca="1" si="72"/>
        <v>0</v>
      </c>
      <c r="F661" s="83"/>
      <c r="G661" s="82" t="str">
        <f t="shared" ca="1" si="69"/>
        <v/>
      </c>
      <c r="H661" s="82" t="str">
        <f t="shared" ca="1" si="70"/>
        <v/>
      </c>
      <c r="I661" s="82" t="str">
        <f t="shared" ca="1" si="71"/>
        <v/>
      </c>
    </row>
    <row r="662" spans="2:9" ht="15" thickBot="1" x14ac:dyDescent="0.35">
      <c r="B662" s="79" t="str">
        <f t="shared" ca="1" si="73"/>
        <v/>
      </c>
      <c r="C662" s="80" t="str">
        <f t="shared" ca="1" si="67"/>
        <v/>
      </c>
      <c r="D662" s="83" t="str">
        <f t="shared" ca="1" si="68"/>
        <v/>
      </c>
      <c r="E662" s="81">
        <f t="shared" ca="1" si="72"/>
        <v>0</v>
      </c>
      <c r="F662" s="83"/>
      <c r="G662" s="82" t="str">
        <f t="shared" ca="1" si="69"/>
        <v/>
      </c>
      <c r="H662" s="82" t="str">
        <f t="shared" ca="1" si="70"/>
        <v/>
      </c>
      <c r="I662" s="82" t="str">
        <f t="shared" ca="1" si="71"/>
        <v/>
      </c>
    </row>
    <row r="663" spans="2:9" ht="15" thickBot="1" x14ac:dyDescent="0.35">
      <c r="B663" s="79" t="str">
        <f t="shared" ca="1" si="73"/>
        <v/>
      </c>
      <c r="C663" s="80" t="str">
        <f t="shared" ca="1" si="67"/>
        <v/>
      </c>
      <c r="D663" s="83" t="str">
        <f t="shared" ca="1" si="68"/>
        <v/>
      </c>
      <c r="E663" s="81">
        <f t="shared" ca="1" si="72"/>
        <v>0</v>
      </c>
      <c r="F663" s="83"/>
      <c r="G663" s="82" t="str">
        <f t="shared" ca="1" si="69"/>
        <v/>
      </c>
      <c r="H663" s="82" t="str">
        <f t="shared" ca="1" si="70"/>
        <v/>
      </c>
      <c r="I663" s="82" t="str">
        <f t="shared" ca="1" si="71"/>
        <v/>
      </c>
    </row>
    <row r="664" spans="2:9" ht="15" thickBot="1" x14ac:dyDescent="0.35">
      <c r="B664" s="79" t="str">
        <f t="shared" ca="1" si="73"/>
        <v/>
      </c>
      <c r="C664" s="80" t="str">
        <f t="shared" ref="C664:C727" ca="1" si="74">IF($E$10="End of the Period",IF(B664="","",IF(OR(payment_frequency_2="Weekly",payment_frequency_2="Bi-weekly",payment_frequency_2="Semi-monthly"),first_payment_date_2+B664*VLOOKUP(payment_frequency_2,periodic_table,2,0),EDATE(first_payment_date_2,B664*VLOOKUP(payment_frequency_2,periodic_table,2,0)))),IF(B664="","",IF(OR(payment_frequency_2="Weekly",payment_frequency_2="Bi-weekly",payment_frequency_2="Semi-monthly"),first_payment_date_2+(B664-1)*VLOOKUP(payment_frequency_2,periodic_table,2,0),EDATE(first_payment_date_2,(B664-1)*VLOOKUP(payment_frequency_2,periodic_table,2,0)))))</f>
        <v/>
      </c>
      <c r="D664" s="83" t="str">
        <f t="shared" ref="D664:D727" ca="1" si="75">IF(B664="","",IF(I663&lt;payment_2,I663*(1+rate_2),payment_2))</f>
        <v/>
      </c>
      <c r="E664" s="81">
        <f t="shared" ca="1" si="72"/>
        <v>0</v>
      </c>
      <c r="F664" s="83"/>
      <c r="G664" s="82" t="str">
        <f t="shared" ref="G664:G727" ca="1" si="76">IF(AND(payment_type_2=1,B664=1),0,IF(B664="","",I663*rate_2))</f>
        <v/>
      </c>
      <c r="H664" s="82" t="str">
        <f t="shared" ca="1" si="70"/>
        <v/>
      </c>
      <c r="I664" s="82" t="str">
        <f t="shared" ca="1" si="71"/>
        <v/>
      </c>
    </row>
    <row r="665" spans="2:9" ht="15" thickBot="1" x14ac:dyDescent="0.35">
      <c r="B665" s="79" t="str">
        <f t="shared" ca="1" si="73"/>
        <v/>
      </c>
      <c r="C665" s="80" t="str">
        <f t="shared" ca="1" si="74"/>
        <v/>
      </c>
      <c r="D665" s="83" t="str">
        <f t="shared" ca="1" si="75"/>
        <v/>
      </c>
      <c r="E665" s="81">
        <f t="shared" ca="1" si="72"/>
        <v>0</v>
      </c>
      <c r="F665" s="83"/>
      <c r="G665" s="82" t="str">
        <f t="shared" ca="1" si="76"/>
        <v/>
      </c>
      <c r="H665" s="82" t="str">
        <f t="shared" ref="H665:H728" ca="1" si="77">IF(B665="","",D665-G665+E665+F665)</f>
        <v/>
      </c>
      <c r="I665" s="82" t="str">
        <f t="shared" ref="I665:I728" ca="1" si="78">IFERROR(IF(H665&lt;=0,"",I664-H665),"")</f>
        <v/>
      </c>
    </row>
    <row r="666" spans="2:9" ht="15" thickBot="1" x14ac:dyDescent="0.35">
      <c r="B666" s="79" t="str">
        <f t="shared" ca="1" si="73"/>
        <v/>
      </c>
      <c r="C666" s="80" t="str">
        <f t="shared" ca="1" si="74"/>
        <v/>
      </c>
      <c r="D666" s="83" t="str">
        <f t="shared" ca="1" si="75"/>
        <v/>
      </c>
      <c r="E666" s="81">
        <f t="shared" ca="1" si="72"/>
        <v>0</v>
      </c>
      <c r="F666" s="83"/>
      <c r="G666" s="82" t="str">
        <f t="shared" ca="1" si="76"/>
        <v/>
      </c>
      <c r="H666" s="82" t="str">
        <f t="shared" ca="1" si="77"/>
        <v/>
      </c>
      <c r="I666" s="82" t="str">
        <f t="shared" ca="1" si="78"/>
        <v/>
      </c>
    </row>
    <row r="667" spans="2:9" ht="15" thickBot="1" x14ac:dyDescent="0.35">
      <c r="B667" s="79" t="str">
        <f t="shared" ca="1" si="73"/>
        <v/>
      </c>
      <c r="C667" s="80" t="str">
        <f t="shared" ca="1" si="74"/>
        <v/>
      </c>
      <c r="D667" s="83" t="str">
        <f t="shared" ca="1" si="75"/>
        <v/>
      </c>
      <c r="E667" s="81">
        <f t="shared" ca="1" si="72"/>
        <v>0</v>
      </c>
      <c r="F667" s="83"/>
      <c r="G667" s="82" t="str">
        <f t="shared" ca="1" si="76"/>
        <v/>
      </c>
      <c r="H667" s="82" t="str">
        <f t="shared" ca="1" si="77"/>
        <v/>
      </c>
      <c r="I667" s="82" t="str">
        <f t="shared" ca="1" si="78"/>
        <v/>
      </c>
    </row>
    <row r="668" spans="2:9" ht="15" thickBot="1" x14ac:dyDescent="0.35">
      <c r="B668" s="79" t="str">
        <f t="shared" ca="1" si="73"/>
        <v/>
      </c>
      <c r="C668" s="80" t="str">
        <f t="shared" ca="1" si="74"/>
        <v/>
      </c>
      <c r="D668" s="83" t="str">
        <f t="shared" ca="1" si="75"/>
        <v/>
      </c>
      <c r="E668" s="81">
        <f t="shared" ca="1" si="72"/>
        <v>0</v>
      </c>
      <c r="F668" s="83"/>
      <c r="G668" s="82" t="str">
        <f t="shared" ca="1" si="76"/>
        <v/>
      </c>
      <c r="H668" s="82" t="str">
        <f t="shared" ca="1" si="77"/>
        <v/>
      </c>
      <c r="I668" s="82" t="str">
        <f t="shared" ca="1" si="78"/>
        <v/>
      </c>
    </row>
    <row r="669" spans="2:9" ht="15" thickBot="1" x14ac:dyDescent="0.35">
      <c r="B669" s="79" t="str">
        <f t="shared" ca="1" si="73"/>
        <v/>
      </c>
      <c r="C669" s="80" t="str">
        <f t="shared" ca="1" si="74"/>
        <v/>
      </c>
      <c r="D669" s="83" t="str">
        <f t="shared" ca="1" si="75"/>
        <v/>
      </c>
      <c r="E669" s="81">
        <f t="shared" ca="1" si="72"/>
        <v>0</v>
      </c>
      <c r="F669" s="83"/>
      <c r="G669" s="82" t="str">
        <f t="shared" ca="1" si="76"/>
        <v/>
      </c>
      <c r="H669" s="82" t="str">
        <f t="shared" ca="1" si="77"/>
        <v/>
      </c>
      <c r="I669" s="82" t="str">
        <f t="shared" ca="1" si="78"/>
        <v/>
      </c>
    </row>
    <row r="670" spans="2:9" ht="15" thickBot="1" x14ac:dyDescent="0.35">
      <c r="B670" s="79" t="str">
        <f t="shared" ca="1" si="73"/>
        <v/>
      </c>
      <c r="C670" s="80" t="str">
        <f t="shared" ca="1" si="74"/>
        <v/>
      </c>
      <c r="D670" s="83" t="str">
        <f t="shared" ca="1" si="75"/>
        <v/>
      </c>
      <c r="E670" s="81">
        <f t="shared" ca="1" si="72"/>
        <v>0</v>
      </c>
      <c r="F670" s="83"/>
      <c r="G670" s="82" t="str">
        <f t="shared" ca="1" si="76"/>
        <v/>
      </c>
      <c r="H670" s="82" t="str">
        <f t="shared" ca="1" si="77"/>
        <v/>
      </c>
      <c r="I670" s="82" t="str">
        <f t="shared" ca="1" si="78"/>
        <v/>
      </c>
    </row>
    <row r="671" spans="2:9" ht="15" thickBot="1" x14ac:dyDescent="0.35">
      <c r="B671" s="79" t="str">
        <f t="shared" ca="1" si="73"/>
        <v/>
      </c>
      <c r="C671" s="80" t="str">
        <f t="shared" ca="1" si="74"/>
        <v/>
      </c>
      <c r="D671" s="83" t="str">
        <f t="shared" ca="1" si="75"/>
        <v/>
      </c>
      <c r="E671" s="81">
        <f t="shared" ca="1" si="72"/>
        <v>0</v>
      </c>
      <c r="F671" s="83"/>
      <c r="G671" s="82" t="str">
        <f t="shared" ca="1" si="76"/>
        <v/>
      </c>
      <c r="H671" s="82" t="str">
        <f t="shared" ca="1" si="77"/>
        <v/>
      </c>
      <c r="I671" s="82" t="str">
        <f t="shared" ca="1" si="78"/>
        <v/>
      </c>
    </row>
    <row r="672" spans="2:9" ht="15" thickBot="1" x14ac:dyDescent="0.35">
      <c r="B672" s="79" t="str">
        <f t="shared" ca="1" si="73"/>
        <v/>
      </c>
      <c r="C672" s="80" t="str">
        <f t="shared" ca="1" si="74"/>
        <v/>
      </c>
      <c r="D672" s="83" t="str">
        <f t="shared" ca="1" si="75"/>
        <v/>
      </c>
      <c r="E672" s="81">
        <f t="shared" ca="1" si="72"/>
        <v>0</v>
      </c>
      <c r="F672" s="83"/>
      <c r="G672" s="82" t="str">
        <f t="shared" ca="1" si="76"/>
        <v/>
      </c>
      <c r="H672" s="82" t="str">
        <f t="shared" ca="1" si="77"/>
        <v/>
      </c>
      <c r="I672" s="82" t="str">
        <f t="shared" ca="1" si="78"/>
        <v/>
      </c>
    </row>
    <row r="673" spans="2:9" ht="15" thickBot="1" x14ac:dyDescent="0.35">
      <c r="B673" s="79" t="str">
        <f t="shared" ca="1" si="73"/>
        <v/>
      </c>
      <c r="C673" s="80" t="str">
        <f t="shared" ca="1" si="74"/>
        <v/>
      </c>
      <c r="D673" s="83" t="str">
        <f t="shared" ca="1" si="75"/>
        <v/>
      </c>
      <c r="E673" s="81">
        <f t="shared" ca="1" si="72"/>
        <v>0</v>
      </c>
      <c r="F673" s="83"/>
      <c r="G673" s="82" t="str">
        <f t="shared" ca="1" si="76"/>
        <v/>
      </c>
      <c r="H673" s="82" t="str">
        <f t="shared" ca="1" si="77"/>
        <v/>
      </c>
      <c r="I673" s="82" t="str">
        <f t="shared" ca="1" si="78"/>
        <v/>
      </c>
    </row>
    <row r="674" spans="2:9" ht="15" thickBot="1" x14ac:dyDescent="0.35">
      <c r="B674" s="79" t="str">
        <f t="shared" ca="1" si="73"/>
        <v/>
      </c>
      <c r="C674" s="80" t="str">
        <f t="shared" ca="1" si="74"/>
        <v/>
      </c>
      <c r="D674" s="83" t="str">
        <f t="shared" ca="1" si="75"/>
        <v/>
      </c>
      <c r="E674" s="81">
        <f t="shared" ca="1" si="72"/>
        <v>0</v>
      </c>
      <c r="F674" s="83"/>
      <c r="G674" s="82" t="str">
        <f t="shared" ca="1" si="76"/>
        <v/>
      </c>
      <c r="H674" s="82" t="str">
        <f t="shared" ca="1" si="77"/>
        <v/>
      </c>
      <c r="I674" s="82" t="str">
        <f t="shared" ca="1" si="78"/>
        <v/>
      </c>
    </row>
    <row r="675" spans="2:9" ht="15" thickBot="1" x14ac:dyDescent="0.35">
      <c r="B675" s="79" t="str">
        <f t="shared" ca="1" si="73"/>
        <v/>
      </c>
      <c r="C675" s="80" t="str">
        <f t="shared" ca="1" si="74"/>
        <v/>
      </c>
      <c r="D675" s="83" t="str">
        <f t="shared" ca="1" si="75"/>
        <v/>
      </c>
      <c r="E675" s="81">
        <f t="shared" ca="1" si="72"/>
        <v>0</v>
      </c>
      <c r="F675" s="83"/>
      <c r="G675" s="82" t="str">
        <f t="shared" ca="1" si="76"/>
        <v/>
      </c>
      <c r="H675" s="82" t="str">
        <f t="shared" ca="1" si="77"/>
        <v/>
      </c>
      <c r="I675" s="82" t="str">
        <f t="shared" ca="1" si="78"/>
        <v/>
      </c>
    </row>
    <row r="676" spans="2:9" ht="15" thickBot="1" x14ac:dyDescent="0.35">
      <c r="B676" s="79" t="str">
        <f t="shared" ca="1" si="73"/>
        <v/>
      </c>
      <c r="C676" s="80" t="str">
        <f t="shared" ca="1" si="74"/>
        <v/>
      </c>
      <c r="D676" s="83" t="str">
        <f t="shared" ca="1" si="75"/>
        <v/>
      </c>
      <c r="E676" s="81">
        <f t="shared" ref="E676:E739" ca="1" si="79">IFERROR(IF(I675-D676&lt;$E$13,0,IF(B676=$I$17,$E$13,IF(B676&lt;$I$17,0,IF(MOD(B676-$I$17,$E$18)=0,$E$13,0)))),0)</f>
        <v>0</v>
      </c>
      <c r="F676" s="83"/>
      <c r="G676" s="82" t="str">
        <f t="shared" ca="1" si="76"/>
        <v/>
      </c>
      <c r="H676" s="82" t="str">
        <f t="shared" ca="1" si="77"/>
        <v/>
      </c>
      <c r="I676" s="82" t="str">
        <f t="shared" ca="1" si="78"/>
        <v/>
      </c>
    </row>
    <row r="677" spans="2:9" ht="15" thickBot="1" x14ac:dyDescent="0.35">
      <c r="B677" s="79" t="str">
        <f t="shared" ca="1" si="73"/>
        <v/>
      </c>
      <c r="C677" s="80" t="str">
        <f t="shared" ca="1" si="74"/>
        <v/>
      </c>
      <c r="D677" s="83" t="str">
        <f t="shared" ca="1" si="75"/>
        <v/>
      </c>
      <c r="E677" s="81">
        <f t="shared" ca="1" si="79"/>
        <v>0</v>
      </c>
      <c r="F677" s="83"/>
      <c r="G677" s="82" t="str">
        <f t="shared" ca="1" si="76"/>
        <v/>
      </c>
      <c r="H677" s="82" t="str">
        <f t="shared" ca="1" si="77"/>
        <v/>
      </c>
      <c r="I677" s="82" t="str">
        <f t="shared" ca="1" si="78"/>
        <v/>
      </c>
    </row>
    <row r="678" spans="2:9" ht="15" thickBot="1" x14ac:dyDescent="0.35">
      <c r="B678" s="79" t="str">
        <f t="shared" ca="1" si="73"/>
        <v/>
      </c>
      <c r="C678" s="80" t="str">
        <f t="shared" ca="1" si="74"/>
        <v/>
      </c>
      <c r="D678" s="83" t="str">
        <f t="shared" ca="1" si="75"/>
        <v/>
      </c>
      <c r="E678" s="81">
        <f t="shared" ca="1" si="79"/>
        <v>0</v>
      </c>
      <c r="F678" s="83"/>
      <c r="G678" s="82" t="str">
        <f t="shared" ca="1" si="76"/>
        <v/>
      </c>
      <c r="H678" s="82" t="str">
        <f t="shared" ca="1" si="77"/>
        <v/>
      </c>
      <c r="I678" s="82" t="str">
        <f t="shared" ca="1" si="78"/>
        <v/>
      </c>
    </row>
    <row r="679" spans="2:9" ht="15" thickBot="1" x14ac:dyDescent="0.35">
      <c r="B679" s="79" t="str">
        <f t="shared" ca="1" si="73"/>
        <v/>
      </c>
      <c r="C679" s="80" t="str">
        <f t="shared" ca="1" si="74"/>
        <v/>
      </c>
      <c r="D679" s="83" t="str">
        <f t="shared" ca="1" si="75"/>
        <v/>
      </c>
      <c r="E679" s="81">
        <f t="shared" ca="1" si="79"/>
        <v>0</v>
      </c>
      <c r="F679" s="83"/>
      <c r="G679" s="82" t="str">
        <f t="shared" ca="1" si="76"/>
        <v/>
      </c>
      <c r="H679" s="82" t="str">
        <f t="shared" ca="1" si="77"/>
        <v/>
      </c>
      <c r="I679" s="82" t="str">
        <f t="shared" ca="1" si="78"/>
        <v/>
      </c>
    </row>
    <row r="680" spans="2:9" ht="15" thickBot="1" x14ac:dyDescent="0.35">
      <c r="B680" s="79" t="str">
        <f t="shared" ca="1" si="73"/>
        <v/>
      </c>
      <c r="C680" s="80" t="str">
        <f t="shared" ca="1" si="74"/>
        <v/>
      </c>
      <c r="D680" s="83" t="str">
        <f t="shared" ca="1" si="75"/>
        <v/>
      </c>
      <c r="E680" s="81">
        <f t="shared" ca="1" si="79"/>
        <v>0</v>
      </c>
      <c r="F680" s="83"/>
      <c r="G680" s="82" t="str">
        <f t="shared" ca="1" si="76"/>
        <v/>
      </c>
      <c r="H680" s="82" t="str">
        <f t="shared" ca="1" si="77"/>
        <v/>
      </c>
      <c r="I680" s="82" t="str">
        <f t="shared" ca="1" si="78"/>
        <v/>
      </c>
    </row>
    <row r="681" spans="2:9" ht="15" thickBot="1" x14ac:dyDescent="0.35">
      <c r="B681" s="79" t="str">
        <f t="shared" ca="1" si="73"/>
        <v/>
      </c>
      <c r="C681" s="80" t="str">
        <f t="shared" ca="1" si="74"/>
        <v/>
      </c>
      <c r="D681" s="83" t="str">
        <f t="shared" ca="1" si="75"/>
        <v/>
      </c>
      <c r="E681" s="81">
        <f t="shared" ca="1" si="79"/>
        <v>0</v>
      </c>
      <c r="F681" s="83"/>
      <c r="G681" s="82" t="str">
        <f t="shared" ca="1" si="76"/>
        <v/>
      </c>
      <c r="H681" s="82" t="str">
        <f t="shared" ca="1" si="77"/>
        <v/>
      </c>
      <c r="I681" s="82" t="str">
        <f t="shared" ca="1" si="78"/>
        <v/>
      </c>
    </row>
    <row r="682" spans="2:9" ht="15" thickBot="1" x14ac:dyDescent="0.35">
      <c r="B682" s="79" t="str">
        <f t="shared" ca="1" si="73"/>
        <v/>
      </c>
      <c r="C682" s="80" t="str">
        <f t="shared" ca="1" si="74"/>
        <v/>
      </c>
      <c r="D682" s="83" t="str">
        <f t="shared" ca="1" si="75"/>
        <v/>
      </c>
      <c r="E682" s="81">
        <f t="shared" ca="1" si="79"/>
        <v>0</v>
      </c>
      <c r="F682" s="83"/>
      <c r="G682" s="82" t="str">
        <f t="shared" ca="1" si="76"/>
        <v/>
      </c>
      <c r="H682" s="82" t="str">
        <f t="shared" ca="1" si="77"/>
        <v/>
      </c>
      <c r="I682" s="82" t="str">
        <f t="shared" ca="1" si="78"/>
        <v/>
      </c>
    </row>
    <row r="683" spans="2:9" ht="15" thickBot="1" x14ac:dyDescent="0.35">
      <c r="B683" s="79" t="str">
        <f t="shared" ca="1" si="73"/>
        <v/>
      </c>
      <c r="C683" s="80" t="str">
        <f t="shared" ca="1" si="74"/>
        <v/>
      </c>
      <c r="D683" s="83" t="str">
        <f t="shared" ca="1" si="75"/>
        <v/>
      </c>
      <c r="E683" s="81">
        <f t="shared" ca="1" si="79"/>
        <v>0</v>
      </c>
      <c r="F683" s="83"/>
      <c r="G683" s="82" t="str">
        <f t="shared" ca="1" si="76"/>
        <v/>
      </c>
      <c r="H683" s="82" t="str">
        <f t="shared" ca="1" si="77"/>
        <v/>
      </c>
      <c r="I683" s="82" t="str">
        <f t="shared" ca="1" si="78"/>
        <v/>
      </c>
    </row>
    <row r="684" spans="2:9" ht="15" thickBot="1" x14ac:dyDescent="0.35">
      <c r="B684" s="79" t="str">
        <f t="shared" ca="1" si="73"/>
        <v/>
      </c>
      <c r="C684" s="80" t="str">
        <f t="shared" ca="1" si="74"/>
        <v/>
      </c>
      <c r="D684" s="83" t="str">
        <f t="shared" ca="1" si="75"/>
        <v/>
      </c>
      <c r="E684" s="81">
        <f t="shared" ca="1" si="79"/>
        <v>0</v>
      </c>
      <c r="F684" s="83"/>
      <c r="G684" s="82" t="str">
        <f t="shared" ca="1" si="76"/>
        <v/>
      </c>
      <c r="H684" s="82" t="str">
        <f t="shared" ca="1" si="77"/>
        <v/>
      </c>
      <c r="I684" s="82" t="str">
        <f t="shared" ca="1" si="78"/>
        <v/>
      </c>
    </row>
    <row r="685" spans="2:9" ht="15" thickBot="1" x14ac:dyDescent="0.35">
      <c r="B685" s="79" t="str">
        <f t="shared" ca="1" si="73"/>
        <v/>
      </c>
      <c r="C685" s="80" t="str">
        <f t="shared" ca="1" si="74"/>
        <v/>
      </c>
      <c r="D685" s="83" t="str">
        <f t="shared" ca="1" si="75"/>
        <v/>
      </c>
      <c r="E685" s="81">
        <f t="shared" ca="1" si="79"/>
        <v>0</v>
      </c>
      <c r="F685" s="83"/>
      <c r="G685" s="82" t="str">
        <f t="shared" ca="1" si="76"/>
        <v/>
      </c>
      <c r="H685" s="82" t="str">
        <f t="shared" ca="1" si="77"/>
        <v/>
      </c>
      <c r="I685" s="82" t="str">
        <f t="shared" ca="1" si="78"/>
        <v/>
      </c>
    </row>
    <row r="686" spans="2:9" ht="15" thickBot="1" x14ac:dyDescent="0.35">
      <c r="B686" s="79" t="str">
        <f t="shared" ca="1" si="73"/>
        <v/>
      </c>
      <c r="C686" s="80" t="str">
        <f t="shared" ca="1" si="74"/>
        <v/>
      </c>
      <c r="D686" s="83" t="str">
        <f t="shared" ca="1" si="75"/>
        <v/>
      </c>
      <c r="E686" s="81">
        <f t="shared" ca="1" si="79"/>
        <v>0</v>
      </c>
      <c r="F686" s="83"/>
      <c r="G686" s="82" t="str">
        <f t="shared" ca="1" si="76"/>
        <v/>
      </c>
      <c r="H686" s="82" t="str">
        <f t="shared" ca="1" si="77"/>
        <v/>
      </c>
      <c r="I686" s="82" t="str">
        <f t="shared" ca="1" si="78"/>
        <v/>
      </c>
    </row>
    <row r="687" spans="2:9" ht="15" thickBot="1" x14ac:dyDescent="0.35">
      <c r="B687" s="79" t="str">
        <f t="shared" ref="B687:B750" ca="1" si="80">IFERROR(IF(I686&lt;=0,"",B686+1),"")</f>
        <v/>
      </c>
      <c r="C687" s="80" t="str">
        <f t="shared" ca="1" si="74"/>
        <v/>
      </c>
      <c r="D687" s="83" t="str">
        <f t="shared" ca="1" si="75"/>
        <v/>
      </c>
      <c r="E687" s="81">
        <f t="shared" ca="1" si="79"/>
        <v>0</v>
      </c>
      <c r="F687" s="83"/>
      <c r="G687" s="82" t="str">
        <f t="shared" ca="1" si="76"/>
        <v/>
      </c>
      <c r="H687" s="82" t="str">
        <f t="shared" ca="1" si="77"/>
        <v/>
      </c>
      <c r="I687" s="82" t="str">
        <f t="shared" ca="1" si="78"/>
        <v/>
      </c>
    </row>
    <row r="688" spans="2:9" ht="15" thickBot="1" x14ac:dyDescent="0.35">
      <c r="B688" s="79" t="str">
        <f t="shared" ca="1" si="80"/>
        <v/>
      </c>
      <c r="C688" s="80" t="str">
        <f t="shared" ca="1" si="74"/>
        <v/>
      </c>
      <c r="D688" s="83" t="str">
        <f t="shared" ca="1" si="75"/>
        <v/>
      </c>
      <c r="E688" s="81">
        <f t="shared" ca="1" si="79"/>
        <v>0</v>
      </c>
      <c r="F688" s="83"/>
      <c r="G688" s="82" t="str">
        <f t="shared" ca="1" si="76"/>
        <v/>
      </c>
      <c r="H688" s="82" t="str">
        <f t="shared" ca="1" si="77"/>
        <v/>
      </c>
      <c r="I688" s="82" t="str">
        <f t="shared" ca="1" si="78"/>
        <v/>
      </c>
    </row>
    <row r="689" spans="2:9" ht="15" thickBot="1" x14ac:dyDescent="0.35">
      <c r="B689" s="79" t="str">
        <f t="shared" ca="1" si="80"/>
        <v/>
      </c>
      <c r="C689" s="80" t="str">
        <f t="shared" ca="1" si="74"/>
        <v/>
      </c>
      <c r="D689" s="83" t="str">
        <f t="shared" ca="1" si="75"/>
        <v/>
      </c>
      <c r="E689" s="81">
        <f t="shared" ca="1" si="79"/>
        <v>0</v>
      </c>
      <c r="F689" s="83"/>
      <c r="G689" s="82" t="str">
        <f t="shared" ca="1" si="76"/>
        <v/>
      </c>
      <c r="H689" s="82" t="str">
        <f t="shared" ca="1" si="77"/>
        <v/>
      </c>
      <c r="I689" s="82" t="str">
        <f t="shared" ca="1" si="78"/>
        <v/>
      </c>
    </row>
    <row r="690" spans="2:9" ht="15" thickBot="1" x14ac:dyDescent="0.35">
      <c r="B690" s="79" t="str">
        <f t="shared" ca="1" si="80"/>
        <v/>
      </c>
      <c r="C690" s="80" t="str">
        <f t="shared" ca="1" si="74"/>
        <v/>
      </c>
      <c r="D690" s="83" t="str">
        <f t="shared" ca="1" si="75"/>
        <v/>
      </c>
      <c r="E690" s="81">
        <f t="shared" ca="1" si="79"/>
        <v>0</v>
      </c>
      <c r="F690" s="83"/>
      <c r="G690" s="82" t="str">
        <f t="shared" ca="1" si="76"/>
        <v/>
      </c>
      <c r="H690" s="82" t="str">
        <f t="shared" ca="1" si="77"/>
        <v/>
      </c>
      <c r="I690" s="82" t="str">
        <f t="shared" ca="1" si="78"/>
        <v/>
      </c>
    </row>
    <row r="691" spans="2:9" ht="15" thickBot="1" x14ac:dyDescent="0.35">
      <c r="B691" s="79" t="str">
        <f t="shared" ca="1" si="80"/>
        <v/>
      </c>
      <c r="C691" s="80" t="str">
        <f t="shared" ca="1" si="74"/>
        <v/>
      </c>
      <c r="D691" s="83" t="str">
        <f t="shared" ca="1" si="75"/>
        <v/>
      </c>
      <c r="E691" s="81">
        <f t="shared" ca="1" si="79"/>
        <v>0</v>
      </c>
      <c r="F691" s="83"/>
      <c r="G691" s="82" t="str">
        <f t="shared" ca="1" si="76"/>
        <v/>
      </c>
      <c r="H691" s="82" t="str">
        <f t="shared" ca="1" si="77"/>
        <v/>
      </c>
      <c r="I691" s="82" t="str">
        <f t="shared" ca="1" si="78"/>
        <v/>
      </c>
    </row>
    <row r="692" spans="2:9" ht="15" thickBot="1" x14ac:dyDescent="0.35">
      <c r="B692" s="79" t="str">
        <f t="shared" ca="1" si="80"/>
        <v/>
      </c>
      <c r="C692" s="80" t="str">
        <f t="shared" ca="1" si="74"/>
        <v/>
      </c>
      <c r="D692" s="83" t="str">
        <f t="shared" ca="1" si="75"/>
        <v/>
      </c>
      <c r="E692" s="81">
        <f t="shared" ca="1" si="79"/>
        <v>0</v>
      </c>
      <c r="F692" s="83"/>
      <c r="G692" s="82" t="str">
        <f t="shared" ca="1" si="76"/>
        <v/>
      </c>
      <c r="H692" s="82" t="str">
        <f t="shared" ca="1" si="77"/>
        <v/>
      </c>
      <c r="I692" s="82" t="str">
        <f t="shared" ca="1" si="78"/>
        <v/>
      </c>
    </row>
    <row r="693" spans="2:9" ht="15" thickBot="1" x14ac:dyDescent="0.35">
      <c r="B693" s="79" t="str">
        <f t="shared" ca="1" si="80"/>
        <v/>
      </c>
      <c r="C693" s="80" t="str">
        <f t="shared" ca="1" si="74"/>
        <v/>
      </c>
      <c r="D693" s="83" t="str">
        <f t="shared" ca="1" si="75"/>
        <v/>
      </c>
      <c r="E693" s="81">
        <f t="shared" ca="1" si="79"/>
        <v>0</v>
      </c>
      <c r="F693" s="83"/>
      <c r="G693" s="82" t="str">
        <f t="shared" ca="1" si="76"/>
        <v/>
      </c>
      <c r="H693" s="82" t="str">
        <f t="shared" ca="1" si="77"/>
        <v/>
      </c>
      <c r="I693" s="82" t="str">
        <f t="shared" ca="1" si="78"/>
        <v/>
      </c>
    </row>
    <row r="694" spans="2:9" ht="15" thickBot="1" x14ac:dyDescent="0.35">
      <c r="B694" s="79" t="str">
        <f t="shared" ca="1" si="80"/>
        <v/>
      </c>
      <c r="C694" s="80" t="str">
        <f t="shared" ca="1" si="74"/>
        <v/>
      </c>
      <c r="D694" s="83" t="str">
        <f t="shared" ca="1" si="75"/>
        <v/>
      </c>
      <c r="E694" s="81">
        <f t="shared" ca="1" si="79"/>
        <v>0</v>
      </c>
      <c r="F694" s="83"/>
      <c r="G694" s="82" t="str">
        <f t="shared" ca="1" si="76"/>
        <v/>
      </c>
      <c r="H694" s="82" t="str">
        <f t="shared" ca="1" si="77"/>
        <v/>
      </c>
      <c r="I694" s="82" t="str">
        <f t="shared" ca="1" si="78"/>
        <v/>
      </c>
    </row>
    <row r="695" spans="2:9" ht="15" thickBot="1" x14ac:dyDescent="0.35">
      <c r="B695" s="79" t="str">
        <f t="shared" ca="1" si="80"/>
        <v/>
      </c>
      <c r="C695" s="80" t="str">
        <f t="shared" ca="1" si="74"/>
        <v/>
      </c>
      <c r="D695" s="83" t="str">
        <f t="shared" ca="1" si="75"/>
        <v/>
      </c>
      <c r="E695" s="81">
        <f t="shared" ca="1" si="79"/>
        <v>0</v>
      </c>
      <c r="F695" s="83"/>
      <c r="G695" s="82" t="str">
        <f t="shared" ca="1" si="76"/>
        <v/>
      </c>
      <c r="H695" s="82" t="str">
        <f t="shared" ca="1" si="77"/>
        <v/>
      </c>
      <c r="I695" s="82" t="str">
        <f t="shared" ca="1" si="78"/>
        <v/>
      </c>
    </row>
    <row r="696" spans="2:9" ht="15" thickBot="1" x14ac:dyDescent="0.35">
      <c r="B696" s="79" t="str">
        <f t="shared" ca="1" si="80"/>
        <v/>
      </c>
      <c r="C696" s="80" t="str">
        <f t="shared" ca="1" si="74"/>
        <v/>
      </c>
      <c r="D696" s="83" t="str">
        <f t="shared" ca="1" si="75"/>
        <v/>
      </c>
      <c r="E696" s="81">
        <f t="shared" ca="1" si="79"/>
        <v>0</v>
      </c>
      <c r="F696" s="83"/>
      <c r="G696" s="82" t="str">
        <f t="shared" ca="1" si="76"/>
        <v/>
      </c>
      <c r="H696" s="82" t="str">
        <f t="shared" ca="1" si="77"/>
        <v/>
      </c>
      <c r="I696" s="82" t="str">
        <f t="shared" ca="1" si="78"/>
        <v/>
      </c>
    </row>
    <row r="697" spans="2:9" ht="15" thickBot="1" x14ac:dyDescent="0.35">
      <c r="B697" s="79" t="str">
        <f t="shared" ca="1" si="80"/>
        <v/>
      </c>
      <c r="C697" s="80" t="str">
        <f t="shared" ca="1" si="74"/>
        <v/>
      </c>
      <c r="D697" s="83" t="str">
        <f t="shared" ca="1" si="75"/>
        <v/>
      </c>
      <c r="E697" s="81">
        <f t="shared" ca="1" si="79"/>
        <v>0</v>
      </c>
      <c r="F697" s="83"/>
      <c r="G697" s="82" t="str">
        <f t="shared" ca="1" si="76"/>
        <v/>
      </c>
      <c r="H697" s="82" t="str">
        <f t="shared" ca="1" si="77"/>
        <v/>
      </c>
      <c r="I697" s="82" t="str">
        <f t="shared" ca="1" si="78"/>
        <v/>
      </c>
    </row>
    <row r="698" spans="2:9" ht="15" thickBot="1" x14ac:dyDescent="0.35">
      <c r="B698" s="79" t="str">
        <f t="shared" ca="1" si="80"/>
        <v/>
      </c>
      <c r="C698" s="80" t="str">
        <f t="shared" ca="1" si="74"/>
        <v/>
      </c>
      <c r="D698" s="83" t="str">
        <f t="shared" ca="1" si="75"/>
        <v/>
      </c>
      <c r="E698" s="81">
        <f t="shared" ca="1" si="79"/>
        <v>0</v>
      </c>
      <c r="F698" s="83"/>
      <c r="G698" s="82" t="str">
        <f t="shared" ca="1" si="76"/>
        <v/>
      </c>
      <c r="H698" s="82" t="str">
        <f t="shared" ca="1" si="77"/>
        <v/>
      </c>
      <c r="I698" s="82" t="str">
        <f t="shared" ca="1" si="78"/>
        <v/>
      </c>
    </row>
    <row r="699" spans="2:9" ht="15" thickBot="1" x14ac:dyDescent="0.35">
      <c r="B699" s="79" t="str">
        <f t="shared" ca="1" si="80"/>
        <v/>
      </c>
      <c r="C699" s="80" t="str">
        <f t="shared" ca="1" si="74"/>
        <v/>
      </c>
      <c r="D699" s="83" t="str">
        <f t="shared" ca="1" si="75"/>
        <v/>
      </c>
      <c r="E699" s="81">
        <f t="shared" ca="1" si="79"/>
        <v>0</v>
      </c>
      <c r="F699" s="83"/>
      <c r="G699" s="82" t="str">
        <f t="shared" ca="1" si="76"/>
        <v/>
      </c>
      <c r="H699" s="82" t="str">
        <f t="shared" ca="1" si="77"/>
        <v/>
      </c>
      <c r="I699" s="82" t="str">
        <f t="shared" ca="1" si="78"/>
        <v/>
      </c>
    </row>
    <row r="700" spans="2:9" ht="15" thickBot="1" x14ac:dyDescent="0.35">
      <c r="B700" s="79" t="str">
        <f t="shared" ca="1" si="80"/>
        <v/>
      </c>
      <c r="C700" s="80" t="str">
        <f t="shared" ca="1" si="74"/>
        <v/>
      </c>
      <c r="D700" s="83" t="str">
        <f t="shared" ca="1" si="75"/>
        <v/>
      </c>
      <c r="E700" s="81">
        <f t="shared" ca="1" si="79"/>
        <v>0</v>
      </c>
      <c r="F700" s="83"/>
      <c r="G700" s="82" t="str">
        <f t="shared" ca="1" si="76"/>
        <v/>
      </c>
      <c r="H700" s="82" t="str">
        <f t="shared" ca="1" si="77"/>
        <v/>
      </c>
      <c r="I700" s="82" t="str">
        <f t="shared" ca="1" si="78"/>
        <v/>
      </c>
    </row>
    <row r="701" spans="2:9" ht="15" thickBot="1" x14ac:dyDescent="0.35">
      <c r="B701" s="79" t="str">
        <f t="shared" ca="1" si="80"/>
        <v/>
      </c>
      <c r="C701" s="80" t="str">
        <f t="shared" ca="1" si="74"/>
        <v/>
      </c>
      <c r="D701" s="83" t="str">
        <f t="shared" ca="1" si="75"/>
        <v/>
      </c>
      <c r="E701" s="81">
        <f t="shared" ca="1" si="79"/>
        <v>0</v>
      </c>
      <c r="F701" s="83"/>
      <c r="G701" s="82" t="str">
        <f t="shared" ca="1" si="76"/>
        <v/>
      </c>
      <c r="H701" s="82" t="str">
        <f t="shared" ca="1" si="77"/>
        <v/>
      </c>
      <c r="I701" s="82" t="str">
        <f t="shared" ca="1" si="78"/>
        <v/>
      </c>
    </row>
    <row r="702" spans="2:9" ht="15" thickBot="1" x14ac:dyDescent="0.35">
      <c r="B702" s="79" t="str">
        <f t="shared" ca="1" si="80"/>
        <v/>
      </c>
      <c r="C702" s="80" t="str">
        <f t="shared" ca="1" si="74"/>
        <v/>
      </c>
      <c r="D702" s="83" t="str">
        <f t="shared" ca="1" si="75"/>
        <v/>
      </c>
      <c r="E702" s="81">
        <f t="shared" ca="1" si="79"/>
        <v>0</v>
      </c>
      <c r="F702" s="83"/>
      <c r="G702" s="82" t="str">
        <f t="shared" ca="1" si="76"/>
        <v/>
      </c>
      <c r="H702" s="82" t="str">
        <f t="shared" ca="1" si="77"/>
        <v/>
      </c>
      <c r="I702" s="82" t="str">
        <f t="shared" ca="1" si="78"/>
        <v/>
      </c>
    </row>
    <row r="703" spans="2:9" ht="15" thickBot="1" x14ac:dyDescent="0.35">
      <c r="B703" s="79" t="str">
        <f t="shared" ca="1" si="80"/>
        <v/>
      </c>
      <c r="C703" s="80" t="str">
        <f t="shared" ca="1" si="74"/>
        <v/>
      </c>
      <c r="D703" s="83" t="str">
        <f t="shared" ca="1" si="75"/>
        <v/>
      </c>
      <c r="E703" s="81">
        <f t="shared" ca="1" si="79"/>
        <v>0</v>
      </c>
      <c r="F703" s="83"/>
      <c r="G703" s="82" t="str">
        <f t="shared" ca="1" si="76"/>
        <v/>
      </c>
      <c r="H703" s="82" t="str">
        <f t="shared" ca="1" si="77"/>
        <v/>
      </c>
      <c r="I703" s="82" t="str">
        <f t="shared" ca="1" si="78"/>
        <v/>
      </c>
    </row>
    <row r="704" spans="2:9" ht="15" thickBot="1" x14ac:dyDescent="0.35">
      <c r="B704" s="79" t="str">
        <f t="shared" ca="1" si="80"/>
        <v/>
      </c>
      <c r="C704" s="80" t="str">
        <f t="shared" ca="1" si="74"/>
        <v/>
      </c>
      <c r="D704" s="83" t="str">
        <f t="shared" ca="1" si="75"/>
        <v/>
      </c>
      <c r="E704" s="81">
        <f t="shared" ca="1" si="79"/>
        <v>0</v>
      </c>
      <c r="F704" s="83"/>
      <c r="G704" s="82" t="str">
        <f t="shared" ca="1" si="76"/>
        <v/>
      </c>
      <c r="H704" s="82" t="str">
        <f t="shared" ca="1" si="77"/>
        <v/>
      </c>
      <c r="I704" s="82" t="str">
        <f t="shared" ca="1" si="78"/>
        <v/>
      </c>
    </row>
    <row r="705" spans="2:9" ht="15" thickBot="1" x14ac:dyDescent="0.35">
      <c r="B705" s="79" t="str">
        <f t="shared" ca="1" si="80"/>
        <v/>
      </c>
      <c r="C705" s="80" t="str">
        <f t="shared" ca="1" si="74"/>
        <v/>
      </c>
      <c r="D705" s="83" t="str">
        <f t="shared" ca="1" si="75"/>
        <v/>
      </c>
      <c r="E705" s="81">
        <f t="shared" ca="1" si="79"/>
        <v>0</v>
      </c>
      <c r="F705" s="83"/>
      <c r="G705" s="82" t="str">
        <f t="shared" ca="1" si="76"/>
        <v/>
      </c>
      <c r="H705" s="82" t="str">
        <f t="shared" ca="1" si="77"/>
        <v/>
      </c>
      <c r="I705" s="82" t="str">
        <f t="shared" ca="1" si="78"/>
        <v/>
      </c>
    </row>
    <row r="706" spans="2:9" ht="15" thickBot="1" x14ac:dyDescent="0.35">
      <c r="B706" s="79" t="str">
        <f t="shared" ca="1" si="80"/>
        <v/>
      </c>
      <c r="C706" s="80" t="str">
        <f t="shared" ca="1" si="74"/>
        <v/>
      </c>
      <c r="D706" s="83" t="str">
        <f t="shared" ca="1" si="75"/>
        <v/>
      </c>
      <c r="E706" s="81">
        <f t="shared" ca="1" si="79"/>
        <v>0</v>
      </c>
      <c r="F706" s="83"/>
      <c r="G706" s="82" t="str">
        <f t="shared" ca="1" si="76"/>
        <v/>
      </c>
      <c r="H706" s="82" t="str">
        <f t="shared" ca="1" si="77"/>
        <v/>
      </c>
      <c r="I706" s="82" t="str">
        <f t="shared" ca="1" si="78"/>
        <v/>
      </c>
    </row>
    <row r="707" spans="2:9" ht="15" thickBot="1" x14ac:dyDescent="0.35">
      <c r="B707" s="79" t="str">
        <f t="shared" ca="1" si="80"/>
        <v/>
      </c>
      <c r="C707" s="80" t="str">
        <f t="shared" ca="1" si="74"/>
        <v/>
      </c>
      <c r="D707" s="83" t="str">
        <f t="shared" ca="1" si="75"/>
        <v/>
      </c>
      <c r="E707" s="81">
        <f t="shared" ca="1" si="79"/>
        <v>0</v>
      </c>
      <c r="F707" s="83"/>
      <c r="G707" s="82" t="str">
        <f t="shared" ca="1" si="76"/>
        <v/>
      </c>
      <c r="H707" s="82" t="str">
        <f t="shared" ca="1" si="77"/>
        <v/>
      </c>
      <c r="I707" s="82" t="str">
        <f t="shared" ca="1" si="78"/>
        <v/>
      </c>
    </row>
    <row r="708" spans="2:9" ht="15" thickBot="1" x14ac:dyDescent="0.35">
      <c r="B708" s="79" t="str">
        <f t="shared" ca="1" si="80"/>
        <v/>
      </c>
      <c r="C708" s="80" t="str">
        <f t="shared" ca="1" si="74"/>
        <v/>
      </c>
      <c r="D708" s="83" t="str">
        <f t="shared" ca="1" si="75"/>
        <v/>
      </c>
      <c r="E708" s="81">
        <f t="shared" ca="1" si="79"/>
        <v>0</v>
      </c>
      <c r="F708" s="83"/>
      <c r="G708" s="82" t="str">
        <f t="shared" ca="1" si="76"/>
        <v/>
      </c>
      <c r="H708" s="82" t="str">
        <f t="shared" ca="1" si="77"/>
        <v/>
      </c>
      <c r="I708" s="82" t="str">
        <f t="shared" ca="1" si="78"/>
        <v/>
      </c>
    </row>
    <row r="709" spans="2:9" ht="15" thickBot="1" x14ac:dyDescent="0.35">
      <c r="B709" s="79" t="str">
        <f t="shared" ca="1" si="80"/>
        <v/>
      </c>
      <c r="C709" s="80" t="str">
        <f t="shared" ca="1" si="74"/>
        <v/>
      </c>
      <c r="D709" s="83" t="str">
        <f t="shared" ca="1" si="75"/>
        <v/>
      </c>
      <c r="E709" s="81">
        <f t="shared" ca="1" si="79"/>
        <v>0</v>
      </c>
      <c r="F709" s="83"/>
      <c r="G709" s="82" t="str">
        <f t="shared" ca="1" si="76"/>
        <v/>
      </c>
      <c r="H709" s="82" t="str">
        <f t="shared" ca="1" si="77"/>
        <v/>
      </c>
      <c r="I709" s="82" t="str">
        <f t="shared" ca="1" si="78"/>
        <v/>
      </c>
    </row>
    <row r="710" spans="2:9" ht="15" thickBot="1" x14ac:dyDescent="0.35">
      <c r="B710" s="79" t="str">
        <f t="shared" ca="1" si="80"/>
        <v/>
      </c>
      <c r="C710" s="80" t="str">
        <f t="shared" ca="1" si="74"/>
        <v/>
      </c>
      <c r="D710" s="83" t="str">
        <f t="shared" ca="1" si="75"/>
        <v/>
      </c>
      <c r="E710" s="81">
        <f t="shared" ca="1" si="79"/>
        <v>0</v>
      </c>
      <c r="F710" s="83"/>
      <c r="G710" s="82" t="str">
        <f t="shared" ca="1" si="76"/>
        <v/>
      </c>
      <c r="H710" s="82" t="str">
        <f t="shared" ca="1" si="77"/>
        <v/>
      </c>
      <c r="I710" s="82" t="str">
        <f t="shared" ca="1" si="78"/>
        <v/>
      </c>
    </row>
    <row r="711" spans="2:9" ht="15" thickBot="1" x14ac:dyDescent="0.35">
      <c r="B711" s="79" t="str">
        <f t="shared" ca="1" si="80"/>
        <v/>
      </c>
      <c r="C711" s="80" t="str">
        <f t="shared" ca="1" si="74"/>
        <v/>
      </c>
      <c r="D711" s="83" t="str">
        <f t="shared" ca="1" si="75"/>
        <v/>
      </c>
      <c r="E711" s="81">
        <f t="shared" ca="1" si="79"/>
        <v>0</v>
      </c>
      <c r="F711" s="83"/>
      <c r="G711" s="82" t="str">
        <f t="shared" ca="1" si="76"/>
        <v/>
      </c>
      <c r="H711" s="82" t="str">
        <f t="shared" ca="1" si="77"/>
        <v/>
      </c>
      <c r="I711" s="82" t="str">
        <f t="shared" ca="1" si="78"/>
        <v/>
      </c>
    </row>
    <row r="712" spans="2:9" ht="15" thickBot="1" x14ac:dyDescent="0.35">
      <c r="B712" s="79" t="str">
        <f t="shared" ca="1" si="80"/>
        <v/>
      </c>
      <c r="C712" s="80" t="str">
        <f t="shared" ca="1" si="74"/>
        <v/>
      </c>
      <c r="D712" s="83" t="str">
        <f t="shared" ca="1" si="75"/>
        <v/>
      </c>
      <c r="E712" s="81">
        <f t="shared" ca="1" si="79"/>
        <v>0</v>
      </c>
      <c r="F712" s="83"/>
      <c r="G712" s="82" t="str">
        <f t="shared" ca="1" si="76"/>
        <v/>
      </c>
      <c r="H712" s="82" t="str">
        <f t="shared" ca="1" si="77"/>
        <v/>
      </c>
      <c r="I712" s="82" t="str">
        <f t="shared" ca="1" si="78"/>
        <v/>
      </c>
    </row>
    <row r="713" spans="2:9" ht="15" thickBot="1" x14ac:dyDescent="0.35">
      <c r="B713" s="79" t="str">
        <f t="shared" ca="1" si="80"/>
        <v/>
      </c>
      <c r="C713" s="80" t="str">
        <f t="shared" ca="1" si="74"/>
        <v/>
      </c>
      <c r="D713" s="83" t="str">
        <f t="shared" ca="1" si="75"/>
        <v/>
      </c>
      <c r="E713" s="81">
        <f t="shared" ca="1" si="79"/>
        <v>0</v>
      </c>
      <c r="F713" s="83"/>
      <c r="G713" s="82" t="str">
        <f t="shared" ca="1" si="76"/>
        <v/>
      </c>
      <c r="H713" s="82" t="str">
        <f t="shared" ca="1" si="77"/>
        <v/>
      </c>
      <c r="I713" s="82" t="str">
        <f t="shared" ca="1" si="78"/>
        <v/>
      </c>
    </row>
    <row r="714" spans="2:9" ht="15" thickBot="1" x14ac:dyDescent="0.35">
      <c r="B714" s="79" t="str">
        <f t="shared" ca="1" si="80"/>
        <v/>
      </c>
      <c r="C714" s="80" t="str">
        <f t="shared" ca="1" si="74"/>
        <v/>
      </c>
      <c r="D714" s="83" t="str">
        <f t="shared" ca="1" si="75"/>
        <v/>
      </c>
      <c r="E714" s="81">
        <f t="shared" ca="1" si="79"/>
        <v>0</v>
      </c>
      <c r="F714" s="83"/>
      <c r="G714" s="82" t="str">
        <f t="shared" ca="1" si="76"/>
        <v/>
      </c>
      <c r="H714" s="82" t="str">
        <f t="shared" ca="1" si="77"/>
        <v/>
      </c>
      <c r="I714" s="82" t="str">
        <f t="shared" ca="1" si="78"/>
        <v/>
      </c>
    </row>
    <row r="715" spans="2:9" ht="15" thickBot="1" x14ac:dyDescent="0.35">
      <c r="B715" s="79" t="str">
        <f t="shared" ca="1" si="80"/>
        <v/>
      </c>
      <c r="C715" s="80" t="str">
        <f t="shared" ca="1" si="74"/>
        <v/>
      </c>
      <c r="D715" s="83" t="str">
        <f t="shared" ca="1" si="75"/>
        <v/>
      </c>
      <c r="E715" s="81">
        <f t="shared" ca="1" si="79"/>
        <v>0</v>
      </c>
      <c r="F715" s="83"/>
      <c r="G715" s="82" t="str">
        <f t="shared" ca="1" si="76"/>
        <v/>
      </c>
      <c r="H715" s="82" t="str">
        <f t="shared" ca="1" si="77"/>
        <v/>
      </c>
      <c r="I715" s="82" t="str">
        <f t="shared" ca="1" si="78"/>
        <v/>
      </c>
    </row>
    <row r="716" spans="2:9" ht="15" thickBot="1" x14ac:dyDescent="0.35">
      <c r="B716" s="79" t="str">
        <f t="shared" ca="1" si="80"/>
        <v/>
      </c>
      <c r="C716" s="80" t="str">
        <f t="shared" ca="1" si="74"/>
        <v/>
      </c>
      <c r="D716" s="83" t="str">
        <f t="shared" ca="1" si="75"/>
        <v/>
      </c>
      <c r="E716" s="81">
        <f t="shared" ca="1" si="79"/>
        <v>0</v>
      </c>
      <c r="F716" s="83"/>
      <c r="G716" s="82" t="str">
        <f t="shared" ca="1" si="76"/>
        <v/>
      </c>
      <c r="H716" s="82" t="str">
        <f t="shared" ca="1" si="77"/>
        <v/>
      </c>
      <c r="I716" s="82" t="str">
        <f t="shared" ca="1" si="78"/>
        <v/>
      </c>
    </row>
    <row r="717" spans="2:9" ht="15" thickBot="1" x14ac:dyDescent="0.35">
      <c r="B717" s="79" t="str">
        <f t="shared" ca="1" si="80"/>
        <v/>
      </c>
      <c r="C717" s="80" t="str">
        <f t="shared" ca="1" si="74"/>
        <v/>
      </c>
      <c r="D717" s="83" t="str">
        <f t="shared" ca="1" si="75"/>
        <v/>
      </c>
      <c r="E717" s="81">
        <f t="shared" ca="1" si="79"/>
        <v>0</v>
      </c>
      <c r="F717" s="83"/>
      <c r="G717" s="82" t="str">
        <f t="shared" ca="1" si="76"/>
        <v/>
      </c>
      <c r="H717" s="82" t="str">
        <f t="shared" ca="1" si="77"/>
        <v/>
      </c>
      <c r="I717" s="82" t="str">
        <f t="shared" ca="1" si="78"/>
        <v/>
      </c>
    </row>
    <row r="718" spans="2:9" ht="15" thickBot="1" x14ac:dyDescent="0.35">
      <c r="B718" s="79" t="str">
        <f t="shared" ca="1" si="80"/>
        <v/>
      </c>
      <c r="C718" s="80" t="str">
        <f t="shared" ca="1" si="74"/>
        <v/>
      </c>
      <c r="D718" s="83" t="str">
        <f t="shared" ca="1" si="75"/>
        <v/>
      </c>
      <c r="E718" s="81">
        <f t="shared" ca="1" si="79"/>
        <v>0</v>
      </c>
      <c r="F718" s="83"/>
      <c r="G718" s="82" t="str">
        <f t="shared" ca="1" si="76"/>
        <v/>
      </c>
      <c r="H718" s="82" t="str">
        <f t="shared" ca="1" si="77"/>
        <v/>
      </c>
      <c r="I718" s="82" t="str">
        <f t="shared" ca="1" si="78"/>
        <v/>
      </c>
    </row>
    <row r="719" spans="2:9" ht="15" thickBot="1" x14ac:dyDescent="0.35">
      <c r="B719" s="79" t="str">
        <f t="shared" ca="1" si="80"/>
        <v/>
      </c>
      <c r="C719" s="80" t="str">
        <f t="shared" ca="1" si="74"/>
        <v/>
      </c>
      <c r="D719" s="83" t="str">
        <f t="shared" ca="1" si="75"/>
        <v/>
      </c>
      <c r="E719" s="81">
        <f t="shared" ca="1" si="79"/>
        <v>0</v>
      </c>
      <c r="F719" s="83"/>
      <c r="G719" s="82" t="str">
        <f t="shared" ca="1" si="76"/>
        <v/>
      </c>
      <c r="H719" s="82" t="str">
        <f t="shared" ca="1" si="77"/>
        <v/>
      </c>
      <c r="I719" s="82" t="str">
        <f t="shared" ca="1" si="78"/>
        <v/>
      </c>
    </row>
    <row r="720" spans="2:9" ht="15" thickBot="1" x14ac:dyDescent="0.35">
      <c r="B720" s="79" t="str">
        <f t="shared" ca="1" si="80"/>
        <v/>
      </c>
      <c r="C720" s="80" t="str">
        <f t="shared" ca="1" si="74"/>
        <v/>
      </c>
      <c r="D720" s="83" t="str">
        <f t="shared" ca="1" si="75"/>
        <v/>
      </c>
      <c r="E720" s="81">
        <f t="shared" ca="1" si="79"/>
        <v>0</v>
      </c>
      <c r="F720" s="83"/>
      <c r="G720" s="82" t="str">
        <f t="shared" ca="1" si="76"/>
        <v/>
      </c>
      <c r="H720" s="82" t="str">
        <f t="shared" ca="1" si="77"/>
        <v/>
      </c>
      <c r="I720" s="82" t="str">
        <f t="shared" ca="1" si="78"/>
        <v/>
      </c>
    </row>
    <row r="721" spans="2:9" ht="15" thickBot="1" x14ac:dyDescent="0.35">
      <c r="B721" s="79" t="str">
        <f t="shared" ca="1" si="80"/>
        <v/>
      </c>
      <c r="C721" s="80" t="str">
        <f t="shared" ca="1" si="74"/>
        <v/>
      </c>
      <c r="D721" s="83" t="str">
        <f t="shared" ca="1" si="75"/>
        <v/>
      </c>
      <c r="E721" s="81">
        <f t="shared" ca="1" si="79"/>
        <v>0</v>
      </c>
      <c r="F721" s="83"/>
      <c r="G721" s="82" t="str">
        <f t="shared" ca="1" si="76"/>
        <v/>
      </c>
      <c r="H721" s="82" t="str">
        <f t="shared" ca="1" si="77"/>
        <v/>
      </c>
      <c r="I721" s="82" t="str">
        <f t="shared" ca="1" si="78"/>
        <v/>
      </c>
    </row>
    <row r="722" spans="2:9" ht="15" thickBot="1" x14ac:dyDescent="0.35">
      <c r="B722" s="79" t="str">
        <f t="shared" ca="1" si="80"/>
        <v/>
      </c>
      <c r="C722" s="80" t="str">
        <f t="shared" ca="1" si="74"/>
        <v/>
      </c>
      <c r="D722" s="83" t="str">
        <f t="shared" ca="1" si="75"/>
        <v/>
      </c>
      <c r="E722" s="81">
        <f t="shared" ca="1" si="79"/>
        <v>0</v>
      </c>
      <c r="F722" s="83"/>
      <c r="G722" s="82" t="str">
        <f t="shared" ca="1" si="76"/>
        <v/>
      </c>
      <c r="H722" s="82" t="str">
        <f t="shared" ca="1" si="77"/>
        <v/>
      </c>
      <c r="I722" s="82" t="str">
        <f t="shared" ca="1" si="78"/>
        <v/>
      </c>
    </row>
    <row r="723" spans="2:9" ht="15" thickBot="1" x14ac:dyDescent="0.35">
      <c r="B723" s="79" t="str">
        <f t="shared" ca="1" si="80"/>
        <v/>
      </c>
      <c r="C723" s="80" t="str">
        <f t="shared" ca="1" si="74"/>
        <v/>
      </c>
      <c r="D723" s="83" t="str">
        <f t="shared" ca="1" si="75"/>
        <v/>
      </c>
      <c r="E723" s="81">
        <f t="shared" ca="1" si="79"/>
        <v>0</v>
      </c>
      <c r="F723" s="83"/>
      <c r="G723" s="82" t="str">
        <f t="shared" ca="1" si="76"/>
        <v/>
      </c>
      <c r="H723" s="82" t="str">
        <f t="shared" ca="1" si="77"/>
        <v/>
      </c>
      <c r="I723" s="82" t="str">
        <f t="shared" ca="1" si="78"/>
        <v/>
      </c>
    </row>
    <row r="724" spans="2:9" ht="15" thickBot="1" x14ac:dyDescent="0.35">
      <c r="B724" s="79" t="str">
        <f t="shared" ca="1" si="80"/>
        <v/>
      </c>
      <c r="C724" s="80" t="str">
        <f t="shared" ca="1" si="74"/>
        <v/>
      </c>
      <c r="D724" s="83" t="str">
        <f t="shared" ca="1" si="75"/>
        <v/>
      </c>
      <c r="E724" s="81">
        <f t="shared" ca="1" si="79"/>
        <v>0</v>
      </c>
      <c r="F724" s="83"/>
      <c r="G724" s="82" t="str">
        <f t="shared" ca="1" si="76"/>
        <v/>
      </c>
      <c r="H724" s="82" t="str">
        <f t="shared" ca="1" si="77"/>
        <v/>
      </c>
      <c r="I724" s="82" t="str">
        <f t="shared" ca="1" si="78"/>
        <v/>
      </c>
    </row>
    <row r="725" spans="2:9" ht="15" thickBot="1" x14ac:dyDescent="0.35">
      <c r="B725" s="79" t="str">
        <f t="shared" ca="1" si="80"/>
        <v/>
      </c>
      <c r="C725" s="80" t="str">
        <f t="shared" ca="1" si="74"/>
        <v/>
      </c>
      <c r="D725" s="83" t="str">
        <f t="shared" ca="1" si="75"/>
        <v/>
      </c>
      <c r="E725" s="81">
        <f t="shared" ca="1" si="79"/>
        <v>0</v>
      </c>
      <c r="F725" s="83"/>
      <c r="G725" s="82" t="str">
        <f t="shared" ca="1" si="76"/>
        <v/>
      </c>
      <c r="H725" s="82" t="str">
        <f t="shared" ca="1" si="77"/>
        <v/>
      </c>
      <c r="I725" s="82" t="str">
        <f t="shared" ca="1" si="78"/>
        <v/>
      </c>
    </row>
    <row r="726" spans="2:9" ht="15" thickBot="1" x14ac:dyDescent="0.35">
      <c r="B726" s="79" t="str">
        <f t="shared" ca="1" si="80"/>
        <v/>
      </c>
      <c r="C726" s="80" t="str">
        <f t="shared" ca="1" si="74"/>
        <v/>
      </c>
      <c r="D726" s="83" t="str">
        <f t="shared" ca="1" si="75"/>
        <v/>
      </c>
      <c r="E726" s="81">
        <f t="shared" ca="1" si="79"/>
        <v>0</v>
      </c>
      <c r="F726" s="83"/>
      <c r="G726" s="82" t="str">
        <f t="shared" ca="1" si="76"/>
        <v/>
      </c>
      <c r="H726" s="82" t="str">
        <f t="shared" ca="1" si="77"/>
        <v/>
      </c>
      <c r="I726" s="82" t="str">
        <f t="shared" ca="1" si="78"/>
        <v/>
      </c>
    </row>
    <row r="727" spans="2:9" ht="15" thickBot="1" x14ac:dyDescent="0.35">
      <c r="B727" s="79" t="str">
        <f t="shared" ca="1" si="80"/>
        <v/>
      </c>
      <c r="C727" s="80" t="str">
        <f t="shared" ca="1" si="74"/>
        <v/>
      </c>
      <c r="D727" s="83" t="str">
        <f t="shared" ca="1" si="75"/>
        <v/>
      </c>
      <c r="E727" s="81">
        <f t="shared" ca="1" si="79"/>
        <v>0</v>
      </c>
      <c r="F727" s="83"/>
      <c r="G727" s="82" t="str">
        <f t="shared" ca="1" si="76"/>
        <v/>
      </c>
      <c r="H727" s="82" t="str">
        <f t="shared" ca="1" si="77"/>
        <v/>
      </c>
      <c r="I727" s="82" t="str">
        <f t="shared" ca="1" si="78"/>
        <v/>
      </c>
    </row>
    <row r="728" spans="2:9" ht="15" thickBot="1" x14ac:dyDescent="0.35">
      <c r="B728" s="79" t="str">
        <f t="shared" ca="1" si="80"/>
        <v/>
      </c>
      <c r="C728" s="80" t="str">
        <f t="shared" ref="C728:C791" ca="1" si="81">IF($E$10="End of the Period",IF(B728="","",IF(OR(payment_frequency_2="Weekly",payment_frequency_2="Bi-weekly",payment_frequency_2="Semi-monthly"),first_payment_date_2+B728*VLOOKUP(payment_frequency_2,periodic_table,2,0),EDATE(first_payment_date_2,B728*VLOOKUP(payment_frequency_2,periodic_table,2,0)))),IF(B728="","",IF(OR(payment_frequency_2="Weekly",payment_frequency_2="Bi-weekly",payment_frequency_2="Semi-monthly"),first_payment_date_2+(B728-1)*VLOOKUP(payment_frequency_2,periodic_table,2,0),EDATE(first_payment_date_2,(B728-1)*VLOOKUP(payment_frequency_2,periodic_table,2,0)))))</f>
        <v/>
      </c>
      <c r="D728" s="83" t="str">
        <f t="shared" ref="D728:D791" ca="1" si="82">IF(B728="","",IF(I727&lt;payment_2,I727*(1+rate_2),payment_2))</f>
        <v/>
      </c>
      <c r="E728" s="81">
        <f t="shared" ca="1" si="79"/>
        <v>0</v>
      </c>
      <c r="F728" s="83"/>
      <c r="G728" s="82" t="str">
        <f t="shared" ref="G728:G791" ca="1" si="83">IF(AND(payment_type_2=1,B728=1),0,IF(B728="","",I727*rate_2))</f>
        <v/>
      </c>
      <c r="H728" s="82" t="str">
        <f t="shared" ca="1" si="77"/>
        <v/>
      </c>
      <c r="I728" s="82" t="str">
        <f t="shared" ca="1" si="78"/>
        <v/>
      </c>
    </row>
    <row r="729" spans="2:9" ht="15" thickBot="1" x14ac:dyDescent="0.35">
      <c r="B729" s="79" t="str">
        <f t="shared" ca="1" si="80"/>
        <v/>
      </c>
      <c r="C729" s="80" t="str">
        <f t="shared" ca="1" si="81"/>
        <v/>
      </c>
      <c r="D729" s="83" t="str">
        <f t="shared" ca="1" si="82"/>
        <v/>
      </c>
      <c r="E729" s="81">
        <f t="shared" ca="1" si="79"/>
        <v>0</v>
      </c>
      <c r="F729" s="83"/>
      <c r="G729" s="82" t="str">
        <f t="shared" ca="1" si="83"/>
        <v/>
      </c>
      <c r="H729" s="82" t="str">
        <f t="shared" ref="H729:H792" ca="1" si="84">IF(B729="","",D729-G729+E729+F729)</f>
        <v/>
      </c>
      <c r="I729" s="82" t="str">
        <f t="shared" ref="I729:I792" ca="1" si="85">IFERROR(IF(H729&lt;=0,"",I728-H729),"")</f>
        <v/>
      </c>
    </row>
    <row r="730" spans="2:9" ht="15" thickBot="1" x14ac:dyDescent="0.35">
      <c r="B730" s="79" t="str">
        <f t="shared" ca="1" si="80"/>
        <v/>
      </c>
      <c r="C730" s="80" t="str">
        <f t="shared" ca="1" si="81"/>
        <v/>
      </c>
      <c r="D730" s="83" t="str">
        <f t="shared" ca="1" si="82"/>
        <v/>
      </c>
      <c r="E730" s="81">
        <f t="shared" ca="1" si="79"/>
        <v>0</v>
      </c>
      <c r="F730" s="83"/>
      <c r="G730" s="82" t="str">
        <f t="shared" ca="1" si="83"/>
        <v/>
      </c>
      <c r="H730" s="82" t="str">
        <f t="shared" ca="1" si="84"/>
        <v/>
      </c>
      <c r="I730" s="82" t="str">
        <f t="shared" ca="1" si="85"/>
        <v/>
      </c>
    </row>
    <row r="731" spans="2:9" ht="15" thickBot="1" x14ac:dyDescent="0.35">
      <c r="B731" s="79" t="str">
        <f t="shared" ca="1" si="80"/>
        <v/>
      </c>
      <c r="C731" s="80" t="str">
        <f t="shared" ca="1" si="81"/>
        <v/>
      </c>
      <c r="D731" s="83" t="str">
        <f t="shared" ca="1" si="82"/>
        <v/>
      </c>
      <c r="E731" s="81">
        <f t="shared" ca="1" si="79"/>
        <v>0</v>
      </c>
      <c r="F731" s="83"/>
      <c r="G731" s="82" t="str">
        <f t="shared" ca="1" si="83"/>
        <v/>
      </c>
      <c r="H731" s="82" t="str">
        <f t="shared" ca="1" si="84"/>
        <v/>
      </c>
      <c r="I731" s="82" t="str">
        <f t="shared" ca="1" si="85"/>
        <v/>
      </c>
    </row>
    <row r="732" spans="2:9" ht="15" thickBot="1" x14ac:dyDescent="0.35">
      <c r="B732" s="79" t="str">
        <f t="shared" ca="1" si="80"/>
        <v/>
      </c>
      <c r="C732" s="80" t="str">
        <f t="shared" ca="1" si="81"/>
        <v/>
      </c>
      <c r="D732" s="83" t="str">
        <f t="shared" ca="1" si="82"/>
        <v/>
      </c>
      <c r="E732" s="81">
        <f t="shared" ca="1" si="79"/>
        <v>0</v>
      </c>
      <c r="F732" s="83"/>
      <c r="G732" s="82" t="str">
        <f t="shared" ca="1" si="83"/>
        <v/>
      </c>
      <c r="H732" s="82" t="str">
        <f t="shared" ca="1" si="84"/>
        <v/>
      </c>
      <c r="I732" s="82" t="str">
        <f t="shared" ca="1" si="85"/>
        <v/>
      </c>
    </row>
    <row r="733" spans="2:9" ht="15" thickBot="1" x14ac:dyDescent="0.35">
      <c r="B733" s="79" t="str">
        <f t="shared" ca="1" si="80"/>
        <v/>
      </c>
      <c r="C733" s="80" t="str">
        <f t="shared" ca="1" si="81"/>
        <v/>
      </c>
      <c r="D733" s="83" t="str">
        <f t="shared" ca="1" si="82"/>
        <v/>
      </c>
      <c r="E733" s="81">
        <f t="shared" ca="1" si="79"/>
        <v>0</v>
      </c>
      <c r="F733" s="83"/>
      <c r="G733" s="82" t="str">
        <f t="shared" ca="1" si="83"/>
        <v/>
      </c>
      <c r="H733" s="82" t="str">
        <f t="shared" ca="1" si="84"/>
        <v/>
      </c>
      <c r="I733" s="82" t="str">
        <f t="shared" ca="1" si="85"/>
        <v/>
      </c>
    </row>
    <row r="734" spans="2:9" ht="15" thickBot="1" x14ac:dyDescent="0.35">
      <c r="B734" s="79" t="str">
        <f t="shared" ca="1" si="80"/>
        <v/>
      </c>
      <c r="C734" s="80" t="str">
        <f t="shared" ca="1" si="81"/>
        <v/>
      </c>
      <c r="D734" s="83" t="str">
        <f t="shared" ca="1" si="82"/>
        <v/>
      </c>
      <c r="E734" s="81">
        <f t="shared" ca="1" si="79"/>
        <v>0</v>
      </c>
      <c r="F734" s="83"/>
      <c r="G734" s="82" t="str">
        <f t="shared" ca="1" si="83"/>
        <v/>
      </c>
      <c r="H734" s="82" t="str">
        <f t="shared" ca="1" si="84"/>
        <v/>
      </c>
      <c r="I734" s="82" t="str">
        <f t="shared" ca="1" si="85"/>
        <v/>
      </c>
    </row>
    <row r="735" spans="2:9" ht="15" thickBot="1" x14ac:dyDescent="0.35">
      <c r="B735" s="79" t="str">
        <f t="shared" ca="1" si="80"/>
        <v/>
      </c>
      <c r="C735" s="80" t="str">
        <f t="shared" ca="1" si="81"/>
        <v/>
      </c>
      <c r="D735" s="83" t="str">
        <f t="shared" ca="1" si="82"/>
        <v/>
      </c>
      <c r="E735" s="81">
        <f t="shared" ca="1" si="79"/>
        <v>0</v>
      </c>
      <c r="F735" s="83"/>
      <c r="G735" s="82" t="str">
        <f t="shared" ca="1" si="83"/>
        <v/>
      </c>
      <c r="H735" s="82" t="str">
        <f t="shared" ca="1" si="84"/>
        <v/>
      </c>
      <c r="I735" s="82" t="str">
        <f t="shared" ca="1" si="85"/>
        <v/>
      </c>
    </row>
    <row r="736" spans="2:9" ht="15" thickBot="1" x14ac:dyDescent="0.35">
      <c r="B736" s="79" t="str">
        <f t="shared" ca="1" si="80"/>
        <v/>
      </c>
      <c r="C736" s="80" t="str">
        <f t="shared" ca="1" si="81"/>
        <v/>
      </c>
      <c r="D736" s="83" t="str">
        <f t="shared" ca="1" si="82"/>
        <v/>
      </c>
      <c r="E736" s="81">
        <f t="shared" ca="1" si="79"/>
        <v>0</v>
      </c>
      <c r="F736" s="83"/>
      <c r="G736" s="82" t="str">
        <f t="shared" ca="1" si="83"/>
        <v/>
      </c>
      <c r="H736" s="82" t="str">
        <f t="shared" ca="1" si="84"/>
        <v/>
      </c>
      <c r="I736" s="82" t="str">
        <f t="shared" ca="1" si="85"/>
        <v/>
      </c>
    </row>
    <row r="737" spans="2:9" ht="15" thickBot="1" x14ac:dyDescent="0.35">
      <c r="B737" s="79" t="str">
        <f t="shared" ca="1" si="80"/>
        <v/>
      </c>
      <c r="C737" s="80" t="str">
        <f t="shared" ca="1" si="81"/>
        <v/>
      </c>
      <c r="D737" s="83" t="str">
        <f t="shared" ca="1" si="82"/>
        <v/>
      </c>
      <c r="E737" s="81">
        <f t="shared" ca="1" si="79"/>
        <v>0</v>
      </c>
      <c r="F737" s="83"/>
      <c r="G737" s="82" t="str">
        <f t="shared" ca="1" si="83"/>
        <v/>
      </c>
      <c r="H737" s="82" t="str">
        <f t="shared" ca="1" si="84"/>
        <v/>
      </c>
      <c r="I737" s="82" t="str">
        <f t="shared" ca="1" si="85"/>
        <v/>
      </c>
    </row>
    <row r="738" spans="2:9" ht="15" thickBot="1" x14ac:dyDescent="0.35">
      <c r="B738" s="79" t="str">
        <f t="shared" ca="1" si="80"/>
        <v/>
      </c>
      <c r="C738" s="80" t="str">
        <f t="shared" ca="1" si="81"/>
        <v/>
      </c>
      <c r="D738" s="83" t="str">
        <f t="shared" ca="1" si="82"/>
        <v/>
      </c>
      <c r="E738" s="81">
        <f t="shared" ca="1" si="79"/>
        <v>0</v>
      </c>
      <c r="F738" s="83"/>
      <c r="G738" s="82" t="str">
        <f t="shared" ca="1" si="83"/>
        <v/>
      </c>
      <c r="H738" s="82" t="str">
        <f t="shared" ca="1" si="84"/>
        <v/>
      </c>
      <c r="I738" s="82" t="str">
        <f t="shared" ca="1" si="85"/>
        <v/>
      </c>
    </row>
    <row r="739" spans="2:9" ht="15" thickBot="1" x14ac:dyDescent="0.35">
      <c r="B739" s="79" t="str">
        <f t="shared" ca="1" si="80"/>
        <v/>
      </c>
      <c r="C739" s="80" t="str">
        <f t="shared" ca="1" si="81"/>
        <v/>
      </c>
      <c r="D739" s="83" t="str">
        <f t="shared" ca="1" si="82"/>
        <v/>
      </c>
      <c r="E739" s="81">
        <f t="shared" ca="1" si="79"/>
        <v>0</v>
      </c>
      <c r="F739" s="83"/>
      <c r="G739" s="82" t="str">
        <f t="shared" ca="1" si="83"/>
        <v/>
      </c>
      <c r="H739" s="82" t="str">
        <f t="shared" ca="1" si="84"/>
        <v/>
      </c>
      <c r="I739" s="82" t="str">
        <f t="shared" ca="1" si="85"/>
        <v/>
      </c>
    </row>
    <row r="740" spans="2:9" ht="15" thickBot="1" x14ac:dyDescent="0.35">
      <c r="B740" s="79" t="str">
        <f t="shared" ca="1" si="80"/>
        <v/>
      </c>
      <c r="C740" s="80" t="str">
        <f t="shared" ca="1" si="81"/>
        <v/>
      </c>
      <c r="D740" s="83" t="str">
        <f t="shared" ca="1" si="82"/>
        <v/>
      </c>
      <c r="E740" s="81">
        <f t="shared" ref="E740:E803" ca="1" si="86">IFERROR(IF(I739-D740&lt;$E$13,0,IF(B740=$I$17,$E$13,IF(B740&lt;$I$17,0,IF(MOD(B740-$I$17,$E$18)=0,$E$13,0)))),0)</f>
        <v>0</v>
      </c>
      <c r="F740" s="83"/>
      <c r="G740" s="82" t="str">
        <f t="shared" ca="1" si="83"/>
        <v/>
      </c>
      <c r="H740" s="82" t="str">
        <f t="shared" ca="1" si="84"/>
        <v/>
      </c>
      <c r="I740" s="82" t="str">
        <f t="shared" ca="1" si="85"/>
        <v/>
      </c>
    </row>
    <row r="741" spans="2:9" ht="15" thickBot="1" x14ac:dyDescent="0.35">
      <c r="B741" s="79" t="str">
        <f t="shared" ca="1" si="80"/>
        <v/>
      </c>
      <c r="C741" s="80" t="str">
        <f t="shared" ca="1" si="81"/>
        <v/>
      </c>
      <c r="D741" s="83" t="str">
        <f t="shared" ca="1" si="82"/>
        <v/>
      </c>
      <c r="E741" s="81">
        <f t="shared" ca="1" si="86"/>
        <v>0</v>
      </c>
      <c r="F741" s="83"/>
      <c r="G741" s="82" t="str">
        <f t="shared" ca="1" si="83"/>
        <v/>
      </c>
      <c r="H741" s="82" t="str">
        <f t="shared" ca="1" si="84"/>
        <v/>
      </c>
      <c r="I741" s="82" t="str">
        <f t="shared" ca="1" si="85"/>
        <v/>
      </c>
    </row>
    <row r="742" spans="2:9" ht="15" thickBot="1" x14ac:dyDescent="0.35">
      <c r="B742" s="79" t="str">
        <f t="shared" ca="1" si="80"/>
        <v/>
      </c>
      <c r="C742" s="80" t="str">
        <f t="shared" ca="1" si="81"/>
        <v/>
      </c>
      <c r="D742" s="83" t="str">
        <f t="shared" ca="1" si="82"/>
        <v/>
      </c>
      <c r="E742" s="81">
        <f t="shared" ca="1" si="86"/>
        <v>0</v>
      </c>
      <c r="F742" s="83"/>
      <c r="G742" s="82" t="str">
        <f t="shared" ca="1" si="83"/>
        <v/>
      </c>
      <c r="H742" s="82" t="str">
        <f t="shared" ca="1" si="84"/>
        <v/>
      </c>
      <c r="I742" s="82" t="str">
        <f t="shared" ca="1" si="85"/>
        <v/>
      </c>
    </row>
    <row r="743" spans="2:9" ht="15" thickBot="1" x14ac:dyDescent="0.35">
      <c r="B743" s="79" t="str">
        <f t="shared" ca="1" si="80"/>
        <v/>
      </c>
      <c r="C743" s="80" t="str">
        <f t="shared" ca="1" si="81"/>
        <v/>
      </c>
      <c r="D743" s="83" t="str">
        <f t="shared" ca="1" si="82"/>
        <v/>
      </c>
      <c r="E743" s="81">
        <f t="shared" ca="1" si="86"/>
        <v>0</v>
      </c>
      <c r="F743" s="83"/>
      <c r="G743" s="82" t="str">
        <f t="shared" ca="1" si="83"/>
        <v/>
      </c>
      <c r="H743" s="82" t="str">
        <f t="shared" ca="1" si="84"/>
        <v/>
      </c>
      <c r="I743" s="82" t="str">
        <f t="shared" ca="1" si="85"/>
        <v/>
      </c>
    </row>
    <row r="744" spans="2:9" ht="15" thickBot="1" x14ac:dyDescent="0.35">
      <c r="B744" s="79" t="str">
        <f t="shared" ca="1" si="80"/>
        <v/>
      </c>
      <c r="C744" s="80" t="str">
        <f t="shared" ca="1" si="81"/>
        <v/>
      </c>
      <c r="D744" s="83" t="str">
        <f t="shared" ca="1" si="82"/>
        <v/>
      </c>
      <c r="E744" s="81">
        <f t="shared" ca="1" si="86"/>
        <v>0</v>
      </c>
      <c r="F744" s="83"/>
      <c r="G744" s="82" t="str">
        <f t="shared" ca="1" si="83"/>
        <v/>
      </c>
      <c r="H744" s="82" t="str">
        <f t="shared" ca="1" si="84"/>
        <v/>
      </c>
      <c r="I744" s="82" t="str">
        <f t="shared" ca="1" si="85"/>
        <v/>
      </c>
    </row>
    <row r="745" spans="2:9" ht="15" thickBot="1" x14ac:dyDescent="0.35">
      <c r="B745" s="79" t="str">
        <f t="shared" ca="1" si="80"/>
        <v/>
      </c>
      <c r="C745" s="80" t="str">
        <f t="shared" ca="1" si="81"/>
        <v/>
      </c>
      <c r="D745" s="83" t="str">
        <f t="shared" ca="1" si="82"/>
        <v/>
      </c>
      <c r="E745" s="81">
        <f t="shared" ca="1" si="86"/>
        <v>0</v>
      </c>
      <c r="F745" s="83"/>
      <c r="G745" s="82" t="str">
        <f t="shared" ca="1" si="83"/>
        <v/>
      </c>
      <c r="H745" s="82" t="str">
        <f t="shared" ca="1" si="84"/>
        <v/>
      </c>
      <c r="I745" s="82" t="str">
        <f t="shared" ca="1" si="85"/>
        <v/>
      </c>
    </row>
    <row r="746" spans="2:9" ht="15" thickBot="1" x14ac:dyDescent="0.35">
      <c r="B746" s="79" t="str">
        <f t="shared" ca="1" si="80"/>
        <v/>
      </c>
      <c r="C746" s="80" t="str">
        <f t="shared" ca="1" si="81"/>
        <v/>
      </c>
      <c r="D746" s="83" t="str">
        <f t="shared" ca="1" si="82"/>
        <v/>
      </c>
      <c r="E746" s="81">
        <f t="shared" ca="1" si="86"/>
        <v>0</v>
      </c>
      <c r="F746" s="83"/>
      <c r="G746" s="82" t="str">
        <f t="shared" ca="1" si="83"/>
        <v/>
      </c>
      <c r="H746" s="82" t="str">
        <f t="shared" ca="1" si="84"/>
        <v/>
      </c>
      <c r="I746" s="82" t="str">
        <f t="shared" ca="1" si="85"/>
        <v/>
      </c>
    </row>
    <row r="747" spans="2:9" ht="15" thickBot="1" x14ac:dyDescent="0.35">
      <c r="B747" s="79" t="str">
        <f t="shared" ca="1" si="80"/>
        <v/>
      </c>
      <c r="C747" s="80" t="str">
        <f t="shared" ca="1" si="81"/>
        <v/>
      </c>
      <c r="D747" s="83" t="str">
        <f t="shared" ca="1" si="82"/>
        <v/>
      </c>
      <c r="E747" s="81">
        <f t="shared" ca="1" si="86"/>
        <v>0</v>
      </c>
      <c r="F747" s="83"/>
      <c r="G747" s="82" t="str">
        <f t="shared" ca="1" si="83"/>
        <v/>
      </c>
      <c r="H747" s="82" t="str">
        <f t="shared" ca="1" si="84"/>
        <v/>
      </c>
      <c r="I747" s="82" t="str">
        <f t="shared" ca="1" si="85"/>
        <v/>
      </c>
    </row>
    <row r="748" spans="2:9" ht="15" thickBot="1" x14ac:dyDescent="0.35">
      <c r="B748" s="79" t="str">
        <f t="shared" ca="1" si="80"/>
        <v/>
      </c>
      <c r="C748" s="80" t="str">
        <f t="shared" ca="1" si="81"/>
        <v/>
      </c>
      <c r="D748" s="83" t="str">
        <f t="shared" ca="1" si="82"/>
        <v/>
      </c>
      <c r="E748" s="81">
        <f t="shared" ca="1" si="86"/>
        <v>0</v>
      </c>
      <c r="F748" s="83"/>
      <c r="G748" s="82" t="str">
        <f t="shared" ca="1" si="83"/>
        <v/>
      </c>
      <c r="H748" s="82" t="str">
        <f t="shared" ca="1" si="84"/>
        <v/>
      </c>
      <c r="I748" s="82" t="str">
        <f t="shared" ca="1" si="85"/>
        <v/>
      </c>
    </row>
    <row r="749" spans="2:9" ht="15" thickBot="1" x14ac:dyDescent="0.35">
      <c r="B749" s="79" t="str">
        <f t="shared" ca="1" si="80"/>
        <v/>
      </c>
      <c r="C749" s="80" t="str">
        <f t="shared" ca="1" si="81"/>
        <v/>
      </c>
      <c r="D749" s="83" t="str">
        <f t="shared" ca="1" si="82"/>
        <v/>
      </c>
      <c r="E749" s="81">
        <f t="shared" ca="1" si="86"/>
        <v>0</v>
      </c>
      <c r="F749" s="83"/>
      <c r="G749" s="82" t="str">
        <f t="shared" ca="1" si="83"/>
        <v/>
      </c>
      <c r="H749" s="82" t="str">
        <f t="shared" ca="1" si="84"/>
        <v/>
      </c>
      <c r="I749" s="82" t="str">
        <f t="shared" ca="1" si="85"/>
        <v/>
      </c>
    </row>
    <row r="750" spans="2:9" ht="15" thickBot="1" x14ac:dyDescent="0.35">
      <c r="B750" s="79" t="str">
        <f t="shared" ca="1" si="80"/>
        <v/>
      </c>
      <c r="C750" s="80" t="str">
        <f t="shared" ca="1" si="81"/>
        <v/>
      </c>
      <c r="D750" s="83" t="str">
        <f t="shared" ca="1" si="82"/>
        <v/>
      </c>
      <c r="E750" s="81">
        <f t="shared" ca="1" si="86"/>
        <v>0</v>
      </c>
      <c r="F750" s="83"/>
      <c r="G750" s="82" t="str">
        <f t="shared" ca="1" si="83"/>
        <v/>
      </c>
      <c r="H750" s="82" t="str">
        <f t="shared" ca="1" si="84"/>
        <v/>
      </c>
      <c r="I750" s="82" t="str">
        <f t="shared" ca="1" si="85"/>
        <v/>
      </c>
    </row>
    <row r="751" spans="2:9" ht="15" thickBot="1" x14ac:dyDescent="0.35">
      <c r="B751" s="79" t="str">
        <f t="shared" ref="B751:B814" ca="1" si="87">IFERROR(IF(I750&lt;=0,"",B750+1),"")</f>
        <v/>
      </c>
      <c r="C751" s="80" t="str">
        <f t="shared" ca="1" si="81"/>
        <v/>
      </c>
      <c r="D751" s="83" t="str">
        <f t="shared" ca="1" si="82"/>
        <v/>
      </c>
      <c r="E751" s="81">
        <f t="shared" ca="1" si="86"/>
        <v>0</v>
      </c>
      <c r="F751" s="83"/>
      <c r="G751" s="82" t="str">
        <f t="shared" ca="1" si="83"/>
        <v/>
      </c>
      <c r="H751" s="82" t="str">
        <f t="shared" ca="1" si="84"/>
        <v/>
      </c>
      <c r="I751" s="82" t="str">
        <f t="shared" ca="1" si="85"/>
        <v/>
      </c>
    </row>
    <row r="752" spans="2:9" ht="15" thickBot="1" x14ac:dyDescent="0.35">
      <c r="B752" s="79" t="str">
        <f t="shared" ca="1" si="87"/>
        <v/>
      </c>
      <c r="C752" s="80" t="str">
        <f t="shared" ca="1" si="81"/>
        <v/>
      </c>
      <c r="D752" s="83" t="str">
        <f t="shared" ca="1" si="82"/>
        <v/>
      </c>
      <c r="E752" s="81">
        <f t="shared" ca="1" si="86"/>
        <v>0</v>
      </c>
      <c r="F752" s="83"/>
      <c r="G752" s="82" t="str">
        <f t="shared" ca="1" si="83"/>
        <v/>
      </c>
      <c r="H752" s="82" t="str">
        <f t="shared" ca="1" si="84"/>
        <v/>
      </c>
      <c r="I752" s="82" t="str">
        <f t="shared" ca="1" si="85"/>
        <v/>
      </c>
    </row>
    <row r="753" spans="2:9" ht="15" thickBot="1" x14ac:dyDescent="0.35">
      <c r="B753" s="79" t="str">
        <f t="shared" ca="1" si="87"/>
        <v/>
      </c>
      <c r="C753" s="80" t="str">
        <f t="shared" ca="1" si="81"/>
        <v/>
      </c>
      <c r="D753" s="83" t="str">
        <f t="shared" ca="1" si="82"/>
        <v/>
      </c>
      <c r="E753" s="81">
        <f t="shared" ca="1" si="86"/>
        <v>0</v>
      </c>
      <c r="F753" s="83"/>
      <c r="G753" s="82" t="str">
        <f t="shared" ca="1" si="83"/>
        <v/>
      </c>
      <c r="H753" s="82" t="str">
        <f t="shared" ca="1" si="84"/>
        <v/>
      </c>
      <c r="I753" s="82" t="str">
        <f t="shared" ca="1" si="85"/>
        <v/>
      </c>
    </row>
    <row r="754" spans="2:9" ht="15" thickBot="1" x14ac:dyDescent="0.35">
      <c r="B754" s="79" t="str">
        <f t="shared" ca="1" si="87"/>
        <v/>
      </c>
      <c r="C754" s="80" t="str">
        <f t="shared" ca="1" si="81"/>
        <v/>
      </c>
      <c r="D754" s="83" t="str">
        <f t="shared" ca="1" si="82"/>
        <v/>
      </c>
      <c r="E754" s="81">
        <f t="shared" ca="1" si="86"/>
        <v>0</v>
      </c>
      <c r="F754" s="83"/>
      <c r="G754" s="82" t="str">
        <f t="shared" ca="1" si="83"/>
        <v/>
      </c>
      <c r="H754" s="82" t="str">
        <f t="shared" ca="1" si="84"/>
        <v/>
      </c>
      <c r="I754" s="82" t="str">
        <f t="shared" ca="1" si="85"/>
        <v/>
      </c>
    </row>
    <row r="755" spans="2:9" ht="15" thickBot="1" x14ac:dyDescent="0.35">
      <c r="B755" s="79" t="str">
        <f t="shared" ca="1" si="87"/>
        <v/>
      </c>
      <c r="C755" s="80" t="str">
        <f t="shared" ca="1" si="81"/>
        <v/>
      </c>
      <c r="D755" s="83" t="str">
        <f t="shared" ca="1" si="82"/>
        <v/>
      </c>
      <c r="E755" s="81">
        <f t="shared" ca="1" si="86"/>
        <v>0</v>
      </c>
      <c r="F755" s="83"/>
      <c r="G755" s="82" t="str">
        <f t="shared" ca="1" si="83"/>
        <v/>
      </c>
      <c r="H755" s="82" t="str">
        <f t="shared" ca="1" si="84"/>
        <v/>
      </c>
      <c r="I755" s="82" t="str">
        <f t="shared" ca="1" si="85"/>
        <v/>
      </c>
    </row>
    <row r="756" spans="2:9" ht="15" thickBot="1" x14ac:dyDescent="0.35">
      <c r="B756" s="79" t="str">
        <f t="shared" ca="1" si="87"/>
        <v/>
      </c>
      <c r="C756" s="80" t="str">
        <f t="shared" ca="1" si="81"/>
        <v/>
      </c>
      <c r="D756" s="83" t="str">
        <f t="shared" ca="1" si="82"/>
        <v/>
      </c>
      <c r="E756" s="81">
        <f t="shared" ca="1" si="86"/>
        <v>0</v>
      </c>
      <c r="F756" s="83"/>
      <c r="G756" s="82" t="str">
        <f t="shared" ca="1" si="83"/>
        <v/>
      </c>
      <c r="H756" s="82" t="str">
        <f t="shared" ca="1" si="84"/>
        <v/>
      </c>
      <c r="I756" s="82" t="str">
        <f t="shared" ca="1" si="85"/>
        <v/>
      </c>
    </row>
    <row r="757" spans="2:9" ht="15" thickBot="1" x14ac:dyDescent="0.35">
      <c r="B757" s="79" t="str">
        <f t="shared" ca="1" si="87"/>
        <v/>
      </c>
      <c r="C757" s="80" t="str">
        <f t="shared" ca="1" si="81"/>
        <v/>
      </c>
      <c r="D757" s="83" t="str">
        <f t="shared" ca="1" si="82"/>
        <v/>
      </c>
      <c r="E757" s="81">
        <f t="shared" ca="1" si="86"/>
        <v>0</v>
      </c>
      <c r="F757" s="83"/>
      <c r="G757" s="82" t="str">
        <f t="shared" ca="1" si="83"/>
        <v/>
      </c>
      <c r="H757" s="82" t="str">
        <f t="shared" ca="1" si="84"/>
        <v/>
      </c>
      <c r="I757" s="82" t="str">
        <f t="shared" ca="1" si="85"/>
        <v/>
      </c>
    </row>
    <row r="758" spans="2:9" ht="15" thickBot="1" x14ac:dyDescent="0.35">
      <c r="B758" s="79" t="str">
        <f t="shared" ca="1" si="87"/>
        <v/>
      </c>
      <c r="C758" s="80" t="str">
        <f t="shared" ca="1" si="81"/>
        <v/>
      </c>
      <c r="D758" s="83" t="str">
        <f t="shared" ca="1" si="82"/>
        <v/>
      </c>
      <c r="E758" s="81">
        <f t="shared" ca="1" si="86"/>
        <v>0</v>
      </c>
      <c r="F758" s="83"/>
      <c r="G758" s="82" t="str">
        <f t="shared" ca="1" si="83"/>
        <v/>
      </c>
      <c r="H758" s="82" t="str">
        <f t="shared" ca="1" si="84"/>
        <v/>
      </c>
      <c r="I758" s="82" t="str">
        <f t="shared" ca="1" si="85"/>
        <v/>
      </c>
    </row>
    <row r="759" spans="2:9" ht="15" thickBot="1" x14ac:dyDescent="0.35">
      <c r="B759" s="79" t="str">
        <f t="shared" ca="1" si="87"/>
        <v/>
      </c>
      <c r="C759" s="80" t="str">
        <f t="shared" ca="1" si="81"/>
        <v/>
      </c>
      <c r="D759" s="83" t="str">
        <f t="shared" ca="1" si="82"/>
        <v/>
      </c>
      <c r="E759" s="81">
        <f t="shared" ca="1" si="86"/>
        <v>0</v>
      </c>
      <c r="F759" s="83"/>
      <c r="G759" s="82" t="str">
        <f t="shared" ca="1" si="83"/>
        <v/>
      </c>
      <c r="H759" s="82" t="str">
        <f t="shared" ca="1" si="84"/>
        <v/>
      </c>
      <c r="I759" s="82" t="str">
        <f t="shared" ca="1" si="85"/>
        <v/>
      </c>
    </row>
    <row r="760" spans="2:9" ht="15" thickBot="1" x14ac:dyDescent="0.35">
      <c r="B760" s="79" t="str">
        <f t="shared" ca="1" si="87"/>
        <v/>
      </c>
      <c r="C760" s="80" t="str">
        <f t="shared" ca="1" si="81"/>
        <v/>
      </c>
      <c r="D760" s="83" t="str">
        <f t="shared" ca="1" si="82"/>
        <v/>
      </c>
      <c r="E760" s="81">
        <f t="shared" ca="1" si="86"/>
        <v>0</v>
      </c>
      <c r="F760" s="83"/>
      <c r="G760" s="82" t="str">
        <f t="shared" ca="1" si="83"/>
        <v/>
      </c>
      <c r="H760" s="82" t="str">
        <f t="shared" ca="1" si="84"/>
        <v/>
      </c>
      <c r="I760" s="82" t="str">
        <f t="shared" ca="1" si="85"/>
        <v/>
      </c>
    </row>
    <row r="761" spans="2:9" ht="15" thickBot="1" x14ac:dyDescent="0.35">
      <c r="B761" s="79" t="str">
        <f t="shared" ca="1" si="87"/>
        <v/>
      </c>
      <c r="C761" s="80" t="str">
        <f t="shared" ca="1" si="81"/>
        <v/>
      </c>
      <c r="D761" s="83" t="str">
        <f t="shared" ca="1" si="82"/>
        <v/>
      </c>
      <c r="E761" s="81">
        <f t="shared" ca="1" si="86"/>
        <v>0</v>
      </c>
      <c r="F761" s="83"/>
      <c r="G761" s="82" t="str">
        <f t="shared" ca="1" si="83"/>
        <v/>
      </c>
      <c r="H761" s="82" t="str">
        <f t="shared" ca="1" si="84"/>
        <v/>
      </c>
      <c r="I761" s="82" t="str">
        <f t="shared" ca="1" si="85"/>
        <v/>
      </c>
    </row>
    <row r="762" spans="2:9" ht="15" thickBot="1" x14ac:dyDescent="0.35">
      <c r="B762" s="79" t="str">
        <f t="shared" ca="1" si="87"/>
        <v/>
      </c>
      <c r="C762" s="80" t="str">
        <f t="shared" ca="1" si="81"/>
        <v/>
      </c>
      <c r="D762" s="83" t="str">
        <f t="shared" ca="1" si="82"/>
        <v/>
      </c>
      <c r="E762" s="81">
        <f t="shared" ca="1" si="86"/>
        <v>0</v>
      </c>
      <c r="F762" s="83"/>
      <c r="G762" s="82" t="str">
        <f t="shared" ca="1" si="83"/>
        <v/>
      </c>
      <c r="H762" s="82" t="str">
        <f t="shared" ca="1" si="84"/>
        <v/>
      </c>
      <c r="I762" s="82" t="str">
        <f t="shared" ca="1" si="85"/>
        <v/>
      </c>
    </row>
    <row r="763" spans="2:9" ht="15" thickBot="1" x14ac:dyDescent="0.35">
      <c r="B763" s="79" t="str">
        <f t="shared" ca="1" si="87"/>
        <v/>
      </c>
      <c r="C763" s="80" t="str">
        <f t="shared" ca="1" si="81"/>
        <v/>
      </c>
      <c r="D763" s="83" t="str">
        <f t="shared" ca="1" si="82"/>
        <v/>
      </c>
      <c r="E763" s="81">
        <f t="shared" ca="1" si="86"/>
        <v>0</v>
      </c>
      <c r="F763" s="83"/>
      <c r="G763" s="82" t="str">
        <f t="shared" ca="1" si="83"/>
        <v/>
      </c>
      <c r="H763" s="82" t="str">
        <f t="shared" ca="1" si="84"/>
        <v/>
      </c>
      <c r="I763" s="82" t="str">
        <f t="shared" ca="1" si="85"/>
        <v/>
      </c>
    </row>
    <row r="764" spans="2:9" ht="15" thickBot="1" x14ac:dyDescent="0.35">
      <c r="B764" s="79" t="str">
        <f t="shared" ca="1" si="87"/>
        <v/>
      </c>
      <c r="C764" s="80" t="str">
        <f t="shared" ca="1" si="81"/>
        <v/>
      </c>
      <c r="D764" s="83" t="str">
        <f t="shared" ca="1" si="82"/>
        <v/>
      </c>
      <c r="E764" s="81">
        <f t="shared" ca="1" si="86"/>
        <v>0</v>
      </c>
      <c r="F764" s="83"/>
      <c r="G764" s="82" t="str">
        <f t="shared" ca="1" si="83"/>
        <v/>
      </c>
      <c r="H764" s="82" t="str">
        <f t="shared" ca="1" si="84"/>
        <v/>
      </c>
      <c r="I764" s="82" t="str">
        <f t="shared" ca="1" si="85"/>
        <v/>
      </c>
    </row>
    <row r="765" spans="2:9" ht="15" thickBot="1" x14ac:dyDescent="0.35">
      <c r="B765" s="79" t="str">
        <f t="shared" ca="1" si="87"/>
        <v/>
      </c>
      <c r="C765" s="80" t="str">
        <f t="shared" ca="1" si="81"/>
        <v/>
      </c>
      <c r="D765" s="83" t="str">
        <f t="shared" ca="1" si="82"/>
        <v/>
      </c>
      <c r="E765" s="81">
        <f t="shared" ca="1" si="86"/>
        <v>0</v>
      </c>
      <c r="F765" s="83"/>
      <c r="G765" s="82" t="str">
        <f t="shared" ca="1" si="83"/>
        <v/>
      </c>
      <c r="H765" s="82" t="str">
        <f t="shared" ca="1" si="84"/>
        <v/>
      </c>
      <c r="I765" s="82" t="str">
        <f t="shared" ca="1" si="85"/>
        <v/>
      </c>
    </row>
    <row r="766" spans="2:9" ht="15" thickBot="1" x14ac:dyDescent="0.35">
      <c r="B766" s="79" t="str">
        <f t="shared" ca="1" si="87"/>
        <v/>
      </c>
      <c r="C766" s="80" t="str">
        <f t="shared" ca="1" si="81"/>
        <v/>
      </c>
      <c r="D766" s="83" t="str">
        <f t="shared" ca="1" si="82"/>
        <v/>
      </c>
      <c r="E766" s="81">
        <f t="shared" ca="1" si="86"/>
        <v>0</v>
      </c>
      <c r="F766" s="83"/>
      <c r="G766" s="82" t="str">
        <f t="shared" ca="1" si="83"/>
        <v/>
      </c>
      <c r="H766" s="82" t="str">
        <f t="shared" ca="1" si="84"/>
        <v/>
      </c>
      <c r="I766" s="82" t="str">
        <f t="shared" ca="1" si="85"/>
        <v/>
      </c>
    </row>
    <row r="767" spans="2:9" ht="15" thickBot="1" x14ac:dyDescent="0.35">
      <c r="B767" s="79" t="str">
        <f t="shared" ca="1" si="87"/>
        <v/>
      </c>
      <c r="C767" s="80" t="str">
        <f t="shared" ca="1" si="81"/>
        <v/>
      </c>
      <c r="D767" s="83" t="str">
        <f t="shared" ca="1" si="82"/>
        <v/>
      </c>
      <c r="E767" s="81">
        <f t="shared" ca="1" si="86"/>
        <v>0</v>
      </c>
      <c r="F767" s="83"/>
      <c r="G767" s="82" t="str">
        <f t="shared" ca="1" si="83"/>
        <v/>
      </c>
      <c r="H767" s="82" t="str">
        <f t="shared" ca="1" si="84"/>
        <v/>
      </c>
      <c r="I767" s="82" t="str">
        <f t="shared" ca="1" si="85"/>
        <v/>
      </c>
    </row>
    <row r="768" spans="2:9" ht="15" thickBot="1" x14ac:dyDescent="0.35">
      <c r="B768" s="79" t="str">
        <f t="shared" ca="1" si="87"/>
        <v/>
      </c>
      <c r="C768" s="80" t="str">
        <f t="shared" ca="1" si="81"/>
        <v/>
      </c>
      <c r="D768" s="83" t="str">
        <f t="shared" ca="1" si="82"/>
        <v/>
      </c>
      <c r="E768" s="81">
        <f t="shared" ca="1" si="86"/>
        <v>0</v>
      </c>
      <c r="F768" s="83"/>
      <c r="G768" s="82" t="str">
        <f t="shared" ca="1" si="83"/>
        <v/>
      </c>
      <c r="H768" s="82" t="str">
        <f t="shared" ca="1" si="84"/>
        <v/>
      </c>
      <c r="I768" s="82" t="str">
        <f t="shared" ca="1" si="85"/>
        <v/>
      </c>
    </row>
    <row r="769" spans="2:9" ht="15" thickBot="1" x14ac:dyDescent="0.35">
      <c r="B769" s="79" t="str">
        <f t="shared" ca="1" si="87"/>
        <v/>
      </c>
      <c r="C769" s="80" t="str">
        <f t="shared" ca="1" si="81"/>
        <v/>
      </c>
      <c r="D769" s="83" t="str">
        <f t="shared" ca="1" si="82"/>
        <v/>
      </c>
      <c r="E769" s="81">
        <f t="shared" ca="1" si="86"/>
        <v>0</v>
      </c>
      <c r="F769" s="83"/>
      <c r="G769" s="82" t="str">
        <f t="shared" ca="1" si="83"/>
        <v/>
      </c>
      <c r="H769" s="82" t="str">
        <f t="shared" ca="1" si="84"/>
        <v/>
      </c>
      <c r="I769" s="82" t="str">
        <f t="shared" ca="1" si="85"/>
        <v/>
      </c>
    </row>
    <row r="770" spans="2:9" ht="15" thickBot="1" x14ac:dyDescent="0.35">
      <c r="B770" s="79" t="str">
        <f t="shared" ca="1" si="87"/>
        <v/>
      </c>
      <c r="C770" s="80" t="str">
        <f t="shared" ca="1" si="81"/>
        <v/>
      </c>
      <c r="D770" s="83" t="str">
        <f t="shared" ca="1" si="82"/>
        <v/>
      </c>
      <c r="E770" s="81">
        <f t="shared" ca="1" si="86"/>
        <v>0</v>
      </c>
      <c r="F770" s="83"/>
      <c r="G770" s="82" t="str">
        <f t="shared" ca="1" si="83"/>
        <v/>
      </c>
      <c r="H770" s="82" t="str">
        <f t="shared" ca="1" si="84"/>
        <v/>
      </c>
      <c r="I770" s="82" t="str">
        <f t="shared" ca="1" si="85"/>
        <v/>
      </c>
    </row>
    <row r="771" spans="2:9" ht="15" thickBot="1" x14ac:dyDescent="0.35">
      <c r="B771" s="79" t="str">
        <f t="shared" ca="1" si="87"/>
        <v/>
      </c>
      <c r="C771" s="80" t="str">
        <f t="shared" ca="1" si="81"/>
        <v/>
      </c>
      <c r="D771" s="83" t="str">
        <f t="shared" ca="1" si="82"/>
        <v/>
      </c>
      <c r="E771" s="81">
        <f t="shared" ca="1" si="86"/>
        <v>0</v>
      </c>
      <c r="F771" s="83"/>
      <c r="G771" s="82" t="str">
        <f t="shared" ca="1" si="83"/>
        <v/>
      </c>
      <c r="H771" s="82" t="str">
        <f t="shared" ca="1" si="84"/>
        <v/>
      </c>
      <c r="I771" s="82" t="str">
        <f t="shared" ca="1" si="85"/>
        <v/>
      </c>
    </row>
    <row r="772" spans="2:9" ht="15" thickBot="1" x14ac:dyDescent="0.35">
      <c r="B772" s="79" t="str">
        <f t="shared" ca="1" si="87"/>
        <v/>
      </c>
      <c r="C772" s="80" t="str">
        <f t="shared" ca="1" si="81"/>
        <v/>
      </c>
      <c r="D772" s="83" t="str">
        <f t="shared" ca="1" si="82"/>
        <v/>
      </c>
      <c r="E772" s="81">
        <f t="shared" ca="1" si="86"/>
        <v>0</v>
      </c>
      <c r="F772" s="83"/>
      <c r="G772" s="82" t="str">
        <f t="shared" ca="1" si="83"/>
        <v/>
      </c>
      <c r="H772" s="82" t="str">
        <f t="shared" ca="1" si="84"/>
        <v/>
      </c>
      <c r="I772" s="82" t="str">
        <f t="shared" ca="1" si="85"/>
        <v/>
      </c>
    </row>
    <row r="773" spans="2:9" ht="15" thickBot="1" x14ac:dyDescent="0.35">
      <c r="B773" s="79" t="str">
        <f t="shared" ca="1" si="87"/>
        <v/>
      </c>
      <c r="C773" s="80" t="str">
        <f t="shared" ca="1" si="81"/>
        <v/>
      </c>
      <c r="D773" s="83" t="str">
        <f t="shared" ca="1" si="82"/>
        <v/>
      </c>
      <c r="E773" s="81">
        <f t="shared" ca="1" si="86"/>
        <v>0</v>
      </c>
      <c r="F773" s="83"/>
      <c r="G773" s="82" t="str">
        <f t="shared" ca="1" si="83"/>
        <v/>
      </c>
      <c r="H773" s="82" t="str">
        <f t="shared" ca="1" si="84"/>
        <v/>
      </c>
      <c r="I773" s="82" t="str">
        <f t="shared" ca="1" si="85"/>
        <v/>
      </c>
    </row>
    <row r="774" spans="2:9" ht="15" thickBot="1" x14ac:dyDescent="0.35">
      <c r="B774" s="79" t="str">
        <f t="shared" ca="1" si="87"/>
        <v/>
      </c>
      <c r="C774" s="80" t="str">
        <f t="shared" ca="1" si="81"/>
        <v/>
      </c>
      <c r="D774" s="83" t="str">
        <f t="shared" ca="1" si="82"/>
        <v/>
      </c>
      <c r="E774" s="81">
        <f t="shared" ca="1" si="86"/>
        <v>0</v>
      </c>
      <c r="F774" s="83"/>
      <c r="G774" s="82" t="str">
        <f t="shared" ca="1" si="83"/>
        <v/>
      </c>
      <c r="H774" s="82" t="str">
        <f t="shared" ca="1" si="84"/>
        <v/>
      </c>
      <c r="I774" s="82" t="str">
        <f t="shared" ca="1" si="85"/>
        <v/>
      </c>
    </row>
    <row r="775" spans="2:9" ht="15" thickBot="1" x14ac:dyDescent="0.35">
      <c r="B775" s="79" t="str">
        <f t="shared" ca="1" si="87"/>
        <v/>
      </c>
      <c r="C775" s="80" t="str">
        <f t="shared" ca="1" si="81"/>
        <v/>
      </c>
      <c r="D775" s="83" t="str">
        <f t="shared" ca="1" si="82"/>
        <v/>
      </c>
      <c r="E775" s="81">
        <f t="shared" ca="1" si="86"/>
        <v>0</v>
      </c>
      <c r="F775" s="83"/>
      <c r="G775" s="82" t="str">
        <f t="shared" ca="1" si="83"/>
        <v/>
      </c>
      <c r="H775" s="82" t="str">
        <f t="shared" ca="1" si="84"/>
        <v/>
      </c>
      <c r="I775" s="82" t="str">
        <f t="shared" ca="1" si="85"/>
        <v/>
      </c>
    </row>
    <row r="776" spans="2:9" ht="15" thickBot="1" x14ac:dyDescent="0.35">
      <c r="B776" s="79" t="str">
        <f t="shared" ca="1" si="87"/>
        <v/>
      </c>
      <c r="C776" s="80" t="str">
        <f t="shared" ca="1" si="81"/>
        <v/>
      </c>
      <c r="D776" s="83" t="str">
        <f t="shared" ca="1" si="82"/>
        <v/>
      </c>
      <c r="E776" s="81">
        <f t="shared" ca="1" si="86"/>
        <v>0</v>
      </c>
      <c r="F776" s="83"/>
      <c r="G776" s="82" t="str">
        <f t="shared" ca="1" si="83"/>
        <v/>
      </c>
      <c r="H776" s="82" t="str">
        <f t="shared" ca="1" si="84"/>
        <v/>
      </c>
      <c r="I776" s="82" t="str">
        <f t="shared" ca="1" si="85"/>
        <v/>
      </c>
    </row>
    <row r="777" spans="2:9" ht="15" thickBot="1" x14ac:dyDescent="0.35">
      <c r="B777" s="79" t="str">
        <f t="shared" ca="1" si="87"/>
        <v/>
      </c>
      <c r="C777" s="80" t="str">
        <f t="shared" ca="1" si="81"/>
        <v/>
      </c>
      <c r="D777" s="83" t="str">
        <f t="shared" ca="1" si="82"/>
        <v/>
      </c>
      <c r="E777" s="81">
        <f t="shared" ca="1" si="86"/>
        <v>0</v>
      </c>
      <c r="F777" s="83"/>
      <c r="G777" s="82" t="str">
        <f t="shared" ca="1" si="83"/>
        <v/>
      </c>
      <c r="H777" s="82" t="str">
        <f t="shared" ca="1" si="84"/>
        <v/>
      </c>
      <c r="I777" s="82" t="str">
        <f t="shared" ca="1" si="85"/>
        <v/>
      </c>
    </row>
    <row r="778" spans="2:9" ht="15" thickBot="1" x14ac:dyDescent="0.35">
      <c r="B778" s="79" t="str">
        <f t="shared" ca="1" si="87"/>
        <v/>
      </c>
      <c r="C778" s="80" t="str">
        <f t="shared" ca="1" si="81"/>
        <v/>
      </c>
      <c r="D778" s="83" t="str">
        <f t="shared" ca="1" si="82"/>
        <v/>
      </c>
      <c r="E778" s="81">
        <f t="shared" ca="1" si="86"/>
        <v>0</v>
      </c>
      <c r="F778" s="83"/>
      <c r="G778" s="82" t="str">
        <f t="shared" ca="1" si="83"/>
        <v/>
      </c>
      <c r="H778" s="82" t="str">
        <f t="shared" ca="1" si="84"/>
        <v/>
      </c>
      <c r="I778" s="82" t="str">
        <f t="shared" ca="1" si="85"/>
        <v/>
      </c>
    </row>
    <row r="779" spans="2:9" ht="15" thickBot="1" x14ac:dyDescent="0.35">
      <c r="B779" s="79" t="str">
        <f t="shared" ca="1" si="87"/>
        <v/>
      </c>
      <c r="C779" s="80" t="str">
        <f t="shared" ca="1" si="81"/>
        <v/>
      </c>
      <c r="D779" s="83" t="str">
        <f t="shared" ca="1" si="82"/>
        <v/>
      </c>
      <c r="E779" s="81">
        <f t="shared" ca="1" si="86"/>
        <v>0</v>
      </c>
      <c r="F779" s="83"/>
      <c r="G779" s="82" t="str">
        <f t="shared" ca="1" si="83"/>
        <v/>
      </c>
      <c r="H779" s="82" t="str">
        <f t="shared" ca="1" si="84"/>
        <v/>
      </c>
      <c r="I779" s="82" t="str">
        <f t="shared" ca="1" si="85"/>
        <v/>
      </c>
    </row>
    <row r="780" spans="2:9" ht="15" thickBot="1" x14ac:dyDescent="0.35">
      <c r="B780" s="79" t="str">
        <f t="shared" ca="1" si="87"/>
        <v/>
      </c>
      <c r="C780" s="80" t="str">
        <f t="shared" ca="1" si="81"/>
        <v/>
      </c>
      <c r="D780" s="83" t="str">
        <f t="shared" ca="1" si="82"/>
        <v/>
      </c>
      <c r="E780" s="81">
        <f t="shared" ca="1" si="86"/>
        <v>0</v>
      </c>
      <c r="F780" s="83"/>
      <c r="G780" s="82" t="str">
        <f t="shared" ca="1" si="83"/>
        <v/>
      </c>
      <c r="H780" s="82" t="str">
        <f t="shared" ca="1" si="84"/>
        <v/>
      </c>
      <c r="I780" s="82" t="str">
        <f t="shared" ca="1" si="85"/>
        <v/>
      </c>
    </row>
    <row r="781" spans="2:9" ht="15" thickBot="1" x14ac:dyDescent="0.35">
      <c r="B781" s="79" t="str">
        <f t="shared" ca="1" si="87"/>
        <v/>
      </c>
      <c r="C781" s="80" t="str">
        <f t="shared" ca="1" si="81"/>
        <v/>
      </c>
      <c r="D781" s="83" t="str">
        <f t="shared" ca="1" si="82"/>
        <v/>
      </c>
      <c r="E781" s="81">
        <f t="shared" ca="1" si="86"/>
        <v>0</v>
      </c>
      <c r="F781" s="83"/>
      <c r="G781" s="82" t="str">
        <f t="shared" ca="1" si="83"/>
        <v/>
      </c>
      <c r="H781" s="82" t="str">
        <f t="shared" ca="1" si="84"/>
        <v/>
      </c>
      <c r="I781" s="82" t="str">
        <f t="shared" ca="1" si="85"/>
        <v/>
      </c>
    </row>
    <row r="782" spans="2:9" ht="15" thickBot="1" x14ac:dyDescent="0.35">
      <c r="B782" s="79" t="str">
        <f t="shared" ca="1" si="87"/>
        <v/>
      </c>
      <c r="C782" s="80" t="str">
        <f t="shared" ca="1" si="81"/>
        <v/>
      </c>
      <c r="D782" s="83" t="str">
        <f t="shared" ca="1" si="82"/>
        <v/>
      </c>
      <c r="E782" s="81">
        <f t="shared" ca="1" si="86"/>
        <v>0</v>
      </c>
      <c r="F782" s="83"/>
      <c r="G782" s="82" t="str">
        <f t="shared" ca="1" si="83"/>
        <v/>
      </c>
      <c r="H782" s="82" t="str">
        <f t="shared" ca="1" si="84"/>
        <v/>
      </c>
      <c r="I782" s="82" t="str">
        <f t="shared" ca="1" si="85"/>
        <v/>
      </c>
    </row>
    <row r="783" spans="2:9" ht="15" thickBot="1" x14ac:dyDescent="0.35">
      <c r="B783" s="79" t="str">
        <f t="shared" ca="1" si="87"/>
        <v/>
      </c>
      <c r="C783" s="80" t="str">
        <f t="shared" ca="1" si="81"/>
        <v/>
      </c>
      <c r="D783" s="83" t="str">
        <f t="shared" ca="1" si="82"/>
        <v/>
      </c>
      <c r="E783" s="81">
        <f t="shared" ca="1" si="86"/>
        <v>0</v>
      </c>
      <c r="F783" s="83"/>
      <c r="G783" s="82" t="str">
        <f t="shared" ca="1" si="83"/>
        <v/>
      </c>
      <c r="H783" s="82" t="str">
        <f t="shared" ca="1" si="84"/>
        <v/>
      </c>
      <c r="I783" s="82" t="str">
        <f t="shared" ca="1" si="85"/>
        <v/>
      </c>
    </row>
    <row r="784" spans="2:9" ht="15" thickBot="1" x14ac:dyDescent="0.35">
      <c r="B784" s="79" t="str">
        <f t="shared" ca="1" si="87"/>
        <v/>
      </c>
      <c r="C784" s="80" t="str">
        <f t="shared" ca="1" si="81"/>
        <v/>
      </c>
      <c r="D784" s="83" t="str">
        <f t="shared" ca="1" si="82"/>
        <v/>
      </c>
      <c r="E784" s="81">
        <f t="shared" ca="1" si="86"/>
        <v>0</v>
      </c>
      <c r="F784" s="83"/>
      <c r="G784" s="82" t="str">
        <f t="shared" ca="1" si="83"/>
        <v/>
      </c>
      <c r="H784" s="82" t="str">
        <f t="shared" ca="1" si="84"/>
        <v/>
      </c>
      <c r="I784" s="82" t="str">
        <f t="shared" ca="1" si="85"/>
        <v/>
      </c>
    </row>
    <row r="785" spans="2:9" ht="15" thickBot="1" x14ac:dyDescent="0.35">
      <c r="B785" s="79" t="str">
        <f t="shared" ca="1" si="87"/>
        <v/>
      </c>
      <c r="C785" s="80" t="str">
        <f t="shared" ca="1" si="81"/>
        <v/>
      </c>
      <c r="D785" s="83" t="str">
        <f t="shared" ca="1" si="82"/>
        <v/>
      </c>
      <c r="E785" s="81">
        <f t="shared" ca="1" si="86"/>
        <v>0</v>
      </c>
      <c r="F785" s="83"/>
      <c r="G785" s="82" t="str">
        <f t="shared" ca="1" si="83"/>
        <v/>
      </c>
      <c r="H785" s="82" t="str">
        <f t="shared" ca="1" si="84"/>
        <v/>
      </c>
      <c r="I785" s="82" t="str">
        <f t="shared" ca="1" si="85"/>
        <v/>
      </c>
    </row>
    <row r="786" spans="2:9" ht="15" thickBot="1" x14ac:dyDescent="0.35">
      <c r="B786" s="79" t="str">
        <f t="shared" ca="1" si="87"/>
        <v/>
      </c>
      <c r="C786" s="80" t="str">
        <f t="shared" ca="1" si="81"/>
        <v/>
      </c>
      <c r="D786" s="83" t="str">
        <f t="shared" ca="1" si="82"/>
        <v/>
      </c>
      <c r="E786" s="81">
        <f t="shared" ca="1" si="86"/>
        <v>0</v>
      </c>
      <c r="F786" s="83"/>
      <c r="G786" s="82" t="str">
        <f t="shared" ca="1" si="83"/>
        <v/>
      </c>
      <c r="H786" s="82" t="str">
        <f t="shared" ca="1" si="84"/>
        <v/>
      </c>
      <c r="I786" s="82" t="str">
        <f t="shared" ca="1" si="85"/>
        <v/>
      </c>
    </row>
    <row r="787" spans="2:9" ht="15" thickBot="1" x14ac:dyDescent="0.35">
      <c r="B787" s="79" t="str">
        <f t="shared" ca="1" si="87"/>
        <v/>
      </c>
      <c r="C787" s="80" t="str">
        <f t="shared" ca="1" si="81"/>
        <v/>
      </c>
      <c r="D787" s="83" t="str">
        <f t="shared" ca="1" si="82"/>
        <v/>
      </c>
      <c r="E787" s="81">
        <f t="shared" ca="1" si="86"/>
        <v>0</v>
      </c>
      <c r="F787" s="83"/>
      <c r="G787" s="82" t="str">
        <f t="shared" ca="1" si="83"/>
        <v/>
      </c>
      <c r="H787" s="82" t="str">
        <f t="shared" ca="1" si="84"/>
        <v/>
      </c>
      <c r="I787" s="82" t="str">
        <f t="shared" ca="1" si="85"/>
        <v/>
      </c>
    </row>
    <row r="788" spans="2:9" ht="15" thickBot="1" x14ac:dyDescent="0.35">
      <c r="B788" s="79" t="str">
        <f t="shared" ca="1" si="87"/>
        <v/>
      </c>
      <c r="C788" s="80" t="str">
        <f t="shared" ca="1" si="81"/>
        <v/>
      </c>
      <c r="D788" s="83" t="str">
        <f t="shared" ca="1" si="82"/>
        <v/>
      </c>
      <c r="E788" s="81">
        <f t="shared" ca="1" si="86"/>
        <v>0</v>
      </c>
      <c r="F788" s="83"/>
      <c r="G788" s="82" t="str">
        <f t="shared" ca="1" si="83"/>
        <v/>
      </c>
      <c r="H788" s="82" t="str">
        <f t="shared" ca="1" si="84"/>
        <v/>
      </c>
      <c r="I788" s="82" t="str">
        <f t="shared" ca="1" si="85"/>
        <v/>
      </c>
    </row>
    <row r="789" spans="2:9" ht="15" thickBot="1" x14ac:dyDescent="0.35">
      <c r="B789" s="79" t="str">
        <f t="shared" ca="1" si="87"/>
        <v/>
      </c>
      <c r="C789" s="80" t="str">
        <f t="shared" ca="1" si="81"/>
        <v/>
      </c>
      <c r="D789" s="83" t="str">
        <f t="shared" ca="1" si="82"/>
        <v/>
      </c>
      <c r="E789" s="81">
        <f t="shared" ca="1" si="86"/>
        <v>0</v>
      </c>
      <c r="F789" s="83"/>
      <c r="G789" s="82" t="str">
        <f t="shared" ca="1" si="83"/>
        <v/>
      </c>
      <c r="H789" s="82" t="str">
        <f t="shared" ca="1" si="84"/>
        <v/>
      </c>
      <c r="I789" s="82" t="str">
        <f t="shared" ca="1" si="85"/>
        <v/>
      </c>
    </row>
    <row r="790" spans="2:9" ht="15" thickBot="1" x14ac:dyDescent="0.35">
      <c r="B790" s="79" t="str">
        <f t="shared" ca="1" si="87"/>
        <v/>
      </c>
      <c r="C790" s="80" t="str">
        <f t="shared" ca="1" si="81"/>
        <v/>
      </c>
      <c r="D790" s="83" t="str">
        <f t="shared" ca="1" si="82"/>
        <v/>
      </c>
      <c r="E790" s="81">
        <f t="shared" ca="1" si="86"/>
        <v>0</v>
      </c>
      <c r="F790" s="83"/>
      <c r="G790" s="82" t="str">
        <f t="shared" ca="1" si="83"/>
        <v/>
      </c>
      <c r="H790" s="82" t="str">
        <f t="shared" ca="1" si="84"/>
        <v/>
      </c>
      <c r="I790" s="82" t="str">
        <f t="shared" ca="1" si="85"/>
        <v/>
      </c>
    </row>
    <row r="791" spans="2:9" ht="15" thickBot="1" x14ac:dyDescent="0.35">
      <c r="B791" s="79" t="str">
        <f t="shared" ca="1" si="87"/>
        <v/>
      </c>
      <c r="C791" s="80" t="str">
        <f t="shared" ca="1" si="81"/>
        <v/>
      </c>
      <c r="D791" s="83" t="str">
        <f t="shared" ca="1" si="82"/>
        <v/>
      </c>
      <c r="E791" s="81">
        <f t="shared" ca="1" si="86"/>
        <v>0</v>
      </c>
      <c r="F791" s="83"/>
      <c r="G791" s="82" t="str">
        <f t="shared" ca="1" si="83"/>
        <v/>
      </c>
      <c r="H791" s="82" t="str">
        <f t="shared" ca="1" si="84"/>
        <v/>
      </c>
      <c r="I791" s="82" t="str">
        <f t="shared" ca="1" si="85"/>
        <v/>
      </c>
    </row>
    <row r="792" spans="2:9" ht="15" thickBot="1" x14ac:dyDescent="0.35">
      <c r="B792" s="79" t="str">
        <f t="shared" ca="1" si="87"/>
        <v/>
      </c>
      <c r="C792" s="80" t="str">
        <f t="shared" ref="C792:C855" ca="1" si="88">IF($E$10="End of the Period",IF(B792="","",IF(OR(payment_frequency_2="Weekly",payment_frequency_2="Bi-weekly",payment_frequency_2="Semi-monthly"),first_payment_date_2+B792*VLOOKUP(payment_frequency_2,periodic_table,2,0),EDATE(first_payment_date_2,B792*VLOOKUP(payment_frequency_2,periodic_table,2,0)))),IF(B792="","",IF(OR(payment_frequency_2="Weekly",payment_frequency_2="Bi-weekly",payment_frequency_2="Semi-monthly"),first_payment_date_2+(B792-1)*VLOOKUP(payment_frequency_2,periodic_table,2,0),EDATE(first_payment_date_2,(B792-1)*VLOOKUP(payment_frequency_2,periodic_table,2,0)))))</f>
        <v/>
      </c>
      <c r="D792" s="83" t="str">
        <f t="shared" ref="D792:D855" ca="1" si="89">IF(B792="","",IF(I791&lt;payment_2,I791*(1+rate_2),payment_2))</f>
        <v/>
      </c>
      <c r="E792" s="81">
        <f t="shared" ca="1" si="86"/>
        <v>0</v>
      </c>
      <c r="F792" s="83"/>
      <c r="G792" s="82" t="str">
        <f t="shared" ref="G792:G855" ca="1" si="90">IF(AND(payment_type_2=1,B792=1),0,IF(B792="","",I791*rate_2))</f>
        <v/>
      </c>
      <c r="H792" s="82" t="str">
        <f t="shared" ca="1" si="84"/>
        <v/>
      </c>
      <c r="I792" s="82" t="str">
        <f t="shared" ca="1" si="85"/>
        <v/>
      </c>
    </row>
    <row r="793" spans="2:9" ht="15" thickBot="1" x14ac:dyDescent="0.35">
      <c r="B793" s="79" t="str">
        <f t="shared" ca="1" si="87"/>
        <v/>
      </c>
      <c r="C793" s="80" t="str">
        <f t="shared" ca="1" si="88"/>
        <v/>
      </c>
      <c r="D793" s="83" t="str">
        <f t="shared" ca="1" si="89"/>
        <v/>
      </c>
      <c r="E793" s="81">
        <f t="shared" ca="1" si="86"/>
        <v>0</v>
      </c>
      <c r="F793" s="83"/>
      <c r="G793" s="82" t="str">
        <f t="shared" ca="1" si="90"/>
        <v/>
      </c>
      <c r="H793" s="82" t="str">
        <f t="shared" ref="H793:H856" ca="1" si="91">IF(B793="","",D793-G793+E793+F793)</f>
        <v/>
      </c>
      <c r="I793" s="82" t="str">
        <f t="shared" ref="I793:I856" ca="1" si="92">IFERROR(IF(H793&lt;=0,"",I792-H793),"")</f>
        <v/>
      </c>
    </row>
    <row r="794" spans="2:9" ht="15" thickBot="1" x14ac:dyDescent="0.35">
      <c r="B794" s="79" t="str">
        <f t="shared" ca="1" si="87"/>
        <v/>
      </c>
      <c r="C794" s="80" t="str">
        <f t="shared" ca="1" si="88"/>
        <v/>
      </c>
      <c r="D794" s="83" t="str">
        <f t="shared" ca="1" si="89"/>
        <v/>
      </c>
      <c r="E794" s="81">
        <f t="shared" ca="1" si="86"/>
        <v>0</v>
      </c>
      <c r="F794" s="83"/>
      <c r="G794" s="82" t="str">
        <f t="shared" ca="1" si="90"/>
        <v/>
      </c>
      <c r="H794" s="82" t="str">
        <f t="shared" ca="1" si="91"/>
        <v/>
      </c>
      <c r="I794" s="82" t="str">
        <f t="shared" ca="1" si="92"/>
        <v/>
      </c>
    </row>
    <row r="795" spans="2:9" ht="15" thickBot="1" x14ac:dyDescent="0.35">
      <c r="B795" s="79" t="str">
        <f t="shared" ca="1" si="87"/>
        <v/>
      </c>
      <c r="C795" s="80" t="str">
        <f t="shared" ca="1" si="88"/>
        <v/>
      </c>
      <c r="D795" s="83" t="str">
        <f t="shared" ca="1" si="89"/>
        <v/>
      </c>
      <c r="E795" s="81">
        <f t="shared" ca="1" si="86"/>
        <v>0</v>
      </c>
      <c r="F795" s="83"/>
      <c r="G795" s="82" t="str">
        <f t="shared" ca="1" si="90"/>
        <v/>
      </c>
      <c r="H795" s="82" t="str">
        <f t="shared" ca="1" si="91"/>
        <v/>
      </c>
      <c r="I795" s="82" t="str">
        <f t="shared" ca="1" si="92"/>
        <v/>
      </c>
    </row>
    <row r="796" spans="2:9" ht="15" thickBot="1" x14ac:dyDescent="0.35">
      <c r="B796" s="79" t="str">
        <f t="shared" ca="1" si="87"/>
        <v/>
      </c>
      <c r="C796" s="80" t="str">
        <f t="shared" ca="1" si="88"/>
        <v/>
      </c>
      <c r="D796" s="83" t="str">
        <f t="shared" ca="1" si="89"/>
        <v/>
      </c>
      <c r="E796" s="81">
        <f t="shared" ca="1" si="86"/>
        <v>0</v>
      </c>
      <c r="F796" s="83"/>
      <c r="G796" s="82" t="str">
        <f t="shared" ca="1" si="90"/>
        <v/>
      </c>
      <c r="H796" s="82" t="str">
        <f t="shared" ca="1" si="91"/>
        <v/>
      </c>
      <c r="I796" s="82" t="str">
        <f t="shared" ca="1" si="92"/>
        <v/>
      </c>
    </row>
    <row r="797" spans="2:9" ht="15" thickBot="1" x14ac:dyDescent="0.35">
      <c r="B797" s="79" t="str">
        <f t="shared" ca="1" si="87"/>
        <v/>
      </c>
      <c r="C797" s="80" t="str">
        <f t="shared" ca="1" si="88"/>
        <v/>
      </c>
      <c r="D797" s="83" t="str">
        <f t="shared" ca="1" si="89"/>
        <v/>
      </c>
      <c r="E797" s="81">
        <f t="shared" ca="1" si="86"/>
        <v>0</v>
      </c>
      <c r="F797" s="83"/>
      <c r="G797" s="82" t="str">
        <f t="shared" ca="1" si="90"/>
        <v/>
      </c>
      <c r="H797" s="82" t="str">
        <f t="shared" ca="1" si="91"/>
        <v/>
      </c>
      <c r="I797" s="82" t="str">
        <f t="shared" ca="1" si="92"/>
        <v/>
      </c>
    </row>
    <row r="798" spans="2:9" ht="15" thickBot="1" x14ac:dyDescent="0.35">
      <c r="B798" s="79" t="str">
        <f t="shared" ca="1" si="87"/>
        <v/>
      </c>
      <c r="C798" s="80" t="str">
        <f t="shared" ca="1" si="88"/>
        <v/>
      </c>
      <c r="D798" s="83" t="str">
        <f t="shared" ca="1" si="89"/>
        <v/>
      </c>
      <c r="E798" s="81">
        <f t="shared" ca="1" si="86"/>
        <v>0</v>
      </c>
      <c r="F798" s="83"/>
      <c r="G798" s="82" t="str">
        <f t="shared" ca="1" si="90"/>
        <v/>
      </c>
      <c r="H798" s="82" t="str">
        <f t="shared" ca="1" si="91"/>
        <v/>
      </c>
      <c r="I798" s="82" t="str">
        <f t="shared" ca="1" si="92"/>
        <v/>
      </c>
    </row>
    <row r="799" spans="2:9" ht="15" thickBot="1" x14ac:dyDescent="0.35">
      <c r="B799" s="79" t="str">
        <f t="shared" ca="1" si="87"/>
        <v/>
      </c>
      <c r="C799" s="80" t="str">
        <f t="shared" ca="1" si="88"/>
        <v/>
      </c>
      <c r="D799" s="83" t="str">
        <f t="shared" ca="1" si="89"/>
        <v/>
      </c>
      <c r="E799" s="81">
        <f t="shared" ca="1" si="86"/>
        <v>0</v>
      </c>
      <c r="F799" s="83"/>
      <c r="G799" s="82" t="str">
        <f t="shared" ca="1" si="90"/>
        <v/>
      </c>
      <c r="H799" s="82" t="str">
        <f t="shared" ca="1" si="91"/>
        <v/>
      </c>
      <c r="I799" s="82" t="str">
        <f t="shared" ca="1" si="92"/>
        <v/>
      </c>
    </row>
    <row r="800" spans="2:9" ht="15" thickBot="1" x14ac:dyDescent="0.35">
      <c r="B800" s="79" t="str">
        <f t="shared" ca="1" si="87"/>
        <v/>
      </c>
      <c r="C800" s="80" t="str">
        <f t="shared" ca="1" si="88"/>
        <v/>
      </c>
      <c r="D800" s="83" t="str">
        <f t="shared" ca="1" si="89"/>
        <v/>
      </c>
      <c r="E800" s="81">
        <f t="shared" ca="1" si="86"/>
        <v>0</v>
      </c>
      <c r="F800" s="83"/>
      <c r="G800" s="82" t="str">
        <f t="shared" ca="1" si="90"/>
        <v/>
      </c>
      <c r="H800" s="82" t="str">
        <f t="shared" ca="1" si="91"/>
        <v/>
      </c>
      <c r="I800" s="82" t="str">
        <f t="shared" ca="1" si="92"/>
        <v/>
      </c>
    </row>
    <row r="801" spans="2:9" ht="15" thickBot="1" x14ac:dyDescent="0.35">
      <c r="B801" s="79" t="str">
        <f t="shared" ca="1" si="87"/>
        <v/>
      </c>
      <c r="C801" s="80" t="str">
        <f t="shared" ca="1" si="88"/>
        <v/>
      </c>
      <c r="D801" s="83" t="str">
        <f t="shared" ca="1" si="89"/>
        <v/>
      </c>
      <c r="E801" s="81">
        <f t="shared" ca="1" si="86"/>
        <v>0</v>
      </c>
      <c r="F801" s="83"/>
      <c r="G801" s="82" t="str">
        <f t="shared" ca="1" si="90"/>
        <v/>
      </c>
      <c r="H801" s="82" t="str">
        <f t="shared" ca="1" si="91"/>
        <v/>
      </c>
      <c r="I801" s="82" t="str">
        <f t="shared" ca="1" si="92"/>
        <v/>
      </c>
    </row>
    <row r="802" spans="2:9" ht="15" thickBot="1" x14ac:dyDescent="0.35">
      <c r="B802" s="79" t="str">
        <f t="shared" ca="1" si="87"/>
        <v/>
      </c>
      <c r="C802" s="80" t="str">
        <f t="shared" ca="1" si="88"/>
        <v/>
      </c>
      <c r="D802" s="83" t="str">
        <f t="shared" ca="1" si="89"/>
        <v/>
      </c>
      <c r="E802" s="81">
        <f t="shared" ca="1" si="86"/>
        <v>0</v>
      </c>
      <c r="F802" s="83"/>
      <c r="G802" s="82" t="str">
        <f t="shared" ca="1" si="90"/>
        <v/>
      </c>
      <c r="H802" s="82" t="str">
        <f t="shared" ca="1" si="91"/>
        <v/>
      </c>
      <c r="I802" s="82" t="str">
        <f t="shared" ca="1" si="92"/>
        <v/>
      </c>
    </row>
    <row r="803" spans="2:9" ht="15" thickBot="1" x14ac:dyDescent="0.35">
      <c r="B803" s="79" t="str">
        <f t="shared" ca="1" si="87"/>
        <v/>
      </c>
      <c r="C803" s="80" t="str">
        <f t="shared" ca="1" si="88"/>
        <v/>
      </c>
      <c r="D803" s="83" t="str">
        <f t="shared" ca="1" si="89"/>
        <v/>
      </c>
      <c r="E803" s="81">
        <f t="shared" ca="1" si="86"/>
        <v>0</v>
      </c>
      <c r="F803" s="83"/>
      <c r="G803" s="82" t="str">
        <f t="shared" ca="1" si="90"/>
        <v/>
      </c>
      <c r="H803" s="82" t="str">
        <f t="shared" ca="1" si="91"/>
        <v/>
      </c>
      <c r="I803" s="82" t="str">
        <f t="shared" ca="1" si="92"/>
        <v/>
      </c>
    </row>
    <row r="804" spans="2:9" ht="15" thickBot="1" x14ac:dyDescent="0.35">
      <c r="B804" s="79" t="str">
        <f t="shared" ca="1" si="87"/>
        <v/>
      </c>
      <c r="C804" s="80" t="str">
        <f t="shared" ca="1" si="88"/>
        <v/>
      </c>
      <c r="D804" s="83" t="str">
        <f t="shared" ca="1" si="89"/>
        <v/>
      </c>
      <c r="E804" s="81">
        <f t="shared" ref="E804:E867" ca="1" si="93">IFERROR(IF(I803-D804&lt;$E$13,0,IF(B804=$I$17,$E$13,IF(B804&lt;$I$17,0,IF(MOD(B804-$I$17,$E$18)=0,$E$13,0)))),0)</f>
        <v>0</v>
      </c>
      <c r="F804" s="83"/>
      <c r="G804" s="82" t="str">
        <f t="shared" ca="1" si="90"/>
        <v/>
      </c>
      <c r="H804" s="82" t="str">
        <f t="shared" ca="1" si="91"/>
        <v/>
      </c>
      <c r="I804" s="82" t="str">
        <f t="shared" ca="1" si="92"/>
        <v/>
      </c>
    </row>
    <row r="805" spans="2:9" ht="15" thickBot="1" x14ac:dyDescent="0.35">
      <c r="B805" s="79" t="str">
        <f t="shared" ca="1" si="87"/>
        <v/>
      </c>
      <c r="C805" s="80" t="str">
        <f t="shared" ca="1" si="88"/>
        <v/>
      </c>
      <c r="D805" s="83" t="str">
        <f t="shared" ca="1" si="89"/>
        <v/>
      </c>
      <c r="E805" s="81">
        <f t="shared" ca="1" si="93"/>
        <v>0</v>
      </c>
      <c r="F805" s="83"/>
      <c r="G805" s="82" t="str">
        <f t="shared" ca="1" si="90"/>
        <v/>
      </c>
      <c r="H805" s="82" t="str">
        <f t="shared" ca="1" si="91"/>
        <v/>
      </c>
      <c r="I805" s="82" t="str">
        <f t="shared" ca="1" si="92"/>
        <v/>
      </c>
    </row>
    <row r="806" spans="2:9" ht="15" thickBot="1" x14ac:dyDescent="0.35">
      <c r="B806" s="79" t="str">
        <f t="shared" ca="1" si="87"/>
        <v/>
      </c>
      <c r="C806" s="80" t="str">
        <f t="shared" ca="1" si="88"/>
        <v/>
      </c>
      <c r="D806" s="83" t="str">
        <f t="shared" ca="1" si="89"/>
        <v/>
      </c>
      <c r="E806" s="81">
        <f t="shared" ca="1" si="93"/>
        <v>0</v>
      </c>
      <c r="F806" s="83"/>
      <c r="G806" s="82" t="str">
        <f t="shared" ca="1" si="90"/>
        <v/>
      </c>
      <c r="H806" s="82" t="str">
        <f t="shared" ca="1" si="91"/>
        <v/>
      </c>
      <c r="I806" s="82" t="str">
        <f t="shared" ca="1" si="92"/>
        <v/>
      </c>
    </row>
    <row r="807" spans="2:9" ht="15" thickBot="1" x14ac:dyDescent="0.35">
      <c r="B807" s="79" t="str">
        <f t="shared" ca="1" si="87"/>
        <v/>
      </c>
      <c r="C807" s="80" t="str">
        <f t="shared" ca="1" si="88"/>
        <v/>
      </c>
      <c r="D807" s="83" t="str">
        <f t="shared" ca="1" si="89"/>
        <v/>
      </c>
      <c r="E807" s="81">
        <f t="shared" ca="1" si="93"/>
        <v>0</v>
      </c>
      <c r="F807" s="83"/>
      <c r="G807" s="82" t="str">
        <f t="shared" ca="1" si="90"/>
        <v/>
      </c>
      <c r="H807" s="82" t="str">
        <f t="shared" ca="1" si="91"/>
        <v/>
      </c>
      <c r="I807" s="82" t="str">
        <f t="shared" ca="1" si="92"/>
        <v/>
      </c>
    </row>
    <row r="808" spans="2:9" ht="15" thickBot="1" x14ac:dyDescent="0.35">
      <c r="B808" s="79" t="str">
        <f t="shared" ca="1" si="87"/>
        <v/>
      </c>
      <c r="C808" s="80" t="str">
        <f t="shared" ca="1" si="88"/>
        <v/>
      </c>
      <c r="D808" s="83" t="str">
        <f t="shared" ca="1" si="89"/>
        <v/>
      </c>
      <c r="E808" s="81">
        <f t="shared" ca="1" si="93"/>
        <v>0</v>
      </c>
      <c r="F808" s="83"/>
      <c r="G808" s="82" t="str">
        <f t="shared" ca="1" si="90"/>
        <v/>
      </c>
      <c r="H808" s="82" t="str">
        <f t="shared" ca="1" si="91"/>
        <v/>
      </c>
      <c r="I808" s="82" t="str">
        <f t="shared" ca="1" si="92"/>
        <v/>
      </c>
    </row>
    <row r="809" spans="2:9" ht="15" thickBot="1" x14ac:dyDescent="0.35">
      <c r="B809" s="79" t="str">
        <f t="shared" ca="1" si="87"/>
        <v/>
      </c>
      <c r="C809" s="80" t="str">
        <f t="shared" ca="1" si="88"/>
        <v/>
      </c>
      <c r="D809" s="83" t="str">
        <f t="shared" ca="1" si="89"/>
        <v/>
      </c>
      <c r="E809" s="81">
        <f t="shared" ca="1" si="93"/>
        <v>0</v>
      </c>
      <c r="F809" s="83"/>
      <c r="G809" s="82" t="str">
        <f t="shared" ca="1" si="90"/>
        <v/>
      </c>
      <c r="H809" s="82" t="str">
        <f t="shared" ca="1" si="91"/>
        <v/>
      </c>
      <c r="I809" s="82" t="str">
        <f t="shared" ca="1" si="92"/>
        <v/>
      </c>
    </row>
    <row r="810" spans="2:9" ht="15" thickBot="1" x14ac:dyDescent="0.35">
      <c r="B810" s="79" t="str">
        <f t="shared" ca="1" si="87"/>
        <v/>
      </c>
      <c r="C810" s="80" t="str">
        <f t="shared" ca="1" si="88"/>
        <v/>
      </c>
      <c r="D810" s="83" t="str">
        <f t="shared" ca="1" si="89"/>
        <v/>
      </c>
      <c r="E810" s="81">
        <f t="shared" ca="1" si="93"/>
        <v>0</v>
      </c>
      <c r="F810" s="83"/>
      <c r="G810" s="82" t="str">
        <f t="shared" ca="1" si="90"/>
        <v/>
      </c>
      <c r="H810" s="82" t="str">
        <f t="shared" ca="1" si="91"/>
        <v/>
      </c>
      <c r="I810" s="82" t="str">
        <f t="shared" ca="1" si="92"/>
        <v/>
      </c>
    </row>
    <row r="811" spans="2:9" ht="15" thickBot="1" x14ac:dyDescent="0.35">
      <c r="B811" s="79" t="str">
        <f t="shared" ca="1" si="87"/>
        <v/>
      </c>
      <c r="C811" s="80" t="str">
        <f t="shared" ca="1" si="88"/>
        <v/>
      </c>
      <c r="D811" s="83" t="str">
        <f t="shared" ca="1" si="89"/>
        <v/>
      </c>
      <c r="E811" s="81">
        <f t="shared" ca="1" si="93"/>
        <v>0</v>
      </c>
      <c r="F811" s="83"/>
      <c r="G811" s="82" t="str">
        <f t="shared" ca="1" si="90"/>
        <v/>
      </c>
      <c r="H811" s="82" t="str">
        <f t="shared" ca="1" si="91"/>
        <v/>
      </c>
      <c r="I811" s="82" t="str">
        <f t="shared" ca="1" si="92"/>
        <v/>
      </c>
    </row>
    <row r="812" spans="2:9" ht="15" thickBot="1" x14ac:dyDescent="0.35">
      <c r="B812" s="79" t="str">
        <f t="shared" ca="1" si="87"/>
        <v/>
      </c>
      <c r="C812" s="80" t="str">
        <f t="shared" ca="1" si="88"/>
        <v/>
      </c>
      <c r="D812" s="83" t="str">
        <f t="shared" ca="1" si="89"/>
        <v/>
      </c>
      <c r="E812" s="81">
        <f t="shared" ca="1" si="93"/>
        <v>0</v>
      </c>
      <c r="F812" s="83"/>
      <c r="G812" s="82" t="str">
        <f t="shared" ca="1" si="90"/>
        <v/>
      </c>
      <c r="H812" s="82" t="str">
        <f t="shared" ca="1" si="91"/>
        <v/>
      </c>
      <c r="I812" s="82" t="str">
        <f t="shared" ca="1" si="92"/>
        <v/>
      </c>
    </row>
    <row r="813" spans="2:9" ht="15" thickBot="1" x14ac:dyDescent="0.35">
      <c r="B813" s="79" t="str">
        <f t="shared" ca="1" si="87"/>
        <v/>
      </c>
      <c r="C813" s="80" t="str">
        <f t="shared" ca="1" si="88"/>
        <v/>
      </c>
      <c r="D813" s="83" t="str">
        <f t="shared" ca="1" si="89"/>
        <v/>
      </c>
      <c r="E813" s="81">
        <f t="shared" ca="1" si="93"/>
        <v>0</v>
      </c>
      <c r="F813" s="83"/>
      <c r="G813" s="82" t="str">
        <f t="shared" ca="1" si="90"/>
        <v/>
      </c>
      <c r="H813" s="82" t="str">
        <f t="shared" ca="1" si="91"/>
        <v/>
      </c>
      <c r="I813" s="82" t="str">
        <f t="shared" ca="1" si="92"/>
        <v/>
      </c>
    </row>
    <row r="814" spans="2:9" ht="15" thickBot="1" x14ac:dyDescent="0.35">
      <c r="B814" s="79" t="str">
        <f t="shared" ca="1" si="87"/>
        <v/>
      </c>
      <c r="C814" s="80" t="str">
        <f t="shared" ca="1" si="88"/>
        <v/>
      </c>
      <c r="D814" s="83" t="str">
        <f t="shared" ca="1" si="89"/>
        <v/>
      </c>
      <c r="E814" s="81">
        <f t="shared" ca="1" si="93"/>
        <v>0</v>
      </c>
      <c r="F814" s="83"/>
      <c r="G814" s="82" t="str">
        <f t="shared" ca="1" si="90"/>
        <v/>
      </c>
      <c r="H814" s="82" t="str">
        <f t="shared" ca="1" si="91"/>
        <v/>
      </c>
      <c r="I814" s="82" t="str">
        <f t="shared" ca="1" si="92"/>
        <v/>
      </c>
    </row>
    <row r="815" spans="2:9" ht="15" thickBot="1" x14ac:dyDescent="0.35">
      <c r="B815" s="79" t="str">
        <f t="shared" ref="B815:B878" ca="1" si="94">IFERROR(IF(I814&lt;=0,"",B814+1),"")</f>
        <v/>
      </c>
      <c r="C815" s="80" t="str">
        <f t="shared" ca="1" si="88"/>
        <v/>
      </c>
      <c r="D815" s="83" t="str">
        <f t="shared" ca="1" si="89"/>
        <v/>
      </c>
      <c r="E815" s="81">
        <f t="shared" ca="1" si="93"/>
        <v>0</v>
      </c>
      <c r="F815" s="83"/>
      <c r="G815" s="82" t="str">
        <f t="shared" ca="1" si="90"/>
        <v/>
      </c>
      <c r="H815" s="82" t="str">
        <f t="shared" ca="1" si="91"/>
        <v/>
      </c>
      <c r="I815" s="82" t="str">
        <f t="shared" ca="1" si="92"/>
        <v/>
      </c>
    </row>
    <row r="816" spans="2:9" ht="15" thickBot="1" x14ac:dyDescent="0.35">
      <c r="B816" s="79" t="str">
        <f t="shared" ca="1" si="94"/>
        <v/>
      </c>
      <c r="C816" s="80" t="str">
        <f t="shared" ca="1" si="88"/>
        <v/>
      </c>
      <c r="D816" s="83" t="str">
        <f t="shared" ca="1" si="89"/>
        <v/>
      </c>
      <c r="E816" s="81">
        <f t="shared" ca="1" si="93"/>
        <v>0</v>
      </c>
      <c r="F816" s="83"/>
      <c r="G816" s="82" t="str">
        <f t="shared" ca="1" si="90"/>
        <v/>
      </c>
      <c r="H816" s="82" t="str">
        <f t="shared" ca="1" si="91"/>
        <v/>
      </c>
      <c r="I816" s="82" t="str">
        <f t="shared" ca="1" si="92"/>
        <v/>
      </c>
    </row>
    <row r="817" spans="2:9" ht="15" thickBot="1" x14ac:dyDescent="0.35">
      <c r="B817" s="79" t="str">
        <f t="shared" ca="1" si="94"/>
        <v/>
      </c>
      <c r="C817" s="80" t="str">
        <f t="shared" ca="1" si="88"/>
        <v/>
      </c>
      <c r="D817" s="83" t="str">
        <f t="shared" ca="1" si="89"/>
        <v/>
      </c>
      <c r="E817" s="81">
        <f t="shared" ca="1" si="93"/>
        <v>0</v>
      </c>
      <c r="F817" s="83"/>
      <c r="G817" s="82" t="str">
        <f t="shared" ca="1" si="90"/>
        <v/>
      </c>
      <c r="H817" s="82" t="str">
        <f t="shared" ca="1" si="91"/>
        <v/>
      </c>
      <c r="I817" s="82" t="str">
        <f t="shared" ca="1" si="92"/>
        <v/>
      </c>
    </row>
    <row r="818" spans="2:9" ht="15" thickBot="1" x14ac:dyDescent="0.35">
      <c r="B818" s="79" t="str">
        <f t="shared" ca="1" si="94"/>
        <v/>
      </c>
      <c r="C818" s="80" t="str">
        <f t="shared" ca="1" si="88"/>
        <v/>
      </c>
      <c r="D818" s="83" t="str">
        <f t="shared" ca="1" si="89"/>
        <v/>
      </c>
      <c r="E818" s="81">
        <f t="shared" ca="1" si="93"/>
        <v>0</v>
      </c>
      <c r="F818" s="83"/>
      <c r="G818" s="82" t="str">
        <f t="shared" ca="1" si="90"/>
        <v/>
      </c>
      <c r="H818" s="82" t="str">
        <f t="shared" ca="1" si="91"/>
        <v/>
      </c>
      <c r="I818" s="82" t="str">
        <f t="shared" ca="1" si="92"/>
        <v/>
      </c>
    </row>
    <row r="819" spans="2:9" ht="15" thickBot="1" x14ac:dyDescent="0.35">
      <c r="B819" s="79" t="str">
        <f t="shared" ca="1" si="94"/>
        <v/>
      </c>
      <c r="C819" s="80" t="str">
        <f t="shared" ca="1" si="88"/>
        <v/>
      </c>
      <c r="D819" s="83" t="str">
        <f t="shared" ca="1" si="89"/>
        <v/>
      </c>
      <c r="E819" s="81">
        <f t="shared" ca="1" si="93"/>
        <v>0</v>
      </c>
      <c r="F819" s="83"/>
      <c r="G819" s="82" t="str">
        <f t="shared" ca="1" si="90"/>
        <v/>
      </c>
      <c r="H819" s="82" t="str">
        <f t="shared" ca="1" si="91"/>
        <v/>
      </c>
      <c r="I819" s="82" t="str">
        <f t="shared" ca="1" si="92"/>
        <v/>
      </c>
    </row>
    <row r="820" spans="2:9" ht="15" thickBot="1" x14ac:dyDescent="0.35">
      <c r="B820" s="79" t="str">
        <f t="shared" ca="1" si="94"/>
        <v/>
      </c>
      <c r="C820" s="80" t="str">
        <f t="shared" ca="1" si="88"/>
        <v/>
      </c>
      <c r="D820" s="83" t="str">
        <f t="shared" ca="1" si="89"/>
        <v/>
      </c>
      <c r="E820" s="81">
        <f t="shared" ca="1" si="93"/>
        <v>0</v>
      </c>
      <c r="F820" s="83"/>
      <c r="G820" s="82" t="str">
        <f t="shared" ca="1" si="90"/>
        <v/>
      </c>
      <c r="H820" s="82" t="str">
        <f t="shared" ca="1" si="91"/>
        <v/>
      </c>
      <c r="I820" s="82" t="str">
        <f t="shared" ca="1" si="92"/>
        <v/>
      </c>
    </row>
    <row r="821" spans="2:9" ht="15" thickBot="1" x14ac:dyDescent="0.35">
      <c r="B821" s="79" t="str">
        <f t="shared" ca="1" si="94"/>
        <v/>
      </c>
      <c r="C821" s="80" t="str">
        <f t="shared" ca="1" si="88"/>
        <v/>
      </c>
      <c r="D821" s="83" t="str">
        <f t="shared" ca="1" si="89"/>
        <v/>
      </c>
      <c r="E821" s="81">
        <f t="shared" ca="1" si="93"/>
        <v>0</v>
      </c>
      <c r="F821" s="83"/>
      <c r="G821" s="82" t="str">
        <f t="shared" ca="1" si="90"/>
        <v/>
      </c>
      <c r="H821" s="82" t="str">
        <f t="shared" ca="1" si="91"/>
        <v/>
      </c>
      <c r="I821" s="82" t="str">
        <f t="shared" ca="1" si="92"/>
        <v/>
      </c>
    </row>
    <row r="822" spans="2:9" ht="15" thickBot="1" x14ac:dyDescent="0.35">
      <c r="B822" s="79" t="str">
        <f t="shared" ca="1" si="94"/>
        <v/>
      </c>
      <c r="C822" s="80" t="str">
        <f t="shared" ca="1" si="88"/>
        <v/>
      </c>
      <c r="D822" s="83" t="str">
        <f t="shared" ca="1" si="89"/>
        <v/>
      </c>
      <c r="E822" s="81">
        <f t="shared" ca="1" si="93"/>
        <v>0</v>
      </c>
      <c r="F822" s="83"/>
      <c r="G822" s="82" t="str">
        <f t="shared" ca="1" si="90"/>
        <v/>
      </c>
      <c r="H822" s="82" t="str">
        <f t="shared" ca="1" si="91"/>
        <v/>
      </c>
      <c r="I822" s="82" t="str">
        <f t="shared" ca="1" si="92"/>
        <v/>
      </c>
    </row>
    <row r="823" spans="2:9" ht="15" thickBot="1" x14ac:dyDescent="0.35">
      <c r="B823" s="79" t="str">
        <f t="shared" ca="1" si="94"/>
        <v/>
      </c>
      <c r="C823" s="80" t="str">
        <f t="shared" ca="1" si="88"/>
        <v/>
      </c>
      <c r="D823" s="83" t="str">
        <f t="shared" ca="1" si="89"/>
        <v/>
      </c>
      <c r="E823" s="81">
        <f t="shared" ca="1" si="93"/>
        <v>0</v>
      </c>
      <c r="F823" s="83"/>
      <c r="G823" s="82" t="str">
        <f t="shared" ca="1" si="90"/>
        <v/>
      </c>
      <c r="H823" s="82" t="str">
        <f t="shared" ca="1" si="91"/>
        <v/>
      </c>
      <c r="I823" s="82" t="str">
        <f t="shared" ca="1" si="92"/>
        <v/>
      </c>
    </row>
    <row r="824" spans="2:9" ht="15" thickBot="1" x14ac:dyDescent="0.35">
      <c r="B824" s="79" t="str">
        <f t="shared" ca="1" si="94"/>
        <v/>
      </c>
      <c r="C824" s="80" t="str">
        <f t="shared" ca="1" si="88"/>
        <v/>
      </c>
      <c r="D824" s="83" t="str">
        <f t="shared" ca="1" si="89"/>
        <v/>
      </c>
      <c r="E824" s="81">
        <f t="shared" ca="1" si="93"/>
        <v>0</v>
      </c>
      <c r="F824" s="83"/>
      <c r="G824" s="82" t="str">
        <f t="shared" ca="1" si="90"/>
        <v/>
      </c>
      <c r="H824" s="82" t="str">
        <f t="shared" ca="1" si="91"/>
        <v/>
      </c>
      <c r="I824" s="82" t="str">
        <f t="shared" ca="1" si="92"/>
        <v/>
      </c>
    </row>
    <row r="825" spans="2:9" ht="15" thickBot="1" x14ac:dyDescent="0.35">
      <c r="B825" s="79" t="str">
        <f t="shared" ca="1" si="94"/>
        <v/>
      </c>
      <c r="C825" s="80" t="str">
        <f t="shared" ca="1" si="88"/>
        <v/>
      </c>
      <c r="D825" s="83" t="str">
        <f t="shared" ca="1" si="89"/>
        <v/>
      </c>
      <c r="E825" s="81">
        <f t="shared" ca="1" si="93"/>
        <v>0</v>
      </c>
      <c r="F825" s="83"/>
      <c r="G825" s="82" t="str">
        <f t="shared" ca="1" si="90"/>
        <v/>
      </c>
      <c r="H825" s="82" t="str">
        <f t="shared" ca="1" si="91"/>
        <v/>
      </c>
      <c r="I825" s="82" t="str">
        <f t="shared" ca="1" si="92"/>
        <v/>
      </c>
    </row>
    <row r="826" spans="2:9" ht="15" thickBot="1" x14ac:dyDescent="0.35">
      <c r="B826" s="79" t="str">
        <f t="shared" ca="1" si="94"/>
        <v/>
      </c>
      <c r="C826" s="80" t="str">
        <f t="shared" ca="1" si="88"/>
        <v/>
      </c>
      <c r="D826" s="83" t="str">
        <f t="shared" ca="1" si="89"/>
        <v/>
      </c>
      <c r="E826" s="81">
        <f t="shared" ca="1" si="93"/>
        <v>0</v>
      </c>
      <c r="F826" s="83"/>
      <c r="G826" s="82" t="str">
        <f t="shared" ca="1" si="90"/>
        <v/>
      </c>
      <c r="H826" s="82" t="str">
        <f t="shared" ca="1" si="91"/>
        <v/>
      </c>
      <c r="I826" s="82" t="str">
        <f t="shared" ca="1" si="92"/>
        <v/>
      </c>
    </row>
    <row r="827" spans="2:9" ht="15" thickBot="1" x14ac:dyDescent="0.35">
      <c r="B827" s="79" t="str">
        <f t="shared" ca="1" si="94"/>
        <v/>
      </c>
      <c r="C827" s="80" t="str">
        <f t="shared" ca="1" si="88"/>
        <v/>
      </c>
      <c r="D827" s="83" t="str">
        <f t="shared" ca="1" si="89"/>
        <v/>
      </c>
      <c r="E827" s="81">
        <f t="shared" ca="1" si="93"/>
        <v>0</v>
      </c>
      <c r="F827" s="83"/>
      <c r="G827" s="82" t="str">
        <f t="shared" ca="1" si="90"/>
        <v/>
      </c>
      <c r="H827" s="82" t="str">
        <f t="shared" ca="1" si="91"/>
        <v/>
      </c>
      <c r="I827" s="82" t="str">
        <f t="shared" ca="1" si="92"/>
        <v/>
      </c>
    </row>
    <row r="828" spans="2:9" ht="15" thickBot="1" x14ac:dyDescent="0.35">
      <c r="B828" s="79" t="str">
        <f t="shared" ca="1" si="94"/>
        <v/>
      </c>
      <c r="C828" s="80" t="str">
        <f t="shared" ca="1" si="88"/>
        <v/>
      </c>
      <c r="D828" s="83" t="str">
        <f t="shared" ca="1" si="89"/>
        <v/>
      </c>
      <c r="E828" s="81">
        <f t="shared" ca="1" si="93"/>
        <v>0</v>
      </c>
      <c r="F828" s="83"/>
      <c r="G828" s="82" t="str">
        <f t="shared" ca="1" si="90"/>
        <v/>
      </c>
      <c r="H828" s="82" t="str">
        <f t="shared" ca="1" si="91"/>
        <v/>
      </c>
      <c r="I828" s="82" t="str">
        <f t="shared" ca="1" si="92"/>
        <v/>
      </c>
    </row>
    <row r="829" spans="2:9" ht="15" thickBot="1" x14ac:dyDescent="0.35">
      <c r="B829" s="79" t="str">
        <f t="shared" ca="1" si="94"/>
        <v/>
      </c>
      <c r="C829" s="80" t="str">
        <f t="shared" ca="1" si="88"/>
        <v/>
      </c>
      <c r="D829" s="83" t="str">
        <f t="shared" ca="1" si="89"/>
        <v/>
      </c>
      <c r="E829" s="81">
        <f t="shared" ca="1" si="93"/>
        <v>0</v>
      </c>
      <c r="F829" s="83"/>
      <c r="G829" s="82" t="str">
        <f t="shared" ca="1" si="90"/>
        <v/>
      </c>
      <c r="H829" s="82" t="str">
        <f t="shared" ca="1" si="91"/>
        <v/>
      </c>
      <c r="I829" s="82" t="str">
        <f t="shared" ca="1" si="92"/>
        <v/>
      </c>
    </row>
    <row r="830" spans="2:9" ht="15" thickBot="1" x14ac:dyDescent="0.35">
      <c r="B830" s="79" t="str">
        <f t="shared" ca="1" si="94"/>
        <v/>
      </c>
      <c r="C830" s="80" t="str">
        <f t="shared" ca="1" si="88"/>
        <v/>
      </c>
      <c r="D830" s="83" t="str">
        <f t="shared" ca="1" si="89"/>
        <v/>
      </c>
      <c r="E830" s="81">
        <f t="shared" ca="1" si="93"/>
        <v>0</v>
      </c>
      <c r="F830" s="83"/>
      <c r="G830" s="82" t="str">
        <f t="shared" ca="1" si="90"/>
        <v/>
      </c>
      <c r="H830" s="82" t="str">
        <f t="shared" ca="1" si="91"/>
        <v/>
      </c>
      <c r="I830" s="82" t="str">
        <f t="shared" ca="1" si="92"/>
        <v/>
      </c>
    </row>
    <row r="831" spans="2:9" ht="15" thickBot="1" x14ac:dyDescent="0.35">
      <c r="B831" s="79" t="str">
        <f t="shared" ca="1" si="94"/>
        <v/>
      </c>
      <c r="C831" s="80" t="str">
        <f t="shared" ca="1" si="88"/>
        <v/>
      </c>
      <c r="D831" s="83" t="str">
        <f t="shared" ca="1" si="89"/>
        <v/>
      </c>
      <c r="E831" s="81">
        <f t="shared" ca="1" si="93"/>
        <v>0</v>
      </c>
      <c r="F831" s="83"/>
      <c r="G831" s="82" t="str">
        <f t="shared" ca="1" si="90"/>
        <v/>
      </c>
      <c r="H831" s="82" t="str">
        <f t="shared" ca="1" si="91"/>
        <v/>
      </c>
      <c r="I831" s="82" t="str">
        <f t="shared" ca="1" si="92"/>
        <v/>
      </c>
    </row>
    <row r="832" spans="2:9" ht="15" thickBot="1" x14ac:dyDescent="0.35">
      <c r="B832" s="79" t="str">
        <f t="shared" ca="1" si="94"/>
        <v/>
      </c>
      <c r="C832" s="80" t="str">
        <f t="shared" ca="1" si="88"/>
        <v/>
      </c>
      <c r="D832" s="83" t="str">
        <f t="shared" ca="1" si="89"/>
        <v/>
      </c>
      <c r="E832" s="81">
        <f t="shared" ca="1" si="93"/>
        <v>0</v>
      </c>
      <c r="F832" s="83"/>
      <c r="G832" s="82" t="str">
        <f t="shared" ca="1" si="90"/>
        <v/>
      </c>
      <c r="H832" s="82" t="str">
        <f t="shared" ca="1" si="91"/>
        <v/>
      </c>
      <c r="I832" s="82" t="str">
        <f t="shared" ca="1" si="92"/>
        <v/>
      </c>
    </row>
    <row r="833" spans="2:9" ht="15" thickBot="1" x14ac:dyDescent="0.35">
      <c r="B833" s="79" t="str">
        <f t="shared" ca="1" si="94"/>
        <v/>
      </c>
      <c r="C833" s="80" t="str">
        <f t="shared" ca="1" si="88"/>
        <v/>
      </c>
      <c r="D833" s="83" t="str">
        <f t="shared" ca="1" si="89"/>
        <v/>
      </c>
      <c r="E833" s="81">
        <f t="shared" ca="1" si="93"/>
        <v>0</v>
      </c>
      <c r="F833" s="83"/>
      <c r="G833" s="82" t="str">
        <f t="shared" ca="1" si="90"/>
        <v/>
      </c>
      <c r="H833" s="82" t="str">
        <f t="shared" ca="1" si="91"/>
        <v/>
      </c>
      <c r="I833" s="82" t="str">
        <f t="shared" ca="1" si="92"/>
        <v/>
      </c>
    </row>
    <row r="834" spans="2:9" ht="15" thickBot="1" x14ac:dyDescent="0.35">
      <c r="B834" s="79" t="str">
        <f t="shared" ca="1" si="94"/>
        <v/>
      </c>
      <c r="C834" s="80" t="str">
        <f t="shared" ca="1" si="88"/>
        <v/>
      </c>
      <c r="D834" s="83" t="str">
        <f t="shared" ca="1" si="89"/>
        <v/>
      </c>
      <c r="E834" s="81">
        <f t="shared" ca="1" si="93"/>
        <v>0</v>
      </c>
      <c r="F834" s="83"/>
      <c r="G834" s="82" t="str">
        <f t="shared" ca="1" si="90"/>
        <v/>
      </c>
      <c r="H834" s="82" t="str">
        <f t="shared" ca="1" si="91"/>
        <v/>
      </c>
      <c r="I834" s="82" t="str">
        <f t="shared" ca="1" si="92"/>
        <v/>
      </c>
    </row>
    <row r="835" spans="2:9" ht="15" thickBot="1" x14ac:dyDescent="0.35">
      <c r="B835" s="79" t="str">
        <f t="shared" ca="1" si="94"/>
        <v/>
      </c>
      <c r="C835" s="80" t="str">
        <f t="shared" ca="1" si="88"/>
        <v/>
      </c>
      <c r="D835" s="83" t="str">
        <f t="shared" ca="1" si="89"/>
        <v/>
      </c>
      <c r="E835" s="81">
        <f t="shared" ca="1" si="93"/>
        <v>0</v>
      </c>
      <c r="F835" s="83"/>
      <c r="G835" s="82" t="str">
        <f t="shared" ca="1" si="90"/>
        <v/>
      </c>
      <c r="H835" s="82" t="str">
        <f t="shared" ca="1" si="91"/>
        <v/>
      </c>
      <c r="I835" s="82" t="str">
        <f t="shared" ca="1" si="92"/>
        <v/>
      </c>
    </row>
    <row r="836" spans="2:9" ht="15" thickBot="1" x14ac:dyDescent="0.35">
      <c r="B836" s="79" t="str">
        <f t="shared" ca="1" si="94"/>
        <v/>
      </c>
      <c r="C836" s="80" t="str">
        <f t="shared" ca="1" si="88"/>
        <v/>
      </c>
      <c r="D836" s="83" t="str">
        <f t="shared" ca="1" si="89"/>
        <v/>
      </c>
      <c r="E836" s="81">
        <f t="shared" ca="1" si="93"/>
        <v>0</v>
      </c>
      <c r="F836" s="83"/>
      <c r="G836" s="82" t="str">
        <f t="shared" ca="1" si="90"/>
        <v/>
      </c>
      <c r="H836" s="82" t="str">
        <f t="shared" ca="1" si="91"/>
        <v/>
      </c>
      <c r="I836" s="82" t="str">
        <f t="shared" ca="1" si="92"/>
        <v/>
      </c>
    </row>
    <row r="837" spans="2:9" ht="15" thickBot="1" x14ac:dyDescent="0.35">
      <c r="B837" s="79" t="str">
        <f t="shared" ca="1" si="94"/>
        <v/>
      </c>
      <c r="C837" s="80" t="str">
        <f t="shared" ca="1" si="88"/>
        <v/>
      </c>
      <c r="D837" s="83" t="str">
        <f t="shared" ca="1" si="89"/>
        <v/>
      </c>
      <c r="E837" s="81">
        <f t="shared" ca="1" si="93"/>
        <v>0</v>
      </c>
      <c r="F837" s="83"/>
      <c r="G837" s="82" t="str">
        <f t="shared" ca="1" si="90"/>
        <v/>
      </c>
      <c r="H837" s="82" t="str">
        <f t="shared" ca="1" si="91"/>
        <v/>
      </c>
      <c r="I837" s="82" t="str">
        <f t="shared" ca="1" si="92"/>
        <v/>
      </c>
    </row>
    <row r="838" spans="2:9" ht="15" thickBot="1" x14ac:dyDescent="0.35">
      <c r="B838" s="79" t="str">
        <f t="shared" ca="1" si="94"/>
        <v/>
      </c>
      <c r="C838" s="80" t="str">
        <f t="shared" ca="1" si="88"/>
        <v/>
      </c>
      <c r="D838" s="83" t="str">
        <f t="shared" ca="1" si="89"/>
        <v/>
      </c>
      <c r="E838" s="81">
        <f t="shared" ca="1" si="93"/>
        <v>0</v>
      </c>
      <c r="F838" s="83"/>
      <c r="G838" s="82" t="str">
        <f t="shared" ca="1" si="90"/>
        <v/>
      </c>
      <c r="H838" s="82" t="str">
        <f t="shared" ca="1" si="91"/>
        <v/>
      </c>
      <c r="I838" s="82" t="str">
        <f t="shared" ca="1" si="92"/>
        <v/>
      </c>
    </row>
    <row r="839" spans="2:9" ht="15" thickBot="1" x14ac:dyDescent="0.35">
      <c r="B839" s="79" t="str">
        <f t="shared" ca="1" si="94"/>
        <v/>
      </c>
      <c r="C839" s="80" t="str">
        <f t="shared" ca="1" si="88"/>
        <v/>
      </c>
      <c r="D839" s="83" t="str">
        <f t="shared" ca="1" si="89"/>
        <v/>
      </c>
      <c r="E839" s="81">
        <f t="shared" ca="1" si="93"/>
        <v>0</v>
      </c>
      <c r="F839" s="83"/>
      <c r="G839" s="82" t="str">
        <f t="shared" ca="1" si="90"/>
        <v/>
      </c>
      <c r="H839" s="82" t="str">
        <f t="shared" ca="1" si="91"/>
        <v/>
      </c>
      <c r="I839" s="82" t="str">
        <f t="shared" ca="1" si="92"/>
        <v/>
      </c>
    </row>
    <row r="840" spans="2:9" ht="15" thickBot="1" x14ac:dyDescent="0.35">
      <c r="B840" s="79" t="str">
        <f t="shared" ca="1" si="94"/>
        <v/>
      </c>
      <c r="C840" s="80" t="str">
        <f t="shared" ca="1" si="88"/>
        <v/>
      </c>
      <c r="D840" s="83" t="str">
        <f t="shared" ca="1" si="89"/>
        <v/>
      </c>
      <c r="E840" s="81">
        <f t="shared" ca="1" si="93"/>
        <v>0</v>
      </c>
      <c r="F840" s="83"/>
      <c r="G840" s="82" t="str">
        <f t="shared" ca="1" si="90"/>
        <v/>
      </c>
      <c r="H840" s="82" t="str">
        <f t="shared" ca="1" si="91"/>
        <v/>
      </c>
      <c r="I840" s="82" t="str">
        <f t="shared" ca="1" si="92"/>
        <v/>
      </c>
    </row>
    <row r="841" spans="2:9" ht="15" thickBot="1" x14ac:dyDescent="0.35">
      <c r="B841" s="79" t="str">
        <f t="shared" ca="1" si="94"/>
        <v/>
      </c>
      <c r="C841" s="80" t="str">
        <f t="shared" ca="1" si="88"/>
        <v/>
      </c>
      <c r="D841" s="83" t="str">
        <f t="shared" ca="1" si="89"/>
        <v/>
      </c>
      <c r="E841" s="81">
        <f t="shared" ca="1" si="93"/>
        <v>0</v>
      </c>
      <c r="F841" s="83"/>
      <c r="G841" s="82" t="str">
        <f t="shared" ca="1" si="90"/>
        <v/>
      </c>
      <c r="H841" s="82" t="str">
        <f t="shared" ca="1" si="91"/>
        <v/>
      </c>
      <c r="I841" s="82" t="str">
        <f t="shared" ca="1" si="92"/>
        <v/>
      </c>
    </row>
    <row r="842" spans="2:9" ht="15" thickBot="1" x14ac:dyDescent="0.35">
      <c r="B842" s="79" t="str">
        <f t="shared" ca="1" si="94"/>
        <v/>
      </c>
      <c r="C842" s="80" t="str">
        <f t="shared" ca="1" si="88"/>
        <v/>
      </c>
      <c r="D842" s="83" t="str">
        <f t="shared" ca="1" si="89"/>
        <v/>
      </c>
      <c r="E842" s="81">
        <f t="shared" ca="1" si="93"/>
        <v>0</v>
      </c>
      <c r="F842" s="83"/>
      <c r="G842" s="82" t="str">
        <f t="shared" ca="1" si="90"/>
        <v/>
      </c>
      <c r="H842" s="82" t="str">
        <f t="shared" ca="1" si="91"/>
        <v/>
      </c>
      <c r="I842" s="82" t="str">
        <f t="shared" ca="1" si="92"/>
        <v/>
      </c>
    </row>
    <row r="843" spans="2:9" ht="15" thickBot="1" x14ac:dyDescent="0.35">
      <c r="B843" s="79" t="str">
        <f t="shared" ca="1" si="94"/>
        <v/>
      </c>
      <c r="C843" s="80" t="str">
        <f t="shared" ca="1" si="88"/>
        <v/>
      </c>
      <c r="D843" s="83" t="str">
        <f t="shared" ca="1" si="89"/>
        <v/>
      </c>
      <c r="E843" s="81">
        <f t="shared" ca="1" si="93"/>
        <v>0</v>
      </c>
      <c r="F843" s="83"/>
      <c r="G843" s="82" t="str">
        <f t="shared" ca="1" si="90"/>
        <v/>
      </c>
      <c r="H843" s="82" t="str">
        <f t="shared" ca="1" si="91"/>
        <v/>
      </c>
      <c r="I843" s="82" t="str">
        <f t="shared" ca="1" si="92"/>
        <v/>
      </c>
    </row>
    <row r="844" spans="2:9" ht="15" thickBot="1" x14ac:dyDescent="0.35">
      <c r="B844" s="79" t="str">
        <f t="shared" ca="1" si="94"/>
        <v/>
      </c>
      <c r="C844" s="80" t="str">
        <f t="shared" ca="1" si="88"/>
        <v/>
      </c>
      <c r="D844" s="83" t="str">
        <f t="shared" ca="1" si="89"/>
        <v/>
      </c>
      <c r="E844" s="81">
        <f t="shared" ca="1" si="93"/>
        <v>0</v>
      </c>
      <c r="F844" s="83"/>
      <c r="G844" s="82" t="str">
        <f t="shared" ca="1" si="90"/>
        <v/>
      </c>
      <c r="H844" s="82" t="str">
        <f t="shared" ca="1" si="91"/>
        <v/>
      </c>
      <c r="I844" s="82" t="str">
        <f t="shared" ca="1" si="92"/>
        <v/>
      </c>
    </row>
    <row r="845" spans="2:9" ht="15" thickBot="1" x14ac:dyDescent="0.35">
      <c r="B845" s="79" t="str">
        <f t="shared" ca="1" si="94"/>
        <v/>
      </c>
      <c r="C845" s="80" t="str">
        <f t="shared" ca="1" si="88"/>
        <v/>
      </c>
      <c r="D845" s="83" t="str">
        <f t="shared" ca="1" si="89"/>
        <v/>
      </c>
      <c r="E845" s="81">
        <f t="shared" ca="1" si="93"/>
        <v>0</v>
      </c>
      <c r="F845" s="83"/>
      <c r="G845" s="82" t="str">
        <f t="shared" ca="1" si="90"/>
        <v/>
      </c>
      <c r="H845" s="82" t="str">
        <f t="shared" ca="1" si="91"/>
        <v/>
      </c>
      <c r="I845" s="82" t="str">
        <f t="shared" ca="1" si="92"/>
        <v/>
      </c>
    </row>
    <row r="846" spans="2:9" ht="15" thickBot="1" x14ac:dyDescent="0.35">
      <c r="B846" s="79" t="str">
        <f t="shared" ca="1" si="94"/>
        <v/>
      </c>
      <c r="C846" s="80" t="str">
        <f t="shared" ca="1" si="88"/>
        <v/>
      </c>
      <c r="D846" s="83" t="str">
        <f t="shared" ca="1" si="89"/>
        <v/>
      </c>
      <c r="E846" s="81">
        <f t="shared" ca="1" si="93"/>
        <v>0</v>
      </c>
      <c r="F846" s="83"/>
      <c r="G846" s="82" t="str">
        <f t="shared" ca="1" si="90"/>
        <v/>
      </c>
      <c r="H846" s="82" t="str">
        <f t="shared" ca="1" si="91"/>
        <v/>
      </c>
      <c r="I846" s="82" t="str">
        <f t="shared" ca="1" si="92"/>
        <v/>
      </c>
    </row>
    <row r="847" spans="2:9" ht="15" thickBot="1" x14ac:dyDescent="0.35">
      <c r="B847" s="79" t="str">
        <f t="shared" ca="1" si="94"/>
        <v/>
      </c>
      <c r="C847" s="80" t="str">
        <f t="shared" ca="1" si="88"/>
        <v/>
      </c>
      <c r="D847" s="83" t="str">
        <f t="shared" ca="1" si="89"/>
        <v/>
      </c>
      <c r="E847" s="81">
        <f t="shared" ca="1" si="93"/>
        <v>0</v>
      </c>
      <c r="F847" s="83"/>
      <c r="G847" s="82" t="str">
        <f t="shared" ca="1" si="90"/>
        <v/>
      </c>
      <c r="H847" s="82" t="str">
        <f t="shared" ca="1" si="91"/>
        <v/>
      </c>
      <c r="I847" s="82" t="str">
        <f t="shared" ca="1" si="92"/>
        <v/>
      </c>
    </row>
    <row r="848" spans="2:9" ht="15" thickBot="1" x14ac:dyDescent="0.35">
      <c r="B848" s="79" t="str">
        <f t="shared" ca="1" si="94"/>
        <v/>
      </c>
      <c r="C848" s="80" t="str">
        <f t="shared" ca="1" si="88"/>
        <v/>
      </c>
      <c r="D848" s="83" t="str">
        <f t="shared" ca="1" si="89"/>
        <v/>
      </c>
      <c r="E848" s="81">
        <f t="shared" ca="1" si="93"/>
        <v>0</v>
      </c>
      <c r="F848" s="83"/>
      <c r="G848" s="82" t="str">
        <f t="shared" ca="1" si="90"/>
        <v/>
      </c>
      <c r="H848" s="82" t="str">
        <f t="shared" ca="1" si="91"/>
        <v/>
      </c>
      <c r="I848" s="82" t="str">
        <f t="shared" ca="1" si="92"/>
        <v/>
      </c>
    </row>
    <row r="849" spans="2:9" ht="15" thickBot="1" x14ac:dyDescent="0.35">
      <c r="B849" s="79" t="str">
        <f t="shared" ca="1" si="94"/>
        <v/>
      </c>
      <c r="C849" s="80" t="str">
        <f t="shared" ca="1" si="88"/>
        <v/>
      </c>
      <c r="D849" s="83" t="str">
        <f t="shared" ca="1" si="89"/>
        <v/>
      </c>
      <c r="E849" s="81">
        <f t="shared" ca="1" si="93"/>
        <v>0</v>
      </c>
      <c r="F849" s="83"/>
      <c r="G849" s="82" t="str">
        <f t="shared" ca="1" si="90"/>
        <v/>
      </c>
      <c r="H849" s="82" t="str">
        <f t="shared" ca="1" si="91"/>
        <v/>
      </c>
      <c r="I849" s="82" t="str">
        <f t="shared" ca="1" si="92"/>
        <v/>
      </c>
    </row>
    <row r="850" spans="2:9" ht="15" thickBot="1" x14ac:dyDescent="0.35">
      <c r="B850" s="79" t="str">
        <f t="shared" ca="1" si="94"/>
        <v/>
      </c>
      <c r="C850" s="80" t="str">
        <f t="shared" ca="1" si="88"/>
        <v/>
      </c>
      <c r="D850" s="83" t="str">
        <f t="shared" ca="1" si="89"/>
        <v/>
      </c>
      <c r="E850" s="81">
        <f t="shared" ca="1" si="93"/>
        <v>0</v>
      </c>
      <c r="F850" s="83"/>
      <c r="G850" s="82" t="str">
        <f t="shared" ca="1" si="90"/>
        <v/>
      </c>
      <c r="H850" s="82" t="str">
        <f t="shared" ca="1" si="91"/>
        <v/>
      </c>
      <c r="I850" s="82" t="str">
        <f t="shared" ca="1" si="92"/>
        <v/>
      </c>
    </row>
    <row r="851" spans="2:9" ht="15" thickBot="1" x14ac:dyDescent="0.35">
      <c r="B851" s="79" t="str">
        <f t="shared" ca="1" si="94"/>
        <v/>
      </c>
      <c r="C851" s="80" t="str">
        <f t="shared" ca="1" si="88"/>
        <v/>
      </c>
      <c r="D851" s="83" t="str">
        <f t="shared" ca="1" si="89"/>
        <v/>
      </c>
      <c r="E851" s="81">
        <f t="shared" ca="1" si="93"/>
        <v>0</v>
      </c>
      <c r="F851" s="83"/>
      <c r="G851" s="82" t="str">
        <f t="shared" ca="1" si="90"/>
        <v/>
      </c>
      <c r="H851" s="82" t="str">
        <f t="shared" ca="1" si="91"/>
        <v/>
      </c>
      <c r="I851" s="82" t="str">
        <f t="shared" ca="1" si="92"/>
        <v/>
      </c>
    </row>
    <row r="852" spans="2:9" ht="15" thickBot="1" x14ac:dyDescent="0.35">
      <c r="B852" s="79" t="str">
        <f t="shared" ca="1" si="94"/>
        <v/>
      </c>
      <c r="C852" s="80" t="str">
        <f t="shared" ca="1" si="88"/>
        <v/>
      </c>
      <c r="D852" s="83" t="str">
        <f t="shared" ca="1" si="89"/>
        <v/>
      </c>
      <c r="E852" s="81">
        <f t="shared" ca="1" si="93"/>
        <v>0</v>
      </c>
      <c r="F852" s="83"/>
      <c r="G852" s="82" t="str">
        <f t="shared" ca="1" si="90"/>
        <v/>
      </c>
      <c r="H852" s="82" t="str">
        <f t="shared" ca="1" si="91"/>
        <v/>
      </c>
      <c r="I852" s="82" t="str">
        <f t="shared" ca="1" si="92"/>
        <v/>
      </c>
    </row>
    <row r="853" spans="2:9" ht="15" thickBot="1" x14ac:dyDescent="0.35">
      <c r="B853" s="79" t="str">
        <f t="shared" ca="1" si="94"/>
        <v/>
      </c>
      <c r="C853" s="80" t="str">
        <f t="shared" ca="1" si="88"/>
        <v/>
      </c>
      <c r="D853" s="83" t="str">
        <f t="shared" ca="1" si="89"/>
        <v/>
      </c>
      <c r="E853" s="81">
        <f t="shared" ca="1" si="93"/>
        <v>0</v>
      </c>
      <c r="F853" s="83"/>
      <c r="G853" s="82" t="str">
        <f t="shared" ca="1" si="90"/>
        <v/>
      </c>
      <c r="H853" s="82" t="str">
        <f t="shared" ca="1" si="91"/>
        <v/>
      </c>
      <c r="I853" s="82" t="str">
        <f t="shared" ca="1" si="92"/>
        <v/>
      </c>
    </row>
    <row r="854" spans="2:9" ht="15" thickBot="1" x14ac:dyDescent="0.35">
      <c r="B854" s="79" t="str">
        <f t="shared" ca="1" si="94"/>
        <v/>
      </c>
      <c r="C854" s="80" t="str">
        <f t="shared" ca="1" si="88"/>
        <v/>
      </c>
      <c r="D854" s="83" t="str">
        <f t="shared" ca="1" si="89"/>
        <v/>
      </c>
      <c r="E854" s="81">
        <f t="shared" ca="1" si="93"/>
        <v>0</v>
      </c>
      <c r="F854" s="83"/>
      <c r="G854" s="82" t="str">
        <f t="shared" ca="1" si="90"/>
        <v/>
      </c>
      <c r="H854" s="82" t="str">
        <f t="shared" ca="1" si="91"/>
        <v/>
      </c>
      <c r="I854" s="82" t="str">
        <f t="shared" ca="1" si="92"/>
        <v/>
      </c>
    </row>
    <row r="855" spans="2:9" ht="15" thickBot="1" x14ac:dyDescent="0.35">
      <c r="B855" s="79" t="str">
        <f t="shared" ca="1" si="94"/>
        <v/>
      </c>
      <c r="C855" s="80" t="str">
        <f t="shared" ca="1" si="88"/>
        <v/>
      </c>
      <c r="D855" s="83" t="str">
        <f t="shared" ca="1" si="89"/>
        <v/>
      </c>
      <c r="E855" s="81">
        <f t="shared" ca="1" si="93"/>
        <v>0</v>
      </c>
      <c r="F855" s="83"/>
      <c r="G855" s="82" t="str">
        <f t="shared" ca="1" si="90"/>
        <v/>
      </c>
      <c r="H855" s="82" t="str">
        <f t="shared" ca="1" si="91"/>
        <v/>
      </c>
      <c r="I855" s="82" t="str">
        <f t="shared" ca="1" si="92"/>
        <v/>
      </c>
    </row>
    <row r="856" spans="2:9" ht="15" thickBot="1" x14ac:dyDescent="0.35">
      <c r="B856" s="79" t="str">
        <f t="shared" ca="1" si="94"/>
        <v/>
      </c>
      <c r="C856" s="80" t="str">
        <f t="shared" ref="C856:C919" ca="1" si="95">IF($E$10="End of the Period",IF(B856="","",IF(OR(payment_frequency_2="Weekly",payment_frequency_2="Bi-weekly",payment_frequency_2="Semi-monthly"),first_payment_date_2+B856*VLOOKUP(payment_frequency_2,periodic_table,2,0),EDATE(first_payment_date_2,B856*VLOOKUP(payment_frequency_2,periodic_table,2,0)))),IF(B856="","",IF(OR(payment_frequency_2="Weekly",payment_frequency_2="Bi-weekly",payment_frequency_2="Semi-monthly"),first_payment_date_2+(B856-1)*VLOOKUP(payment_frequency_2,periodic_table,2,0),EDATE(first_payment_date_2,(B856-1)*VLOOKUP(payment_frequency_2,periodic_table,2,0)))))</f>
        <v/>
      </c>
      <c r="D856" s="83" t="str">
        <f t="shared" ref="D856:D919" ca="1" si="96">IF(B856="","",IF(I855&lt;payment_2,I855*(1+rate_2),payment_2))</f>
        <v/>
      </c>
      <c r="E856" s="81">
        <f t="shared" ca="1" si="93"/>
        <v>0</v>
      </c>
      <c r="F856" s="83"/>
      <c r="G856" s="82" t="str">
        <f t="shared" ref="G856:G919" ca="1" si="97">IF(AND(payment_type_2=1,B856=1),0,IF(B856="","",I855*rate_2))</f>
        <v/>
      </c>
      <c r="H856" s="82" t="str">
        <f t="shared" ca="1" si="91"/>
        <v/>
      </c>
      <c r="I856" s="82" t="str">
        <f t="shared" ca="1" si="92"/>
        <v/>
      </c>
    </row>
    <row r="857" spans="2:9" ht="15" thickBot="1" x14ac:dyDescent="0.35">
      <c r="B857" s="79" t="str">
        <f t="shared" ca="1" si="94"/>
        <v/>
      </c>
      <c r="C857" s="80" t="str">
        <f t="shared" ca="1" si="95"/>
        <v/>
      </c>
      <c r="D857" s="83" t="str">
        <f t="shared" ca="1" si="96"/>
        <v/>
      </c>
      <c r="E857" s="81">
        <f t="shared" ca="1" si="93"/>
        <v>0</v>
      </c>
      <c r="F857" s="83"/>
      <c r="G857" s="82" t="str">
        <f t="shared" ca="1" si="97"/>
        <v/>
      </c>
      <c r="H857" s="82" t="str">
        <f t="shared" ref="H857:H920" ca="1" si="98">IF(B857="","",D857-G857+E857+F857)</f>
        <v/>
      </c>
      <c r="I857" s="82" t="str">
        <f t="shared" ref="I857:I920" ca="1" si="99">IFERROR(IF(H857&lt;=0,"",I856-H857),"")</f>
        <v/>
      </c>
    </row>
    <row r="858" spans="2:9" ht="15" thickBot="1" x14ac:dyDescent="0.35">
      <c r="B858" s="79" t="str">
        <f t="shared" ca="1" si="94"/>
        <v/>
      </c>
      <c r="C858" s="80" t="str">
        <f t="shared" ca="1" si="95"/>
        <v/>
      </c>
      <c r="D858" s="83" t="str">
        <f t="shared" ca="1" si="96"/>
        <v/>
      </c>
      <c r="E858" s="81">
        <f t="shared" ca="1" si="93"/>
        <v>0</v>
      </c>
      <c r="F858" s="83"/>
      <c r="G858" s="82" t="str">
        <f t="shared" ca="1" si="97"/>
        <v/>
      </c>
      <c r="H858" s="82" t="str">
        <f t="shared" ca="1" si="98"/>
        <v/>
      </c>
      <c r="I858" s="82" t="str">
        <f t="shared" ca="1" si="99"/>
        <v/>
      </c>
    </row>
    <row r="859" spans="2:9" ht="15" thickBot="1" x14ac:dyDescent="0.35">
      <c r="B859" s="79" t="str">
        <f t="shared" ca="1" si="94"/>
        <v/>
      </c>
      <c r="C859" s="80" t="str">
        <f t="shared" ca="1" si="95"/>
        <v/>
      </c>
      <c r="D859" s="83" t="str">
        <f t="shared" ca="1" si="96"/>
        <v/>
      </c>
      <c r="E859" s="81">
        <f t="shared" ca="1" si="93"/>
        <v>0</v>
      </c>
      <c r="F859" s="83"/>
      <c r="G859" s="82" t="str">
        <f t="shared" ca="1" si="97"/>
        <v/>
      </c>
      <c r="H859" s="82" t="str">
        <f t="shared" ca="1" si="98"/>
        <v/>
      </c>
      <c r="I859" s="82" t="str">
        <f t="shared" ca="1" si="99"/>
        <v/>
      </c>
    </row>
    <row r="860" spans="2:9" ht="15" thickBot="1" x14ac:dyDescent="0.35">
      <c r="B860" s="79" t="str">
        <f t="shared" ca="1" si="94"/>
        <v/>
      </c>
      <c r="C860" s="80" t="str">
        <f t="shared" ca="1" si="95"/>
        <v/>
      </c>
      <c r="D860" s="83" t="str">
        <f t="shared" ca="1" si="96"/>
        <v/>
      </c>
      <c r="E860" s="81">
        <f t="shared" ca="1" si="93"/>
        <v>0</v>
      </c>
      <c r="F860" s="83"/>
      <c r="G860" s="82" t="str">
        <f t="shared" ca="1" si="97"/>
        <v/>
      </c>
      <c r="H860" s="82" t="str">
        <f t="shared" ca="1" si="98"/>
        <v/>
      </c>
      <c r="I860" s="82" t="str">
        <f t="shared" ca="1" si="99"/>
        <v/>
      </c>
    </row>
    <row r="861" spans="2:9" ht="15" thickBot="1" x14ac:dyDescent="0.35">
      <c r="B861" s="79" t="str">
        <f t="shared" ca="1" si="94"/>
        <v/>
      </c>
      <c r="C861" s="80" t="str">
        <f t="shared" ca="1" si="95"/>
        <v/>
      </c>
      <c r="D861" s="83" t="str">
        <f t="shared" ca="1" si="96"/>
        <v/>
      </c>
      <c r="E861" s="81">
        <f t="shared" ca="1" si="93"/>
        <v>0</v>
      </c>
      <c r="F861" s="83"/>
      <c r="G861" s="82" t="str">
        <f t="shared" ca="1" si="97"/>
        <v/>
      </c>
      <c r="H861" s="82" t="str">
        <f t="shared" ca="1" si="98"/>
        <v/>
      </c>
      <c r="I861" s="82" t="str">
        <f t="shared" ca="1" si="99"/>
        <v/>
      </c>
    </row>
    <row r="862" spans="2:9" ht="15" thickBot="1" x14ac:dyDescent="0.35">
      <c r="B862" s="79" t="str">
        <f t="shared" ca="1" si="94"/>
        <v/>
      </c>
      <c r="C862" s="80" t="str">
        <f t="shared" ca="1" si="95"/>
        <v/>
      </c>
      <c r="D862" s="83" t="str">
        <f t="shared" ca="1" si="96"/>
        <v/>
      </c>
      <c r="E862" s="81">
        <f t="shared" ca="1" si="93"/>
        <v>0</v>
      </c>
      <c r="F862" s="83"/>
      <c r="G862" s="82" t="str">
        <f t="shared" ca="1" si="97"/>
        <v/>
      </c>
      <c r="H862" s="82" t="str">
        <f t="shared" ca="1" si="98"/>
        <v/>
      </c>
      <c r="I862" s="82" t="str">
        <f t="shared" ca="1" si="99"/>
        <v/>
      </c>
    </row>
    <row r="863" spans="2:9" ht="15" thickBot="1" x14ac:dyDescent="0.35">
      <c r="B863" s="79" t="str">
        <f t="shared" ca="1" si="94"/>
        <v/>
      </c>
      <c r="C863" s="80" t="str">
        <f t="shared" ca="1" si="95"/>
        <v/>
      </c>
      <c r="D863" s="83" t="str">
        <f t="shared" ca="1" si="96"/>
        <v/>
      </c>
      <c r="E863" s="81">
        <f t="shared" ca="1" si="93"/>
        <v>0</v>
      </c>
      <c r="F863" s="83"/>
      <c r="G863" s="82" t="str">
        <f t="shared" ca="1" si="97"/>
        <v/>
      </c>
      <c r="H863" s="82" t="str">
        <f t="shared" ca="1" si="98"/>
        <v/>
      </c>
      <c r="I863" s="82" t="str">
        <f t="shared" ca="1" si="99"/>
        <v/>
      </c>
    </row>
    <row r="864" spans="2:9" ht="15" thickBot="1" x14ac:dyDescent="0.35">
      <c r="B864" s="79" t="str">
        <f t="shared" ca="1" si="94"/>
        <v/>
      </c>
      <c r="C864" s="80" t="str">
        <f t="shared" ca="1" si="95"/>
        <v/>
      </c>
      <c r="D864" s="83" t="str">
        <f t="shared" ca="1" si="96"/>
        <v/>
      </c>
      <c r="E864" s="81">
        <f t="shared" ca="1" si="93"/>
        <v>0</v>
      </c>
      <c r="F864" s="83"/>
      <c r="G864" s="82" t="str">
        <f t="shared" ca="1" si="97"/>
        <v/>
      </c>
      <c r="H864" s="82" t="str">
        <f t="shared" ca="1" si="98"/>
        <v/>
      </c>
      <c r="I864" s="82" t="str">
        <f t="shared" ca="1" si="99"/>
        <v/>
      </c>
    </row>
    <row r="865" spans="2:9" ht="15" thickBot="1" x14ac:dyDescent="0.35">
      <c r="B865" s="79" t="str">
        <f t="shared" ca="1" si="94"/>
        <v/>
      </c>
      <c r="C865" s="80" t="str">
        <f t="shared" ca="1" si="95"/>
        <v/>
      </c>
      <c r="D865" s="83" t="str">
        <f t="shared" ca="1" si="96"/>
        <v/>
      </c>
      <c r="E865" s="81">
        <f t="shared" ca="1" si="93"/>
        <v>0</v>
      </c>
      <c r="F865" s="83"/>
      <c r="G865" s="82" t="str">
        <f t="shared" ca="1" si="97"/>
        <v/>
      </c>
      <c r="H865" s="82" t="str">
        <f t="shared" ca="1" si="98"/>
        <v/>
      </c>
      <c r="I865" s="82" t="str">
        <f t="shared" ca="1" si="99"/>
        <v/>
      </c>
    </row>
    <row r="866" spans="2:9" ht="15" thickBot="1" x14ac:dyDescent="0.35">
      <c r="B866" s="79" t="str">
        <f t="shared" ca="1" si="94"/>
        <v/>
      </c>
      <c r="C866" s="80" t="str">
        <f t="shared" ca="1" si="95"/>
        <v/>
      </c>
      <c r="D866" s="83" t="str">
        <f t="shared" ca="1" si="96"/>
        <v/>
      </c>
      <c r="E866" s="81">
        <f t="shared" ca="1" si="93"/>
        <v>0</v>
      </c>
      <c r="F866" s="83"/>
      <c r="G866" s="82" t="str">
        <f t="shared" ca="1" si="97"/>
        <v/>
      </c>
      <c r="H866" s="82" t="str">
        <f t="shared" ca="1" si="98"/>
        <v/>
      </c>
      <c r="I866" s="82" t="str">
        <f t="shared" ca="1" si="99"/>
        <v/>
      </c>
    </row>
    <row r="867" spans="2:9" ht="15" thickBot="1" x14ac:dyDescent="0.35">
      <c r="B867" s="79" t="str">
        <f t="shared" ca="1" si="94"/>
        <v/>
      </c>
      <c r="C867" s="80" t="str">
        <f t="shared" ca="1" si="95"/>
        <v/>
      </c>
      <c r="D867" s="83" t="str">
        <f t="shared" ca="1" si="96"/>
        <v/>
      </c>
      <c r="E867" s="81">
        <f t="shared" ca="1" si="93"/>
        <v>0</v>
      </c>
      <c r="F867" s="83"/>
      <c r="G867" s="82" t="str">
        <f t="shared" ca="1" si="97"/>
        <v/>
      </c>
      <c r="H867" s="82" t="str">
        <f t="shared" ca="1" si="98"/>
        <v/>
      </c>
      <c r="I867" s="82" t="str">
        <f t="shared" ca="1" si="99"/>
        <v/>
      </c>
    </row>
    <row r="868" spans="2:9" ht="15" thickBot="1" x14ac:dyDescent="0.35">
      <c r="B868" s="79" t="str">
        <f t="shared" ca="1" si="94"/>
        <v/>
      </c>
      <c r="C868" s="80" t="str">
        <f t="shared" ca="1" si="95"/>
        <v/>
      </c>
      <c r="D868" s="83" t="str">
        <f t="shared" ca="1" si="96"/>
        <v/>
      </c>
      <c r="E868" s="81">
        <f t="shared" ref="E868:E931" ca="1" si="100">IFERROR(IF(I867-D868&lt;$E$13,0,IF(B868=$I$17,$E$13,IF(B868&lt;$I$17,0,IF(MOD(B868-$I$17,$E$18)=0,$E$13,0)))),0)</f>
        <v>0</v>
      </c>
      <c r="F868" s="83"/>
      <c r="G868" s="82" t="str">
        <f t="shared" ca="1" si="97"/>
        <v/>
      </c>
      <c r="H868" s="82" t="str">
        <f t="shared" ca="1" si="98"/>
        <v/>
      </c>
      <c r="I868" s="82" t="str">
        <f t="shared" ca="1" si="99"/>
        <v/>
      </c>
    </row>
    <row r="869" spans="2:9" ht="15" thickBot="1" x14ac:dyDescent="0.35">
      <c r="B869" s="79" t="str">
        <f t="shared" ca="1" si="94"/>
        <v/>
      </c>
      <c r="C869" s="80" t="str">
        <f t="shared" ca="1" si="95"/>
        <v/>
      </c>
      <c r="D869" s="83" t="str">
        <f t="shared" ca="1" si="96"/>
        <v/>
      </c>
      <c r="E869" s="81">
        <f t="shared" ca="1" si="100"/>
        <v>0</v>
      </c>
      <c r="F869" s="83"/>
      <c r="G869" s="82" t="str">
        <f t="shared" ca="1" si="97"/>
        <v/>
      </c>
      <c r="H869" s="82" t="str">
        <f t="shared" ca="1" si="98"/>
        <v/>
      </c>
      <c r="I869" s="82" t="str">
        <f t="shared" ca="1" si="99"/>
        <v/>
      </c>
    </row>
    <row r="870" spans="2:9" ht="15" thickBot="1" x14ac:dyDescent="0.35">
      <c r="B870" s="79" t="str">
        <f t="shared" ca="1" si="94"/>
        <v/>
      </c>
      <c r="C870" s="80" t="str">
        <f t="shared" ca="1" si="95"/>
        <v/>
      </c>
      <c r="D870" s="83" t="str">
        <f t="shared" ca="1" si="96"/>
        <v/>
      </c>
      <c r="E870" s="81">
        <f t="shared" ca="1" si="100"/>
        <v>0</v>
      </c>
      <c r="F870" s="83"/>
      <c r="G870" s="82" t="str">
        <f t="shared" ca="1" si="97"/>
        <v/>
      </c>
      <c r="H870" s="82" t="str">
        <f t="shared" ca="1" si="98"/>
        <v/>
      </c>
      <c r="I870" s="82" t="str">
        <f t="shared" ca="1" si="99"/>
        <v/>
      </c>
    </row>
    <row r="871" spans="2:9" ht="15" thickBot="1" x14ac:dyDescent="0.35">
      <c r="B871" s="79" t="str">
        <f t="shared" ca="1" si="94"/>
        <v/>
      </c>
      <c r="C871" s="80" t="str">
        <f t="shared" ca="1" si="95"/>
        <v/>
      </c>
      <c r="D871" s="83" t="str">
        <f t="shared" ca="1" si="96"/>
        <v/>
      </c>
      <c r="E871" s="81">
        <f t="shared" ca="1" si="100"/>
        <v>0</v>
      </c>
      <c r="F871" s="83"/>
      <c r="G871" s="82" t="str">
        <f t="shared" ca="1" si="97"/>
        <v/>
      </c>
      <c r="H871" s="82" t="str">
        <f t="shared" ca="1" si="98"/>
        <v/>
      </c>
      <c r="I871" s="82" t="str">
        <f t="shared" ca="1" si="99"/>
        <v/>
      </c>
    </row>
    <row r="872" spans="2:9" ht="15" thickBot="1" x14ac:dyDescent="0.35">
      <c r="B872" s="79" t="str">
        <f t="shared" ca="1" si="94"/>
        <v/>
      </c>
      <c r="C872" s="80" t="str">
        <f t="shared" ca="1" si="95"/>
        <v/>
      </c>
      <c r="D872" s="83" t="str">
        <f t="shared" ca="1" si="96"/>
        <v/>
      </c>
      <c r="E872" s="81">
        <f t="shared" ca="1" si="100"/>
        <v>0</v>
      </c>
      <c r="F872" s="83"/>
      <c r="G872" s="82" t="str">
        <f t="shared" ca="1" si="97"/>
        <v/>
      </c>
      <c r="H872" s="82" t="str">
        <f t="shared" ca="1" si="98"/>
        <v/>
      </c>
      <c r="I872" s="82" t="str">
        <f t="shared" ca="1" si="99"/>
        <v/>
      </c>
    </row>
    <row r="873" spans="2:9" ht="15" thickBot="1" x14ac:dyDescent="0.35">
      <c r="B873" s="79" t="str">
        <f t="shared" ca="1" si="94"/>
        <v/>
      </c>
      <c r="C873" s="80" t="str">
        <f t="shared" ca="1" si="95"/>
        <v/>
      </c>
      <c r="D873" s="83" t="str">
        <f t="shared" ca="1" si="96"/>
        <v/>
      </c>
      <c r="E873" s="81">
        <f t="shared" ca="1" si="100"/>
        <v>0</v>
      </c>
      <c r="F873" s="83"/>
      <c r="G873" s="82" t="str">
        <f t="shared" ca="1" si="97"/>
        <v/>
      </c>
      <c r="H873" s="82" t="str">
        <f t="shared" ca="1" si="98"/>
        <v/>
      </c>
      <c r="I873" s="82" t="str">
        <f t="shared" ca="1" si="99"/>
        <v/>
      </c>
    </row>
    <row r="874" spans="2:9" ht="15" thickBot="1" x14ac:dyDescent="0.35">
      <c r="B874" s="79" t="str">
        <f t="shared" ca="1" si="94"/>
        <v/>
      </c>
      <c r="C874" s="80" t="str">
        <f t="shared" ca="1" si="95"/>
        <v/>
      </c>
      <c r="D874" s="83" t="str">
        <f t="shared" ca="1" si="96"/>
        <v/>
      </c>
      <c r="E874" s="81">
        <f t="shared" ca="1" si="100"/>
        <v>0</v>
      </c>
      <c r="F874" s="83"/>
      <c r="G874" s="82" t="str">
        <f t="shared" ca="1" si="97"/>
        <v/>
      </c>
      <c r="H874" s="82" t="str">
        <f t="shared" ca="1" si="98"/>
        <v/>
      </c>
      <c r="I874" s="82" t="str">
        <f t="shared" ca="1" si="99"/>
        <v/>
      </c>
    </row>
    <row r="875" spans="2:9" ht="15" thickBot="1" x14ac:dyDescent="0.35">
      <c r="B875" s="79" t="str">
        <f t="shared" ca="1" si="94"/>
        <v/>
      </c>
      <c r="C875" s="80" t="str">
        <f t="shared" ca="1" si="95"/>
        <v/>
      </c>
      <c r="D875" s="83" t="str">
        <f t="shared" ca="1" si="96"/>
        <v/>
      </c>
      <c r="E875" s="81">
        <f t="shared" ca="1" si="100"/>
        <v>0</v>
      </c>
      <c r="F875" s="83"/>
      <c r="G875" s="82" t="str">
        <f t="shared" ca="1" si="97"/>
        <v/>
      </c>
      <c r="H875" s="82" t="str">
        <f t="shared" ca="1" si="98"/>
        <v/>
      </c>
      <c r="I875" s="82" t="str">
        <f t="shared" ca="1" si="99"/>
        <v/>
      </c>
    </row>
    <row r="876" spans="2:9" ht="15" thickBot="1" x14ac:dyDescent="0.35">
      <c r="B876" s="79" t="str">
        <f t="shared" ca="1" si="94"/>
        <v/>
      </c>
      <c r="C876" s="80" t="str">
        <f t="shared" ca="1" si="95"/>
        <v/>
      </c>
      <c r="D876" s="83" t="str">
        <f t="shared" ca="1" si="96"/>
        <v/>
      </c>
      <c r="E876" s="81">
        <f t="shared" ca="1" si="100"/>
        <v>0</v>
      </c>
      <c r="F876" s="83"/>
      <c r="G876" s="82" t="str">
        <f t="shared" ca="1" si="97"/>
        <v/>
      </c>
      <c r="H876" s="82" t="str">
        <f t="shared" ca="1" si="98"/>
        <v/>
      </c>
      <c r="I876" s="82" t="str">
        <f t="shared" ca="1" si="99"/>
        <v/>
      </c>
    </row>
    <row r="877" spans="2:9" ht="15" thickBot="1" x14ac:dyDescent="0.35">
      <c r="B877" s="79" t="str">
        <f t="shared" ca="1" si="94"/>
        <v/>
      </c>
      <c r="C877" s="80" t="str">
        <f t="shared" ca="1" si="95"/>
        <v/>
      </c>
      <c r="D877" s="83" t="str">
        <f t="shared" ca="1" si="96"/>
        <v/>
      </c>
      <c r="E877" s="81">
        <f t="shared" ca="1" si="100"/>
        <v>0</v>
      </c>
      <c r="F877" s="83"/>
      <c r="G877" s="82" t="str">
        <f t="shared" ca="1" si="97"/>
        <v/>
      </c>
      <c r="H877" s="82" t="str">
        <f t="shared" ca="1" si="98"/>
        <v/>
      </c>
      <c r="I877" s="82" t="str">
        <f t="shared" ca="1" si="99"/>
        <v/>
      </c>
    </row>
    <row r="878" spans="2:9" ht="15" thickBot="1" x14ac:dyDescent="0.35">
      <c r="B878" s="79" t="str">
        <f t="shared" ca="1" si="94"/>
        <v/>
      </c>
      <c r="C878" s="80" t="str">
        <f t="shared" ca="1" si="95"/>
        <v/>
      </c>
      <c r="D878" s="83" t="str">
        <f t="shared" ca="1" si="96"/>
        <v/>
      </c>
      <c r="E878" s="81">
        <f t="shared" ca="1" si="100"/>
        <v>0</v>
      </c>
      <c r="F878" s="83"/>
      <c r="G878" s="82" t="str">
        <f t="shared" ca="1" si="97"/>
        <v/>
      </c>
      <c r="H878" s="82" t="str">
        <f t="shared" ca="1" si="98"/>
        <v/>
      </c>
      <c r="I878" s="82" t="str">
        <f t="shared" ca="1" si="99"/>
        <v/>
      </c>
    </row>
    <row r="879" spans="2:9" ht="15" thickBot="1" x14ac:dyDescent="0.35">
      <c r="B879" s="79" t="str">
        <f t="shared" ref="B879:B942" ca="1" si="101">IFERROR(IF(I878&lt;=0,"",B878+1),"")</f>
        <v/>
      </c>
      <c r="C879" s="80" t="str">
        <f t="shared" ca="1" si="95"/>
        <v/>
      </c>
      <c r="D879" s="83" t="str">
        <f t="shared" ca="1" si="96"/>
        <v/>
      </c>
      <c r="E879" s="81">
        <f t="shared" ca="1" si="100"/>
        <v>0</v>
      </c>
      <c r="F879" s="83"/>
      <c r="G879" s="82" t="str">
        <f t="shared" ca="1" si="97"/>
        <v/>
      </c>
      <c r="H879" s="82" t="str">
        <f t="shared" ca="1" si="98"/>
        <v/>
      </c>
      <c r="I879" s="82" t="str">
        <f t="shared" ca="1" si="99"/>
        <v/>
      </c>
    </row>
    <row r="880" spans="2:9" ht="15" thickBot="1" x14ac:dyDescent="0.35">
      <c r="B880" s="79" t="str">
        <f t="shared" ca="1" si="101"/>
        <v/>
      </c>
      <c r="C880" s="80" t="str">
        <f t="shared" ca="1" si="95"/>
        <v/>
      </c>
      <c r="D880" s="83" t="str">
        <f t="shared" ca="1" si="96"/>
        <v/>
      </c>
      <c r="E880" s="81">
        <f t="shared" ca="1" si="100"/>
        <v>0</v>
      </c>
      <c r="F880" s="83"/>
      <c r="G880" s="82" t="str">
        <f t="shared" ca="1" si="97"/>
        <v/>
      </c>
      <c r="H880" s="82" t="str">
        <f t="shared" ca="1" si="98"/>
        <v/>
      </c>
      <c r="I880" s="82" t="str">
        <f t="shared" ca="1" si="99"/>
        <v/>
      </c>
    </row>
    <row r="881" spans="2:9" ht="15" thickBot="1" x14ac:dyDescent="0.35">
      <c r="B881" s="79" t="str">
        <f t="shared" ca="1" si="101"/>
        <v/>
      </c>
      <c r="C881" s="80" t="str">
        <f t="shared" ca="1" si="95"/>
        <v/>
      </c>
      <c r="D881" s="83" t="str">
        <f t="shared" ca="1" si="96"/>
        <v/>
      </c>
      <c r="E881" s="81">
        <f t="shared" ca="1" si="100"/>
        <v>0</v>
      </c>
      <c r="F881" s="83"/>
      <c r="G881" s="82" t="str">
        <f t="shared" ca="1" si="97"/>
        <v/>
      </c>
      <c r="H881" s="82" t="str">
        <f t="shared" ca="1" si="98"/>
        <v/>
      </c>
      <c r="I881" s="82" t="str">
        <f t="shared" ca="1" si="99"/>
        <v/>
      </c>
    </row>
    <row r="882" spans="2:9" ht="15" thickBot="1" x14ac:dyDescent="0.35">
      <c r="B882" s="79" t="str">
        <f t="shared" ca="1" si="101"/>
        <v/>
      </c>
      <c r="C882" s="80" t="str">
        <f t="shared" ca="1" si="95"/>
        <v/>
      </c>
      <c r="D882" s="83" t="str">
        <f t="shared" ca="1" si="96"/>
        <v/>
      </c>
      <c r="E882" s="81">
        <f t="shared" ca="1" si="100"/>
        <v>0</v>
      </c>
      <c r="F882" s="83"/>
      <c r="G882" s="82" t="str">
        <f t="shared" ca="1" si="97"/>
        <v/>
      </c>
      <c r="H882" s="82" t="str">
        <f t="shared" ca="1" si="98"/>
        <v/>
      </c>
      <c r="I882" s="82" t="str">
        <f t="shared" ca="1" si="99"/>
        <v/>
      </c>
    </row>
    <row r="883" spans="2:9" ht="15" thickBot="1" x14ac:dyDescent="0.35">
      <c r="B883" s="79" t="str">
        <f t="shared" ca="1" si="101"/>
        <v/>
      </c>
      <c r="C883" s="80" t="str">
        <f t="shared" ca="1" si="95"/>
        <v/>
      </c>
      <c r="D883" s="83" t="str">
        <f t="shared" ca="1" si="96"/>
        <v/>
      </c>
      <c r="E883" s="81">
        <f t="shared" ca="1" si="100"/>
        <v>0</v>
      </c>
      <c r="F883" s="83"/>
      <c r="G883" s="82" t="str">
        <f t="shared" ca="1" si="97"/>
        <v/>
      </c>
      <c r="H883" s="82" t="str">
        <f t="shared" ca="1" si="98"/>
        <v/>
      </c>
      <c r="I883" s="82" t="str">
        <f t="shared" ca="1" si="99"/>
        <v/>
      </c>
    </row>
    <row r="884" spans="2:9" ht="15" thickBot="1" x14ac:dyDescent="0.35">
      <c r="B884" s="79" t="str">
        <f t="shared" ca="1" si="101"/>
        <v/>
      </c>
      <c r="C884" s="80" t="str">
        <f t="shared" ca="1" si="95"/>
        <v/>
      </c>
      <c r="D884" s="83" t="str">
        <f t="shared" ca="1" si="96"/>
        <v/>
      </c>
      <c r="E884" s="81">
        <f t="shared" ca="1" si="100"/>
        <v>0</v>
      </c>
      <c r="F884" s="83"/>
      <c r="G884" s="82" t="str">
        <f t="shared" ca="1" si="97"/>
        <v/>
      </c>
      <c r="H884" s="82" t="str">
        <f t="shared" ca="1" si="98"/>
        <v/>
      </c>
      <c r="I884" s="82" t="str">
        <f t="shared" ca="1" si="99"/>
        <v/>
      </c>
    </row>
    <row r="885" spans="2:9" ht="15" thickBot="1" x14ac:dyDescent="0.35">
      <c r="B885" s="79" t="str">
        <f t="shared" ca="1" si="101"/>
        <v/>
      </c>
      <c r="C885" s="80" t="str">
        <f t="shared" ca="1" si="95"/>
        <v/>
      </c>
      <c r="D885" s="83" t="str">
        <f t="shared" ca="1" si="96"/>
        <v/>
      </c>
      <c r="E885" s="81">
        <f t="shared" ca="1" si="100"/>
        <v>0</v>
      </c>
      <c r="F885" s="83"/>
      <c r="G885" s="82" t="str">
        <f t="shared" ca="1" si="97"/>
        <v/>
      </c>
      <c r="H885" s="82" t="str">
        <f t="shared" ca="1" si="98"/>
        <v/>
      </c>
      <c r="I885" s="82" t="str">
        <f t="shared" ca="1" si="99"/>
        <v/>
      </c>
    </row>
    <row r="886" spans="2:9" ht="15" thickBot="1" x14ac:dyDescent="0.35">
      <c r="B886" s="79" t="str">
        <f t="shared" ca="1" si="101"/>
        <v/>
      </c>
      <c r="C886" s="80" t="str">
        <f t="shared" ca="1" si="95"/>
        <v/>
      </c>
      <c r="D886" s="83" t="str">
        <f t="shared" ca="1" si="96"/>
        <v/>
      </c>
      <c r="E886" s="81">
        <f t="shared" ca="1" si="100"/>
        <v>0</v>
      </c>
      <c r="F886" s="83"/>
      <c r="G886" s="82" t="str">
        <f t="shared" ca="1" si="97"/>
        <v/>
      </c>
      <c r="H886" s="82" t="str">
        <f t="shared" ca="1" si="98"/>
        <v/>
      </c>
      <c r="I886" s="82" t="str">
        <f t="shared" ca="1" si="99"/>
        <v/>
      </c>
    </row>
    <row r="887" spans="2:9" ht="15" thickBot="1" x14ac:dyDescent="0.35">
      <c r="B887" s="79" t="str">
        <f t="shared" ca="1" si="101"/>
        <v/>
      </c>
      <c r="C887" s="80" t="str">
        <f t="shared" ca="1" si="95"/>
        <v/>
      </c>
      <c r="D887" s="83" t="str">
        <f t="shared" ca="1" si="96"/>
        <v/>
      </c>
      <c r="E887" s="81">
        <f t="shared" ca="1" si="100"/>
        <v>0</v>
      </c>
      <c r="F887" s="83"/>
      <c r="G887" s="82" t="str">
        <f t="shared" ca="1" si="97"/>
        <v/>
      </c>
      <c r="H887" s="82" t="str">
        <f t="shared" ca="1" si="98"/>
        <v/>
      </c>
      <c r="I887" s="82" t="str">
        <f t="shared" ca="1" si="99"/>
        <v/>
      </c>
    </row>
    <row r="888" spans="2:9" ht="15" thickBot="1" x14ac:dyDescent="0.35">
      <c r="B888" s="79" t="str">
        <f t="shared" ca="1" si="101"/>
        <v/>
      </c>
      <c r="C888" s="80" t="str">
        <f t="shared" ca="1" si="95"/>
        <v/>
      </c>
      <c r="D888" s="83" t="str">
        <f t="shared" ca="1" si="96"/>
        <v/>
      </c>
      <c r="E888" s="81">
        <f t="shared" ca="1" si="100"/>
        <v>0</v>
      </c>
      <c r="F888" s="83"/>
      <c r="G888" s="82" t="str">
        <f t="shared" ca="1" si="97"/>
        <v/>
      </c>
      <c r="H888" s="82" t="str">
        <f t="shared" ca="1" si="98"/>
        <v/>
      </c>
      <c r="I888" s="82" t="str">
        <f t="shared" ca="1" si="99"/>
        <v/>
      </c>
    </row>
    <row r="889" spans="2:9" ht="15" thickBot="1" x14ac:dyDescent="0.35">
      <c r="B889" s="79" t="str">
        <f t="shared" ca="1" si="101"/>
        <v/>
      </c>
      <c r="C889" s="80" t="str">
        <f t="shared" ca="1" si="95"/>
        <v/>
      </c>
      <c r="D889" s="83" t="str">
        <f t="shared" ca="1" si="96"/>
        <v/>
      </c>
      <c r="E889" s="81">
        <f t="shared" ca="1" si="100"/>
        <v>0</v>
      </c>
      <c r="F889" s="83"/>
      <c r="G889" s="82" t="str">
        <f t="shared" ca="1" si="97"/>
        <v/>
      </c>
      <c r="H889" s="82" t="str">
        <f t="shared" ca="1" si="98"/>
        <v/>
      </c>
      <c r="I889" s="82" t="str">
        <f t="shared" ca="1" si="99"/>
        <v/>
      </c>
    </row>
    <row r="890" spans="2:9" ht="15" thickBot="1" x14ac:dyDescent="0.35">
      <c r="B890" s="79" t="str">
        <f t="shared" ca="1" si="101"/>
        <v/>
      </c>
      <c r="C890" s="80" t="str">
        <f t="shared" ca="1" si="95"/>
        <v/>
      </c>
      <c r="D890" s="83" t="str">
        <f t="shared" ca="1" si="96"/>
        <v/>
      </c>
      <c r="E890" s="81">
        <f t="shared" ca="1" si="100"/>
        <v>0</v>
      </c>
      <c r="F890" s="83"/>
      <c r="G890" s="82" t="str">
        <f t="shared" ca="1" si="97"/>
        <v/>
      </c>
      <c r="H890" s="82" t="str">
        <f t="shared" ca="1" si="98"/>
        <v/>
      </c>
      <c r="I890" s="82" t="str">
        <f t="shared" ca="1" si="99"/>
        <v/>
      </c>
    </row>
    <row r="891" spans="2:9" ht="15" thickBot="1" x14ac:dyDescent="0.35">
      <c r="B891" s="79" t="str">
        <f t="shared" ca="1" si="101"/>
        <v/>
      </c>
      <c r="C891" s="80" t="str">
        <f t="shared" ca="1" si="95"/>
        <v/>
      </c>
      <c r="D891" s="83" t="str">
        <f t="shared" ca="1" si="96"/>
        <v/>
      </c>
      <c r="E891" s="81">
        <f t="shared" ca="1" si="100"/>
        <v>0</v>
      </c>
      <c r="F891" s="83"/>
      <c r="G891" s="82" t="str">
        <f t="shared" ca="1" si="97"/>
        <v/>
      </c>
      <c r="H891" s="82" t="str">
        <f t="shared" ca="1" si="98"/>
        <v/>
      </c>
      <c r="I891" s="82" t="str">
        <f t="shared" ca="1" si="99"/>
        <v/>
      </c>
    </row>
    <row r="892" spans="2:9" ht="15" thickBot="1" x14ac:dyDescent="0.35">
      <c r="B892" s="79" t="str">
        <f t="shared" ca="1" si="101"/>
        <v/>
      </c>
      <c r="C892" s="80" t="str">
        <f t="shared" ca="1" si="95"/>
        <v/>
      </c>
      <c r="D892" s="83" t="str">
        <f t="shared" ca="1" si="96"/>
        <v/>
      </c>
      <c r="E892" s="81">
        <f t="shared" ca="1" si="100"/>
        <v>0</v>
      </c>
      <c r="F892" s="83"/>
      <c r="G892" s="82" t="str">
        <f t="shared" ca="1" si="97"/>
        <v/>
      </c>
      <c r="H892" s="82" t="str">
        <f t="shared" ca="1" si="98"/>
        <v/>
      </c>
      <c r="I892" s="82" t="str">
        <f t="shared" ca="1" si="99"/>
        <v/>
      </c>
    </row>
    <row r="893" spans="2:9" ht="15" thickBot="1" x14ac:dyDescent="0.35">
      <c r="B893" s="79" t="str">
        <f t="shared" ca="1" si="101"/>
        <v/>
      </c>
      <c r="C893" s="80" t="str">
        <f t="shared" ca="1" si="95"/>
        <v/>
      </c>
      <c r="D893" s="83" t="str">
        <f t="shared" ca="1" si="96"/>
        <v/>
      </c>
      <c r="E893" s="81">
        <f t="shared" ca="1" si="100"/>
        <v>0</v>
      </c>
      <c r="F893" s="83"/>
      <c r="G893" s="82" t="str">
        <f t="shared" ca="1" si="97"/>
        <v/>
      </c>
      <c r="H893" s="82" t="str">
        <f t="shared" ca="1" si="98"/>
        <v/>
      </c>
      <c r="I893" s="82" t="str">
        <f t="shared" ca="1" si="99"/>
        <v/>
      </c>
    </row>
    <row r="894" spans="2:9" ht="15" thickBot="1" x14ac:dyDescent="0.35">
      <c r="B894" s="79" t="str">
        <f t="shared" ca="1" si="101"/>
        <v/>
      </c>
      <c r="C894" s="80" t="str">
        <f t="shared" ca="1" si="95"/>
        <v/>
      </c>
      <c r="D894" s="83" t="str">
        <f t="shared" ca="1" si="96"/>
        <v/>
      </c>
      <c r="E894" s="81">
        <f t="shared" ca="1" si="100"/>
        <v>0</v>
      </c>
      <c r="F894" s="83"/>
      <c r="G894" s="82" t="str">
        <f t="shared" ca="1" si="97"/>
        <v/>
      </c>
      <c r="H894" s="82" t="str">
        <f t="shared" ca="1" si="98"/>
        <v/>
      </c>
      <c r="I894" s="82" t="str">
        <f t="shared" ca="1" si="99"/>
        <v/>
      </c>
    </row>
    <row r="895" spans="2:9" ht="15" thickBot="1" x14ac:dyDescent="0.35">
      <c r="B895" s="79" t="str">
        <f t="shared" ca="1" si="101"/>
        <v/>
      </c>
      <c r="C895" s="80" t="str">
        <f t="shared" ca="1" si="95"/>
        <v/>
      </c>
      <c r="D895" s="83" t="str">
        <f t="shared" ca="1" si="96"/>
        <v/>
      </c>
      <c r="E895" s="81">
        <f t="shared" ca="1" si="100"/>
        <v>0</v>
      </c>
      <c r="F895" s="83"/>
      <c r="G895" s="82" t="str">
        <f t="shared" ca="1" si="97"/>
        <v/>
      </c>
      <c r="H895" s="82" t="str">
        <f t="shared" ca="1" si="98"/>
        <v/>
      </c>
      <c r="I895" s="82" t="str">
        <f t="shared" ca="1" si="99"/>
        <v/>
      </c>
    </row>
    <row r="896" spans="2:9" ht="15" thickBot="1" x14ac:dyDescent="0.35">
      <c r="B896" s="79" t="str">
        <f t="shared" ca="1" si="101"/>
        <v/>
      </c>
      <c r="C896" s="80" t="str">
        <f t="shared" ca="1" si="95"/>
        <v/>
      </c>
      <c r="D896" s="83" t="str">
        <f t="shared" ca="1" si="96"/>
        <v/>
      </c>
      <c r="E896" s="81">
        <f t="shared" ca="1" si="100"/>
        <v>0</v>
      </c>
      <c r="F896" s="83"/>
      <c r="G896" s="82" t="str">
        <f t="shared" ca="1" si="97"/>
        <v/>
      </c>
      <c r="H896" s="82" t="str">
        <f t="shared" ca="1" si="98"/>
        <v/>
      </c>
      <c r="I896" s="82" t="str">
        <f t="shared" ca="1" si="99"/>
        <v/>
      </c>
    </row>
    <row r="897" spans="2:9" ht="15" thickBot="1" x14ac:dyDescent="0.35">
      <c r="B897" s="79" t="str">
        <f t="shared" ca="1" si="101"/>
        <v/>
      </c>
      <c r="C897" s="80" t="str">
        <f t="shared" ca="1" si="95"/>
        <v/>
      </c>
      <c r="D897" s="83" t="str">
        <f t="shared" ca="1" si="96"/>
        <v/>
      </c>
      <c r="E897" s="81">
        <f t="shared" ca="1" si="100"/>
        <v>0</v>
      </c>
      <c r="F897" s="83"/>
      <c r="G897" s="82" t="str">
        <f t="shared" ca="1" si="97"/>
        <v/>
      </c>
      <c r="H897" s="82" t="str">
        <f t="shared" ca="1" si="98"/>
        <v/>
      </c>
      <c r="I897" s="82" t="str">
        <f t="shared" ca="1" si="99"/>
        <v/>
      </c>
    </row>
    <row r="898" spans="2:9" ht="15" thickBot="1" x14ac:dyDescent="0.35">
      <c r="B898" s="79" t="str">
        <f t="shared" ca="1" si="101"/>
        <v/>
      </c>
      <c r="C898" s="80" t="str">
        <f t="shared" ca="1" si="95"/>
        <v/>
      </c>
      <c r="D898" s="83" t="str">
        <f t="shared" ca="1" si="96"/>
        <v/>
      </c>
      <c r="E898" s="81">
        <f t="shared" ca="1" si="100"/>
        <v>0</v>
      </c>
      <c r="F898" s="83"/>
      <c r="G898" s="82" t="str">
        <f t="shared" ca="1" si="97"/>
        <v/>
      </c>
      <c r="H898" s="82" t="str">
        <f t="shared" ca="1" si="98"/>
        <v/>
      </c>
      <c r="I898" s="82" t="str">
        <f t="shared" ca="1" si="99"/>
        <v/>
      </c>
    </row>
    <row r="899" spans="2:9" ht="15" thickBot="1" x14ac:dyDescent="0.35">
      <c r="B899" s="79" t="str">
        <f t="shared" ca="1" si="101"/>
        <v/>
      </c>
      <c r="C899" s="80" t="str">
        <f t="shared" ca="1" si="95"/>
        <v/>
      </c>
      <c r="D899" s="83" t="str">
        <f t="shared" ca="1" si="96"/>
        <v/>
      </c>
      <c r="E899" s="81">
        <f t="shared" ca="1" si="100"/>
        <v>0</v>
      </c>
      <c r="F899" s="83"/>
      <c r="G899" s="82" t="str">
        <f t="shared" ca="1" si="97"/>
        <v/>
      </c>
      <c r="H899" s="82" t="str">
        <f t="shared" ca="1" si="98"/>
        <v/>
      </c>
      <c r="I899" s="82" t="str">
        <f t="shared" ca="1" si="99"/>
        <v/>
      </c>
    </row>
    <row r="900" spans="2:9" ht="15" thickBot="1" x14ac:dyDescent="0.35">
      <c r="B900" s="79" t="str">
        <f t="shared" ca="1" si="101"/>
        <v/>
      </c>
      <c r="C900" s="80" t="str">
        <f t="shared" ca="1" si="95"/>
        <v/>
      </c>
      <c r="D900" s="83" t="str">
        <f t="shared" ca="1" si="96"/>
        <v/>
      </c>
      <c r="E900" s="81">
        <f t="shared" ca="1" si="100"/>
        <v>0</v>
      </c>
      <c r="F900" s="83"/>
      <c r="G900" s="82" t="str">
        <f t="shared" ca="1" si="97"/>
        <v/>
      </c>
      <c r="H900" s="82" t="str">
        <f t="shared" ca="1" si="98"/>
        <v/>
      </c>
      <c r="I900" s="82" t="str">
        <f t="shared" ca="1" si="99"/>
        <v/>
      </c>
    </row>
    <row r="901" spans="2:9" ht="15" thickBot="1" x14ac:dyDescent="0.35">
      <c r="B901" s="79" t="str">
        <f t="shared" ca="1" si="101"/>
        <v/>
      </c>
      <c r="C901" s="80" t="str">
        <f t="shared" ca="1" si="95"/>
        <v/>
      </c>
      <c r="D901" s="83" t="str">
        <f t="shared" ca="1" si="96"/>
        <v/>
      </c>
      <c r="E901" s="81">
        <f t="shared" ca="1" si="100"/>
        <v>0</v>
      </c>
      <c r="F901" s="83"/>
      <c r="G901" s="82" t="str">
        <f t="shared" ca="1" si="97"/>
        <v/>
      </c>
      <c r="H901" s="82" t="str">
        <f t="shared" ca="1" si="98"/>
        <v/>
      </c>
      <c r="I901" s="82" t="str">
        <f t="shared" ca="1" si="99"/>
        <v/>
      </c>
    </row>
    <row r="902" spans="2:9" ht="15" thickBot="1" x14ac:dyDescent="0.35">
      <c r="B902" s="79" t="str">
        <f t="shared" ca="1" si="101"/>
        <v/>
      </c>
      <c r="C902" s="80" t="str">
        <f t="shared" ca="1" si="95"/>
        <v/>
      </c>
      <c r="D902" s="83" t="str">
        <f t="shared" ca="1" si="96"/>
        <v/>
      </c>
      <c r="E902" s="81">
        <f t="shared" ca="1" si="100"/>
        <v>0</v>
      </c>
      <c r="F902" s="83"/>
      <c r="G902" s="82" t="str">
        <f t="shared" ca="1" si="97"/>
        <v/>
      </c>
      <c r="H902" s="82" t="str">
        <f t="shared" ca="1" si="98"/>
        <v/>
      </c>
      <c r="I902" s="82" t="str">
        <f t="shared" ca="1" si="99"/>
        <v/>
      </c>
    </row>
    <row r="903" spans="2:9" ht="15" thickBot="1" x14ac:dyDescent="0.35">
      <c r="B903" s="79" t="str">
        <f t="shared" ca="1" si="101"/>
        <v/>
      </c>
      <c r="C903" s="80" t="str">
        <f t="shared" ca="1" si="95"/>
        <v/>
      </c>
      <c r="D903" s="83" t="str">
        <f t="shared" ca="1" si="96"/>
        <v/>
      </c>
      <c r="E903" s="81">
        <f t="shared" ca="1" si="100"/>
        <v>0</v>
      </c>
      <c r="F903" s="83"/>
      <c r="G903" s="82" t="str">
        <f t="shared" ca="1" si="97"/>
        <v/>
      </c>
      <c r="H903" s="82" t="str">
        <f t="shared" ca="1" si="98"/>
        <v/>
      </c>
      <c r="I903" s="82" t="str">
        <f t="shared" ca="1" si="99"/>
        <v/>
      </c>
    </row>
    <row r="904" spans="2:9" ht="15" thickBot="1" x14ac:dyDescent="0.35">
      <c r="B904" s="79" t="str">
        <f t="shared" ca="1" si="101"/>
        <v/>
      </c>
      <c r="C904" s="80" t="str">
        <f t="shared" ca="1" si="95"/>
        <v/>
      </c>
      <c r="D904" s="83" t="str">
        <f t="shared" ca="1" si="96"/>
        <v/>
      </c>
      <c r="E904" s="81">
        <f t="shared" ca="1" si="100"/>
        <v>0</v>
      </c>
      <c r="F904" s="83"/>
      <c r="G904" s="82" t="str">
        <f t="shared" ca="1" si="97"/>
        <v/>
      </c>
      <c r="H904" s="82" t="str">
        <f t="shared" ca="1" si="98"/>
        <v/>
      </c>
      <c r="I904" s="82" t="str">
        <f t="shared" ca="1" si="99"/>
        <v/>
      </c>
    </row>
    <row r="905" spans="2:9" ht="15" thickBot="1" x14ac:dyDescent="0.35">
      <c r="B905" s="79" t="str">
        <f t="shared" ca="1" si="101"/>
        <v/>
      </c>
      <c r="C905" s="80" t="str">
        <f t="shared" ca="1" si="95"/>
        <v/>
      </c>
      <c r="D905" s="83" t="str">
        <f t="shared" ca="1" si="96"/>
        <v/>
      </c>
      <c r="E905" s="81">
        <f t="shared" ca="1" si="100"/>
        <v>0</v>
      </c>
      <c r="F905" s="83"/>
      <c r="G905" s="82" t="str">
        <f t="shared" ca="1" si="97"/>
        <v/>
      </c>
      <c r="H905" s="82" t="str">
        <f t="shared" ca="1" si="98"/>
        <v/>
      </c>
      <c r="I905" s="82" t="str">
        <f t="shared" ca="1" si="99"/>
        <v/>
      </c>
    </row>
    <row r="906" spans="2:9" ht="15" thickBot="1" x14ac:dyDescent="0.35">
      <c r="B906" s="79" t="str">
        <f t="shared" ca="1" si="101"/>
        <v/>
      </c>
      <c r="C906" s="80" t="str">
        <f t="shared" ca="1" si="95"/>
        <v/>
      </c>
      <c r="D906" s="83" t="str">
        <f t="shared" ca="1" si="96"/>
        <v/>
      </c>
      <c r="E906" s="81">
        <f t="shared" ca="1" si="100"/>
        <v>0</v>
      </c>
      <c r="F906" s="83"/>
      <c r="G906" s="82" t="str">
        <f t="shared" ca="1" si="97"/>
        <v/>
      </c>
      <c r="H906" s="82" t="str">
        <f t="shared" ca="1" si="98"/>
        <v/>
      </c>
      <c r="I906" s="82" t="str">
        <f t="shared" ca="1" si="99"/>
        <v/>
      </c>
    </row>
    <row r="907" spans="2:9" ht="15" thickBot="1" x14ac:dyDescent="0.35">
      <c r="B907" s="79" t="str">
        <f t="shared" ca="1" si="101"/>
        <v/>
      </c>
      <c r="C907" s="80" t="str">
        <f t="shared" ca="1" si="95"/>
        <v/>
      </c>
      <c r="D907" s="83" t="str">
        <f t="shared" ca="1" si="96"/>
        <v/>
      </c>
      <c r="E907" s="81">
        <f t="shared" ca="1" si="100"/>
        <v>0</v>
      </c>
      <c r="F907" s="83"/>
      <c r="G907" s="82" t="str">
        <f t="shared" ca="1" si="97"/>
        <v/>
      </c>
      <c r="H907" s="82" t="str">
        <f t="shared" ca="1" si="98"/>
        <v/>
      </c>
      <c r="I907" s="82" t="str">
        <f t="shared" ca="1" si="99"/>
        <v/>
      </c>
    </row>
    <row r="908" spans="2:9" ht="15" thickBot="1" x14ac:dyDescent="0.35">
      <c r="B908" s="79" t="str">
        <f t="shared" ca="1" si="101"/>
        <v/>
      </c>
      <c r="C908" s="80" t="str">
        <f t="shared" ca="1" si="95"/>
        <v/>
      </c>
      <c r="D908" s="83" t="str">
        <f t="shared" ca="1" si="96"/>
        <v/>
      </c>
      <c r="E908" s="81">
        <f t="shared" ca="1" si="100"/>
        <v>0</v>
      </c>
      <c r="F908" s="83"/>
      <c r="G908" s="82" t="str">
        <f t="shared" ca="1" si="97"/>
        <v/>
      </c>
      <c r="H908" s="82" t="str">
        <f t="shared" ca="1" si="98"/>
        <v/>
      </c>
      <c r="I908" s="82" t="str">
        <f t="shared" ca="1" si="99"/>
        <v/>
      </c>
    </row>
    <row r="909" spans="2:9" ht="15" thickBot="1" x14ac:dyDescent="0.35">
      <c r="B909" s="79" t="str">
        <f t="shared" ca="1" si="101"/>
        <v/>
      </c>
      <c r="C909" s="80" t="str">
        <f t="shared" ca="1" si="95"/>
        <v/>
      </c>
      <c r="D909" s="83" t="str">
        <f t="shared" ca="1" si="96"/>
        <v/>
      </c>
      <c r="E909" s="81">
        <f t="shared" ca="1" si="100"/>
        <v>0</v>
      </c>
      <c r="F909" s="83"/>
      <c r="G909" s="82" t="str">
        <f t="shared" ca="1" si="97"/>
        <v/>
      </c>
      <c r="H909" s="82" t="str">
        <f t="shared" ca="1" si="98"/>
        <v/>
      </c>
      <c r="I909" s="82" t="str">
        <f t="shared" ca="1" si="99"/>
        <v/>
      </c>
    </row>
    <row r="910" spans="2:9" ht="15" thickBot="1" x14ac:dyDescent="0.35">
      <c r="B910" s="79" t="str">
        <f t="shared" ca="1" si="101"/>
        <v/>
      </c>
      <c r="C910" s="80" t="str">
        <f t="shared" ca="1" si="95"/>
        <v/>
      </c>
      <c r="D910" s="83" t="str">
        <f t="shared" ca="1" si="96"/>
        <v/>
      </c>
      <c r="E910" s="81">
        <f t="shared" ca="1" si="100"/>
        <v>0</v>
      </c>
      <c r="F910" s="83"/>
      <c r="G910" s="82" t="str">
        <f t="shared" ca="1" si="97"/>
        <v/>
      </c>
      <c r="H910" s="82" t="str">
        <f t="shared" ca="1" si="98"/>
        <v/>
      </c>
      <c r="I910" s="82" t="str">
        <f t="shared" ca="1" si="99"/>
        <v/>
      </c>
    </row>
    <row r="911" spans="2:9" ht="15" thickBot="1" x14ac:dyDescent="0.35">
      <c r="B911" s="79" t="str">
        <f t="shared" ca="1" si="101"/>
        <v/>
      </c>
      <c r="C911" s="80" t="str">
        <f t="shared" ca="1" si="95"/>
        <v/>
      </c>
      <c r="D911" s="83" t="str">
        <f t="shared" ca="1" si="96"/>
        <v/>
      </c>
      <c r="E911" s="81">
        <f t="shared" ca="1" si="100"/>
        <v>0</v>
      </c>
      <c r="F911" s="83"/>
      <c r="G911" s="82" t="str">
        <f t="shared" ca="1" si="97"/>
        <v/>
      </c>
      <c r="H911" s="82" t="str">
        <f t="shared" ca="1" si="98"/>
        <v/>
      </c>
      <c r="I911" s="82" t="str">
        <f t="shared" ca="1" si="99"/>
        <v/>
      </c>
    </row>
    <row r="912" spans="2:9" ht="15" thickBot="1" x14ac:dyDescent="0.35">
      <c r="B912" s="79" t="str">
        <f t="shared" ca="1" si="101"/>
        <v/>
      </c>
      <c r="C912" s="80" t="str">
        <f t="shared" ca="1" si="95"/>
        <v/>
      </c>
      <c r="D912" s="83" t="str">
        <f t="shared" ca="1" si="96"/>
        <v/>
      </c>
      <c r="E912" s="81">
        <f t="shared" ca="1" si="100"/>
        <v>0</v>
      </c>
      <c r="F912" s="83"/>
      <c r="G912" s="82" t="str">
        <f t="shared" ca="1" si="97"/>
        <v/>
      </c>
      <c r="H912" s="82" t="str">
        <f t="shared" ca="1" si="98"/>
        <v/>
      </c>
      <c r="I912" s="82" t="str">
        <f t="shared" ca="1" si="99"/>
        <v/>
      </c>
    </row>
    <row r="913" spans="2:9" ht="15" thickBot="1" x14ac:dyDescent="0.35">
      <c r="B913" s="79" t="str">
        <f t="shared" ca="1" si="101"/>
        <v/>
      </c>
      <c r="C913" s="80" t="str">
        <f t="shared" ca="1" si="95"/>
        <v/>
      </c>
      <c r="D913" s="83" t="str">
        <f t="shared" ca="1" si="96"/>
        <v/>
      </c>
      <c r="E913" s="81">
        <f t="shared" ca="1" si="100"/>
        <v>0</v>
      </c>
      <c r="F913" s="83"/>
      <c r="G913" s="82" t="str">
        <f t="shared" ca="1" si="97"/>
        <v/>
      </c>
      <c r="H913" s="82" t="str">
        <f t="shared" ca="1" si="98"/>
        <v/>
      </c>
      <c r="I913" s="82" t="str">
        <f t="shared" ca="1" si="99"/>
        <v/>
      </c>
    </row>
    <row r="914" spans="2:9" ht="15" thickBot="1" x14ac:dyDescent="0.35">
      <c r="B914" s="79" t="str">
        <f t="shared" ca="1" si="101"/>
        <v/>
      </c>
      <c r="C914" s="80" t="str">
        <f t="shared" ca="1" si="95"/>
        <v/>
      </c>
      <c r="D914" s="83" t="str">
        <f t="shared" ca="1" si="96"/>
        <v/>
      </c>
      <c r="E914" s="81">
        <f t="shared" ca="1" si="100"/>
        <v>0</v>
      </c>
      <c r="F914" s="83"/>
      <c r="G914" s="82" t="str">
        <f t="shared" ca="1" si="97"/>
        <v/>
      </c>
      <c r="H914" s="82" t="str">
        <f t="shared" ca="1" si="98"/>
        <v/>
      </c>
      <c r="I914" s="82" t="str">
        <f t="shared" ca="1" si="99"/>
        <v/>
      </c>
    </row>
    <row r="915" spans="2:9" ht="15" thickBot="1" x14ac:dyDescent="0.35">
      <c r="B915" s="79" t="str">
        <f t="shared" ca="1" si="101"/>
        <v/>
      </c>
      <c r="C915" s="80" t="str">
        <f t="shared" ca="1" si="95"/>
        <v/>
      </c>
      <c r="D915" s="83" t="str">
        <f t="shared" ca="1" si="96"/>
        <v/>
      </c>
      <c r="E915" s="81">
        <f t="shared" ca="1" si="100"/>
        <v>0</v>
      </c>
      <c r="F915" s="83"/>
      <c r="G915" s="82" t="str">
        <f t="shared" ca="1" si="97"/>
        <v/>
      </c>
      <c r="H915" s="82" t="str">
        <f t="shared" ca="1" si="98"/>
        <v/>
      </c>
      <c r="I915" s="82" t="str">
        <f t="shared" ca="1" si="99"/>
        <v/>
      </c>
    </row>
    <row r="916" spans="2:9" ht="15" thickBot="1" x14ac:dyDescent="0.35">
      <c r="B916" s="79" t="str">
        <f t="shared" ca="1" si="101"/>
        <v/>
      </c>
      <c r="C916" s="80" t="str">
        <f t="shared" ca="1" si="95"/>
        <v/>
      </c>
      <c r="D916" s="83" t="str">
        <f t="shared" ca="1" si="96"/>
        <v/>
      </c>
      <c r="E916" s="81">
        <f t="shared" ca="1" si="100"/>
        <v>0</v>
      </c>
      <c r="F916" s="83"/>
      <c r="G916" s="82" t="str">
        <f t="shared" ca="1" si="97"/>
        <v/>
      </c>
      <c r="H916" s="82" t="str">
        <f t="shared" ca="1" si="98"/>
        <v/>
      </c>
      <c r="I916" s="82" t="str">
        <f t="shared" ca="1" si="99"/>
        <v/>
      </c>
    </row>
    <row r="917" spans="2:9" ht="15" thickBot="1" x14ac:dyDescent="0.35">
      <c r="B917" s="79" t="str">
        <f t="shared" ca="1" si="101"/>
        <v/>
      </c>
      <c r="C917" s="80" t="str">
        <f t="shared" ca="1" si="95"/>
        <v/>
      </c>
      <c r="D917" s="83" t="str">
        <f t="shared" ca="1" si="96"/>
        <v/>
      </c>
      <c r="E917" s="81">
        <f t="shared" ca="1" si="100"/>
        <v>0</v>
      </c>
      <c r="F917" s="83"/>
      <c r="G917" s="82" t="str">
        <f t="shared" ca="1" si="97"/>
        <v/>
      </c>
      <c r="H917" s="82" t="str">
        <f t="shared" ca="1" si="98"/>
        <v/>
      </c>
      <c r="I917" s="82" t="str">
        <f t="shared" ca="1" si="99"/>
        <v/>
      </c>
    </row>
    <row r="918" spans="2:9" ht="15" thickBot="1" x14ac:dyDescent="0.35">
      <c r="B918" s="79" t="str">
        <f t="shared" ca="1" si="101"/>
        <v/>
      </c>
      <c r="C918" s="80" t="str">
        <f t="shared" ca="1" si="95"/>
        <v/>
      </c>
      <c r="D918" s="83" t="str">
        <f t="shared" ca="1" si="96"/>
        <v/>
      </c>
      <c r="E918" s="81">
        <f t="shared" ca="1" si="100"/>
        <v>0</v>
      </c>
      <c r="F918" s="83"/>
      <c r="G918" s="82" t="str">
        <f t="shared" ca="1" si="97"/>
        <v/>
      </c>
      <c r="H918" s="82" t="str">
        <f t="shared" ca="1" si="98"/>
        <v/>
      </c>
      <c r="I918" s="82" t="str">
        <f t="shared" ca="1" si="99"/>
        <v/>
      </c>
    </row>
    <row r="919" spans="2:9" ht="15" thickBot="1" x14ac:dyDescent="0.35">
      <c r="B919" s="79" t="str">
        <f t="shared" ca="1" si="101"/>
        <v/>
      </c>
      <c r="C919" s="80" t="str">
        <f t="shared" ca="1" si="95"/>
        <v/>
      </c>
      <c r="D919" s="83" t="str">
        <f t="shared" ca="1" si="96"/>
        <v/>
      </c>
      <c r="E919" s="81">
        <f t="shared" ca="1" si="100"/>
        <v>0</v>
      </c>
      <c r="F919" s="83"/>
      <c r="G919" s="82" t="str">
        <f t="shared" ca="1" si="97"/>
        <v/>
      </c>
      <c r="H919" s="82" t="str">
        <f t="shared" ca="1" si="98"/>
        <v/>
      </c>
      <c r="I919" s="82" t="str">
        <f t="shared" ca="1" si="99"/>
        <v/>
      </c>
    </row>
    <row r="920" spans="2:9" ht="15" thickBot="1" x14ac:dyDescent="0.35">
      <c r="B920" s="79" t="str">
        <f t="shared" ca="1" si="101"/>
        <v/>
      </c>
      <c r="C920" s="80" t="str">
        <f t="shared" ref="C920:C983" ca="1" si="102">IF($E$10="End of the Period",IF(B920="","",IF(OR(payment_frequency_2="Weekly",payment_frequency_2="Bi-weekly",payment_frequency_2="Semi-monthly"),first_payment_date_2+B920*VLOOKUP(payment_frequency_2,periodic_table,2,0),EDATE(first_payment_date_2,B920*VLOOKUP(payment_frequency_2,periodic_table,2,0)))),IF(B920="","",IF(OR(payment_frequency_2="Weekly",payment_frequency_2="Bi-weekly",payment_frequency_2="Semi-monthly"),first_payment_date_2+(B920-1)*VLOOKUP(payment_frequency_2,periodic_table,2,0),EDATE(first_payment_date_2,(B920-1)*VLOOKUP(payment_frequency_2,periodic_table,2,0)))))</f>
        <v/>
      </c>
      <c r="D920" s="83" t="str">
        <f t="shared" ref="D920:D983" ca="1" si="103">IF(B920="","",IF(I919&lt;payment_2,I919*(1+rate_2),payment_2))</f>
        <v/>
      </c>
      <c r="E920" s="81">
        <f t="shared" ca="1" si="100"/>
        <v>0</v>
      </c>
      <c r="F920" s="83"/>
      <c r="G920" s="82" t="str">
        <f t="shared" ref="G920:G983" ca="1" si="104">IF(AND(payment_type_2=1,B920=1),0,IF(B920="","",I919*rate_2))</f>
        <v/>
      </c>
      <c r="H920" s="82" t="str">
        <f t="shared" ca="1" si="98"/>
        <v/>
      </c>
      <c r="I920" s="82" t="str">
        <f t="shared" ca="1" si="99"/>
        <v/>
      </c>
    </row>
    <row r="921" spans="2:9" ht="15" thickBot="1" x14ac:dyDescent="0.35">
      <c r="B921" s="79" t="str">
        <f t="shared" ca="1" si="101"/>
        <v/>
      </c>
      <c r="C921" s="80" t="str">
        <f t="shared" ca="1" si="102"/>
        <v/>
      </c>
      <c r="D921" s="83" t="str">
        <f t="shared" ca="1" si="103"/>
        <v/>
      </c>
      <c r="E921" s="81">
        <f t="shared" ca="1" si="100"/>
        <v>0</v>
      </c>
      <c r="F921" s="83"/>
      <c r="G921" s="82" t="str">
        <f t="shared" ca="1" si="104"/>
        <v/>
      </c>
      <c r="H921" s="82" t="str">
        <f t="shared" ref="H921:H984" ca="1" si="105">IF(B921="","",D921-G921+E921+F921)</f>
        <v/>
      </c>
      <c r="I921" s="82" t="str">
        <f t="shared" ref="I921:I984" ca="1" si="106">IFERROR(IF(H921&lt;=0,"",I920-H921),"")</f>
        <v/>
      </c>
    </row>
    <row r="922" spans="2:9" ht="15" thickBot="1" x14ac:dyDescent="0.35">
      <c r="B922" s="79" t="str">
        <f t="shared" ca="1" si="101"/>
        <v/>
      </c>
      <c r="C922" s="80" t="str">
        <f t="shared" ca="1" si="102"/>
        <v/>
      </c>
      <c r="D922" s="83" t="str">
        <f t="shared" ca="1" si="103"/>
        <v/>
      </c>
      <c r="E922" s="81">
        <f t="shared" ca="1" si="100"/>
        <v>0</v>
      </c>
      <c r="F922" s="83"/>
      <c r="G922" s="82" t="str">
        <f t="shared" ca="1" si="104"/>
        <v/>
      </c>
      <c r="H922" s="82" t="str">
        <f t="shared" ca="1" si="105"/>
        <v/>
      </c>
      <c r="I922" s="82" t="str">
        <f t="shared" ca="1" si="106"/>
        <v/>
      </c>
    </row>
    <row r="923" spans="2:9" ht="15" thickBot="1" x14ac:dyDescent="0.35">
      <c r="B923" s="79" t="str">
        <f t="shared" ca="1" si="101"/>
        <v/>
      </c>
      <c r="C923" s="80" t="str">
        <f t="shared" ca="1" si="102"/>
        <v/>
      </c>
      <c r="D923" s="83" t="str">
        <f t="shared" ca="1" si="103"/>
        <v/>
      </c>
      <c r="E923" s="81">
        <f t="shared" ca="1" si="100"/>
        <v>0</v>
      </c>
      <c r="F923" s="83"/>
      <c r="G923" s="82" t="str">
        <f t="shared" ca="1" si="104"/>
        <v/>
      </c>
      <c r="H923" s="82" t="str">
        <f t="shared" ca="1" si="105"/>
        <v/>
      </c>
      <c r="I923" s="82" t="str">
        <f t="shared" ca="1" si="106"/>
        <v/>
      </c>
    </row>
    <row r="924" spans="2:9" ht="15" thickBot="1" x14ac:dyDescent="0.35">
      <c r="B924" s="79" t="str">
        <f t="shared" ca="1" si="101"/>
        <v/>
      </c>
      <c r="C924" s="80" t="str">
        <f t="shared" ca="1" si="102"/>
        <v/>
      </c>
      <c r="D924" s="83" t="str">
        <f t="shared" ca="1" si="103"/>
        <v/>
      </c>
      <c r="E924" s="81">
        <f t="shared" ca="1" si="100"/>
        <v>0</v>
      </c>
      <c r="F924" s="83"/>
      <c r="G924" s="82" t="str">
        <f t="shared" ca="1" si="104"/>
        <v/>
      </c>
      <c r="H924" s="82" t="str">
        <f t="shared" ca="1" si="105"/>
        <v/>
      </c>
      <c r="I924" s="82" t="str">
        <f t="shared" ca="1" si="106"/>
        <v/>
      </c>
    </row>
    <row r="925" spans="2:9" ht="15" thickBot="1" x14ac:dyDescent="0.35">
      <c r="B925" s="79" t="str">
        <f t="shared" ca="1" si="101"/>
        <v/>
      </c>
      <c r="C925" s="80" t="str">
        <f t="shared" ca="1" si="102"/>
        <v/>
      </c>
      <c r="D925" s="83" t="str">
        <f t="shared" ca="1" si="103"/>
        <v/>
      </c>
      <c r="E925" s="81">
        <f t="shared" ca="1" si="100"/>
        <v>0</v>
      </c>
      <c r="F925" s="83"/>
      <c r="G925" s="82" t="str">
        <f t="shared" ca="1" si="104"/>
        <v/>
      </c>
      <c r="H925" s="82" t="str">
        <f t="shared" ca="1" si="105"/>
        <v/>
      </c>
      <c r="I925" s="82" t="str">
        <f t="shared" ca="1" si="106"/>
        <v/>
      </c>
    </row>
    <row r="926" spans="2:9" ht="15" thickBot="1" x14ac:dyDescent="0.35">
      <c r="B926" s="79" t="str">
        <f t="shared" ca="1" si="101"/>
        <v/>
      </c>
      <c r="C926" s="80" t="str">
        <f t="shared" ca="1" si="102"/>
        <v/>
      </c>
      <c r="D926" s="83" t="str">
        <f t="shared" ca="1" si="103"/>
        <v/>
      </c>
      <c r="E926" s="81">
        <f t="shared" ca="1" si="100"/>
        <v>0</v>
      </c>
      <c r="F926" s="83"/>
      <c r="G926" s="82" t="str">
        <f t="shared" ca="1" si="104"/>
        <v/>
      </c>
      <c r="H926" s="82" t="str">
        <f t="shared" ca="1" si="105"/>
        <v/>
      </c>
      <c r="I926" s="82" t="str">
        <f t="shared" ca="1" si="106"/>
        <v/>
      </c>
    </row>
    <row r="927" spans="2:9" ht="15" thickBot="1" x14ac:dyDescent="0.35">
      <c r="B927" s="79" t="str">
        <f t="shared" ca="1" si="101"/>
        <v/>
      </c>
      <c r="C927" s="80" t="str">
        <f t="shared" ca="1" si="102"/>
        <v/>
      </c>
      <c r="D927" s="83" t="str">
        <f t="shared" ca="1" si="103"/>
        <v/>
      </c>
      <c r="E927" s="81">
        <f t="shared" ca="1" si="100"/>
        <v>0</v>
      </c>
      <c r="F927" s="83"/>
      <c r="G927" s="82" t="str">
        <f t="shared" ca="1" si="104"/>
        <v/>
      </c>
      <c r="H927" s="82" t="str">
        <f t="shared" ca="1" si="105"/>
        <v/>
      </c>
      <c r="I927" s="82" t="str">
        <f t="shared" ca="1" si="106"/>
        <v/>
      </c>
    </row>
    <row r="928" spans="2:9" ht="15" thickBot="1" x14ac:dyDescent="0.35">
      <c r="B928" s="79" t="str">
        <f t="shared" ca="1" si="101"/>
        <v/>
      </c>
      <c r="C928" s="80" t="str">
        <f t="shared" ca="1" si="102"/>
        <v/>
      </c>
      <c r="D928" s="83" t="str">
        <f t="shared" ca="1" si="103"/>
        <v/>
      </c>
      <c r="E928" s="81">
        <f t="shared" ca="1" si="100"/>
        <v>0</v>
      </c>
      <c r="F928" s="83"/>
      <c r="G928" s="82" t="str">
        <f t="shared" ca="1" si="104"/>
        <v/>
      </c>
      <c r="H928" s="82" t="str">
        <f t="shared" ca="1" si="105"/>
        <v/>
      </c>
      <c r="I928" s="82" t="str">
        <f t="shared" ca="1" si="106"/>
        <v/>
      </c>
    </row>
    <row r="929" spans="2:9" ht="15" thickBot="1" x14ac:dyDescent="0.35">
      <c r="B929" s="79" t="str">
        <f t="shared" ca="1" si="101"/>
        <v/>
      </c>
      <c r="C929" s="80" t="str">
        <f t="shared" ca="1" si="102"/>
        <v/>
      </c>
      <c r="D929" s="83" t="str">
        <f t="shared" ca="1" si="103"/>
        <v/>
      </c>
      <c r="E929" s="81">
        <f t="shared" ca="1" si="100"/>
        <v>0</v>
      </c>
      <c r="F929" s="83"/>
      <c r="G929" s="82" t="str">
        <f t="shared" ca="1" si="104"/>
        <v/>
      </c>
      <c r="H929" s="82" t="str">
        <f t="shared" ca="1" si="105"/>
        <v/>
      </c>
      <c r="I929" s="82" t="str">
        <f t="shared" ca="1" si="106"/>
        <v/>
      </c>
    </row>
    <row r="930" spans="2:9" ht="15" thickBot="1" x14ac:dyDescent="0.35">
      <c r="B930" s="79" t="str">
        <f t="shared" ca="1" si="101"/>
        <v/>
      </c>
      <c r="C930" s="80" t="str">
        <f t="shared" ca="1" si="102"/>
        <v/>
      </c>
      <c r="D930" s="83" t="str">
        <f t="shared" ca="1" si="103"/>
        <v/>
      </c>
      <c r="E930" s="81">
        <f t="shared" ca="1" si="100"/>
        <v>0</v>
      </c>
      <c r="F930" s="83"/>
      <c r="G930" s="82" t="str">
        <f t="shared" ca="1" si="104"/>
        <v/>
      </c>
      <c r="H930" s="82" t="str">
        <f t="shared" ca="1" si="105"/>
        <v/>
      </c>
      <c r="I930" s="82" t="str">
        <f t="shared" ca="1" si="106"/>
        <v/>
      </c>
    </row>
    <row r="931" spans="2:9" ht="15" thickBot="1" x14ac:dyDescent="0.35">
      <c r="B931" s="79" t="str">
        <f t="shared" ca="1" si="101"/>
        <v/>
      </c>
      <c r="C931" s="80" t="str">
        <f t="shared" ca="1" si="102"/>
        <v/>
      </c>
      <c r="D931" s="83" t="str">
        <f t="shared" ca="1" si="103"/>
        <v/>
      </c>
      <c r="E931" s="81">
        <f t="shared" ca="1" si="100"/>
        <v>0</v>
      </c>
      <c r="F931" s="83"/>
      <c r="G931" s="82" t="str">
        <f t="shared" ca="1" si="104"/>
        <v/>
      </c>
      <c r="H931" s="82" t="str">
        <f t="shared" ca="1" si="105"/>
        <v/>
      </c>
      <c r="I931" s="82" t="str">
        <f t="shared" ca="1" si="106"/>
        <v/>
      </c>
    </row>
    <row r="932" spans="2:9" ht="15" thickBot="1" x14ac:dyDescent="0.35">
      <c r="B932" s="79" t="str">
        <f t="shared" ca="1" si="101"/>
        <v/>
      </c>
      <c r="C932" s="80" t="str">
        <f t="shared" ca="1" si="102"/>
        <v/>
      </c>
      <c r="D932" s="83" t="str">
        <f t="shared" ca="1" si="103"/>
        <v/>
      </c>
      <c r="E932" s="81">
        <f t="shared" ref="E932:E995" ca="1" si="107">IFERROR(IF(I931-D932&lt;$E$13,0,IF(B932=$I$17,$E$13,IF(B932&lt;$I$17,0,IF(MOD(B932-$I$17,$E$18)=0,$E$13,0)))),0)</f>
        <v>0</v>
      </c>
      <c r="F932" s="83"/>
      <c r="G932" s="82" t="str">
        <f t="shared" ca="1" si="104"/>
        <v/>
      </c>
      <c r="H932" s="82" t="str">
        <f t="shared" ca="1" si="105"/>
        <v/>
      </c>
      <c r="I932" s="82" t="str">
        <f t="shared" ca="1" si="106"/>
        <v/>
      </c>
    </row>
    <row r="933" spans="2:9" ht="15" thickBot="1" x14ac:dyDescent="0.35">
      <c r="B933" s="79" t="str">
        <f t="shared" ca="1" si="101"/>
        <v/>
      </c>
      <c r="C933" s="80" t="str">
        <f t="shared" ca="1" si="102"/>
        <v/>
      </c>
      <c r="D933" s="83" t="str">
        <f t="shared" ca="1" si="103"/>
        <v/>
      </c>
      <c r="E933" s="81">
        <f t="shared" ca="1" si="107"/>
        <v>0</v>
      </c>
      <c r="F933" s="83"/>
      <c r="G933" s="82" t="str">
        <f t="shared" ca="1" si="104"/>
        <v/>
      </c>
      <c r="H933" s="82" t="str">
        <f t="shared" ca="1" si="105"/>
        <v/>
      </c>
      <c r="I933" s="82" t="str">
        <f t="shared" ca="1" si="106"/>
        <v/>
      </c>
    </row>
    <row r="934" spans="2:9" ht="15" thickBot="1" x14ac:dyDescent="0.35">
      <c r="B934" s="79" t="str">
        <f t="shared" ca="1" si="101"/>
        <v/>
      </c>
      <c r="C934" s="80" t="str">
        <f t="shared" ca="1" si="102"/>
        <v/>
      </c>
      <c r="D934" s="83" t="str">
        <f t="shared" ca="1" si="103"/>
        <v/>
      </c>
      <c r="E934" s="81">
        <f t="shared" ca="1" si="107"/>
        <v>0</v>
      </c>
      <c r="F934" s="83"/>
      <c r="G934" s="82" t="str">
        <f t="shared" ca="1" si="104"/>
        <v/>
      </c>
      <c r="H934" s="82" t="str">
        <f t="shared" ca="1" si="105"/>
        <v/>
      </c>
      <c r="I934" s="82" t="str">
        <f t="shared" ca="1" si="106"/>
        <v/>
      </c>
    </row>
    <row r="935" spans="2:9" ht="15" thickBot="1" x14ac:dyDescent="0.35">
      <c r="B935" s="79" t="str">
        <f t="shared" ca="1" si="101"/>
        <v/>
      </c>
      <c r="C935" s="80" t="str">
        <f t="shared" ca="1" si="102"/>
        <v/>
      </c>
      <c r="D935" s="83" t="str">
        <f t="shared" ca="1" si="103"/>
        <v/>
      </c>
      <c r="E935" s="81">
        <f t="shared" ca="1" si="107"/>
        <v>0</v>
      </c>
      <c r="F935" s="83"/>
      <c r="G935" s="82" t="str">
        <f t="shared" ca="1" si="104"/>
        <v/>
      </c>
      <c r="H935" s="82" t="str">
        <f t="shared" ca="1" si="105"/>
        <v/>
      </c>
      <c r="I935" s="82" t="str">
        <f t="shared" ca="1" si="106"/>
        <v/>
      </c>
    </row>
    <row r="936" spans="2:9" ht="15" thickBot="1" x14ac:dyDescent="0.35">
      <c r="B936" s="79" t="str">
        <f t="shared" ca="1" si="101"/>
        <v/>
      </c>
      <c r="C936" s="80" t="str">
        <f t="shared" ca="1" si="102"/>
        <v/>
      </c>
      <c r="D936" s="83" t="str">
        <f t="shared" ca="1" si="103"/>
        <v/>
      </c>
      <c r="E936" s="81">
        <f t="shared" ca="1" si="107"/>
        <v>0</v>
      </c>
      <c r="F936" s="83"/>
      <c r="G936" s="82" t="str">
        <f t="shared" ca="1" si="104"/>
        <v/>
      </c>
      <c r="H936" s="82" t="str">
        <f t="shared" ca="1" si="105"/>
        <v/>
      </c>
      <c r="I936" s="82" t="str">
        <f t="shared" ca="1" si="106"/>
        <v/>
      </c>
    </row>
    <row r="937" spans="2:9" ht="15" thickBot="1" x14ac:dyDescent="0.35">
      <c r="B937" s="79" t="str">
        <f t="shared" ca="1" si="101"/>
        <v/>
      </c>
      <c r="C937" s="80" t="str">
        <f t="shared" ca="1" si="102"/>
        <v/>
      </c>
      <c r="D937" s="83" t="str">
        <f t="shared" ca="1" si="103"/>
        <v/>
      </c>
      <c r="E937" s="81">
        <f t="shared" ca="1" si="107"/>
        <v>0</v>
      </c>
      <c r="F937" s="83"/>
      <c r="G937" s="82" t="str">
        <f t="shared" ca="1" si="104"/>
        <v/>
      </c>
      <c r="H937" s="82" t="str">
        <f t="shared" ca="1" si="105"/>
        <v/>
      </c>
      <c r="I937" s="82" t="str">
        <f t="shared" ca="1" si="106"/>
        <v/>
      </c>
    </row>
    <row r="938" spans="2:9" ht="15" thickBot="1" x14ac:dyDescent="0.35">
      <c r="B938" s="79" t="str">
        <f t="shared" ca="1" si="101"/>
        <v/>
      </c>
      <c r="C938" s="80" t="str">
        <f t="shared" ca="1" si="102"/>
        <v/>
      </c>
      <c r="D938" s="83" t="str">
        <f t="shared" ca="1" si="103"/>
        <v/>
      </c>
      <c r="E938" s="81">
        <f t="shared" ca="1" si="107"/>
        <v>0</v>
      </c>
      <c r="F938" s="83"/>
      <c r="G938" s="82" t="str">
        <f t="shared" ca="1" si="104"/>
        <v/>
      </c>
      <c r="H938" s="82" t="str">
        <f t="shared" ca="1" si="105"/>
        <v/>
      </c>
      <c r="I938" s="82" t="str">
        <f t="shared" ca="1" si="106"/>
        <v/>
      </c>
    </row>
    <row r="939" spans="2:9" ht="15" thickBot="1" x14ac:dyDescent="0.35">
      <c r="B939" s="79" t="str">
        <f t="shared" ca="1" si="101"/>
        <v/>
      </c>
      <c r="C939" s="80" t="str">
        <f t="shared" ca="1" si="102"/>
        <v/>
      </c>
      <c r="D939" s="83" t="str">
        <f t="shared" ca="1" si="103"/>
        <v/>
      </c>
      <c r="E939" s="81">
        <f t="shared" ca="1" si="107"/>
        <v>0</v>
      </c>
      <c r="F939" s="83"/>
      <c r="G939" s="82" t="str">
        <f t="shared" ca="1" si="104"/>
        <v/>
      </c>
      <c r="H939" s="82" t="str">
        <f t="shared" ca="1" si="105"/>
        <v/>
      </c>
      <c r="I939" s="82" t="str">
        <f t="shared" ca="1" si="106"/>
        <v/>
      </c>
    </row>
    <row r="940" spans="2:9" ht="15" thickBot="1" x14ac:dyDescent="0.35">
      <c r="B940" s="79" t="str">
        <f t="shared" ca="1" si="101"/>
        <v/>
      </c>
      <c r="C940" s="80" t="str">
        <f t="shared" ca="1" si="102"/>
        <v/>
      </c>
      <c r="D940" s="83" t="str">
        <f t="shared" ca="1" si="103"/>
        <v/>
      </c>
      <c r="E940" s="81">
        <f t="shared" ca="1" si="107"/>
        <v>0</v>
      </c>
      <c r="F940" s="83"/>
      <c r="G940" s="82" t="str">
        <f t="shared" ca="1" si="104"/>
        <v/>
      </c>
      <c r="H940" s="82" t="str">
        <f t="shared" ca="1" si="105"/>
        <v/>
      </c>
      <c r="I940" s="82" t="str">
        <f t="shared" ca="1" si="106"/>
        <v/>
      </c>
    </row>
    <row r="941" spans="2:9" ht="15" thickBot="1" x14ac:dyDescent="0.35">
      <c r="B941" s="79" t="str">
        <f t="shared" ca="1" si="101"/>
        <v/>
      </c>
      <c r="C941" s="80" t="str">
        <f t="shared" ca="1" si="102"/>
        <v/>
      </c>
      <c r="D941" s="83" t="str">
        <f t="shared" ca="1" si="103"/>
        <v/>
      </c>
      <c r="E941" s="81">
        <f t="shared" ca="1" si="107"/>
        <v>0</v>
      </c>
      <c r="F941" s="83"/>
      <c r="G941" s="82" t="str">
        <f t="shared" ca="1" si="104"/>
        <v/>
      </c>
      <c r="H941" s="82" t="str">
        <f t="shared" ca="1" si="105"/>
        <v/>
      </c>
      <c r="I941" s="82" t="str">
        <f t="shared" ca="1" si="106"/>
        <v/>
      </c>
    </row>
    <row r="942" spans="2:9" ht="15" thickBot="1" x14ac:dyDescent="0.35">
      <c r="B942" s="79" t="str">
        <f t="shared" ca="1" si="101"/>
        <v/>
      </c>
      <c r="C942" s="80" t="str">
        <f t="shared" ca="1" si="102"/>
        <v/>
      </c>
      <c r="D942" s="83" t="str">
        <f t="shared" ca="1" si="103"/>
        <v/>
      </c>
      <c r="E942" s="81">
        <f t="shared" ca="1" si="107"/>
        <v>0</v>
      </c>
      <c r="F942" s="83"/>
      <c r="G942" s="82" t="str">
        <f t="shared" ca="1" si="104"/>
        <v/>
      </c>
      <c r="H942" s="82" t="str">
        <f t="shared" ca="1" si="105"/>
        <v/>
      </c>
      <c r="I942" s="82" t="str">
        <f t="shared" ca="1" si="106"/>
        <v/>
      </c>
    </row>
    <row r="943" spans="2:9" ht="15" thickBot="1" x14ac:dyDescent="0.35">
      <c r="B943" s="79" t="str">
        <f t="shared" ref="B943:B1006" ca="1" si="108">IFERROR(IF(I942&lt;=0,"",B942+1),"")</f>
        <v/>
      </c>
      <c r="C943" s="80" t="str">
        <f t="shared" ca="1" si="102"/>
        <v/>
      </c>
      <c r="D943" s="83" t="str">
        <f t="shared" ca="1" si="103"/>
        <v/>
      </c>
      <c r="E943" s="81">
        <f t="shared" ca="1" si="107"/>
        <v>0</v>
      </c>
      <c r="F943" s="83"/>
      <c r="G943" s="82" t="str">
        <f t="shared" ca="1" si="104"/>
        <v/>
      </c>
      <c r="H943" s="82" t="str">
        <f t="shared" ca="1" si="105"/>
        <v/>
      </c>
      <c r="I943" s="82" t="str">
        <f t="shared" ca="1" si="106"/>
        <v/>
      </c>
    </row>
    <row r="944" spans="2:9" ht="15" thickBot="1" x14ac:dyDescent="0.35">
      <c r="B944" s="79" t="str">
        <f t="shared" ca="1" si="108"/>
        <v/>
      </c>
      <c r="C944" s="80" t="str">
        <f t="shared" ca="1" si="102"/>
        <v/>
      </c>
      <c r="D944" s="83" t="str">
        <f t="shared" ca="1" si="103"/>
        <v/>
      </c>
      <c r="E944" s="81">
        <f t="shared" ca="1" si="107"/>
        <v>0</v>
      </c>
      <c r="F944" s="83"/>
      <c r="G944" s="82" t="str">
        <f t="shared" ca="1" si="104"/>
        <v/>
      </c>
      <c r="H944" s="82" t="str">
        <f t="shared" ca="1" si="105"/>
        <v/>
      </c>
      <c r="I944" s="82" t="str">
        <f t="shared" ca="1" si="106"/>
        <v/>
      </c>
    </row>
    <row r="945" spans="2:9" ht="15" thickBot="1" x14ac:dyDescent="0.35">
      <c r="B945" s="79" t="str">
        <f t="shared" ca="1" si="108"/>
        <v/>
      </c>
      <c r="C945" s="80" t="str">
        <f t="shared" ca="1" si="102"/>
        <v/>
      </c>
      <c r="D945" s="83" t="str">
        <f t="shared" ca="1" si="103"/>
        <v/>
      </c>
      <c r="E945" s="81">
        <f t="shared" ca="1" si="107"/>
        <v>0</v>
      </c>
      <c r="F945" s="83"/>
      <c r="G945" s="82" t="str">
        <f t="shared" ca="1" si="104"/>
        <v/>
      </c>
      <c r="H945" s="82" t="str">
        <f t="shared" ca="1" si="105"/>
        <v/>
      </c>
      <c r="I945" s="82" t="str">
        <f t="shared" ca="1" si="106"/>
        <v/>
      </c>
    </row>
    <row r="946" spans="2:9" ht="15" thickBot="1" x14ac:dyDescent="0.35">
      <c r="B946" s="79" t="str">
        <f t="shared" ca="1" si="108"/>
        <v/>
      </c>
      <c r="C946" s="80" t="str">
        <f t="shared" ca="1" si="102"/>
        <v/>
      </c>
      <c r="D946" s="83" t="str">
        <f t="shared" ca="1" si="103"/>
        <v/>
      </c>
      <c r="E946" s="81">
        <f t="shared" ca="1" si="107"/>
        <v>0</v>
      </c>
      <c r="F946" s="83"/>
      <c r="G946" s="82" t="str">
        <f t="shared" ca="1" si="104"/>
        <v/>
      </c>
      <c r="H946" s="82" t="str">
        <f t="shared" ca="1" si="105"/>
        <v/>
      </c>
      <c r="I946" s="82" t="str">
        <f t="shared" ca="1" si="106"/>
        <v/>
      </c>
    </row>
    <row r="947" spans="2:9" ht="15" thickBot="1" x14ac:dyDescent="0.35">
      <c r="B947" s="79" t="str">
        <f t="shared" ca="1" si="108"/>
        <v/>
      </c>
      <c r="C947" s="80" t="str">
        <f t="shared" ca="1" si="102"/>
        <v/>
      </c>
      <c r="D947" s="83" t="str">
        <f t="shared" ca="1" si="103"/>
        <v/>
      </c>
      <c r="E947" s="81">
        <f t="shared" ca="1" si="107"/>
        <v>0</v>
      </c>
      <c r="F947" s="83"/>
      <c r="G947" s="82" t="str">
        <f t="shared" ca="1" si="104"/>
        <v/>
      </c>
      <c r="H947" s="82" t="str">
        <f t="shared" ca="1" si="105"/>
        <v/>
      </c>
      <c r="I947" s="82" t="str">
        <f t="shared" ca="1" si="106"/>
        <v/>
      </c>
    </row>
    <row r="948" spans="2:9" ht="15" thickBot="1" x14ac:dyDescent="0.35">
      <c r="B948" s="79" t="str">
        <f t="shared" ca="1" si="108"/>
        <v/>
      </c>
      <c r="C948" s="80" t="str">
        <f t="shared" ca="1" si="102"/>
        <v/>
      </c>
      <c r="D948" s="83" t="str">
        <f t="shared" ca="1" si="103"/>
        <v/>
      </c>
      <c r="E948" s="81">
        <f t="shared" ca="1" si="107"/>
        <v>0</v>
      </c>
      <c r="F948" s="83"/>
      <c r="G948" s="82" t="str">
        <f t="shared" ca="1" si="104"/>
        <v/>
      </c>
      <c r="H948" s="82" t="str">
        <f t="shared" ca="1" si="105"/>
        <v/>
      </c>
      <c r="I948" s="82" t="str">
        <f t="shared" ca="1" si="106"/>
        <v/>
      </c>
    </row>
    <row r="949" spans="2:9" ht="15" thickBot="1" x14ac:dyDescent="0.35">
      <c r="B949" s="79" t="str">
        <f t="shared" ca="1" si="108"/>
        <v/>
      </c>
      <c r="C949" s="80" t="str">
        <f t="shared" ca="1" si="102"/>
        <v/>
      </c>
      <c r="D949" s="83" t="str">
        <f t="shared" ca="1" si="103"/>
        <v/>
      </c>
      <c r="E949" s="81">
        <f t="shared" ca="1" si="107"/>
        <v>0</v>
      </c>
      <c r="F949" s="83"/>
      <c r="G949" s="82" t="str">
        <f t="shared" ca="1" si="104"/>
        <v/>
      </c>
      <c r="H949" s="82" t="str">
        <f t="shared" ca="1" si="105"/>
        <v/>
      </c>
      <c r="I949" s="82" t="str">
        <f t="shared" ca="1" si="106"/>
        <v/>
      </c>
    </row>
    <row r="950" spans="2:9" ht="15" thickBot="1" x14ac:dyDescent="0.35">
      <c r="B950" s="79" t="str">
        <f t="shared" ca="1" si="108"/>
        <v/>
      </c>
      <c r="C950" s="80" t="str">
        <f t="shared" ca="1" si="102"/>
        <v/>
      </c>
      <c r="D950" s="83" t="str">
        <f t="shared" ca="1" si="103"/>
        <v/>
      </c>
      <c r="E950" s="81">
        <f t="shared" ca="1" si="107"/>
        <v>0</v>
      </c>
      <c r="F950" s="83"/>
      <c r="G950" s="82" t="str">
        <f t="shared" ca="1" si="104"/>
        <v/>
      </c>
      <c r="H950" s="82" t="str">
        <f t="shared" ca="1" si="105"/>
        <v/>
      </c>
      <c r="I950" s="82" t="str">
        <f t="shared" ca="1" si="106"/>
        <v/>
      </c>
    </row>
    <row r="951" spans="2:9" ht="15" thickBot="1" x14ac:dyDescent="0.35">
      <c r="B951" s="79" t="str">
        <f t="shared" ca="1" si="108"/>
        <v/>
      </c>
      <c r="C951" s="80" t="str">
        <f t="shared" ca="1" si="102"/>
        <v/>
      </c>
      <c r="D951" s="83" t="str">
        <f t="shared" ca="1" si="103"/>
        <v/>
      </c>
      <c r="E951" s="81">
        <f t="shared" ca="1" si="107"/>
        <v>0</v>
      </c>
      <c r="F951" s="83"/>
      <c r="G951" s="82" t="str">
        <f t="shared" ca="1" si="104"/>
        <v/>
      </c>
      <c r="H951" s="82" t="str">
        <f t="shared" ca="1" si="105"/>
        <v/>
      </c>
      <c r="I951" s="82" t="str">
        <f t="shared" ca="1" si="106"/>
        <v/>
      </c>
    </row>
    <row r="952" spans="2:9" ht="15" thickBot="1" x14ac:dyDescent="0.35">
      <c r="B952" s="79" t="str">
        <f t="shared" ca="1" si="108"/>
        <v/>
      </c>
      <c r="C952" s="80" t="str">
        <f t="shared" ca="1" si="102"/>
        <v/>
      </c>
      <c r="D952" s="83" t="str">
        <f t="shared" ca="1" si="103"/>
        <v/>
      </c>
      <c r="E952" s="81">
        <f t="shared" ca="1" si="107"/>
        <v>0</v>
      </c>
      <c r="F952" s="83"/>
      <c r="G952" s="82" t="str">
        <f t="shared" ca="1" si="104"/>
        <v/>
      </c>
      <c r="H952" s="82" t="str">
        <f t="shared" ca="1" si="105"/>
        <v/>
      </c>
      <c r="I952" s="82" t="str">
        <f t="shared" ca="1" si="106"/>
        <v/>
      </c>
    </row>
    <row r="953" spans="2:9" ht="15" thickBot="1" x14ac:dyDescent="0.35">
      <c r="B953" s="79" t="str">
        <f t="shared" ca="1" si="108"/>
        <v/>
      </c>
      <c r="C953" s="80" t="str">
        <f t="shared" ca="1" si="102"/>
        <v/>
      </c>
      <c r="D953" s="83" t="str">
        <f t="shared" ca="1" si="103"/>
        <v/>
      </c>
      <c r="E953" s="81">
        <f t="shared" ca="1" si="107"/>
        <v>0</v>
      </c>
      <c r="F953" s="83"/>
      <c r="G953" s="82" t="str">
        <f t="shared" ca="1" si="104"/>
        <v/>
      </c>
      <c r="H953" s="82" t="str">
        <f t="shared" ca="1" si="105"/>
        <v/>
      </c>
      <c r="I953" s="82" t="str">
        <f t="shared" ca="1" si="106"/>
        <v/>
      </c>
    </row>
    <row r="954" spans="2:9" ht="15" thickBot="1" x14ac:dyDescent="0.35">
      <c r="B954" s="79" t="str">
        <f t="shared" ca="1" si="108"/>
        <v/>
      </c>
      <c r="C954" s="80" t="str">
        <f t="shared" ca="1" si="102"/>
        <v/>
      </c>
      <c r="D954" s="83" t="str">
        <f t="shared" ca="1" si="103"/>
        <v/>
      </c>
      <c r="E954" s="81">
        <f t="shared" ca="1" si="107"/>
        <v>0</v>
      </c>
      <c r="F954" s="83"/>
      <c r="G954" s="82" t="str">
        <f t="shared" ca="1" si="104"/>
        <v/>
      </c>
      <c r="H954" s="82" t="str">
        <f t="shared" ca="1" si="105"/>
        <v/>
      </c>
      <c r="I954" s="82" t="str">
        <f t="shared" ca="1" si="106"/>
        <v/>
      </c>
    </row>
    <row r="955" spans="2:9" ht="15" thickBot="1" x14ac:dyDescent="0.35">
      <c r="B955" s="79" t="str">
        <f t="shared" ca="1" si="108"/>
        <v/>
      </c>
      <c r="C955" s="80" t="str">
        <f t="shared" ca="1" si="102"/>
        <v/>
      </c>
      <c r="D955" s="83" t="str">
        <f t="shared" ca="1" si="103"/>
        <v/>
      </c>
      <c r="E955" s="81">
        <f t="shared" ca="1" si="107"/>
        <v>0</v>
      </c>
      <c r="F955" s="83"/>
      <c r="G955" s="82" t="str">
        <f t="shared" ca="1" si="104"/>
        <v/>
      </c>
      <c r="H955" s="82" t="str">
        <f t="shared" ca="1" si="105"/>
        <v/>
      </c>
      <c r="I955" s="82" t="str">
        <f t="shared" ca="1" si="106"/>
        <v/>
      </c>
    </row>
    <row r="956" spans="2:9" ht="15" thickBot="1" x14ac:dyDescent="0.35">
      <c r="B956" s="79" t="str">
        <f t="shared" ca="1" si="108"/>
        <v/>
      </c>
      <c r="C956" s="80" t="str">
        <f t="shared" ca="1" si="102"/>
        <v/>
      </c>
      <c r="D956" s="83" t="str">
        <f t="shared" ca="1" si="103"/>
        <v/>
      </c>
      <c r="E956" s="81">
        <f t="shared" ca="1" si="107"/>
        <v>0</v>
      </c>
      <c r="F956" s="83"/>
      <c r="G956" s="82" t="str">
        <f t="shared" ca="1" si="104"/>
        <v/>
      </c>
      <c r="H956" s="82" t="str">
        <f t="shared" ca="1" si="105"/>
        <v/>
      </c>
      <c r="I956" s="82" t="str">
        <f t="shared" ca="1" si="106"/>
        <v/>
      </c>
    </row>
    <row r="957" spans="2:9" ht="15" thickBot="1" x14ac:dyDescent="0.35">
      <c r="B957" s="79" t="str">
        <f t="shared" ca="1" si="108"/>
        <v/>
      </c>
      <c r="C957" s="80" t="str">
        <f t="shared" ca="1" si="102"/>
        <v/>
      </c>
      <c r="D957" s="83" t="str">
        <f t="shared" ca="1" si="103"/>
        <v/>
      </c>
      <c r="E957" s="81">
        <f t="shared" ca="1" si="107"/>
        <v>0</v>
      </c>
      <c r="F957" s="83"/>
      <c r="G957" s="82" t="str">
        <f t="shared" ca="1" si="104"/>
        <v/>
      </c>
      <c r="H957" s="82" t="str">
        <f t="shared" ca="1" si="105"/>
        <v/>
      </c>
      <c r="I957" s="82" t="str">
        <f t="shared" ca="1" si="106"/>
        <v/>
      </c>
    </row>
    <row r="958" spans="2:9" ht="15" thickBot="1" x14ac:dyDescent="0.35">
      <c r="B958" s="79" t="str">
        <f t="shared" ca="1" si="108"/>
        <v/>
      </c>
      <c r="C958" s="80" t="str">
        <f t="shared" ca="1" si="102"/>
        <v/>
      </c>
      <c r="D958" s="83" t="str">
        <f t="shared" ca="1" si="103"/>
        <v/>
      </c>
      <c r="E958" s="81">
        <f t="shared" ca="1" si="107"/>
        <v>0</v>
      </c>
      <c r="F958" s="83"/>
      <c r="G958" s="82" t="str">
        <f t="shared" ca="1" si="104"/>
        <v/>
      </c>
      <c r="H958" s="82" t="str">
        <f t="shared" ca="1" si="105"/>
        <v/>
      </c>
      <c r="I958" s="82" t="str">
        <f t="shared" ca="1" si="106"/>
        <v/>
      </c>
    </row>
    <row r="959" spans="2:9" ht="15" thickBot="1" x14ac:dyDescent="0.35">
      <c r="B959" s="79" t="str">
        <f t="shared" ca="1" si="108"/>
        <v/>
      </c>
      <c r="C959" s="80" t="str">
        <f t="shared" ca="1" si="102"/>
        <v/>
      </c>
      <c r="D959" s="83" t="str">
        <f t="shared" ca="1" si="103"/>
        <v/>
      </c>
      <c r="E959" s="81">
        <f t="shared" ca="1" si="107"/>
        <v>0</v>
      </c>
      <c r="F959" s="83"/>
      <c r="G959" s="82" t="str">
        <f t="shared" ca="1" si="104"/>
        <v/>
      </c>
      <c r="H959" s="82" t="str">
        <f t="shared" ca="1" si="105"/>
        <v/>
      </c>
      <c r="I959" s="82" t="str">
        <f t="shared" ca="1" si="106"/>
        <v/>
      </c>
    </row>
    <row r="960" spans="2:9" ht="15" thickBot="1" x14ac:dyDescent="0.35">
      <c r="B960" s="79" t="str">
        <f t="shared" ca="1" si="108"/>
        <v/>
      </c>
      <c r="C960" s="80" t="str">
        <f t="shared" ca="1" si="102"/>
        <v/>
      </c>
      <c r="D960" s="83" t="str">
        <f t="shared" ca="1" si="103"/>
        <v/>
      </c>
      <c r="E960" s="81">
        <f t="shared" ca="1" si="107"/>
        <v>0</v>
      </c>
      <c r="F960" s="83"/>
      <c r="G960" s="82" t="str">
        <f t="shared" ca="1" si="104"/>
        <v/>
      </c>
      <c r="H960" s="82" t="str">
        <f t="shared" ca="1" si="105"/>
        <v/>
      </c>
      <c r="I960" s="82" t="str">
        <f t="shared" ca="1" si="106"/>
        <v/>
      </c>
    </row>
    <row r="961" spans="2:9" ht="15" thickBot="1" x14ac:dyDescent="0.35">
      <c r="B961" s="79" t="str">
        <f t="shared" ca="1" si="108"/>
        <v/>
      </c>
      <c r="C961" s="80" t="str">
        <f t="shared" ca="1" si="102"/>
        <v/>
      </c>
      <c r="D961" s="83" t="str">
        <f t="shared" ca="1" si="103"/>
        <v/>
      </c>
      <c r="E961" s="81">
        <f t="shared" ca="1" si="107"/>
        <v>0</v>
      </c>
      <c r="F961" s="83"/>
      <c r="G961" s="82" t="str">
        <f t="shared" ca="1" si="104"/>
        <v/>
      </c>
      <c r="H961" s="82" t="str">
        <f t="shared" ca="1" si="105"/>
        <v/>
      </c>
      <c r="I961" s="82" t="str">
        <f t="shared" ca="1" si="106"/>
        <v/>
      </c>
    </row>
    <row r="962" spans="2:9" ht="15" thickBot="1" x14ac:dyDescent="0.35">
      <c r="B962" s="79" t="str">
        <f t="shared" ca="1" si="108"/>
        <v/>
      </c>
      <c r="C962" s="80" t="str">
        <f t="shared" ca="1" si="102"/>
        <v/>
      </c>
      <c r="D962" s="83" t="str">
        <f t="shared" ca="1" si="103"/>
        <v/>
      </c>
      <c r="E962" s="81">
        <f t="shared" ca="1" si="107"/>
        <v>0</v>
      </c>
      <c r="F962" s="83"/>
      <c r="G962" s="82" t="str">
        <f t="shared" ca="1" si="104"/>
        <v/>
      </c>
      <c r="H962" s="82" t="str">
        <f t="shared" ca="1" si="105"/>
        <v/>
      </c>
      <c r="I962" s="82" t="str">
        <f t="shared" ca="1" si="106"/>
        <v/>
      </c>
    </row>
    <row r="963" spans="2:9" ht="15" thickBot="1" x14ac:dyDescent="0.35">
      <c r="B963" s="79" t="str">
        <f t="shared" ca="1" si="108"/>
        <v/>
      </c>
      <c r="C963" s="80" t="str">
        <f t="shared" ca="1" si="102"/>
        <v/>
      </c>
      <c r="D963" s="83" t="str">
        <f t="shared" ca="1" si="103"/>
        <v/>
      </c>
      <c r="E963" s="81">
        <f t="shared" ca="1" si="107"/>
        <v>0</v>
      </c>
      <c r="F963" s="83"/>
      <c r="G963" s="82" t="str">
        <f t="shared" ca="1" si="104"/>
        <v/>
      </c>
      <c r="H963" s="82" t="str">
        <f t="shared" ca="1" si="105"/>
        <v/>
      </c>
      <c r="I963" s="82" t="str">
        <f t="shared" ca="1" si="106"/>
        <v/>
      </c>
    </row>
    <row r="964" spans="2:9" ht="15" thickBot="1" x14ac:dyDescent="0.35">
      <c r="B964" s="79" t="str">
        <f t="shared" ca="1" si="108"/>
        <v/>
      </c>
      <c r="C964" s="80" t="str">
        <f t="shared" ca="1" si="102"/>
        <v/>
      </c>
      <c r="D964" s="83" t="str">
        <f t="shared" ca="1" si="103"/>
        <v/>
      </c>
      <c r="E964" s="81">
        <f t="shared" ca="1" si="107"/>
        <v>0</v>
      </c>
      <c r="F964" s="83"/>
      <c r="G964" s="82" t="str">
        <f t="shared" ca="1" si="104"/>
        <v/>
      </c>
      <c r="H964" s="82" t="str">
        <f t="shared" ca="1" si="105"/>
        <v/>
      </c>
      <c r="I964" s="82" t="str">
        <f t="shared" ca="1" si="106"/>
        <v/>
      </c>
    </row>
    <row r="965" spans="2:9" ht="15" thickBot="1" x14ac:dyDescent="0.35">
      <c r="B965" s="79" t="str">
        <f t="shared" ca="1" si="108"/>
        <v/>
      </c>
      <c r="C965" s="80" t="str">
        <f t="shared" ca="1" si="102"/>
        <v/>
      </c>
      <c r="D965" s="83" t="str">
        <f t="shared" ca="1" si="103"/>
        <v/>
      </c>
      <c r="E965" s="81">
        <f t="shared" ca="1" si="107"/>
        <v>0</v>
      </c>
      <c r="F965" s="83"/>
      <c r="G965" s="82" t="str">
        <f t="shared" ca="1" si="104"/>
        <v/>
      </c>
      <c r="H965" s="82" t="str">
        <f t="shared" ca="1" si="105"/>
        <v/>
      </c>
      <c r="I965" s="82" t="str">
        <f t="shared" ca="1" si="106"/>
        <v/>
      </c>
    </row>
    <row r="966" spans="2:9" ht="15" thickBot="1" x14ac:dyDescent="0.35">
      <c r="B966" s="79" t="str">
        <f t="shared" ca="1" si="108"/>
        <v/>
      </c>
      <c r="C966" s="80" t="str">
        <f t="shared" ca="1" si="102"/>
        <v/>
      </c>
      <c r="D966" s="83" t="str">
        <f t="shared" ca="1" si="103"/>
        <v/>
      </c>
      <c r="E966" s="81">
        <f t="shared" ca="1" si="107"/>
        <v>0</v>
      </c>
      <c r="F966" s="83"/>
      <c r="G966" s="82" t="str">
        <f t="shared" ca="1" si="104"/>
        <v/>
      </c>
      <c r="H966" s="82" t="str">
        <f t="shared" ca="1" si="105"/>
        <v/>
      </c>
      <c r="I966" s="82" t="str">
        <f t="shared" ca="1" si="106"/>
        <v/>
      </c>
    </row>
    <row r="967" spans="2:9" ht="15" thickBot="1" x14ac:dyDescent="0.35">
      <c r="B967" s="79" t="str">
        <f t="shared" ca="1" si="108"/>
        <v/>
      </c>
      <c r="C967" s="80" t="str">
        <f t="shared" ca="1" si="102"/>
        <v/>
      </c>
      <c r="D967" s="83" t="str">
        <f t="shared" ca="1" si="103"/>
        <v/>
      </c>
      <c r="E967" s="81">
        <f t="shared" ca="1" si="107"/>
        <v>0</v>
      </c>
      <c r="F967" s="83"/>
      <c r="G967" s="82" t="str">
        <f t="shared" ca="1" si="104"/>
        <v/>
      </c>
      <c r="H967" s="82" t="str">
        <f t="shared" ca="1" si="105"/>
        <v/>
      </c>
      <c r="I967" s="82" t="str">
        <f t="shared" ca="1" si="106"/>
        <v/>
      </c>
    </row>
    <row r="968" spans="2:9" ht="15" thickBot="1" x14ac:dyDescent="0.35">
      <c r="B968" s="79" t="str">
        <f t="shared" ca="1" si="108"/>
        <v/>
      </c>
      <c r="C968" s="80" t="str">
        <f t="shared" ca="1" si="102"/>
        <v/>
      </c>
      <c r="D968" s="83" t="str">
        <f t="shared" ca="1" si="103"/>
        <v/>
      </c>
      <c r="E968" s="81">
        <f t="shared" ca="1" si="107"/>
        <v>0</v>
      </c>
      <c r="F968" s="83"/>
      <c r="G968" s="82" t="str">
        <f t="shared" ca="1" si="104"/>
        <v/>
      </c>
      <c r="H968" s="82" t="str">
        <f t="shared" ca="1" si="105"/>
        <v/>
      </c>
      <c r="I968" s="82" t="str">
        <f t="shared" ca="1" si="106"/>
        <v/>
      </c>
    </row>
    <row r="969" spans="2:9" ht="15" thickBot="1" x14ac:dyDescent="0.35">
      <c r="B969" s="79" t="str">
        <f t="shared" ca="1" si="108"/>
        <v/>
      </c>
      <c r="C969" s="80" t="str">
        <f t="shared" ca="1" si="102"/>
        <v/>
      </c>
      <c r="D969" s="83" t="str">
        <f t="shared" ca="1" si="103"/>
        <v/>
      </c>
      <c r="E969" s="81">
        <f t="shared" ca="1" si="107"/>
        <v>0</v>
      </c>
      <c r="F969" s="83"/>
      <c r="G969" s="82" t="str">
        <f t="shared" ca="1" si="104"/>
        <v/>
      </c>
      <c r="H969" s="82" t="str">
        <f t="shared" ca="1" si="105"/>
        <v/>
      </c>
      <c r="I969" s="82" t="str">
        <f t="shared" ca="1" si="106"/>
        <v/>
      </c>
    </row>
    <row r="970" spans="2:9" ht="15" thickBot="1" x14ac:dyDescent="0.35">
      <c r="B970" s="79" t="str">
        <f t="shared" ca="1" si="108"/>
        <v/>
      </c>
      <c r="C970" s="80" t="str">
        <f t="shared" ca="1" si="102"/>
        <v/>
      </c>
      <c r="D970" s="83" t="str">
        <f t="shared" ca="1" si="103"/>
        <v/>
      </c>
      <c r="E970" s="81">
        <f t="shared" ca="1" si="107"/>
        <v>0</v>
      </c>
      <c r="F970" s="83"/>
      <c r="G970" s="82" t="str">
        <f t="shared" ca="1" si="104"/>
        <v/>
      </c>
      <c r="H970" s="82" t="str">
        <f t="shared" ca="1" si="105"/>
        <v/>
      </c>
      <c r="I970" s="82" t="str">
        <f t="shared" ca="1" si="106"/>
        <v/>
      </c>
    </row>
    <row r="971" spans="2:9" ht="15" thickBot="1" x14ac:dyDescent="0.35">
      <c r="B971" s="79" t="str">
        <f t="shared" ca="1" si="108"/>
        <v/>
      </c>
      <c r="C971" s="80" t="str">
        <f t="shared" ca="1" si="102"/>
        <v/>
      </c>
      <c r="D971" s="83" t="str">
        <f t="shared" ca="1" si="103"/>
        <v/>
      </c>
      <c r="E971" s="81">
        <f t="shared" ca="1" si="107"/>
        <v>0</v>
      </c>
      <c r="F971" s="83"/>
      <c r="G971" s="82" t="str">
        <f t="shared" ca="1" si="104"/>
        <v/>
      </c>
      <c r="H971" s="82" t="str">
        <f t="shared" ca="1" si="105"/>
        <v/>
      </c>
      <c r="I971" s="82" t="str">
        <f t="shared" ca="1" si="106"/>
        <v/>
      </c>
    </row>
    <row r="972" spans="2:9" ht="15" thickBot="1" x14ac:dyDescent="0.35">
      <c r="B972" s="79" t="str">
        <f t="shared" ca="1" si="108"/>
        <v/>
      </c>
      <c r="C972" s="80" t="str">
        <f t="shared" ca="1" si="102"/>
        <v/>
      </c>
      <c r="D972" s="83" t="str">
        <f t="shared" ca="1" si="103"/>
        <v/>
      </c>
      <c r="E972" s="81">
        <f t="shared" ca="1" si="107"/>
        <v>0</v>
      </c>
      <c r="F972" s="83"/>
      <c r="G972" s="82" t="str">
        <f t="shared" ca="1" si="104"/>
        <v/>
      </c>
      <c r="H972" s="82" t="str">
        <f t="shared" ca="1" si="105"/>
        <v/>
      </c>
      <c r="I972" s="82" t="str">
        <f t="shared" ca="1" si="106"/>
        <v/>
      </c>
    </row>
    <row r="973" spans="2:9" ht="15" thickBot="1" x14ac:dyDescent="0.35">
      <c r="B973" s="79" t="str">
        <f t="shared" ca="1" si="108"/>
        <v/>
      </c>
      <c r="C973" s="80" t="str">
        <f t="shared" ca="1" si="102"/>
        <v/>
      </c>
      <c r="D973" s="83" t="str">
        <f t="shared" ca="1" si="103"/>
        <v/>
      </c>
      <c r="E973" s="81">
        <f t="shared" ca="1" si="107"/>
        <v>0</v>
      </c>
      <c r="F973" s="83"/>
      <c r="G973" s="82" t="str">
        <f t="shared" ca="1" si="104"/>
        <v/>
      </c>
      <c r="H973" s="82" t="str">
        <f t="shared" ca="1" si="105"/>
        <v/>
      </c>
      <c r="I973" s="82" t="str">
        <f t="shared" ca="1" si="106"/>
        <v/>
      </c>
    </row>
    <row r="974" spans="2:9" ht="15" thickBot="1" x14ac:dyDescent="0.35">
      <c r="B974" s="79" t="str">
        <f t="shared" ca="1" si="108"/>
        <v/>
      </c>
      <c r="C974" s="80" t="str">
        <f t="shared" ca="1" si="102"/>
        <v/>
      </c>
      <c r="D974" s="83" t="str">
        <f t="shared" ca="1" si="103"/>
        <v/>
      </c>
      <c r="E974" s="81">
        <f t="shared" ca="1" si="107"/>
        <v>0</v>
      </c>
      <c r="F974" s="83"/>
      <c r="G974" s="82" t="str">
        <f t="shared" ca="1" si="104"/>
        <v/>
      </c>
      <c r="H974" s="82" t="str">
        <f t="shared" ca="1" si="105"/>
        <v/>
      </c>
      <c r="I974" s="82" t="str">
        <f t="shared" ca="1" si="106"/>
        <v/>
      </c>
    </row>
    <row r="975" spans="2:9" ht="15" thickBot="1" x14ac:dyDescent="0.35">
      <c r="B975" s="79" t="str">
        <f t="shared" ca="1" si="108"/>
        <v/>
      </c>
      <c r="C975" s="80" t="str">
        <f t="shared" ca="1" si="102"/>
        <v/>
      </c>
      <c r="D975" s="83" t="str">
        <f t="shared" ca="1" si="103"/>
        <v/>
      </c>
      <c r="E975" s="81">
        <f t="shared" ca="1" si="107"/>
        <v>0</v>
      </c>
      <c r="F975" s="83"/>
      <c r="G975" s="82" t="str">
        <f t="shared" ca="1" si="104"/>
        <v/>
      </c>
      <c r="H975" s="82" t="str">
        <f t="shared" ca="1" si="105"/>
        <v/>
      </c>
      <c r="I975" s="82" t="str">
        <f t="shared" ca="1" si="106"/>
        <v/>
      </c>
    </row>
    <row r="976" spans="2:9" ht="15" thickBot="1" x14ac:dyDescent="0.35">
      <c r="B976" s="79" t="str">
        <f t="shared" ca="1" si="108"/>
        <v/>
      </c>
      <c r="C976" s="80" t="str">
        <f t="shared" ca="1" si="102"/>
        <v/>
      </c>
      <c r="D976" s="83" t="str">
        <f t="shared" ca="1" si="103"/>
        <v/>
      </c>
      <c r="E976" s="81">
        <f t="shared" ca="1" si="107"/>
        <v>0</v>
      </c>
      <c r="F976" s="83"/>
      <c r="G976" s="82" t="str">
        <f t="shared" ca="1" si="104"/>
        <v/>
      </c>
      <c r="H976" s="82" t="str">
        <f t="shared" ca="1" si="105"/>
        <v/>
      </c>
      <c r="I976" s="82" t="str">
        <f t="shared" ca="1" si="106"/>
        <v/>
      </c>
    </row>
    <row r="977" spans="2:9" ht="15" thickBot="1" x14ac:dyDescent="0.35">
      <c r="B977" s="79" t="str">
        <f t="shared" ca="1" si="108"/>
        <v/>
      </c>
      <c r="C977" s="80" t="str">
        <f t="shared" ca="1" si="102"/>
        <v/>
      </c>
      <c r="D977" s="83" t="str">
        <f t="shared" ca="1" si="103"/>
        <v/>
      </c>
      <c r="E977" s="81">
        <f t="shared" ca="1" si="107"/>
        <v>0</v>
      </c>
      <c r="F977" s="83"/>
      <c r="G977" s="82" t="str">
        <f t="shared" ca="1" si="104"/>
        <v/>
      </c>
      <c r="H977" s="82" t="str">
        <f t="shared" ca="1" si="105"/>
        <v/>
      </c>
      <c r="I977" s="82" t="str">
        <f t="shared" ca="1" si="106"/>
        <v/>
      </c>
    </row>
    <row r="978" spans="2:9" ht="15" thickBot="1" x14ac:dyDescent="0.35">
      <c r="B978" s="79" t="str">
        <f t="shared" ca="1" si="108"/>
        <v/>
      </c>
      <c r="C978" s="80" t="str">
        <f t="shared" ca="1" si="102"/>
        <v/>
      </c>
      <c r="D978" s="83" t="str">
        <f t="shared" ca="1" si="103"/>
        <v/>
      </c>
      <c r="E978" s="81">
        <f t="shared" ca="1" si="107"/>
        <v>0</v>
      </c>
      <c r="F978" s="83"/>
      <c r="G978" s="82" t="str">
        <f t="shared" ca="1" si="104"/>
        <v/>
      </c>
      <c r="H978" s="82" t="str">
        <f t="shared" ca="1" si="105"/>
        <v/>
      </c>
      <c r="I978" s="82" t="str">
        <f t="shared" ca="1" si="106"/>
        <v/>
      </c>
    </row>
    <row r="979" spans="2:9" ht="15" thickBot="1" x14ac:dyDescent="0.35">
      <c r="B979" s="79" t="str">
        <f t="shared" ca="1" si="108"/>
        <v/>
      </c>
      <c r="C979" s="80" t="str">
        <f t="shared" ca="1" si="102"/>
        <v/>
      </c>
      <c r="D979" s="83" t="str">
        <f t="shared" ca="1" si="103"/>
        <v/>
      </c>
      <c r="E979" s="81">
        <f t="shared" ca="1" si="107"/>
        <v>0</v>
      </c>
      <c r="F979" s="83"/>
      <c r="G979" s="82" t="str">
        <f t="shared" ca="1" si="104"/>
        <v/>
      </c>
      <c r="H979" s="82" t="str">
        <f t="shared" ca="1" si="105"/>
        <v/>
      </c>
      <c r="I979" s="82" t="str">
        <f t="shared" ca="1" si="106"/>
        <v/>
      </c>
    </row>
    <row r="980" spans="2:9" ht="15" thickBot="1" x14ac:dyDescent="0.35">
      <c r="B980" s="79" t="str">
        <f t="shared" ca="1" si="108"/>
        <v/>
      </c>
      <c r="C980" s="80" t="str">
        <f t="shared" ca="1" si="102"/>
        <v/>
      </c>
      <c r="D980" s="83" t="str">
        <f t="shared" ca="1" si="103"/>
        <v/>
      </c>
      <c r="E980" s="81">
        <f t="shared" ca="1" si="107"/>
        <v>0</v>
      </c>
      <c r="F980" s="83"/>
      <c r="G980" s="82" t="str">
        <f t="shared" ca="1" si="104"/>
        <v/>
      </c>
      <c r="H980" s="82" t="str">
        <f t="shared" ca="1" si="105"/>
        <v/>
      </c>
      <c r="I980" s="82" t="str">
        <f t="shared" ca="1" si="106"/>
        <v/>
      </c>
    </row>
    <row r="981" spans="2:9" ht="15" thickBot="1" x14ac:dyDescent="0.35">
      <c r="B981" s="79" t="str">
        <f t="shared" ca="1" si="108"/>
        <v/>
      </c>
      <c r="C981" s="80" t="str">
        <f t="shared" ca="1" si="102"/>
        <v/>
      </c>
      <c r="D981" s="83" t="str">
        <f t="shared" ca="1" si="103"/>
        <v/>
      </c>
      <c r="E981" s="81">
        <f t="shared" ca="1" si="107"/>
        <v>0</v>
      </c>
      <c r="F981" s="83"/>
      <c r="G981" s="82" t="str">
        <f t="shared" ca="1" si="104"/>
        <v/>
      </c>
      <c r="H981" s="82" t="str">
        <f t="shared" ca="1" si="105"/>
        <v/>
      </c>
      <c r="I981" s="82" t="str">
        <f t="shared" ca="1" si="106"/>
        <v/>
      </c>
    </row>
    <row r="982" spans="2:9" ht="15" thickBot="1" x14ac:dyDescent="0.35">
      <c r="B982" s="79" t="str">
        <f t="shared" ca="1" si="108"/>
        <v/>
      </c>
      <c r="C982" s="80" t="str">
        <f t="shared" ca="1" si="102"/>
        <v/>
      </c>
      <c r="D982" s="83" t="str">
        <f t="shared" ca="1" si="103"/>
        <v/>
      </c>
      <c r="E982" s="81">
        <f t="shared" ca="1" si="107"/>
        <v>0</v>
      </c>
      <c r="F982" s="83"/>
      <c r="G982" s="82" t="str">
        <f t="shared" ca="1" si="104"/>
        <v/>
      </c>
      <c r="H982" s="82" t="str">
        <f t="shared" ca="1" si="105"/>
        <v/>
      </c>
      <c r="I982" s="82" t="str">
        <f t="shared" ca="1" si="106"/>
        <v/>
      </c>
    </row>
    <row r="983" spans="2:9" ht="15" thickBot="1" x14ac:dyDescent="0.35">
      <c r="B983" s="79" t="str">
        <f t="shared" ca="1" si="108"/>
        <v/>
      </c>
      <c r="C983" s="80" t="str">
        <f t="shared" ca="1" si="102"/>
        <v/>
      </c>
      <c r="D983" s="83" t="str">
        <f t="shared" ca="1" si="103"/>
        <v/>
      </c>
      <c r="E983" s="81">
        <f t="shared" ca="1" si="107"/>
        <v>0</v>
      </c>
      <c r="F983" s="83"/>
      <c r="G983" s="82" t="str">
        <f t="shared" ca="1" si="104"/>
        <v/>
      </c>
      <c r="H983" s="82" t="str">
        <f t="shared" ca="1" si="105"/>
        <v/>
      </c>
      <c r="I983" s="82" t="str">
        <f t="shared" ca="1" si="106"/>
        <v/>
      </c>
    </row>
    <row r="984" spans="2:9" ht="15" thickBot="1" x14ac:dyDescent="0.35">
      <c r="B984" s="79" t="str">
        <f t="shared" ca="1" si="108"/>
        <v/>
      </c>
      <c r="C984" s="80" t="str">
        <f t="shared" ref="C984:C1047" ca="1" si="109">IF($E$10="End of the Period",IF(B984="","",IF(OR(payment_frequency_2="Weekly",payment_frequency_2="Bi-weekly",payment_frequency_2="Semi-monthly"),first_payment_date_2+B984*VLOOKUP(payment_frequency_2,periodic_table,2,0),EDATE(first_payment_date_2,B984*VLOOKUP(payment_frequency_2,periodic_table,2,0)))),IF(B984="","",IF(OR(payment_frequency_2="Weekly",payment_frequency_2="Bi-weekly",payment_frequency_2="Semi-monthly"),first_payment_date_2+(B984-1)*VLOOKUP(payment_frequency_2,periodic_table,2,0),EDATE(first_payment_date_2,(B984-1)*VLOOKUP(payment_frequency_2,periodic_table,2,0)))))</f>
        <v/>
      </c>
      <c r="D984" s="83" t="str">
        <f t="shared" ref="D984:D998" ca="1" si="110">IF(B984="","",IF(I983&lt;payment_2,I983*(1+rate_2),payment_2))</f>
        <v/>
      </c>
      <c r="E984" s="81">
        <f t="shared" ca="1" si="107"/>
        <v>0</v>
      </c>
      <c r="F984" s="83"/>
      <c r="G984" s="82" t="str">
        <f t="shared" ref="G984:G1047" ca="1" si="111">IF(AND(payment_type_2=1,B984=1),0,IF(B984="","",I983*rate_2))</f>
        <v/>
      </c>
      <c r="H984" s="82" t="str">
        <f t="shared" ca="1" si="105"/>
        <v/>
      </c>
      <c r="I984" s="82" t="str">
        <f t="shared" ca="1" si="106"/>
        <v/>
      </c>
    </row>
    <row r="985" spans="2:9" ht="15" thickBot="1" x14ac:dyDescent="0.35">
      <c r="B985" s="79" t="str">
        <f t="shared" ca="1" si="108"/>
        <v/>
      </c>
      <c r="C985" s="80" t="str">
        <f t="shared" ca="1" si="109"/>
        <v/>
      </c>
      <c r="D985" s="83" t="str">
        <f t="shared" ca="1" si="110"/>
        <v/>
      </c>
      <c r="E985" s="81">
        <f t="shared" ca="1" si="107"/>
        <v>0</v>
      </c>
      <c r="F985" s="83"/>
      <c r="G985" s="82" t="str">
        <f t="shared" ca="1" si="111"/>
        <v/>
      </c>
      <c r="H985" s="82" t="str">
        <f t="shared" ref="H985:H1048" ca="1" si="112">IF(B985="","",D985-G985+E985+F985)</f>
        <v/>
      </c>
      <c r="I985" s="82" t="str">
        <f t="shared" ref="I985:I1048" ca="1" si="113">IFERROR(IF(H985&lt;=0,"",I984-H985),"")</f>
        <v/>
      </c>
    </row>
    <row r="986" spans="2:9" ht="15" thickBot="1" x14ac:dyDescent="0.35">
      <c r="B986" s="79" t="str">
        <f t="shared" ca="1" si="108"/>
        <v/>
      </c>
      <c r="C986" s="80" t="str">
        <f t="shared" ca="1" si="109"/>
        <v/>
      </c>
      <c r="D986" s="83" t="str">
        <f t="shared" ca="1" si="110"/>
        <v/>
      </c>
      <c r="E986" s="81">
        <f t="shared" ca="1" si="107"/>
        <v>0</v>
      </c>
      <c r="F986" s="83"/>
      <c r="G986" s="82" t="str">
        <f t="shared" ca="1" si="111"/>
        <v/>
      </c>
      <c r="H986" s="82" t="str">
        <f t="shared" ca="1" si="112"/>
        <v/>
      </c>
      <c r="I986" s="82" t="str">
        <f t="shared" ca="1" si="113"/>
        <v/>
      </c>
    </row>
    <row r="987" spans="2:9" ht="15" thickBot="1" x14ac:dyDescent="0.35">
      <c r="B987" s="79" t="str">
        <f t="shared" ca="1" si="108"/>
        <v/>
      </c>
      <c r="C987" s="80" t="str">
        <f t="shared" ca="1" si="109"/>
        <v/>
      </c>
      <c r="D987" s="83" t="str">
        <f t="shared" ca="1" si="110"/>
        <v/>
      </c>
      <c r="E987" s="81">
        <f t="shared" ca="1" si="107"/>
        <v>0</v>
      </c>
      <c r="F987" s="83"/>
      <c r="G987" s="82" t="str">
        <f t="shared" ca="1" si="111"/>
        <v/>
      </c>
      <c r="H987" s="82" t="str">
        <f t="shared" ca="1" si="112"/>
        <v/>
      </c>
      <c r="I987" s="82" t="str">
        <f t="shared" ca="1" si="113"/>
        <v/>
      </c>
    </row>
    <row r="988" spans="2:9" ht="15" thickBot="1" x14ac:dyDescent="0.35">
      <c r="B988" s="79" t="str">
        <f t="shared" ca="1" si="108"/>
        <v/>
      </c>
      <c r="C988" s="80" t="str">
        <f t="shared" ca="1" si="109"/>
        <v/>
      </c>
      <c r="D988" s="83" t="str">
        <f t="shared" ca="1" si="110"/>
        <v/>
      </c>
      <c r="E988" s="81">
        <f t="shared" ca="1" si="107"/>
        <v>0</v>
      </c>
      <c r="F988" s="83"/>
      <c r="G988" s="82" t="str">
        <f t="shared" ca="1" si="111"/>
        <v/>
      </c>
      <c r="H988" s="82" t="str">
        <f t="shared" ca="1" si="112"/>
        <v/>
      </c>
      <c r="I988" s="82" t="str">
        <f t="shared" ca="1" si="113"/>
        <v/>
      </c>
    </row>
    <row r="989" spans="2:9" ht="15" thickBot="1" x14ac:dyDescent="0.35">
      <c r="B989" s="79" t="str">
        <f t="shared" ca="1" si="108"/>
        <v/>
      </c>
      <c r="C989" s="80" t="str">
        <f t="shared" ca="1" si="109"/>
        <v/>
      </c>
      <c r="D989" s="83" t="str">
        <f t="shared" ca="1" si="110"/>
        <v/>
      </c>
      <c r="E989" s="81">
        <f t="shared" ca="1" si="107"/>
        <v>0</v>
      </c>
      <c r="F989" s="83"/>
      <c r="G989" s="82" t="str">
        <f t="shared" ca="1" si="111"/>
        <v/>
      </c>
      <c r="H989" s="82" t="str">
        <f t="shared" ca="1" si="112"/>
        <v/>
      </c>
      <c r="I989" s="82" t="str">
        <f t="shared" ca="1" si="113"/>
        <v/>
      </c>
    </row>
    <row r="990" spans="2:9" ht="15" thickBot="1" x14ac:dyDescent="0.35">
      <c r="B990" s="79" t="str">
        <f t="shared" ca="1" si="108"/>
        <v/>
      </c>
      <c r="C990" s="80" t="str">
        <f t="shared" ca="1" si="109"/>
        <v/>
      </c>
      <c r="D990" s="83" t="str">
        <f t="shared" ca="1" si="110"/>
        <v/>
      </c>
      <c r="E990" s="81">
        <f t="shared" ca="1" si="107"/>
        <v>0</v>
      </c>
      <c r="F990" s="83"/>
      <c r="G990" s="82" t="str">
        <f t="shared" ca="1" si="111"/>
        <v/>
      </c>
      <c r="H990" s="82" t="str">
        <f t="shared" ca="1" si="112"/>
        <v/>
      </c>
      <c r="I990" s="82" t="str">
        <f t="shared" ca="1" si="113"/>
        <v/>
      </c>
    </row>
    <row r="991" spans="2:9" ht="15" thickBot="1" x14ac:dyDescent="0.35">
      <c r="B991" s="79" t="str">
        <f t="shared" ca="1" si="108"/>
        <v/>
      </c>
      <c r="C991" s="80" t="str">
        <f t="shared" ca="1" si="109"/>
        <v/>
      </c>
      <c r="D991" s="83" t="str">
        <f t="shared" ca="1" si="110"/>
        <v/>
      </c>
      <c r="E991" s="81">
        <f t="shared" ca="1" si="107"/>
        <v>0</v>
      </c>
      <c r="F991" s="83"/>
      <c r="G991" s="82" t="str">
        <f t="shared" ca="1" si="111"/>
        <v/>
      </c>
      <c r="H991" s="82" t="str">
        <f t="shared" ca="1" si="112"/>
        <v/>
      </c>
      <c r="I991" s="82" t="str">
        <f t="shared" ca="1" si="113"/>
        <v/>
      </c>
    </row>
    <row r="992" spans="2:9" ht="15" thickBot="1" x14ac:dyDescent="0.35">
      <c r="B992" s="79" t="str">
        <f t="shared" ca="1" si="108"/>
        <v/>
      </c>
      <c r="C992" s="80" t="str">
        <f t="shared" ca="1" si="109"/>
        <v/>
      </c>
      <c r="D992" s="83" t="str">
        <f t="shared" ca="1" si="110"/>
        <v/>
      </c>
      <c r="E992" s="81">
        <f t="shared" ca="1" si="107"/>
        <v>0</v>
      </c>
      <c r="F992" s="83"/>
      <c r="G992" s="82" t="str">
        <f t="shared" ca="1" si="111"/>
        <v/>
      </c>
      <c r="H992" s="82" t="str">
        <f t="shared" ca="1" si="112"/>
        <v/>
      </c>
      <c r="I992" s="82" t="str">
        <f t="shared" ca="1" si="113"/>
        <v/>
      </c>
    </row>
    <row r="993" spans="2:9" ht="15" thickBot="1" x14ac:dyDescent="0.35">
      <c r="B993" s="79" t="str">
        <f t="shared" ca="1" si="108"/>
        <v/>
      </c>
      <c r="C993" s="80" t="str">
        <f t="shared" ca="1" si="109"/>
        <v/>
      </c>
      <c r="D993" s="83" t="str">
        <f t="shared" ca="1" si="110"/>
        <v/>
      </c>
      <c r="E993" s="81">
        <f t="shared" ca="1" si="107"/>
        <v>0</v>
      </c>
      <c r="F993" s="83"/>
      <c r="G993" s="82" t="str">
        <f t="shared" ca="1" si="111"/>
        <v/>
      </c>
      <c r="H993" s="82" t="str">
        <f t="shared" ca="1" si="112"/>
        <v/>
      </c>
      <c r="I993" s="82" t="str">
        <f t="shared" ca="1" si="113"/>
        <v/>
      </c>
    </row>
    <row r="994" spans="2:9" ht="15" thickBot="1" x14ac:dyDescent="0.35">
      <c r="B994" s="79" t="str">
        <f t="shared" ca="1" si="108"/>
        <v/>
      </c>
      <c r="C994" s="80" t="str">
        <f t="shared" ca="1" si="109"/>
        <v/>
      </c>
      <c r="D994" s="83" t="str">
        <f t="shared" ca="1" si="110"/>
        <v/>
      </c>
      <c r="E994" s="81">
        <f t="shared" ca="1" si="107"/>
        <v>0</v>
      </c>
      <c r="F994" s="83"/>
      <c r="G994" s="82" t="str">
        <f t="shared" ca="1" si="111"/>
        <v/>
      </c>
      <c r="H994" s="82" t="str">
        <f t="shared" ca="1" si="112"/>
        <v/>
      </c>
      <c r="I994" s="82" t="str">
        <f t="shared" ca="1" si="113"/>
        <v/>
      </c>
    </row>
    <row r="995" spans="2:9" ht="15" thickBot="1" x14ac:dyDescent="0.35">
      <c r="B995" s="79" t="str">
        <f t="shared" ca="1" si="108"/>
        <v/>
      </c>
      <c r="C995" s="80" t="str">
        <f t="shared" ca="1" si="109"/>
        <v/>
      </c>
      <c r="D995" s="83" t="str">
        <f t="shared" ca="1" si="110"/>
        <v/>
      </c>
      <c r="E995" s="81">
        <f t="shared" ca="1" si="107"/>
        <v>0</v>
      </c>
      <c r="F995" s="83"/>
      <c r="G995" s="82" t="str">
        <f t="shared" ca="1" si="111"/>
        <v/>
      </c>
      <c r="H995" s="82" t="str">
        <f t="shared" ca="1" si="112"/>
        <v/>
      </c>
      <c r="I995" s="82" t="str">
        <f t="shared" ca="1" si="113"/>
        <v/>
      </c>
    </row>
    <row r="996" spans="2:9" ht="15" thickBot="1" x14ac:dyDescent="0.35">
      <c r="B996" s="79" t="str">
        <f t="shared" ca="1" si="108"/>
        <v/>
      </c>
      <c r="C996" s="80" t="str">
        <f t="shared" ca="1" si="109"/>
        <v/>
      </c>
      <c r="D996" s="83" t="str">
        <f t="shared" ca="1" si="110"/>
        <v/>
      </c>
      <c r="E996" s="81">
        <f t="shared" ref="E996:E1059" ca="1" si="114">IFERROR(IF(I995-D996&lt;$E$13,0,IF(B996=$I$17,$E$13,IF(B996&lt;$I$17,0,IF(MOD(B996-$I$17,$E$18)=0,$E$13,0)))),0)</f>
        <v>0</v>
      </c>
      <c r="F996" s="83"/>
      <c r="G996" s="82" t="str">
        <f t="shared" ca="1" si="111"/>
        <v/>
      </c>
      <c r="H996" s="82" t="str">
        <f t="shared" ca="1" si="112"/>
        <v/>
      </c>
      <c r="I996" s="82" t="str">
        <f t="shared" ca="1" si="113"/>
        <v/>
      </c>
    </row>
    <row r="997" spans="2:9" ht="15" thickBot="1" x14ac:dyDescent="0.35">
      <c r="B997" s="79" t="str">
        <f t="shared" ca="1" si="108"/>
        <v/>
      </c>
      <c r="C997" s="80" t="str">
        <f t="shared" ca="1" si="109"/>
        <v/>
      </c>
      <c r="D997" s="83" t="str">
        <f t="shared" ca="1" si="110"/>
        <v/>
      </c>
      <c r="E997" s="81">
        <f t="shared" ca="1" si="114"/>
        <v>0</v>
      </c>
      <c r="F997" s="83"/>
      <c r="G997" s="82" t="str">
        <f t="shared" ca="1" si="111"/>
        <v/>
      </c>
      <c r="H997" s="82" t="str">
        <f t="shared" ca="1" si="112"/>
        <v/>
      </c>
      <c r="I997" s="82" t="str">
        <f t="shared" ca="1" si="113"/>
        <v/>
      </c>
    </row>
    <row r="998" spans="2:9" ht="15" thickBot="1" x14ac:dyDescent="0.35">
      <c r="B998" s="79" t="str">
        <f t="shared" ca="1" si="108"/>
        <v/>
      </c>
      <c r="C998" s="80" t="str">
        <f t="shared" ca="1" si="109"/>
        <v/>
      </c>
      <c r="D998" s="83" t="str">
        <f t="shared" ca="1" si="110"/>
        <v/>
      </c>
      <c r="E998" s="81">
        <f t="shared" ca="1" si="114"/>
        <v>0</v>
      </c>
      <c r="F998" s="83"/>
      <c r="G998" s="82" t="str">
        <f t="shared" ca="1" si="111"/>
        <v/>
      </c>
      <c r="H998" s="82" t="str">
        <f t="shared" ca="1" si="112"/>
        <v/>
      </c>
      <c r="I998" s="82" t="str">
        <f t="shared" ca="1" si="113"/>
        <v/>
      </c>
    </row>
    <row r="999" spans="2:9" ht="15" thickBot="1" x14ac:dyDescent="0.35">
      <c r="B999" s="79" t="str">
        <f t="shared" ca="1" si="108"/>
        <v/>
      </c>
      <c r="C999" s="80" t="str">
        <f t="shared" ca="1" si="109"/>
        <v/>
      </c>
      <c r="D999" s="83" t="str">
        <f t="shared" ref="D999:D1000" ca="1" si="115">IF(B999="","",IF(I998&lt;payment_2,I998*(1+rate_2),payment_2))</f>
        <v/>
      </c>
      <c r="E999" s="81">
        <f t="shared" ca="1" si="114"/>
        <v>0</v>
      </c>
      <c r="F999" s="83"/>
      <c r="G999" s="82" t="str">
        <f t="shared" ca="1" si="111"/>
        <v/>
      </c>
      <c r="H999" s="82" t="str">
        <f t="shared" ca="1" si="112"/>
        <v/>
      </c>
      <c r="I999" s="82" t="str">
        <f t="shared" ca="1" si="113"/>
        <v/>
      </c>
    </row>
    <row r="1000" spans="2:9" ht="15" thickBot="1" x14ac:dyDescent="0.35">
      <c r="B1000" s="79" t="str">
        <f t="shared" ca="1" si="108"/>
        <v/>
      </c>
      <c r="C1000" s="80" t="str">
        <f t="shared" ca="1" si="109"/>
        <v/>
      </c>
      <c r="D1000" s="83" t="str">
        <f t="shared" ca="1" si="115"/>
        <v/>
      </c>
      <c r="E1000" s="81">
        <f t="shared" ca="1" si="114"/>
        <v>0</v>
      </c>
      <c r="F1000" s="83"/>
      <c r="G1000" s="82" t="str">
        <f t="shared" ca="1" si="111"/>
        <v/>
      </c>
      <c r="H1000" s="82" t="str">
        <f t="shared" ca="1" si="112"/>
        <v/>
      </c>
      <c r="I1000" s="82" t="str">
        <f t="shared" ca="1" si="113"/>
        <v/>
      </c>
    </row>
    <row r="1001" spans="2:9" ht="15" thickBot="1" x14ac:dyDescent="0.35">
      <c r="B1001" s="79" t="str">
        <f t="shared" ca="1" si="108"/>
        <v/>
      </c>
      <c r="C1001" s="80" t="str">
        <f t="shared" ca="1" si="109"/>
        <v/>
      </c>
      <c r="D1001" s="83" t="str">
        <f t="shared" ref="D1001:D1064" ca="1" si="116">IF(B1001="","",IF(I1000&lt;payment_2,I1000*(1+rate_2),payment_2))</f>
        <v/>
      </c>
      <c r="E1001" s="81">
        <f t="shared" ca="1" si="114"/>
        <v>0</v>
      </c>
      <c r="F1001" s="83"/>
      <c r="G1001" s="82" t="str">
        <f t="shared" ca="1" si="111"/>
        <v/>
      </c>
      <c r="H1001" s="82" t="str">
        <f t="shared" ca="1" si="112"/>
        <v/>
      </c>
      <c r="I1001" s="82" t="str">
        <f t="shared" ca="1" si="113"/>
        <v/>
      </c>
    </row>
    <row r="1002" spans="2:9" ht="15" thickBot="1" x14ac:dyDescent="0.35">
      <c r="B1002" s="79" t="str">
        <f t="shared" ca="1" si="108"/>
        <v/>
      </c>
      <c r="C1002" s="80" t="str">
        <f t="shared" ca="1" si="109"/>
        <v/>
      </c>
      <c r="D1002" s="83" t="str">
        <f t="shared" ca="1" si="116"/>
        <v/>
      </c>
      <c r="E1002" s="81">
        <f t="shared" ca="1" si="114"/>
        <v>0</v>
      </c>
      <c r="F1002" s="83"/>
      <c r="G1002" s="82" t="str">
        <f t="shared" ca="1" si="111"/>
        <v/>
      </c>
      <c r="H1002" s="82" t="str">
        <f t="shared" ca="1" si="112"/>
        <v/>
      </c>
      <c r="I1002" s="82" t="str">
        <f t="shared" ca="1" si="113"/>
        <v/>
      </c>
    </row>
    <row r="1003" spans="2:9" ht="15" thickBot="1" x14ac:dyDescent="0.35">
      <c r="B1003" s="79" t="str">
        <f t="shared" ca="1" si="108"/>
        <v/>
      </c>
      <c r="C1003" s="80" t="str">
        <f t="shared" ca="1" si="109"/>
        <v/>
      </c>
      <c r="D1003" s="83" t="str">
        <f t="shared" ca="1" si="116"/>
        <v/>
      </c>
      <c r="E1003" s="81">
        <f t="shared" ca="1" si="114"/>
        <v>0</v>
      </c>
      <c r="F1003" s="83"/>
      <c r="G1003" s="82" t="str">
        <f t="shared" ca="1" si="111"/>
        <v/>
      </c>
      <c r="H1003" s="82" t="str">
        <f t="shared" ca="1" si="112"/>
        <v/>
      </c>
      <c r="I1003" s="82" t="str">
        <f t="shared" ca="1" si="113"/>
        <v/>
      </c>
    </row>
    <row r="1004" spans="2:9" ht="15" thickBot="1" x14ac:dyDescent="0.35">
      <c r="B1004" s="79" t="str">
        <f t="shared" ca="1" si="108"/>
        <v/>
      </c>
      <c r="C1004" s="80" t="str">
        <f t="shared" ca="1" si="109"/>
        <v/>
      </c>
      <c r="D1004" s="83" t="str">
        <f t="shared" ca="1" si="116"/>
        <v/>
      </c>
      <c r="E1004" s="81">
        <f t="shared" ca="1" si="114"/>
        <v>0</v>
      </c>
      <c r="F1004" s="83"/>
      <c r="G1004" s="82" t="str">
        <f t="shared" ca="1" si="111"/>
        <v/>
      </c>
      <c r="H1004" s="82" t="str">
        <f t="shared" ca="1" si="112"/>
        <v/>
      </c>
      <c r="I1004" s="82" t="str">
        <f t="shared" ca="1" si="113"/>
        <v/>
      </c>
    </row>
    <row r="1005" spans="2:9" ht="15" thickBot="1" x14ac:dyDescent="0.35">
      <c r="B1005" s="79" t="str">
        <f t="shared" ca="1" si="108"/>
        <v/>
      </c>
      <c r="C1005" s="80" t="str">
        <f t="shared" ca="1" si="109"/>
        <v/>
      </c>
      <c r="D1005" s="83" t="str">
        <f t="shared" ca="1" si="116"/>
        <v/>
      </c>
      <c r="E1005" s="81">
        <f t="shared" ca="1" si="114"/>
        <v>0</v>
      </c>
      <c r="F1005" s="83"/>
      <c r="G1005" s="82" t="str">
        <f t="shared" ca="1" si="111"/>
        <v/>
      </c>
      <c r="H1005" s="82" t="str">
        <f t="shared" ca="1" si="112"/>
        <v/>
      </c>
      <c r="I1005" s="82" t="str">
        <f t="shared" ca="1" si="113"/>
        <v/>
      </c>
    </row>
    <row r="1006" spans="2:9" ht="15" thickBot="1" x14ac:dyDescent="0.35">
      <c r="B1006" s="79" t="str">
        <f t="shared" ca="1" si="108"/>
        <v/>
      </c>
      <c r="C1006" s="80" t="str">
        <f t="shared" ca="1" si="109"/>
        <v/>
      </c>
      <c r="D1006" s="83" t="str">
        <f t="shared" ca="1" si="116"/>
        <v/>
      </c>
      <c r="E1006" s="81">
        <f t="shared" ca="1" si="114"/>
        <v>0</v>
      </c>
      <c r="F1006" s="83"/>
      <c r="G1006" s="82" t="str">
        <f t="shared" ca="1" si="111"/>
        <v/>
      </c>
      <c r="H1006" s="82" t="str">
        <f t="shared" ca="1" si="112"/>
        <v/>
      </c>
      <c r="I1006" s="82" t="str">
        <f t="shared" ca="1" si="113"/>
        <v/>
      </c>
    </row>
    <row r="1007" spans="2:9" ht="15" thickBot="1" x14ac:dyDescent="0.35">
      <c r="B1007" s="79" t="str">
        <f t="shared" ref="B1007:B1070" ca="1" si="117">IFERROR(IF(I1006&lt;=0,"",B1006+1),"")</f>
        <v/>
      </c>
      <c r="C1007" s="80" t="str">
        <f t="shared" ca="1" si="109"/>
        <v/>
      </c>
      <c r="D1007" s="83" t="str">
        <f t="shared" ca="1" si="116"/>
        <v/>
      </c>
      <c r="E1007" s="81">
        <f t="shared" ca="1" si="114"/>
        <v>0</v>
      </c>
      <c r="F1007" s="83"/>
      <c r="G1007" s="82" t="str">
        <f t="shared" ca="1" si="111"/>
        <v/>
      </c>
      <c r="H1007" s="82" t="str">
        <f t="shared" ca="1" si="112"/>
        <v/>
      </c>
      <c r="I1007" s="82" t="str">
        <f t="shared" ca="1" si="113"/>
        <v/>
      </c>
    </row>
    <row r="1008" spans="2:9" ht="15" thickBot="1" x14ac:dyDescent="0.35">
      <c r="B1008" s="79" t="str">
        <f t="shared" ca="1" si="117"/>
        <v/>
      </c>
      <c r="C1008" s="80" t="str">
        <f t="shared" ca="1" si="109"/>
        <v/>
      </c>
      <c r="D1008" s="83" t="str">
        <f t="shared" ca="1" si="116"/>
        <v/>
      </c>
      <c r="E1008" s="81">
        <f t="shared" ca="1" si="114"/>
        <v>0</v>
      </c>
      <c r="F1008" s="83"/>
      <c r="G1008" s="82" t="str">
        <f t="shared" ca="1" si="111"/>
        <v/>
      </c>
      <c r="H1008" s="82" t="str">
        <f t="shared" ca="1" si="112"/>
        <v/>
      </c>
      <c r="I1008" s="82" t="str">
        <f t="shared" ca="1" si="113"/>
        <v/>
      </c>
    </row>
    <row r="1009" spans="2:9" ht="15" thickBot="1" x14ac:dyDescent="0.35">
      <c r="B1009" s="79" t="str">
        <f t="shared" ca="1" si="117"/>
        <v/>
      </c>
      <c r="C1009" s="80" t="str">
        <f t="shared" ca="1" si="109"/>
        <v/>
      </c>
      <c r="D1009" s="83" t="str">
        <f t="shared" ca="1" si="116"/>
        <v/>
      </c>
      <c r="E1009" s="81">
        <f t="shared" ca="1" si="114"/>
        <v>0</v>
      </c>
      <c r="F1009" s="83"/>
      <c r="G1009" s="82" t="str">
        <f t="shared" ca="1" si="111"/>
        <v/>
      </c>
      <c r="H1009" s="82" t="str">
        <f t="shared" ca="1" si="112"/>
        <v/>
      </c>
      <c r="I1009" s="82" t="str">
        <f t="shared" ca="1" si="113"/>
        <v/>
      </c>
    </row>
    <row r="1010" spans="2:9" ht="15" thickBot="1" x14ac:dyDescent="0.35">
      <c r="B1010" s="79" t="str">
        <f t="shared" ca="1" si="117"/>
        <v/>
      </c>
      <c r="C1010" s="80" t="str">
        <f t="shared" ca="1" si="109"/>
        <v/>
      </c>
      <c r="D1010" s="83" t="str">
        <f t="shared" ca="1" si="116"/>
        <v/>
      </c>
      <c r="E1010" s="81">
        <f t="shared" ca="1" si="114"/>
        <v>0</v>
      </c>
      <c r="F1010" s="83"/>
      <c r="G1010" s="82" t="str">
        <f t="shared" ca="1" si="111"/>
        <v/>
      </c>
      <c r="H1010" s="82" t="str">
        <f t="shared" ca="1" si="112"/>
        <v/>
      </c>
      <c r="I1010" s="82" t="str">
        <f t="shared" ca="1" si="113"/>
        <v/>
      </c>
    </row>
    <row r="1011" spans="2:9" ht="15" thickBot="1" x14ac:dyDescent="0.35">
      <c r="B1011" s="79" t="str">
        <f t="shared" ca="1" si="117"/>
        <v/>
      </c>
      <c r="C1011" s="80" t="str">
        <f t="shared" ca="1" si="109"/>
        <v/>
      </c>
      <c r="D1011" s="83" t="str">
        <f t="shared" ca="1" si="116"/>
        <v/>
      </c>
      <c r="E1011" s="81">
        <f t="shared" ca="1" si="114"/>
        <v>0</v>
      </c>
      <c r="F1011" s="83"/>
      <c r="G1011" s="82" t="str">
        <f t="shared" ca="1" si="111"/>
        <v/>
      </c>
      <c r="H1011" s="82" t="str">
        <f t="shared" ca="1" si="112"/>
        <v/>
      </c>
      <c r="I1011" s="82" t="str">
        <f t="shared" ca="1" si="113"/>
        <v/>
      </c>
    </row>
    <row r="1012" spans="2:9" ht="15" thickBot="1" x14ac:dyDescent="0.35">
      <c r="B1012" s="79" t="str">
        <f t="shared" ca="1" si="117"/>
        <v/>
      </c>
      <c r="C1012" s="80" t="str">
        <f t="shared" ca="1" si="109"/>
        <v/>
      </c>
      <c r="D1012" s="83" t="str">
        <f t="shared" ca="1" si="116"/>
        <v/>
      </c>
      <c r="E1012" s="81">
        <f t="shared" ca="1" si="114"/>
        <v>0</v>
      </c>
      <c r="F1012" s="83"/>
      <c r="G1012" s="82" t="str">
        <f t="shared" ca="1" si="111"/>
        <v/>
      </c>
      <c r="H1012" s="82" t="str">
        <f t="shared" ca="1" si="112"/>
        <v/>
      </c>
      <c r="I1012" s="82" t="str">
        <f t="shared" ca="1" si="113"/>
        <v/>
      </c>
    </row>
    <row r="1013" spans="2:9" ht="15" thickBot="1" x14ac:dyDescent="0.35">
      <c r="B1013" s="79" t="str">
        <f t="shared" ca="1" si="117"/>
        <v/>
      </c>
      <c r="C1013" s="80" t="str">
        <f t="shared" ca="1" si="109"/>
        <v/>
      </c>
      <c r="D1013" s="83" t="str">
        <f t="shared" ca="1" si="116"/>
        <v/>
      </c>
      <c r="E1013" s="81">
        <f t="shared" ca="1" si="114"/>
        <v>0</v>
      </c>
      <c r="F1013" s="83"/>
      <c r="G1013" s="82" t="str">
        <f t="shared" ca="1" si="111"/>
        <v/>
      </c>
      <c r="H1013" s="82" t="str">
        <f t="shared" ca="1" si="112"/>
        <v/>
      </c>
      <c r="I1013" s="82" t="str">
        <f t="shared" ca="1" si="113"/>
        <v/>
      </c>
    </row>
    <row r="1014" spans="2:9" ht="15" thickBot="1" x14ac:dyDescent="0.35">
      <c r="B1014" s="79" t="str">
        <f t="shared" ca="1" si="117"/>
        <v/>
      </c>
      <c r="C1014" s="80" t="str">
        <f t="shared" ca="1" si="109"/>
        <v/>
      </c>
      <c r="D1014" s="83" t="str">
        <f t="shared" ca="1" si="116"/>
        <v/>
      </c>
      <c r="E1014" s="81">
        <f t="shared" ca="1" si="114"/>
        <v>0</v>
      </c>
      <c r="F1014" s="83"/>
      <c r="G1014" s="82" t="str">
        <f t="shared" ca="1" si="111"/>
        <v/>
      </c>
      <c r="H1014" s="82" t="str">
        <f t="shared" ca="1" si="112"/>
        <v/>
      </c>
      <c r="I1014" s="82" t="str">
        <f t="shared" ca="1" si="113"/>
        <v/>
      </c>
    </row>
    <row r="1015" spans="2:9" ht="15" thickBot="1" x14ac:dyDescent="0.35">
      <c r="B1015" s="79" t="str">
        <f t="shared" ca="1" si="117"/>
        <v/>
      </c>
      <c r="C1015" s="80" t="str">
        <f t="shared" ca="1" si="109"/>
        <v/>
      </c>
      <c r="D1015" s="83" t="str">
        <f t="shared" ca="1" si="116"/>
        <v/>
      </c>
      <c r="E1015" s="81">
        <f t="shared" ca="1" si="114"/>
        <v>0</v>
      </c>
      <c r="F1015" s="83"/>
      <c r="G1015" s="82" t="str">
        <f t="shared" ca="1" si="111"/>
        <v/>
      </c>
      <c r="H1015" s="82" t="str">
        <f t="shared" ca="1" si="112"/>
        <v/>
      </c>
      <c r="I1015" s="82" t="str">
        <f t="shared" ca="1" si="113"/>
        <v/>
      </c>
    </row>
    <row r="1016" spans="2:9" ht="15" thickBot="1" x14ac:dyDescent="0.35">
      <c r="B1016" s="79" t="str">
        <f t="shared" ca="1" si="117"/>
        <v/>
      </c>
      <c r="C1016" s="80" t="str">
        <f t="shared" ca="1" si="109"/>
        <v/>
      </c>
      <c r="D1016" s="83" t="str">
        <f t="shared" ca="1" si="116"/>
        <v/>
      </c>
      <c r="E1016" s="81">
        <f t="shared" ca="1" si="114"/>
        <v>0</v>
      </c>
      <c r="F1016" s="83"/>
      <c r="G1016" s="82" t="str">
        <f t="shared" ca="1" si="111"/>
        <v/>
      </c>
      <c r="H1016" s="82" t="str">
        <f t="shared" ca="1" si="112"/>
        <v/>
      </c>
      <c r="I1016" s="82" t="str">
        <f t="shared" ca="1" si="113"/>
        <v/>
      </c>
    </row>
    <row r="1017" spans="2:9" ht="15" thickBot="1" x14ac:dyDescent="0.35">
      <c r="B1017" s="79" t="str">
        <f t="shared" ca="1" si="117"/>
        <v/>
      </c>
      <c r="C1017" s="80" t="str">
        <f t="shared" ca="1" si="109"/>
        <v/>
      </c>
      <c r="D1017" s="83" t="str">
        <f t="shared" ca="1" si="116"/>
        <v/>
      </c>
      <c r="E1017" s="81">
        <f t="shared" ca="1" si="114"/>
        <v>0</v>
      </c>
      <c r="F1017" s="83"/>
      <c r="G1017" s="82" t="str">
        <f t="shared" ca="1" si="111"/>
        <v/>
      </c>
      <c r="H1017" s="82" t="str">
        <f t="shared" ca="1" si="112"/>
        <v/>
      </c>
      <c r="I1017" s="82" t="str">
        <f t="shared" ca="1" si="113"/>
        <v/>
      </c>
    </row>
    <row r="1018" spans="2:9" ht="15" thickBot="1" x14ac:dyDescent="0.35">
      <c r="B1018" s="79" t="str">
        <f t="shared" ca="1" si="117"/>
        <v/>
      </c>
      <c r="C1018" s="80" t="str">
        <f t="shared" ca="1" si="109"/>
        <v/>
      </c>
      <c r="D1018" s="83" t="str">
        <f t="shared" ca="1" si="116"/>
        <v/>
      </c>
      <c r="E1018" s="81">
        <f t="shared" ca="1" si="114"/>
        <v>0</v>
      </c>
      <c r="F1018" s="83"/>
      <c r="G1018" s="82" t="str">
        <f t="shared" ca="1" si="111"/>
        <v/>
      </c>
      <c r="H1018" s="82" t="str">
        <f t="shared" ca="1" si="112"/>
        <v/>
      </c>
      <c r="I1018" s="82" t="str">
        <f t="shared" ca="1" si="113"/>
        <v/>
      </c>
    </row>
    <row r="1019" spans="2:9" ht="15" thickBot="1" x14ac:dyDescent="0.35">
      <c r="B1019" s="79" t="str">
        <f t="shared" ca="1" si="117"/>
        <v/>
      </c>
      <c r="C1019" s="80" t="str">
        <f t="shared" ca="1" si="109"/>
        <v/>
      </c>
      <c r="D1019" s="83" t="str">
        <f t="shared" ca="1" si="116"/>
        <v/>
      </c>
      <c r="E1019" s="81">
        <f t="shared" ca="1" si="114"/>
        <v>0</v>
      </c>
      <c r="F1019" s="83"/>
      <c r="G1019" s="82" t="str">
        <f t="shared" ca="1" si="111"/>
        <v/>
      </c>
      <c r="H1019" s="82" t="str">
        <f t="shared" ca="1" si="112"/>
        <v/>
      </c>
      <c r="I1019" s="82" t="str">
        <f t="shared" ca="1" si="113"/>
        <v/>
      </c>
    </row>
    <row r="1020" spans="2:9" ht="15" thickBot="1" x14ac:dyDescent="0.35">
      <c r="B1020" s="79" t="str">
        <f t="shared" ca="1" si="117"/>
        <v/>
      </c>
      <c r="C1020" s="80" t="str">
        <f t="shared" ca="1" si="109"/>
        <v/>
      </c>
      <c r="D1020" s="83" t="str">
        <f t="shared" ca="1" si="116"/>
        <v/>
      </c>
      <c r="E1020" s="81">
        <f t="shared" ca="1" si="114"/>
        <v>0</v>
      </c>
      <c r="F1020" s="83"/>
      <c r="G1020" s="82" t="str">
        <f t="shared" ca="1" si="111"/>
        <v/>
      </c>
      <c r="H1020" s="82" t="str">
        <f t="shared" ca="1" si="112"/>
        <v/>
      </c>
      <c r="I1020" s="82" t="str">
        <f t="shared" ca="1" si="113"/>
        <v/>
      </c>
    </row>
    <row r="1021" spans="2:9" ht="15" thickBot="1" x14ac:dyDescent="0.35">
      <c r="B1021" s="79" t="str">
        <f t="shared" ca="1" si="117"/>
        <v/>
      </c>
      <c r="C1021" s="80" t="str">
        <f t="shared" ca="1" si="109"/>
        <v/>
      </c>
      <c r="D1021" s="83" t="str">
        <f t="shared" ca="1" si="116"/>
        <v/>
      </c>
      <c r="E1021" s="81">
        <f t="shared" ca="1" si="114"/>
        <v>0</v>
      </c>
      <c r="F1021" s="83"/>
      <c r="G1021" s="82" t="str">
        <f t="shared" ca="1" si="111"/>
        <v/>
      </c>
      <c r="H1021" s="82" t="str">
        <f t="shared" ca="1" si="112"/>
        <v/>
      </c>
      <c r="I1021" s="82" t="str">
        <f t="shared" ca="1" si="113"/>
        <v/>
      </c>
    </row>
    <row r="1022" spans="2:9" ht="15" thickBot="1" x14ac:dyDescent="0.35">
      <c r="B1022" s="79" t="str">
        <f t="shared" ca="1" si="117"/>
        <v/>
      </c>
      <c r="C1022" s="80" t="str">
        <f t="shared" ca="1" si="109"/>
        <v/>
      </c>
      <c r="D1022" s="83" t="str">
        <f t="shared" ca="1" si="116"/>
        <v/>
      </c>
      <c r="E1022" s="81">
        <f t="shared" ca="1" si="114"/>
        <v>0</v>
      </c>
      <c r="F1022" s="83"/>
      <c r="G1022" s="82" t="str">
        <f t="shared" ca="1" si="111"/>
        <v/>
      </c>
      <c r="H1022" s="82" t="str">
        <f t="shared" ca="1" si="112"/>
        <v/>
      </c>
      <c r="I1022" s="82" t="str">
        <f t="shared" ca="1" si="113"/>
        <v/>
      </c>
    </row>
    <row r="1023" spans="2:9" ht="15" thickBot="1" x14ac:dyDescent="0.35">
      <c r="B1023" s="79" t="str">
        <f t="shared" ca="1" si="117"/>
        <v/>
      </c>
      <c r="C1023" s="80" t="str">
        <f t="shared" ca="1" si="109"/>
        <v/>
      </c>
      <c r="D1023" s="83" t="str">
        <f t="shared" ca="1" si="116"/>
        <v/>
      </c>
      <c r="E1023" s="81">
        <f t="shared" ca="1" si="114"/>
        <v>0</v>
      </c>
      <c r="F1023" s="83"/>
      <c r="G1023" s="82" t="str">
        <f t="shared" ca="1" si="111"/>
        <v/>
      </c>
      <c r="H1023" s="82" t="str">
        <f t="shared" ca="1" si="112"/>
        <v/>
      </c>
      <c r="I1023" s="82" t="str">
        <f t="shared" ca="1" si="113"/>
        <v/>
      </c>
    </row>
    <row r="1024" spans="2:9" ht="15" thickBot="1" x14ac:dyDescent="0.35">
      <c r="B1024" s="79" t="str">
        <f t="shared" ca="1" si="117"/>
        <v/>
      </c>
      <c r="C1024" s="80" t="str">
        <f t="shared" ca="1" si="109"/>
        <v/>
      </c>
      <c r="D1024" s="83" t="str">
        <f t="shared" ca="1" si="116"/>
        <v/>
      </c>
      <c r="E1024" s="81">
        <f t="shared" ca="1" si="114"/>
        <v>0</v>
      </c>
      <c r="F1024" s="83"/>
      <c r="G1024" s="82" t="str">
        <f t="shared" ca="1" si="111"/>
        <v/>
      </c>
      <c r="H1024" s="82" t="str">
        <f t="shared" ca="1" si="112"/>
        <v/>
      </c>
      <c r="I1024" s="82" t="str">
        <f t="shared" ca="1" si="113"/>
        <v/>
      </c>
    </row>
    <row r="1025" spans="2:9" ht="15" thickBot="1" x14ac:dyDescent="0.35">
      <c r="B1025" s="79" t="str">
        <f t="shared" ca="1" si="117"/>
        <v/>
      </c>
      <c r="C1025" s="80" t="str">
        <f t="shared" ca="1" si="109"/>
        <v/>
      </c>
      <c r="D1025" s="83" t="str">
        <f t="shared" ca="1" si="116"/>
        <v/>
      </c>
      <c r="E1025" s="81">
        <f t="shared" ca="1" si="114"/>
        <v>0</v>
      </c>
      <c r="F1025" s="83"/>
      <c r="G1025" s="82" t="str">
        <f t="shared" ca="1" si="111"/>
        <v/>
      </c>
      <c r="H1025" s="82" t="str">
        <f t="shared" ca="1" si="112"/>
        <v/>
      </c>
      <c r="I1025" s="82" t="str">
        <f t="shared" ca="1" si="113"/>
        <v/>
      </c>
    </row>
    <row r="1026" spans="2:9" ht="15" thickBot="1" x14ac:dyDescent="0.35">
      <c r="B1026" s="79" t="str">
        <f t="shared" ca="1" si="117"/>
        <v/>
      </c>
      <c r="C1026" s="80" t="str">
        <f t="shared" ca="1" si="109"/>
        <v/>
      </c>
      <c r="D1026" s="83" t="str">
        <f t="shared" ca="1" si="116"/>
        <v/>
      </c>
      <c r="E1026" s="81">
        <f t="shared" ca="1" si="114"/>
        <v>0</v>
      </c>
      <c r="F1026" s="83"/>
      <c r="G1026" s="82" t="str">
        <f t="shared" ca="1" si="111"/>
        <v/>
      </c>
      <c r="H1026" s="82" t="str">
        <f t="shared" ca="1" si="112"/>
        <v/>
      </c>
      <c r="I1026" s="82" t="str">
        <f t="shared" ca="1" si="113"/>
        <v/>
      </c>
    </row>
    <row r="1027" spans="2:9" ht="15" thickBot="1" x14ac:dyDescent="0.35">
      <c r="B1027" s="79" t="str">
        <f t="shared" ca="1" si="117"/>
        <v/>
      </c>
      <c r="C1027" s="80" t="str">
        <f t="shared" ca="1" si="109"/>
        <v/>
      </c>
      <c r="D1027" s="83" t="str">
        <f t="shared" ca="1" si="116"/>
        <v/>
      </c>
      <c r="E1027" s="81">
        <f t="shared" ca="1" si="114"/>
        <v>0</v>
      </c>
      <c r="F1027" s="83"/>
      <c r="G1027" s="82" t="str">
        <f t="shared" ca="1" si="111"/>
        <v/>
      </c>
      <c r="H1027" s="82" t="str">
        <f t="shared" ca="1" si="112"/>
        <v/>
      </c>
      <c r="I1027" s="82" t="str">
        <f t="shared" ca="1" si="113"/>
        <v/>
      </c>
    </row>
    <row r="1028" spans="2:9" ht="15" thickBot="1" x14ac:dyDescent="0.35">
      <c r="B1028" s="79" t="str">
        <f t="shared" ca="1" si="117"/>
        <v/>
      </c>
      <c r="C1028" s="80" t="str">
        <f t="shared" ca="1" si="109"/>
        <v/>
      </c>
      <c r="D1028" s="83" t="str">
        <f t="shared" ca="1" si="116"/>
        <v/>
      </c>
      <c r="E1028" s="81">
        <f t="shared" ca="1" si="114"/>
        <v>0</v>
      </c>
      <c r="F1028" s="83"/>
      <c r="G1028" s="82" t="str">
        <f t="shared" ca="1" si="111"/>
        <v/>
      </c>
      <c r="H1028" s="82" t="str">
        <f t="shared" ca="1" si="112"/>
        <v/>
      </c>
      <c r="I1028" s="82" t="str">
        <f t="shared" ca="1" si="113"/>
        <v/>
      </c>
    </row>
    <row r="1029" spans="2:9" ht="15" thickBot="1" x14ac:dyDescent="0.35">
      <c r="B1029" s="79" t="str">
        <f t="shared" ca="1" si="117"/>
        <v/>
      </c>
      <c r="C1029" s="80" t="str">
        <f t="shared" ca="1" si="109"/>
        <v/>
      </c>
      <c r="D1029" s="83" t="str">
        <f t="shared" ca="1" si="116"/>
        <v/>
      </c>
      <c r="E1029" s="81">
        <f t="shared" ca="1" si="114"/>
        <v>0</v>
      </c>
      <c r="F1029" s="83"/>
      <c r="G1029" s="82" t="str">
        <f t="shared" ca="1" si="111"/>
        <v/>
      </c>
      <c r="H1029" s="82" t="str">
        <f t="shared" ca="1" si="112"/>
        <v/>
      </c>
      <c r="I1029" s="82" t="str">
        <f t="shared" ca="1" si="113"/>
        <v/>
      </c>
    </row>
    <row r="1030" spans="2:9" ht="15" thickBot="1" x14ac:dyDescent="0.35">
      <c r="B1030" s="79" t="str">
        <f t="shared" ca="1" si="117"/>
        <v/>
      </c>
      <c r="C1030" s="80" t="str">
        <f t="shared" ca="1" si="109"/>
        <v/>
      </c>
      <c r="D1030" s="83" t="str">
        <f t="shared" ca="1" si="116"/>
        <v/>
      </c>
      <c r="E1030" s="81">
        <f t="shared" ca="1" si="114"/>
        <v>0</v>
      </c>
      <c r="F1030" s="83"/>
      <c r="G1030" s="82" t="str">
        <f t="shared" ca="1" si="111"/>
        <v/>
      </c>
      <c r="H1030" s="82" t="str">
        <f t="shared" ca="1" si="112"/>
        <v/>
      </c>
      <c r="I1030" s="82" t="str">
        <f t="shared" ca="1" si="113"/>
        <v/>
      </c>
    </row>
    <row r="1031" spans="2:9" ht="15" thickBot="1" x14ac:dyDescent="0.35">
      <c r="B1031" s="79" t="str">
        <f t="shared" ca="1" si="117"/>
        <v/>
      </c>
      <c r="C1031" s="80" t="str">
        <f t="shared" ca="1" si="109"/>
        <v/>
      </c>
      <c r="D1031" s="83" t="str">
        <f t="shared" ca="1" si="116"/>
        <v/>
      </c>
      <c r="E1031" s="81">
        <f t="shared" ca="1" si="114"/>
        <v>0</v>
      </c>
      <c r="F1031" s="83"/>
      <c r="G1031" s="82" t="str">
        <f t="shared" ca="1" si="111"/>
        <v/>
      </c>
      <c r="H1031" s="82" t="str">
        <f t="shared" ca="1" si="112"/>
        <v/>
      </c>
      <c r="I1031" s="82" t="str">
        <f t="shared" ca="1" si="113"/>
        <v/>
      </c>
    </row>
    <row r="1032" spans="2:9" ht="15" thickBot="1" x14ac:dyDescent="0.35">
      <c r="B1032" s="79" t="str">
        <f t="shared" ca="1" si="117"/>
        <v/>
      </c>
      <c r="C1032" s="80" t="str">
        <f t="shared" ca="1" si="109"/>
        <v/>
      </c>
      <c r="D1032" s="83" t="str">
        <f t="shared" ca="1" si="116"/>
        <v/>
      </c>
      <c r="E1032" s="81">
        <f t="shared" ca="1" si="114"/>
        <v>0</v>
      </c>
      <c r="F1032" s="83"/>
      <c r="G1032" s="82" t="str">
        <f t="shared" ca="1" si="111"/>
        <v/>
      </c>
      <c r="H1032" s="82" t="str">
        <f t="shared" ca="1" si="112"/>
        <v/>
      </c>
      <c r="I1032" s="82" t="str">
        <f t="shared" ca="1" si="113"/>
        <v/>
      </c>
    </row>
    <row r="1033" spans="2:9" ht="15" thickBot="1" x14ac:dyDescent="0.35">
      <c r="B1033" s="79" t="str">
        <f t="shared" ca="1" si="117"/>
        <v/>
      </c>
      <c r="C1033" s="80" t="str">
        <f t="shared" ca="1" si="109"/>
        <v/>
      </c>
      <c r="D1033" s="83" t="str">
        <f t="shared" ca="1" si="116"/>
        <v/>
      </c>
      <c r="E1033" s="81">
        <f t="shared" ca="1" si="114"/>
        <v>0</v>
      </c>
      <c r="F1033" s="83"/>
      <c r="G1033" s="82" t="str">
        <f t="shared" ca="1" si="111"/>
        <v/>
      </c>
      <c r="H1033" s="82" t="str">
        <f t="shared" ca="1" si="112"/>
        <v/>
      </c>
      <c r="I1033" s="82" t="str">
        <f t="shared" ca="1" si="113"/>
        <v/>
      </c>
    </row>
    <row r="1034" spans="2:9" ht="15" thickBot="1" x14ac:dyDescent="0.35">
      <c r="B1034" s="79" t="str">
        <f t="shared" ca="1" si="117"/>
        <v/>
      </c>
      <c r="C1034" s="80" t="str">
        <f t="shared" ca="1" si="109"/>
        <v/>
      </c>
      <c r="D1034" s="83" t="str">
        <f t="shared" ca="1" si="116"/>
        <v/>
      </c>
      <c r="E1034" s="81">
        <f t="shared" ca="1" si="114"/>
        <v>0</v>
      </c>
      <c r="F1034" s="83"/>
      <c r="G1034" s="82" t="str">
        <f t="shared" ca="1" si="111"/>
        <v/>
      </c>
      <c r="H1034" s="82" t="str">
        <f t="shared" ca="1" si="112"/>
        <v/>
      </c>
      <c r="I1034" s="82" t="str">
        <f t="shared" ca="1" si="113"/>
        <v/>
      </c>
    </row>
    <row r="1035" spans="2:9" ht="15" thickBot="1" x14ac:dyDescent="0.35">
      <c r="B1035" s="79" t="str">
        <f t="shared" ca="1" si="117"/>
        <v/>
      </c>
      <c r="C1035" s="80" t="str">
        <f t="shared" ca="1" si="109"/>
        <v/>
      </c>
      <c r="D1035" s="83" t="str">
        <f t="shared" ca="1" si="116"/>
        <v/>
      </c>
      <c r="E1035" s="81">
        <f t="shared" ca="1" si="114"/>
        <v>0</v>
      </c>
      <c r="F1035" s="83"/>
      <c r="G1035" s="82" t="str">
        <f t="shared" ca="1" si="111"/>
        <v/>
      </c>
      <c r="H1035" s="82" t="str">
        <f t="shared" ca="1" si="112"/>
        <v/>
      </c>
      <c r="I1035" s="82" t="str">
        <f t="shared" ca="1" si="113"/>
        <v/>
      </c>
    </row>
    <row r="1036" spans="2:9" ht="15" thickBot="1" x14ac:dyDescent="0.35">
      <c r="B1036" s="79" t="str">
        <f t="shared" ca="1" si="117"/>
        <v/>
      </c>
      <c r="C1036" s="80" t="str">
        <f t="shared" ca="1" si="109"/>
        <v/>
      </c>
      <c r="D1036" s="83" t="str">
        <f t="shared" ca="1" si="116"/>
        <v/>
      </c>
      <c r="E1036" s="81">
        <f t="shared" ca="1" si="114"/>
        <v>0</v>
      </c>
      <c r="F1036" s="83"/>
      <c r="G1036" s="82" t="str">
        <f t="shared" ca="1" si="111"/>
        <v/>
      </c>
      <c r="H1036" s="82" t="str">
        <f t="shared" ca="1" si="112"/>
        <v/>
      </c>
      <c r="I1036" s="82" t="str">
        <f t="shared" ca="1" si="113"/>
        <v/>
      </c>
    </row>
    <row r="1037" spans="2:9" ht="15" thickBot="1" x14ac:dyDescent="0.35">
      <c r="B1037" s="79" t="str">
        <f t="shared" ca="1" si="117"/>
        <v/>
      </c>
      <c r="C1037" s="80" t="str">
        <f t="shared" ca="1" si="109"/>
        <v/>
      </c>
      <c r="D1037" s="83" t="str">
        <f t="shared" ca="1" si="116"/>
        <v/>
      </c>
      <c r="E1037" s="81">
        <f t="shared" ca="1" si="114"/>
        <v>0</v>
      </c>
      <c r="F1037" s="83"/>
      <c r="G1037" s="82" t="str">
        <f t="shared" ca="1" si="111"/>
        <v/>
      </c>
      <c r="H1037" s="82" t="str">
        <f t="shared" ca="1" si="112"/>
        <v/>
      </c>
      <c r="I1037" s="82" t="str">
        <f t="shared" ca="1" si="113"/>
        <v/>
      </c>
    </row>
    <row r="1038" spans="2:9" ht="15" thickBot="1" x14ac:dyDescent="0.35">
      <c r="B1038" s="79" t="str">
        <f t="shared" ca="1" si="117"/>
        <v/>
      </c>
      <c r="C1038" s="80" t="str">
        <f t="shared" ca="1" si="109"/>
        <v/>
      </c>
      <c r="D1038" s="83" t="str">
        <f t="shared" ca="1" si="116"/>
        <v/>
      </c>
      <c r="E1038" s="81">
        <f t="shared" ca="1" si="114"/>
        <v>0</v>
      </c>
      <c r="F1038" s="83"/>
      <c r="G1038" s="82" t="str">
        <f t="shared" ca="1" si="111"/>
        <v/>
      </c>
      <c r="H1038" s="82" t="str">
        <f t="shared" ca="1" si="112"/>
        <v/>
      </c>
      <c r="I1038" s="82" t="str">
        <f t="shared" ca="1" si="113"/>
        <v/>
      </c>
    </row>
    <row r="1039" spans="2:9" ht="15" thickBot="1" x14ac:dyDescent="0.35">
      <c r="B1039" s="79" t="str">
        <f t="shared" ca="1" si="117"/>
        <v/>
      </c>
      <c r="C1039" s="80" t="str">
        <f t="shared" ca="1" si="109"/>
        <v/>
      </c>
      <c r="D1039" s="83" t="str">
        <f t="shared" ca="1" si="116"/>
        <v/>
      </c>
      <c r="E1039" s="81">
        <f t="shared" ca="1" si="114"/>
        <v>0</v>
      </c>
      <c r="F1039" s="83"/>
      <c r="G1039" s="82" t="str">
        <f t="shared" ca="1" si="111"/>
        <v/>
      </c>
      <c r="H1039" s="82" t="str">
        <f t="shared" ca="1" si="112"/>
        <v/>
      </c>
      <c r="I1039" s="82" t="str">
        <f t="shared" ca="1" si="113"/>
        <v/>
      </c>
    </row>
    <row r="1040" spans="2:9" ht="15" thickBot="1" x14ac:dyDescent="0.35">
      <c r="B1040" s="79" t="str">
        <f t="shared" ca="1" si="117"/>
        <v/>
      </c>
      <c r="C1040" s="80" t="str">
        <f t="shared" ca="1" si="109"/>
        <v/>
      </c>
      <c r="D1040" s="83" t="str">
        <f t="shared" ca="1" si="116"/>
        <v/>
      </c>
      <c r="E1040" s="81">
        <f t="shared" ca="1" si="114"/>
        <v>0</v>
      </c>
      <c r="F1040" s="83"/>
      <c r="G1040" s="82" t="str">
        <f t="shared" ca="1" si="111"/>
        <v/>
      </c>
      <c r="H1040" s="82" t="str">
        <f t="shared" ca="1" si="112"/>
        <v/>
      </c>
      <c r="I1040" s="82" t="str">
        <f t="shared" ca="1" si="113"/>
        <v/>
      </c>
    </row>
    <row r="1041" spans="2:9" ht="15" thickBot="1" x14ac:dyDescent="0.35">
      <c r="B1041" s="79" t="str">
        <f t="shared" ca="1" si="117"/>
        <v/>
      </c>
      <c r="C1041" s="80" t="str">
        <f t="shared" ca="1" si="109"/>
        <v/>
      </c>
      <c r="D1041" s="83" t="str">
        <f t="shared" ca="1" si="116"/>
        <v/>
      </c>
      <c r="E1041" s="81">
        <f t="shared" ca="1" si="114"/>
        <v>0</v>
      </c>
      <c r="F1041" s="83"/>
      <c r="G1041" s="82" t="str">
        <f t="shared" ca="1" si="111"/>
        <v/>
      </c>
      <c r="H1041" s="82" t="str">
        <f t="shared" ca="1" si="112"/>
        <v/>
      </c>
      <c r="I1041" s="82" t="str">
        <f t="shared" ca="1" si="113"/>
        <v/>
      </c>
    </row>
    <row r="1042" spans="2:9" ht="15" thickBot="1" x14ac:dyDescent="0.35">
      <c r="B1042" s="79" t="str">
        <f t="shared" ca="1" si="117"/>
        <v/>
      </c>
      <c r="C1042" s="80" t="str">
        <f t="shared" ca="1" si="109"/>
        <v/>
      </c>
      <c r="D1042" s="83" t="str">
        <f t="shared" ca="1" si="116"/>
        <v/>
      </c>
      <c r="E1042" s="81">
        <f t="shared" ca="1" si="114"/>
        <v>0</v>
      </c>
      <c r="F1042" s="83"/>
      <c r="G1042" s="82" t="str">
        <f t="shared" ca="1" si="111"/>
        <v/>
      </c>
      <c r="H1042" s="82" t="str">
        <f t="shared" ca="1" si="112"/>
        <v/>
      </c>
      <c r="I1042" s="82" t="str">
        <f t="shared" ca="1" si="113"/>
        <v/>
      </c>
    </row>
    <row r="1043" spans="2:9" ht="15" thickBot="1" x14ac:dyDescent="0.35">
      <c r="B1043" s="79" t="str">
        <f t="shared" ca="1" si="117"/>
        <v/>
      </c>
      <c r="C1043" s="80" t="str">
        <f t="shared" ca="1" si="109"/>
        <v/>
      </c>
      <c r="D1043" s="83" t="str">
        <f t="shared" ca="1" si="116"/>
        <v/>
      </c>
      <c r="E1043" s="81">
        <f t="shared" ca="1" si="114"/>
        <v>0</v>
      </c>
      <c r="F1043" s="83"/>
      <c r="G1043" s="82" t="str">
        <f t="shared" ca="1" si="111"/>
        <v/>
      </c>
      <c r="H1043" s="82" t="str">
        <f t="shared" ca="1" si="112"/>
        <v/>
      </c>
      <c r="I1043" s="82" t="str">
        <f t="shared" ca="1" si="113"/>
        <v/>
      </c>
    </row>
    <row r="1044" spans="2:9" ht="15" thickBot="1" x14ac:dyDescent="0.35">
      <c r="B1044" s="79" t="str">
        <f t="shared" ca="1" si="117"/>
        <v/>
      </c>
      <c r="C1044" s="80" t="str">
        <f t="shared" ca="1" si="109"/>
        <v/>
      </c>
      <c r="D1044" s="83" t="str">
        <f t="shared" ca="1" si="116"/>
        <v/>
      </c>
      <c r="E1044" s="81">
        <f t="shared" ca="1" si="114"/>
        <v>0</v>
      </c>
      <c r="F1044" s="83"/>
      <c r="G1044" s="82" t="str">
        <f t="shared" ca="1" si="111"/>
        <v/>
      </c>
      <c r="H1044" s="82" t="str">
        <f t="shared" ca="1" si="112"/>
        <v/>
      </c>
      <c r="I1044" s="82" t="str">
        <f t="shared" ca="1" si="113"/>
        <v/>
      </c>
    </row>
    <row r="1045" spans="2:9" ht="15" thickBot="1" x14ac:dyDescent="0.35">
      <c r="B1045" s="79" t="str">
        <f t="shared" ca="1" si="117"/>
        <v/>
      </c>
      <c r="C1045" s="80" t="str">
        <f t="shared" ca="1" si="109"/>
        <v/>
      </c>
      <c r="D1045" s="83" t="str">
        <f t="shared" ca="1" si="116"/>
        <v/>
      </c>
      <c r="E1045" s="81">
        <f t="shared" ca="1" si="114"/>
        <v>0</v>
      </c>
      <c r="F1045" s="83"/>
      <c r="G1045" s="82" t="str">
        <f t="shared" ca="1" si="111"/>
        <v/>
      </c>
      <c r="H1045" s="82" t="str">
        <f t="shared" ca="1" si="112"/>
        <v/>
      </c>
      <c r="I1045" s="82" t="str">
        <f t="shared" ca="1" si="113"/>
        <v/>
      </c>
    </row>
    <row r="1046" spans="2:9" ht="15" thickBot="1" x14ac:dyDescent="0.35">
      <c r="B1046" s="79" t="str">
        <f t="shared" ca="1" si="117"/>
        <v/>
      </c>
      <c r="C1046" s="80" t="str">
        <f t="shared" ca="1" si="109"/>
        <v/>
      </c>
      <c r="D1046" s="83" t="str">
        <f t="shared" ca="1" si="116"/>
        <v/>
      </c>
      <c r="E1046" s="81">
        <f t="shared" ca="1" si="114"/>
        <v>0</v>
      </c>
      <c r="F1046" s="83"/>
      <c r="G1046" s="82" t="str">
        <f t="shared" ca="1" si="111"/>
        <v/>
      </c>
      <c r="H1046" s="82" t="str">
        <f t="shared" ca="1" si="112"/>
        <v/>
      </c>
      <c r="I1046" s="82" t="str">
        <f t="shared" ca="1" si="113"/>
        <v/>
      </c>
    </row>
    <row r="1047" spans="2:9" ht="15" thickBot="1" x14ac:dyDescent="0.35">
      <c r="B1047" s="79" t="str">
        <f t="shared" ca="1" si="117"/>
        <v/>
      </c>
      <c r="C1047" s="80" t="str">
        <f t="shared" ca="1" si="109"/>
        <v/>
      </c>
      <c r="D1047" s="83" t="str">
        <f t="shared" ca="1" si="116"/>
        <v/>
      </c>
      <c r="E1047" s="81">
        <f t="shared" ca="1" si="114"/>
        <v>0</v>
      </c>
      <c r="F1047" s="83"/>
      <c r="G1047" s="82" t="str">
        <f t="shared" ca="1" si="111"/>
        <v/>
      </c>
      <c r="H1047" s="82" t="str">
        <f t="shared" ca="1" si="112"/>
        <v/>
      </c>
      <c r="I1047" s="82" t="str">
        <f t="shared" ca="1" si="113"/>
        <v/>
      </c>
    </row>
    <row r="1048" spans="2:9" ht="15" thickBot="1" x14ac:dyDescent="0.35">
      <c r="B1048" s="79" t="str">
        <f t="shared" ca="1" si="117"/>
        <v/>
      </c>
      <c r="C1048" s="80" t="str">
        <f t="shared" ref="C1048:C1111" ca="1" si="118">IF($E$10="End of the Period",IF(B1048="","",IF(OR(payment_frequency_2="Weekly",payment_frequency_2="Bi-weekly",payment_frequency_2="Semi-monthly"),first_payment_date_2+B1048*VLOOKUP(payment_frequency_2,periodic_table,2,0),EDATE(first_payment_date_2,B1048*VLOOKUP(payment_frequency_2,periodic_table,2,0)))),IF(B1048="","",IF(OR(payment_frequency_2="Weekly",payment_frequency_2="Bi-weekly",payment_frequency_2="Semi-monthly"),first_payment_date_2+(B1048-1)*VLOOKUP(payment_frequency_2,periodic_table,2,0),EDATE(first_payment_date_2,(B1048-1)*VLOOKUP(payment_frequency_2,periodic_table,2,0)))))</f>
        <v/>
      </c>
      <c r="D1048" s="83" t="str">
        <f t="shared" ca="1" si="116"/>
        <v/>
      </c>
      <c r="E1048" s="81">
        <f t="shared" ca="1" si="114"/>
        <v>0</v>
      </c>
      <c r="F1048" s="83"/>
      <c r="G1048" s="82" t="str">
        <f t="shared" ref="G1048:G1111" ca="1" si="119">IF(AND(payment_type_2=1,B1048=1),0,IF(B1048="","",I1047*rate_2))</f>
        <v/>
      </c>
      <c r="H1048" s="82" t="str">
        <f t="shared" ca="1" si="112"/>
        <v/>
      </c>
      <c r="I1048" s="82" t="str">
        <f t="shared" ca="1" si="113"/>
        <v/>
      </c>
    </row>
    <row r="1049" spans="2:9" ht="15" thickBot="1" x14ac:dyDescent="0.35">
      <c r="B1049" s="79" t="str">
        <f t="shared" ca="1" si="117"/>
        <v/>
      </c>
      <c r="C1049" s="80" t="str">
        <f t="shared" ca="1" si="118"/>
        <v/>
      </c>
      <c r="D1049" s="83" t="str">
        <f t="shared" ca="1" si="116"/>
        <v/>
      </c>
      <c r="E1049" s="81">
        <f t="shared" ca="1" si="114"/>
        <v>0</v>
      </c>
      <c r="F1049" s="83"/>
      <c r="G1049" s="82" t="str">
        <f t="shared" ca="1" si="119"/>
        <v/>
      </c>
      <c r="H1049" s="82" t="str">
        <f t="shared" ref="H1049:H1112" ca="1" si="120">IF(B1049="","",D1049-G1049+E1049+F1049)</f>
        <v/>
      </c>
      <c r="I1049" s="82" t="str">
        <f t="shared" ref="I1049:I1112" ca="1" si="121">IFERROR(IF(H1049&lt;=0,"",I1048-H1049),"")</f>
        <v/>
      </c>
    </row>
    <row r="1050" spans="2:9" ht="15" thickBot="1" x14ac:dyDescent="0.35">
      <c r="B1050" s="79" t="str">
        <f t="shared" ca="1" si="117"/>
        <v/>
      </c>
      <c r="C1050" s="80" t="str">
        <f t="shared" ca="1" si="118"/>
        <v/>
      </c>
      <c r="D1050" s="83" t="str">
        <f t="shared" ca="1" si="116"/>
        <v/>
      </c>
      <c r="E1050" s="81">
        <f t="shared" ca="1" si="114"/>
        <v>0</v>
      </c>
      <c r="F1050" s="83"/>
      <c r="G1050" s="82" t="str">
        <f t="shared" ca="1" si="119"/>
        <v/>
      </c>
      <c r="H1050" s="82" t="str">
        <f t="shared" ca="1" si="120"/>
        <v/>
      </c>
      <c r="I1050" s="82" t="str">
        <f t="shared" ca="1" si="121"/>
        <v/>
      </c>
    </row>
    <row r="1051" spans="2:9" ht="15" thickBot="1" x14ac:dyDescent="0.35">
      <c r="B1051" s="79" t="str">
        <f t="shared" ca="1" si="117"/>
        <v/>
      </c>
      <c r="C1051" s="80" t="str">
        <f t="shared" ca="1" si="118"/>
        <v/>
      </c>
      <c r="D1051" s="83" t="str">
        <f t="shared" ca="1" si="116"/>
        <v/>
      </c>
      <c r="E1051" s="81">
        <f t="shared" ca="1" si="114"/>
        <v>0</v>
      </c>
      <c r="F1051" s="83"/>
      <c r="G1051" s="82" t="str">
        <f t="shared" ca="1" si="119"/>
        <v/>
      </c>
      <c r="H1051" s="82" t="str">
        <f t="shared" ca="1" si="120"/>
        <v/>
      </c>
      <c r="I1051" s="82" t="str">
        <f t="shared" ca="1" si="121"/>
        <v/>
      </c>
    </row>
    <row r="1052" spans="2:9" ht="15" thickBot="1" x14ac:dyDescent="0.35">
      <c r="B1052" s="79" t="str">
        <f t="shared" ca="1" si="117"/>
        <v/>
      </c>
      <c r="C1052" s="80" t="str">
        <f t="shared" ca="1" si="118"/>
        <v/>
      </c>
      <c r="D1052" s="83" t="str">
        <f t="shared" ca="1" si="116"/>
        <v/>
      </c>
      <c r="E1052" s="81">
        <f t="shared" ca="1" si="114"/>
        <v>0</v>
      </c>
      <c r="F1052" s="83"/>
      <c r="G1052" s="82" t="str">
        <f t="shared" ca="1" si="119"/>
        <v/>
      </c>
      <c r="H1052" s="82" t="str">
        <f t="shared" ca="1" si="120"/>
        <v/>
      </c>
      <c r="I1052" s="82" t="str">
        <f t="shared" ca="1" si="121"/>
        <v/>
      </c>
    </row>
    <row r="1053" spans="2:9" ht="15" thickBot="1" x14ac:dyDescent="0.35">
      <c r="B1053" s="79" t="str">
        <f t="shared" ca="1" si="117"/>
        <v/>
      </c>
      <c r="C1053" s="80" t="str">
        <f t="shared" ca="1" si="118"/>
        <v/>
      </c>
      <c r="D1053" s="83" t="str">
        <f t="shared" ca="1" si="116"/>
        <v/>
      </c>
      <c r="E1053" s="81">
        <f t="shared" ca="1" si="114"/>
        <v>0</v>
      </c>
      <c r="F1053" s="83"/>
      <c r="G1053" s="82" t="str">
        <f t="shared" ca="1" si="119"/>
        <v/>
      </c>
      <c r="H1053" s="82" t="str">
        <f t="shared" ca="1" si="120"/>
        <v/>
      </c>
      <c r="I1053" s="82" t="str">
        <f t="shared" ca="1" si="121"/>
        <v/>
      </c>
    </row>
    <row r="1054" spans="2:9" ht="15" thickBot="1" x14ac:dyDescent="0.35">
      <c r="B1054" s="79" t="str">
        <f t="shared" ca="1" si="117"/>
        <v/>
      </c>
      <c r="C1054" s="80" t="str">
        <f t="shared" ca="1" si="118"/>
        <v/>
      </c>
      <c r="D1054" s="83" t="str">
        <f t="shared" ca="1" si="116"/>
        <v/>
      </c>
      <c r="E1054" s="81">
        <f t="shared" ca="1" si="114"/>
        <v>0</v>
      </c>
      <c r="F1054" s="83"/>
      <c r="G1054" s="82" t="str">
        <f t="shared" ca="1" si="119"/>
        <v/>
      </c>
      <c r="H1054" s="82" t="str">
        <f t="shared" ca="1" si="120"/>
        <v/>
      </c>
      <c r="I1054" s="82" t="str">
        <f t="shared" ca="1" si="121"/>
        <v/>
      </c>
    </row>
    <row r="1055" spans="2:9" ht="15" thickBot="1" x14ac:dyDescent="0.35">
      <c r="B1055" s="79" t="str">
        <f t="shared" ca="1" si="117"/>
        <v/>
      </c>
      <c r="C1055" s="80" t="str">
        <f t="shared" ca="1" si="118"/>
        <v/>
      </c>
      <c r="D1055" s="83" t="str">
        <f t="shared" ca="1" si="116"/>
        <v/>
      </c>
      <c r="E1055" s="81">
        <f t="shared" ca="1" si="114"/>
        <v>0</v>
      </c>
      <c r="F1055" s="83"/>
      <c r="G1055" s="82" t="str">
        <f t="shared" ca="1" si="119"/>
        <v/>
      </c>
      <c r="H1055" s="82" t="str">
        <f t="shared" ca="1" si="120"/>
        <v/>
      </c>
      <c r="I1055" s="82" t="str">
        <f t="shared" ca="1" si="121"/>
        <v/>
      </c>
    </row>
    <row r="1056" spans="2:9" ht="15" thickBot="1" x14ac:dyDescent="0.35">
      <c r="B1056" s="79" t="str">
        <f t="shared" ca="1" si="117"/>
        <v/>
      </c>
      <c r="C1056" s="80" t="str">
        <f t="shared" ca="1" si="118"/>
        <v/>
      </c>
      <c r="D1056" s="83" t="str">
        <f t="shared" ca="1" si="116"/>
        <v/>
      </c>
      <c r="E1056" s="81">
        <f t="shared" ca="1" si="114"/>
        <v>0</v>
      </c>
      <c r="F1056" s="83"/>
      <c r="G1056" s="82" t="str">
        <f t="shared" ca="1" si="119"/>
        <v/>
      </c>
      <c r="H1056" s="82" t="str">
        <f t="shared" ca="1" si="120"/>
        <v/>
      </c>
      <c r="I1056" s="82" t="str">
        <f t="shared" ca="1" si="121"/>
        <v/>
      </c>
    </row>
    <row r="1057" spans="2:9" ht="15" thickBot="1" x14ac:dyDescent="0.35">
      <c r="B1057" s="79" t="str">
        <f t="shared" ca="1" si="117"/>
        <v/>
      </c>
      <c r="C1057" s="80" t="str">
        <f t="shared" ca="1" si="118"/>
        <v/>
      </c>
      <c r="D1057" s="83" t="str">
        <f t="shared" ca="1" si="116"/>
        <v/>
      </c>
      <c r="E1057" s="81">
        <f t="shared" ca="1" si="114"/>
        <v>0</v>
      </c>
      <c r="F1057" s="83"/>
      <c r="G1057" s="82" t="str">
        <f t="shared" ca="1" si="119"/>
        <v/>
      </c>
      <c r="H1057" s="82" t="str">
        <f t="shared" ca="1" si="120"/>
        <v/>
      </c>
      <c r="I1057" s="82" t="str">
        <f t="shared" ca="1" si="121"/>
        <v/>
      </c>
    </row>
    <row r="1058" spans="2:9" ht="15" thickBot="1" x14ac:dyDescent="0.35">
      <c r="B1058" s="79" t="str">
        <f t="shared" ca="1" si="117"/>
        <v/>
      </c>
      <c r="C1058" s="80" t="str">
        <f t="shared" ca="1" si="118"/>
        <v/>
      </c>
      <c r="D1058" s="83" t="str">
        <f t="shared" ca="1" si="116"/>
        <v/>
      </c>
      <c r="E1058" s="81">
        <f t="shared" ca="1" si="114"/>
        <v>0</v>
      </c>
      <c r="F1058" s="83"/>
      <c r="G1058" s="82" t="str">
        <f t="shared" ca="1" si="119"/>
        <v/>
      </c>
      <c r="H1058" s="82" t="str">
        <f t="shared" ca="1" si="120"/>
        <v/>
      </c>
      <c r="I1058" s="82" t="str">
        <f t="shared" ca="1" si="121"/>
        <v/>
      </c>
    </row>
    <row r="1059" spans="2:9" ht="15" thickBot="1" x14ac:dyDescent="0.35">
      <c r="B1059" s="79" t="str">
        <f t="shared" ca="1" si="117"/>
        <v/>
      </c>
      <c r="C1059" s="80" t="str">
        <f t="shared" ca="1" si="118"/>
        <v/>
      </c>
      <c r="D1059" s="83" t="str">
        <f t="shared" ca="1" si="116"/>
        <v/>
      </c>
      <c r="E1059" s="81">
        <f t="shared" ca="1" si="114"/>
        <v>0</v>
      </c>
      <c r="F1059" s="83"/>
      <c r="G1059" s="82" t="str">
        <f t="shared" ca="1" si="119"/>
        <v/>
      </c>
      <c r="H1059" s="82" t="str">
        <f t="shared" ca="1" si="120"/>
        <v/>
      </c>
      <c r="I1059" s="82" t="str">
        <f t="shared" ca="1" si="121"/>
        <v/>
      </c>
    </row>
    <row r="1060" spans="2:9" ht="15" thickBot="1" x14ac:dyDescent="0.35">
      <c r="B1060" s="79" t="str">
        <f t="shared" ca="1" si="117"/>
        <v/>
      </c>
      <c r="C1060" s="80" t="str">
        <f t="shared" ca="1" si="118"/>
        <v/>
      </c>
      <c r="D1060" s="83" t="str">
        <f t="shared" ca="1" si="116"/>
        <v/>
      </c>
      <c r="E1060" s="81">
        <f t="shared" ref="E1060:E1123" ca="1" si="122">IFERROR(IF(I1059-D1060&lt;$E$13,0,IF(B1060=$I$17,$E$13,IF(B1060&lt;$I$17,0,IF(MOD(B1060-$I$17,$E$18)=0,$E$13,0)))),0)</f>
        <v>0</v>
      </c>
      <c r="F1060" s="83"/>
      <c r="G1060" s="82" t="str">
        <f t="shared" ca="1" si="119"/>
        <v/>
      </c>
      <c r="H1060" s="82" t="str">
        <f t="shared" ca="1" si="120"/>
        <v/>
      </c>
      <c r="I1060" s="82" t="str">
        <f t="shared" ca="1" si="121"/>
        <v/>
      </c>
    </row>
    <row r="1061" spans="2:9" ht="15" thickBot="1" x14ac:dyDescent="0.35">
      <c r="B1061" s="79" t="str">
        <f t="shared" ca="1" si="117"/>
        <v/>
      </c>
      <c r="C1061" s="80" t="str">
        <f t="shared" ca="1" si="118"/>
        <v/>
      </c>
      <c r="D1061" s="83" t="str">
        <f t="shared" ca="1" si="116"/>
        <v/>
      </c>
      <c r="E1061" s="81">
        <f t="shared" ca="1" si="122"/>
        <v>0</v>
      </c>
      <c r="F1061" s="83"/>
      <c r="G1061" s="82" t="str">
        <f t="shared" ca="1" si="119"/>
        <v/>
      </c>
      <c r="H1061" s="82" t="str">
        <f t="shared" ca="1" si="120"/>
        <v/>
      </c>
      <c r="I1061" s="82" t="str">
        <f t="shared" ca="1" si="121"/>
        <v/>
      </c>
    </row>
    <row r="1062" spans="2:9" ht="15" thickBot="1" x14ac:dyDescent="0.35">
      <c r="B1062" s="79" t="str">
        <f t="shared" ca="1" si="117"/>
        <v/>
      </c>
      <c r="C1062" s="80" t="str">
        <f t="shared" ca="1" si="118"/>
        <v/>
      </c>
      <c r="D1062" s="83" t="str">
        <f t="shared" ca="1" si="116"/>
        <v/>
      </c>
      <c r="E1062" s="81">
        <f t="shared" ca="1" si="122"/>
        <v>0</v>
      </c>
      <c r="F1062" s="83"/>
      <c r="G1062" s="82" t="str">
        <f t="shared" ca="1" si="119"/>
        <v/>
      </c>
      <c r="H1062" s="82" t="str">
        <f t="shared" ca="1" si="120"/>
        <v/>
      </c>
      <c r="I1062" s="82" t="str">
        <f t="shared" ca="1" si="121"/>
        <v/>
      </c>
    </row>
    <row r="1063" spans="2:9" ht="15" thickBot="1" x14ac:dyDescent="0.35">
      <c r="B1063" s="79" t="str">
        <f t="shared" ca="1" si="117"/>
        <v/>
      </c>
      <c r="C1063" s="80" t="str">
        <f t="shared" ca="1" si="118"/>
        <v/>
      </c>
      <c r="D1063" s="83" t="str">
        <f t="shared" ca="1" si="116"/>
        <v/>
      </c>
      <c r="E1063" s="81">
        <f t="shared" ca="1" si="122"/>
        <v>0</v>
      </c>
      <c r="F1063" s="83"/>
      <c r="G1063" s="82" t="str">
        <f t="shared" ca="1" si="119"/>
        <v/>
      </c>
      <c r="H1063" s="82" t="str">
        <f t="shared" ca="1" si="120"/>
        <v/>
      </c>
      <c r="I1063" s="82" t="str">
        <f t="shared" ca="1" si="121"/>
        <v/>
      </c>
    </row>
    <row r="1064" spans="2:9" ht="15" thickBot="1" x14ac:dyDescent="0.35">
      <c r="B1064" s="79" t="str">
        <f t="shared" ca="1" si="117"/>
        <v/>
      </c>
      <c r="C1064" s="80" t="str">
        <f t="shared" ca="1" si="118"/>
        <v/>
      </c>
      <c r="D1064" s="83" t="str">
        <f t="shared" ca="1" si="116"/>
        <v/>
      </c>
      <c r="E1064" s="81">
        <f t="shared" ca="1" si="122"/>
        <v>0</v>
      </c>
      <c r="F1064" s="83"/>
      <c r="G1064" s="82" t="str">
        <f t="shared" ca="1" si="119"/>
        <v/>
      </c>
      <c r="H1064" s="82" t="str">
        <f t="shared" ca="1" si="120"/>
        <v/>
      </c>
      <c r="I1064" s="82" t="str">
        <f t="shared" ca="1" si="121"/>
        <v/>
      </c>
    </row>
    <row r="1065" spans="2:9" ht="15" thickBot="1" x14ac:dyDescent="0.35">
      <c r="B1065" s="79" t="str">
        <f t="shared" ca="1" si="117"/>
        <v/>
      </c>
      <c r="C1065" s="80" t="str">
        <f t="shared" ca="1" si="118"/>
        <v/>
      </c>
      <c r="D1065" s="83" t="str">
        <f t="shared" ref="D1065:D1128" ca="1" si="123">IF(B1065="","",IF(I1064&lt;payment_2,I1064*(1+rate_2),payment_2))</f>
        <v/>
      </c>
      <c r="E1065" s="81">
        <f t="shared" ca="1" si="122"/>
        <v>0</v>
      </c>
      <c r="F1065" s="83"/>
      <c r="G1065" s="82" t="str">
        <f t="shared" ca="1" si="119"/>
        <v/>
      </c>
      <c r="H1065" s="82" t="str">
        <f t="shared" ca="1" si="120"/>
        <v/>
      </c>
      <c r="I1065" s="82" t="str">
        <f t="shared" ca="1" si="121"/>
        <v/>
      </c>
    </row>
    <row r="1066" spans="2:9" ht="15" thickBot="1" x14ac:dyDescent="0.35">
      <c r="B1066" s="79" t="str">
        <f t="shared" ca="1" si="117"/>
        <v/>
      </c>
      <c r="C1066" s="80" t="str">
        <f t="shared" ca="1" si="118"/>
        <v/>
      </c>
      <c r="D1066" s="83" t="str">
        <f t="shared" ca="1" si="123"/>
        <v/>
      </c>
      <c r="E1066" s="81">
        <f t="shared" ca="1" si="122"/>
        <v>0</v>
      </c>
      <c r="F1066" s="83"/>
      <c r="G1066" s="82" t="str">
        <f t="shared" ca="1" si="119"/>
        <v/>
      </c>
      <c r="H1066" s="82" t="str">
        <f t="shared" ca="1" si="120"/>
        <v/>
      </c>
      <c r="I1066" s="82" t="str">
        <f t="shared" ca="1" si="121"/>
        <v/>
      </c>
    </row>
    <row r="1067" spans="2:9" ht="15" thickBot="1" x14ac:dyDescent="0.35">
      <c r="B1067" s="79" t="str">
        <f t="shared" ca="1" si="117"/>
        <v/>
      </c>
      <c r="C1067" s="80" t="str">
        <f t="shared" ca="1" si="118"/>
        <v/>
      </c>
      <c r="D1067" s="83" t="str">
        <f t="shared" ca="1" si="123"/>
        <v/>
      </c>
      <c r="E1067" s="81">
        <f t="shared" ca="1" si="122"/>
        <v>0</v>
      </c>
      <c r="F1067" s="83"/>
      <c r="G1067" s="82" t="str">
        <f t="shared" ca="1" si="119"/>
        <v/>
      </c>
      <c r="H1067" s="82" t="str">
        <f t="shared" ca="1" si="120"/>
        <v/>
      </c>
      <c r="I1067" s="82" t="str">
        <f t="shared" ca="1" si="121"/>
        <v/>
      </c>
    </row>
    <row r="1068" spans="2:9" ht="15" thickBot="1" x14ac:dyDescent="0.35">
      <c r="B1068" s="79" t="str">
        <f t="shared" ca="1" si="117"/>
        <v/>
      </c>
      <c r="C1068" s="80" t="str">
        <f t="shared" ca="1" si="118"/>
        <v/>
      </c>
      <c r="D1068" s="83" t="str">
        <f t="shared" ca="1" si="123"/>
        <v/>
      </c>
      <c r="E1068" s="81">
        <f t="shared" ca="1" si="122"/>
        <v>0</v>
      </c>
      <c r="F1068" s="83"/>
      <c r="G1068" s="82" t="str">
        <f t="shared" ca="1" si="119"/>
        <v/>
      </c>
      <c r="H1068" s="82" t="str">
        <f t="shared" ca="1" si="120"/>
        <v/>
      </c>
      <c r="I1068" s="82" t="str">
        <f t="shared" ca="1" si="121"/>
        <v/>
      </c>
    </row>
    <row r="1069" spans="2:9" ht="15" thickBot="1" x14ac:dyDescent="0.35">
      <c r="B1069" s="79" t="str">
        <f t="shared" ca="1" si="117"/>
        <v/>
      </c>
      <c r="C1069" s="80" t="str">
        <f t="shared" ca="1" si="118"/>
        <v/>
      </c>
      <c r="D1069" s="83" t="str">
        <f t="shared" ca="1" si="123"/>
        <v/>
      </c>
      <c r="E1069" s="81">
        <f t="shared" ca="1" si="122"/>
        <v>0</v>
      </c>
      <c r="F1069" s="83"/>
      <c r="G1069" s="82" t="str">
        <f t="shared" ca="1" si="119"/>
        <v/>
      </c>
      <c r="H1069" s="82" t="str">
        <f t="shared" ca="1" si="120"/>
        <v/>
      </c>
      <c r="I1069" s="82" t="str">
        <f t="shared" ca="1" si="121"/>
        <v/>
      </c>
    </row>
    <row r="1070" spans="2:9" ht="15" thickBot="1" x14ac:dyDescent="0.35">
      <c r="B1070" s="79" t="str">
        <f t="shared" ca="1" si="117"/>
        <v/>
      </c>
      <c r="C1070" s="80" t="str">
        <f t="shared" ca="1" si="118"/>
        <v/>
      </c>
      <c r="D1070" s="83" t="str">
        <f t="shared" ca="1" si="123"/>
        <v/>
      </c>
      <c r="E1070" s="81">
        <f t="shared" ca="1" si="122"/>
        <v>0</v>
      </c>
      <c r="F1070" s="83"/>
      <c r="G1070" s="82" t="str">
        <f t="shared" ca="1" si="119"/>
        <v/>
      </c>
      <c r="H1070" s="82" t="str">
        <f t="shared" ca="1" si="120"/>
        <v/>
      </c>
      <c r="I1070" s="82" t="str">
        <f t="shared" ca="1" si="121"/>
        <v/>
      </c>
    </row>
    <row r="1071" spans="2:9" ht="15" thickBot="1" x14ac:dyDescent="0.35">
      <c r="B1071" s="79" t="str">
        <f t="shared" ref="B1071:B1134" ca="1" si="124">IFERROR(IF(I1070&lt;=0,"",B1070+1),"")</f>
        <v/>
      </c>
      <c r="C1071" s="80" t="str">
        <f t="shared" ca="1" si="118"/>
        <v/>
      </c>
      <c r="D1071" s="83" t="str">
        <f t="shared" ca="1" si="123"/>
        <v/>
      </c>
      <c r="E1071" s="81">
        <f t="shared" ca="1" si="122"/>
        <v>0</v>
      </c>
      <c r="F1071" s="83"/>
      <c r="G1071" s="82" t="str">
        <f t="shared" ca="1" si="119"/>
        <v/>
      </c>
      <c r="H1071" s="82" t="str">
        <f t="shared" ca="1" si="120"/>
        <v/>
      </c>
      <c r="I1071" s="82" t="str">
        <f t="shared" ca="1" si="121"/>
        <v/>
      </c>
    </row>
    <row r="1072" spans="2:9" ht="15" thickBot="1" x14ac:dyDescent="0.35">
      <c r="B1072" s="79" t="str">
        <f t="shared" ca="1" si="124"/>
        <v/>
      </c>
      <c r="C1072" s="80" t="str">
        <f t="shared" ca="1" si="118"/>
        <v/>
      </c>
      <c r="D1072" s="83" t="str">
        <f t="shared" ca="1" si="123"/>
        <v/>
      </c>
      <c r="E1072" s="81">
        <f t="shared" ca="1" si="122"/>
        <v>0</v>
      </c>
      <c r="F1072" s="83"/>
      <c r="G1072" s="82" t="str">
        <f t="shared" ca="1" si="119"/>
        <v/>
      </c>
      <c r="H1072" s="82" t="str">
        <f t="shared" ca="1" si="120"/>
        <v/>
      </c>
      <c r="I1072" s="82" t="str">
        <f t="shared" ca="1" si="121"/>
        <v/>
      </c>
    </row>
    <row r="1073" spans="2:9" ht="15" thickBot="1" x14ac:dyDescent="0.35">
      <c r="B1073" s="79" t="str">
        <f t="shared" ca="1" si="124"/>
        <v/>
      </c>
      <c r="C1073" s="80" t="str">
        <f t="shared" ca="1" si="118"/>
        <v/>
      </c>
      <c r="D1073" s="83" t="str">
        <f t="shared" ca="1" si="123"/>
        <v/>
      </c>
      <c r="E1073" s="81">
        <f t="shared" ca="1" si="122"/>
        <v>0</v>
      </c>
      <c r="F1073" s="83"/>
      <c r="G1073" s="82" t="str">
        <f t="shared" ca="1" si="119"/>
        <v/>
      </c>
      <c r="H1073" s="82" t="str">
        <f t="shared" ca="1" si="120"/>
        <v/>
      </c>
      <c r="I1073" s="82" t="str">
        <f t="shared" ca="1" si="121"/>
        <v/>
      </c>
    </row>
    <row r="1074" spans="2:9" ht="15" thickBot="1" x14ac:dyDescent="0.35">
      <c r="B1074" s="79" t="str">
        <f t="shared" ca="1" si="124"/>
        <v/>
      </c>
      <c r="C1074" s="80" t="str">
        <f t="shared" ca="1" si="118"/>
        <v/>
      </c>
      <c r="D1074" s="83" t="str">
        <f t="shared" ca="1" si="123"/>
        <v/>
      </c>
      <c r="E1074" s="81">
        <f t="shared" ca="1" si="122"/>
        <v>0</v>
      </c>
      <c r="F1074" s="83"/>
      <c r="G1074" s="82" t="str">
        <f t="shared" ca="1" si="119"/>
        <v/>
      </c>
      <c r="H1074" s="82" t="str">
        <f t="shared" ca="1" si="120"/>
        <v/>
      </c>
      <c r="I1074" s="82" t="str">
        <f t="shared" ca="1" si="121"/>
        <v/>
      </c>
    </row>
    <row r="1075" spans="2:9" ht="15" thickBot="1" x14ac:dyDescent="0.35">
      <c r="B1075" s="79" t="str">
        <f t="shared" ca="1" si="124"/>
        <v/>
      </c>
      <c r="C1075" s="80" t="str">
        <f t="shared" ca="1" si="118"/>
        <v/>
      </c>
      <c r="D1075" s="83" t="str">
        <f t="shared" ca="1" si="123"/>
        <v/>
      </c>
      <c r="E1075" s="81">
        <f t="shared" ca="1" si="122"/>
        <v>0</v>
      </c>
      <c r="F1075" s="83"/>
      <c r="G1075" s="82" t="str">
        <f t="shared" ca="1" si="119"/>
        <v/>
      </c>
      <c r="H1075" s="82" t="str">
        <f t="shared" ca="1" si="120"/>
        <v/>
      </c>
      <c r="I1075" s="82" t="str">
        <f t="shared" ca="1" si="121"/>
        <v/>
      </c>
    </row>
    <row r="1076" spans="2:9" ht="15" thickBot="1" x14ac:dyDescent="0.35">
      <c r="B1076" s="79" t="str">
        <f t="shared" ca="1" si="124"/>
        <v/>
      </c>
      <c r="C1076" s="80" t="str">
        <f t="shared" ca="1" si="118"/>
        <v/>
      </c>
      <c r="D1076" s="83" t="str">
        <f t="shared" ca="1" si="123"/>
        <v/>
      </c>
      <c r="E1076" s="81">
        <f t="shared" ca="1" si="122"/>
        <v>0</v>
      </c>
      <c r="F1076" s="83"/>
      <c r="G1076" s="82" t="str">
        <f t="shared" ca="1" si="119"/>
        <v/>
      </c>
      <c r="H1076" s="82" t="str">
        <f t="shared" ca="1" si="120"/>
        <v/>
      </c>
      <c r="I1076" s="82" t="str">
        <f t="shared" ca="1" si="121"/>
        <v/>
      </c>
    </row>
    <row r="1077" spans="2:9" ht="15" thickBot="1" x14ac:dyDescent="0.35">
      <c r="B1077" s="79" t="str">
        <f t="shared" ca="1" si="124"/>
        <v/>
      </c>
      <c r="C1077" s="80" t="str">
        <f t="shared" ca="1" si="118"/>
        <v/>
      </c>
      <c r="D1077" s="83" t="str">
        <f t="shared" ca="1" si="123"/>
        <v/>
      </c>
      <c r="E1077" s="81">
        <f t="shared" ca="1" si="122"/>
        <v>0</v>
      </c>
      <c r="F1077" s="83"/>
      <c r="G1077" s="82" t="str">
        <f t="shared" ca="1" si="119"/>
        <v/>
      </c>
      <c r="H1077" s="82" t="str">
        <f t="shared" ca="1" si="120"/>
        <v/>
      </c>
      <c r="I1077" s="82" t="str">
        <f t="shared" ca="1" si="121"/>
        <v/>
      </c>
    </row>
    <row r="1078" spans="2:9" ht="15" thickBot="1" x14ac:dyDescent="0.35">
      <c r="B1078" s="79" t="str">
        <f t="shared" ca="1" si="124"/>
        <v/>
      </c>
      <c r="C1078" s="80" t="str">
        <f t="shared" ca="1" si="118"/>
        <v/>
      </c>
      <c r="D1078" s="83" t="str">
        <f t="shared" ca="1" si="123"/>
        <v/>
      </c>
      <c r="E1078" s="81">
        <f t="shared" ca="1" si="122"/>
        <v>0</v>
      </c>
      <c r="F1078" s="83"/>
      <c r="G1078" s="82" t="str">
        <f t="shared" ca="1" si="119"/>
        <v/>
      </c>
      <c r="H1078" s="82" t="str">
        <f t="shared" ca="1" si="120"/>
        <v/>
      </c>
      <c r="I1078" s="82" t="str">
        <f t="shared" ca="1" si="121"/>
        <v/>
      </c>
    </row>
    <row r="1079" spans="2:9" ht="15" thickBot="1" x14ac:dyDescent="0.35">
      <c r="B1079" s="79" t="str">
        <f t="shared" ca="1" si="124"/>
        <v/>
      </c>
      <c r="C1079" s="80" t="str">
        <f t="shared" ca="1" si="118"/>
        <v/>
      </c>
      <c r="D1079" s="83" t="str">
        <f t="shared" ca="1" si="123"/>
        <v/>
      </c>
      <c r="E1079" s="81">
        <f t="shared" ca="1" si="122"/>
        <v>0</v>
      </c>
      <c r="F1079" s="83"/>
      <c r="G1079" s="82" t="str">
        <f t="shared" ca="1" si="119"/>
        <v/>
      </c>
      <c r="H1079" s="82" t="str">
        <f t="shared" ca="1" si="120"/>
        <v/>
      </c>
      <c r="I1079" s="82" t="str">
        <f t="shared" ca="1" si="121"/>
        <v/>
      </c>
    </row>
    <row r="1080" spans="2:9" ht="15" thickBot="1" x14ac:dyDescent="0.35">
      <c r="B1080" s="79" t="str">
        <f t="shared" ca="1" si="124"/>
        <v/>
      </c>
      <c r="C1080" s="80" t="str">
        <f t="shared" ca="1" si="118"/>
        <v/>
      </c>
      <c r="D1080" s="83" t="str">
        <f t="shared" ca="1" si="123"/>
        <v/>
      </c>
      <c r="E1080" s="81">
        <f t="shared" ca="1" si="122"/>
        <v>0</v>
      </c>
      <c r="F1080" s="83"/>
      <c r="G1080" s="82" t="str">
        <f t="shared" ca="1" si="119"/>
        <v/>
      </c>
      <c r="H1080" s="82" t="str">
        <f t="shared" ca="1" si="120"/>
        <v/>
      </c>
      <c r="I1080" s="82" t="str">
        <f t="shared" ca="1" si="121"/>
        <v/>
      </c>
    </row>
    <row r="1081" spans="2:9" ht="15" thickBot="1" x14ac:dyDescent="0.35">
      <c r="B1081" s="79" t="str">
        <f t="shared" ca="1" si="124"/>
        <v/>
      </c>
      <c r="C1081" s="80" t="str">
        <f t="shared" ca="1" si="118"/>
        <v/>
      </c>
      <c r="D1081" s="83" t="str">
        <f t="shared" ca="1" si="123"/>
        <v/>
      </c>
      <c r="E1081" s="81">
        <f t="shared" ca="1" si="122"/>
        <v>0</v>
      </c>
      <c r="F1081" s="83"/>
      <c r="G1081" s="82" t="str">
        <f t="shared" ca="1" si="119"/>
        <v/>
      </c>
      <c r="H1081" s="82" t="str">
        <f t="shared" ca="1" si="120"/>
        <v/>
      </c>
      <c r="I1081" s="82" t="str">
        <f t="shared" ca="1" si="121"/>
        <v/>
      </c>
    </row>
    <row r="1082" spans="2:9" ht="15" thickBot="1" x14ac:dyDescent="0.35">
      <c r="B1082" s="79" t="str">
        <f t="shared" ca="1" si="124"/>
        <v/>
      </c>
      <c r="C1082" s="80" t="str">
        <f t="shared" ca="1" si="118"/>
        <v/>
      </c>
      <c r="D1082" s="83" t="str">
        <f t="shared" ca="1" si="123"/>
        <v/>
      </c>
      <c r="E1082" s="81">
        <f t="shared" ca="1" si="122"/>
        <v>0</v>
      </c>
      <c r="F1082" s="83"/>
      <c r="G1082" s="82" t="str">
        <f t="shared" ca="1" si="119"/>
        <v/>
      </c>
      <c r="H1082" s="82" t="str">
        <f t="shared" ca="1" si="120"/>
        <v/>
      </c>
      <c r="I1082" s="82" t="str">
        <f t="shared" ca="1" si="121"/>
        <v/>
      </c>
    </row>
    <row r="1083" spans="2:9" ht="15" thickBot="1" x14ac:dyDescent="0.35">
      <c r="B1083" s="79" t="str">
        <f t="shared" ca="1" si="124"/>
        <v/>
      </c>
      <c r="C1083" s="80" t="str">
        <f t="shared" ca="1" si="118"/>
        <v/>
      </c>
      <c r="D1083" s="83" t="str">
        <f t="shared" ca="1" si="123"/>
        <v/>
      </c>
      <c r="E1083" s="81">
        <f t="shared" ca="1" si="122"/>
        <v>0</v>
      </c>
      <c r="F1083" s="83"/>
      <c r="G1083" s="82" t="str">
        <f t="shared" ca="1" si="119"/>
        <v/>
      </c>
      <c r="H1083" s="82" t="str">
        <f t="shared" ca="1" si="120"/>
        <v/>
      </c>
      <c r="I1083" s="82" t="str">
        <f t="shared" ca="1" si="121"/>
        <v/>
      </c>
    </row>
    <row r="1084" spans="2:9" ht="15" thickBot="1" x14ac:dyDescent="0.35">
      <c r="B1084" s="79" t="str">
        <f t="shared" ca="1" si="124"/>
        <v/>
      </c>
      <c r="C1084" s="80" t="str">
        <f t="shared" ca="1" si="118"/>
        <v/>
      </c>
      <c r="D1084" s="83" t="str">
        <f t="shared" ca="1" si="123"/>
        <v/>
      </c>
      <c r="E1084" s="81">
        <f t="shared" ca="1" si="122"/>
        <v>0</v>
      </c>
      <c r="F1084" s="83"/>
      <c r="G1084" s="82" t="str">
        <f t="shared" ca="1" si="119"/>
        <v/>
      </c>
      <c r="H1084" s="82" t="str">
        <f t="shared" ca="1" si="120"/>
        <v/>
      </c>
      <c r="I1084" s="82" t="str">
        <f t="shared" ca="1" si="121"/>
        <v/>
      </c>
    </row>
    <row r="1085" spans="2:9" ht="15" thickBot="1" x14ac:dyDescent="0.35">
      <c r="B1085" s="79" t="str">
        <f t="shared" ca="1" si="124"/>
        <v/>
      </c>
      <c r="C1085" s="80" t="str">
        <f t="shared" ca="1" si="118"/>
        <v/>
      </c>
      <c r="D1085" s="83" t="str">
        <f t="shared" ca="1" si="123"/>
        <v/>
      </c>
      <c r="E1085" s="81">
        <f t="shared" ca="1" si="122"/>
        <v>0</v>
      </c>
      <c r="F1085" s="83"/>
      <c r="G1085" s="82" t="str">
        <f t="shared" ca="1" si="119"/>
        <v/>
      </c>
      <c r="H1085" s="82" t="str">
        <f t="shared" ca="1" si="120"/>
        <v/>
      </c>
      <c r="I1085" s="82" t="str">
        <f t="shared" ca="1" si="121"/>
        <v/>
      </c>
    </row>
    <row r="1086" spans="2:9" ht="15" thickBot="1" x14ac:dyDescent="0.35">
      <c r="B1086" s="79" t="str">
        <f t="shared" ca="1" si="124"/>
        <v/>
      </c>
      <c r="C1086" s="80" t="str">
        <f t="shared" ca="1" si="118"/>
        <v/>
      </c>
      <c r="D1086" s="83" t="str">
        <f t="shared" ca="1" si="123"/>
        <v/>
      </c>
      <c r="E1086" s="81">
        <f t="shared" ca="1" si="122"/>
        <v>0</v>
      </c>
      <c r="F1086" s="83"/>
      <c r="G1086" s="82" t="str">
        <f t="shared" ca="1" si="119"/>
        <v/>
      </c>
      <c r="H1086" s="82" t="str">
        <f t="shared" ca="1" si="120"/>
        <v/>
      </c>
      <c r="I1086" s="82" t="str">
        <f t="shared" ca="1" si="121"/>
        <v/>
      </c>
    </row>
    <row r="1087" spans="2:9" ht="15" thickBot="1" x14ac:dyDescent="0.35">
      <c r="B1087" s="79" t="str">
        <f t="shared" ca="1" si="124"/>
        <v/>
      </c>
      <c r="C1087" s="80" t="str">
        <f t="shared" ca="1" si="118"/>
        <v/>
      </c>
      <c r="D1087" s="83" t="str">
        <f t="shared" ca="1" si="123"/>
        <v/>
      </c>
      <c r="E1087" s="81">
        <f t="shared" ca="1" si="122"/>
        <v>0</v>
      </c>
      <c r="F1087" s="83"/>
      <c r="G1087" s="82" t="str">
        <f t="shared" ca="1" si="119"/>
        <v/>
      </c>
      <c r="H1087" s="82" t="str">
        <f t="shared" ca="1" si="120"/>
        <v/>
      </c>
      <c r="I1087" s="82" t="str">
        <f t="shared" ca="1" si="121"/>
        <v/>
      </c>
    </row>
    <row r="1088" spans="2:9" ht="15" thickBot="1" x14ac:dyDescent="0.35">
      <c r="B1088" s="79" t="str">
        <f t="shared" ca="1" si="124"/>
        <v/>
      </c>
      <c r="C1088" s="80" t="str">
        <f t="shared" ca="1" si="118"/>
        <v/>
      </c>
      <c r="D1088" s="83" t="str">
        <f t="shared" ca="1" si="123"/>
        <v/>
      </c>
      <c r="E1088" s="81">
        <f t="shared" ca="1" si="122"/>
        <v>0</v>
      </c>
      <c r="F1088" s="83"/>
      <c r="G1088" s="82" t="str">
        <f t="shared" ca="1" si="119"/>
        <v/>
      </c>
      <c r="H1088" s="82" t="str">
        <f t="shared" ca="1" si="120"/>
        <v/>
      </c>
      <c r="I1088" s="82" t="str">
        <f t="shared" ca="1" si="121"/>
        <v/>
      </c>
    </row>
    <row r="1089" spans="2:9" ht="15" thickBot="1" x14ac:dyDescent="0.35">
      <c r="B1089" s="79" t="str">
        <f t="shared" ca="1" si="124"/>
        <v/>
      </c>
      <c r="C1089" s="80" t="str">
        <f t="shared" ca="1" si="118"/>
        <v/>
      </c>
      <c r="D1089" s="83" t="str">
        <f t="shared" ca="1" si="123"/>
        <v/>
      </c>
      <c r="E1089" s="81">
        <f t="shared" ca="1" si="122"/>
        <v>0</v>
      </c>
      <c r="F1089" s="83"/>
      <c r="G1089" s="82" t="str">
        <f t="shared" ca="1" si="119"/>
        <v/>
      </c>
      <c r="H1089" s="82" t="str">
        <f t="shared" ca="1" si="120"/>
        <v/>
      </c>
      <c r="I1089" s="82" t="str">
        <f t="shared" ca="1" si="121"/>
        <v/>
      </c>
    </row>
    <row r="1090" spans="2:9" ht="15" thickBot="1" x14ac:dyDescent="0.35">
      <c r="B1090" s="79" t="str">
        <f t="shared" ca="1" si="124"/>
        <v/>
      </c>
      <c r="C1090" s="80" t="str">
        <f t="shared" ca="1" si="118"/>
        <v/>
      </c>
      <c r="D1090" s="83" t="str">
        <f t="shared" ca="1" si="123"/>
        <v/>
      </c>
      <c r="E1090" s="81">
        <f t="shared" ca="1" si="122"/>
        <v>0</v>
      </c>
      <c r="F1090" s="83"/>
      <c r="G1090" s="82" t="str">
        <f t="shared" ca="1" si="119"/>
        <v/>
      </c>
      <c r="H1090" s="82" t="str">
        <f t="shared" ca="1" si="120"/>
        <v/>
      </c>
      <c r="I1090" s="82" t="str">
        <f t="shared" ca="1" si="121"/>
        <v/>
      </c>
    </row>
    <row r="1091" spans="2:9" ht="15" thickBot="1" x14ac:dyDescent="0.35">
      <c r="B1091" s="79" t="str">
        <f t="shared" ca="1" si="124"/>
        <v/>
      </c>
      <c r="C1091" s="80" t="str">
        <f t="shared" ca="1" si="118"/>
        <v/>
      </c>
      <c r="D1091" s="83" t="str">
        <f t="shared" ca="1" si="123"/>
        <v/>
      </c>
      <c r="E1091" s="81">
        <f t="shared" ca="1" si="122"/>
        <v>0</v>
      </c>
      <c r="F1091" s="83"/>
      <c r="G1091" s="82" t="str">
        <f t="shared" ca="1" si="119"/>
        <v/>
      </c>
      <c r="H1091" s="82" t="str">
        <f t="shared" ca="1" si="120"/>
        <v/>
      </c>
      <c r="I1091" s="82" t="str">
        <f t="shared" ca="1" si="121"/>
        <v/>
      </c>
    </row>
    <row r="1092" spans="2:9" ht="15" thickBot="1" x14ac:dyDescent="0.35">
      <c r="B1092" s="79" t="str">
        <f t="shared" ca="1" si="124"/>
        <v/>
      </c>
      <c r="C1092" s="80" t="str">
        <f t="shared" ca="1" si="118"/>
        <v/>
      </c>
      <c r="D1092" s="83" t="str">
        <f t="shared" ca="1" si="123"/>
        <v/>
      </c>
      <c r="E1092" s="81">
        <f t="shared" ca="1" si="122"/>
        <v>0</v>
      </c>
      <c r="F1092" s="83"/>
      <c r="G1092" s="82" t="str">
        <f t="shared" ca="1" si="119"/>
        <v/>
      </c>
      <c r="H1092" s="82" t="str">
        <f t="shared" ca="1" si="120"/>
        <v/>
      </c>
      <c r="I1092" s="82" t="str">
        <f t="shared" ca="1" si="121"/>
        <v/>
      </c>
    </row>
    <row r="1093" spans="2:9" ht="15" thickBot="1" x14ac:dyDescent="0.35">
      <c r="B1093" s="79" t="str">
        <f t="shared" ca="1" si="124"/>
        <v/>
      </c>
      <c r="C1093" s="80" t="str">
        <f t="shared" ca="1" si="118"/>
        <v/>
      </c>
      <c r="D1093" s="83" t="str">
        <f t="shared" ca="1" si="123"/>
        <v/>
      </c>
      <c r="E1093" s="81">
        <f t="shared" ca="1" si="122"/>
        <v>0</v>
      </c>
      <c r="F1093" s="83"/>
      <c r="G1093" s="82" t="str">
        <f t="shared" ca="1" si="119"/>
        <v/>
      </c>
      <c r="H1093" s="82" t="str">
        <f t="shared" ca="1" si="120"/>
        <v/>
      </c>
      <c r="I1093" s="82" t="str">
        <f t="shared" ca="1" si="121"/>
        <v/>
      </c>
    </row>
    <row r="1094" spans="2:9" ht="15" thickBot="1" x14ac:dyDescent="0.35">
      <c r="B1094" s="79" t="str">
        <f t="shared" ca="1" si="124"/>
        <v/>
      </c>
      <c r="C1094" s="80" t="str">
        <f t="shared" ca="1" si="118"/>
        <v/>
      </c>
      <c r="D1094" s="83" t="str">
        <f t="shared" ca="1" si="123"/>
        <v/>
      </c>
      <c r="E1094" s="81">
        <f t="shared" ca="1" si="122"/>
        <v>0</v>
      </c>
      <c r="F1094" s="83"/>
      <c r="G1094" s="82" t="str">
        <f t="shared" ca="1" si="119"/>
        <v/>
      </c>
      <c r="H1094" s="82" t="str">
        <f t="shared" ca="1" si="120"/>
        <v/>
      </c>
      <c r="I1094" s="82" t="str">
        <f t="shared" ca="1" si="121"/>
        <v/>
      </c>
    </row>
    <row r="1095" spans="2:9" ht="15" thickBot="1" x14ac:dyDescent="0.35">
      <c r="B1095" s="79" t="str">
        <f t="shared" ca="1" si="124"/>
        <v/>
      </c>
      <c r="C1095" s="80" t="str">
        <f t="shared" ca="1" si="118"/>
        <v/>
      </c>
      <c r="D1095" s="83" t="str">
        <f t="shared" ca="1" si="123"/>
        <v/>
      </c>
      <c r="E1095" s="81">
        <f t="shared" ca="1" si="122"/>
        <v>0</v>
      </c>
      <c r="F1095" s="83"/>
      <c r="G1095" s="82" t="str">
        <f t="shared" ca="1" si="119"/>
        <v/>
      </c>
      <c r="H1095" s="82" t="str">
        <f t="shared" ca="1" si="120"/>
        <v/>
      </c>
      <c r="I1095" s="82" t="str">
        <f t="shared" ca="1" si="121"/>
        <v/>
      </c>
    </row>
    <row r="1096" spans="2:9" ht="15" thickBot="1" x14ac:dyDescent="0.35">
      <c r="B1096" s="79" t="str">
        <f t="shared" ca="1" si="124"/>
        <v/>
      </c>
      <c r="C1096" s="80" t="str">
        <f t="shared" ca="1" si="118"/>
        <v/>
      </c>
      <c r="D1096" s="83" t="str">
        <f t="shared" ca="1" si="123"/>
        <v/>
      </c>
      <c r="E1096" s="81">
        <f t="shared" ca="1" si="122"/>
        <v>0</v>
      </c>
      <c r="F1096" s="83"/>
      <c r="G1096" s="82" t="str">
        <f t="shared" ca="1" si="119"/>
        <v/>
      </c>
      <c r="H1096" s="82" t="str">
        <f t="shared" ca="1" si="120"/>
        <v/>
      </c>
      <c r="I1096" s="82" t="str">
        <f t="shared" ca="1" si="121"/>
        <v/>
      </c>
    </row>
    <row r="1097" spans="2:9" ht="15" thickBot="1" x14ac:dyDescent="0.35">
      <c r="B1097" s="79" t="str">
        <f t="shared" ca="1" si="124"/>
        <v/>
      </c>
      <c r="C1097" s="80" t="str">
        <f t="shared" ca="1" si="118"/>
        <v/>
      </c>
      <c r="D1097" s="83" t="str">
        <f t="shared" ca="1" si="123"/>
        <v/>
      </c>
      <c r="E1097" s="81">
        <f t="shared" ca="1" si="122"/>
        <v>0</v>
      </c>
      <c r="F1097" s="83"/>
      <c r="G1097" s="82" t="str">
        <f t="shared" ca="1" si="119"/>
        <v/>
      </c>
      <c r="H1097" s="82" t="str">
        <f t="shared" ca="1" si="120"/>
        <v/>
      </c>
      <c r="I1097" s="82" t="str">
        <f t="shared" ca="1" si="121"/>
        <v/>
      </c>
    </row>
    <row r="1098" spans="2:9" ht="15" thickBot="1" x14ac:dyDescent="0.35">
      <c r="B1098" s="79" t="str">
        <f t="shared" ca="1" si="124"/>
        <v/>
      </c>
      <c r="C1098" s="80" t="str">
        <f t="shared" ca="1" si="118"/>
        <v/>
      </c>
      <c r="D1098" s="83" t="str">
        <f t="shared" ca="1" si="123"/>
        <v/>
      </c>
      <c r="E1098" s="81">
        <f t="shared" ca="1" si="122"/>
        <v>0</v>
      </c>
      <c r="F1098" s="83"/>
      <c r="G1098" s="82" t="str">
        <f t="shared" ca="1" si="119"/>
        <v/>
      </c>
      <c r="H1098" s="82" t="str">
        <f t="shared" ca="1" si="120"/>
        <v/>
      </c>
      <c r="I1098" s="82" t="str">
        <f t="shared" ca="1" si="121"/>
        <v/>
      </c>
    </row>
    <row r="1099" spans="2:9" ht="15" thickBot="1" x14ac:dyDescent="0.35">
      <c r="B1099" s="79" t="str">
        <f t="shared" ca="1" si="124"/>
        <v/>
      </c>
      <c r="C1099" s="80" t="str">
        <f t="shared" ca="1" si="118"/>
        <v/>
      </c>
      <c r="D1099" s="83" t="str">
        <f t="shared" ca="1" si="123"/>
        <v/>
      </c>
      <c r="E1099" s="81">
        <f t="shared" ca="1" si="122"/>
        <v>0</v>
      </c>
      <c r="F1099" s="83"/>
      <c r="G1099" s="82" t="str">
        <f t="shared" ca="1" si="119"/>
        <v/>
      </c>
      <c r="H1099" s="82" t="str">
        <f t="shared" ca="1" si="120"/>
        <v/>
      </c>
      <c r="I1099" s="82" t="str">
        <f t="shared" ca="1" si="121"/>
        <v/>
      </c>
    </row>
    <row r="1100" spans="2:9" ht="15" thickBot="1" x14ac:dyDescent="0.35">
      <c r="B1100" s="79" t="str">
        <f t="shared" ca="1" si="124"/>
        <v/>
      </c>
      <c r="C1100" s="80" t="str">
        <f t="shared" ca="1" si="118"/>
        <v/>
      </c>
      <c r="D1100" s="83" t="str">
        <f t="shared" ca="1" si="123"/>
        <v/>
      </c>
      <c r="E1100" s="81">
        <f t="shared" ca="1" si="122"/>
        <v>0</v>
      </c>
      <c r="F1100" s="83"/>
      <c r="G1100" s="82" t="str">
        <f t="shared" ca="1" si="119"/>
        <v/>
      </c>
      <c r="H1100" s="82" t="str">
        <f t="shared" ca="1" si="120"/>
        <v/>
      </c>
      <c r="I1100" s="82" t="str">
        <f t="shared" ca="1" si="121"/>
        <v/>
      </c>
    </row>
    <row r="1101" spans="2:9" ht="15" thickBot="1" x14ac:dyDescent="0.35">
      <c r="B1101" s="79" t="str">
        <f t="shared" ca="1" si="124"/>
        <v/>
      </c>
      <c r="C1101" s="80" t="str">
        <f t="shared" ca="1" si="118"/>
        <v/>
      </c>
      <c r="D1101" s="83" t="str">
        <f t="shared" ca="1" si="123"/>
        <v/>
      </c>
      <c r="E1101" s="81">
        <f t="shared" ca="1" si="122"/>
        <v>0</v>
      </c>
      <c r="F1101" s="83"/>
      <c r="G1101" s="82" t="str">
        <f t="shared" ca="1" si="119"/>
        <v/>
      </c>
      <c r="H1101" s="82" t="str">
        <f t="shared" ca="1" si="120"/>
        <v/>
      </c>
      <c r="I1101" s="82" t="str">
        <f t="shared" ca="1" si="121"/>
        <v/>
      </c>
    </row>
    <row r="1102" spans="2:9" ht="15" thickBot="1" x14ac:dyDescent="0.35">
      <c r="B1102" s="79" t="str">
        <f t="shared" ca="1" si="124"/>
        <v/>
      </c>
      <c r="C1102" s="80" t="str">
        <f t="shared" ca="1" si="118"/>
        <v/>
      </c>
      <c r="D1102" s="83" t="str">
        <f t="shared" ca="1" si="123"/>
        <v/>
      </c>
      <c r="E1102" s="81">
        <f t="shared" ca="1" si="122"/>
        <v>0</v>
      </c>
      <c r="F1102" s="83"/>
      <c r="G1102" s="82" t="str">
        <f t="shared" ca="1" si="119"/>
        <v/>
      </c>
      <c r="H1102" s="82" t="str">
        <f t="shared" ca="1" si="120"/>
        <v/>
      </c>
      <c r="I1102" s="82" t="str">
        <f t="shared" ca="1" si="121"/>
        <v/>
      </c>
    </row>
    <row r="1103" spans="2:9" ht="15" thickBot="1" x14ac:dyDescent="0.35">
      <c r="B1103" s="79" t="str">
        <f t="shared" ca="1" si="124"/>
        <v/>
      </c>
      <c r="C1103" s="80" t="str">
        <f t="shared" ca="1" si="118"/>
        <v/>
      </c>
      <c r="D1103" s="83" t="str">
        <f t="shared" ca="1" si="123"/>
        <v/>
      </c>
      <c r="E1103" s="81">
        <f t="shared" ca="1" si="122"/>
        <v>0</v>
      </c>
      <c r="F1103" s="83"/>
      <c r="G1103" s="82" t="str">
        <f t="shared" ca="1" si="119"/>
        <v/>
      </c>
      <c r="H1103" s="82" t="str">
        <f t="shared" ca="1" si="120"/>
        <v/>
      </c>
      <c r="I1103" s="82" t="str">
        <f t="shared" ca="1" si="121"/>
        <v/>
      </c>
    </row>
    <row r="1104" spans="2:9" ht="15" thickBot="1" x14ac:dyDescent="0.35">
      <c r="B1104" s="79" t="str">
        <f t="shared" ca="1" si="124"/>
        <v/>
      </c>
      <c r="C1104" s="80" t="str">
        <f t="shared" ca="1" si="118"/>
        <v/>
      </c>
      <c r="D1104" s="83" t="str">
        <f t="shared" ca="1" si="123"/>
        <v/>
      </c>
      <c r="E1104" s="81">
        <f t="shared" ca="1" si="122"/>
        <v>0</v>
      </c>
      <c r="F1104" s="83"/>
      <c r="G1104" s="82" t="str">
        <f t="shared" ca="1" si="119"/>
        <v/>
      </c>
      <c r="H1104" s="82" t="str">
        <f t="shared" ca="1" si="120"/>
        <v/>
      </c>
      <c r="I1104" s="82" t="str">
        <f t="shared" ca="1" si="121"/>
        <v/>
      </c>
    </row>
    <row r="1105" spans="2:9" ht="15" thickBot="1" x14ac:dyDescent="0.35">
      <c r="B1105" s="79" t="str">
        <f t="shared" ca="1" si="124"/>
        <v/>
      </c>
      <c r="C1105" s="80" t="str">
        <f t="shared" ca="1" si="118"/>
        <v/>
      </c>
      <c r="D1105" s="83" t="str">
        <f t="shared" ca="1" si="123"/>
        <v/>
      </c>
      <c r="E1105" s="81">
        <f t="shared" ca="1" si="122"/>
        <v>0</v>
      </c>
      <c r="F1105" s="83"/>
      <c r="G1105" s="82" t="str">
        <f t="shared" ca="1" si="119"/>
        <v/>
      </c>
      <c r="H1105" s="82" t="str">
        <f t="shared" ca="1" si="120"/>
        <v/>
      </c>
      <c r="I1105" s="82" t="str">
        <f t="shared" ca="1" si="121"/>
        <v/>
      </c>
    </row>
    <row r="1106" spans="2:9" ht="15" thickBot="1" x14ac:dyDescent="0.35">
      <c r="B1106" s="79" t="str">
        <f t="shared" ca="1" si="124"/>
        <v/>
      </c>
      <c r="C1106" s="80" t="str">
        <f t="shared" ca="1" si="118"/>
        <v/>
      </c>
      <c r="D1106" s="83" t="str">
        <f t="shared" ca="1" si="123"/>
        <v/>
      </c>
      <c r="E1106" s="81">
        <f t="shared" ca="1" si="122"/>
        <v>0</v>
      </c>
      <c r="F1106" s="83"/>
      <c r="G1106" s="82" t="str">
        <f t="shared" ca="1" si="119"/>
        <v/>
      </c>
      <c r="H1106" s="82" t="str">
        <f t="shared" ca="1" si="120"/>
        <v/>
      </c>
      <c r="I1106" s="82" t="str">
        <f t="shared" ca="1" si="121"/>
        <v/>
      </c>
    </row>
    <row r="1107" spans="2:9" ht="15" thickBot="1" x14ac:dyDescent="0.35">
      <c r="B1107" s="79" t="str">
        <f t="shared" ca="1" si="124"/>
        <v/>
      </c>
      <c r="C1107" s="80" t="str">
        <f t="shared" ca="1" si="118"/>
        <v/>
      </c>
      <c r="D1107" s="83" t="str">
        <f t="shared" ca="1" si="123"/>
        <v/>
      </c>
      <c r="E1107" s="81">
        <f t="shared" ca="1" si="122"/>
        <v>0</v>
      </c>
      <c r="F1107" s="83"/>
      <c r="G1107" s="82" t="str">
        <f t="shared" ca="1" si="119"/>
        <v/>
      </c>
      <c r="H1107" s="82" t="str">
        <f t="shared" ca="1" si="120"/>
        <v/>
      </c>
      <c r="I1107" s="82" t="str">
        <f t="shared" ca="1" si="121"/>
        <v/>
      </c>
    </row>
    <row r="1108" spans="2:9" ht="15" thickBot="1" x14ac:dyDescent="0.35">
      <c r="B1108" s="79" t="str">
        <f t="shared" ca="1" si="124"/>
        <v/>
      </c>
      <c r="C1108" s="80" t="str">
        <f t="shared" ca="1" si="118"/>
        <v/>
      </c>
      <c r="D1108" s="83" t="str">
        <f t="shared" ca="1" si="123"/>
        <v/>
      </c>
      <c r="E1108" s="81">
        <f t="shared" ca="1" si="122"/>
        <v>0</v>
      </c>
      <c r="F1108" s="83"/>
      <c r="G1108" s="82" t="str">
        <f t="shared" ca="1" si="119"/>
        <v/>
      </c>
      <c r="H1108" s="82" t="str">
        <f t="shared" ca="1" si="120"/>
        <v/>
      </c>
      <c r="I1108" s="82" t="str">
        <f t="shared" ca="1" si="121"/>
        <v/>
      </c>
    </row>
    <row r="1109" spans="2:9" ht="15" thickBot="1" x14ac:dyDescent="0.35">
      <c r="B1109" s="79" t="str">
        <f t="shared" ca="1" si="124"/>
        <v/>
      </c>
      <c r="C1109" s="80" t="str">
        <f t="shared" ca="1" si="118"/>
        <v/>
      </c>
      <c r="D1109" s="83" t="str">
        <f t="shared" ca="1" si="123"/>
        <v/>
      </c>
      <c r="E1109" s="81">
        <f t="shared" ca="1" si="122"/>
        <v>0</v>
      </c>
      <c r="F1109" s="83"/>
      <c r="G1109" s="82" t="str">
        <f t="shared" ca="1" si="119"/>
        <v/>
      </c>
      <c r="H1109" s="82" t="str">
        <f t="shared" ca="1" si="120"/>
        <v/>
      </c>
      <c r="I1109" s="82" t="str">
        <f t="shared" ca="1" si="121"/>
        <v/>
      </c>
    </row>
    <row r="1110" spans="2:9" ht="15" thickBot="1" x14ac:dyDescent="0.35">
      <c r="B1110" s="79" t="str">
        <f t="shared" ca="1" si="124"/>
        <v/>
      </c>
      <c r="C1110" s="80" t="str">
        <f t="shared" ca="1" si="118"/>
        <v/>
      </c>
      <c r="D1110" s="83" t="str">
        <f t="shared" ca="1" si="123"/>
        <v/>
      </c>
      <c r="E1110" s="81">
        <f t="shared" ca="1" si="122"/>
        <v>0</v>
      </c>
      <c r="F1110" s="83"/>
      <c r="G1110" s="82" t="str">
        <f t="shared" ca="1" si="119"/>
        <v/>
      </c>
      <c r="H1110" s="82" t="str">
        <f t="shared" ca="1" si="120"/>
        <v/>
      </c>
      <c r="I1110" s="82" t="str">
        <f t="shared" ca="1" si="121"/>
        <v/>
      </c>
    </row>
    <row r="1111" spans="2:9" ht="15" thickBot="1" x14ac:dyDescent="0.35">
      <c r="B1111" s="79" t="str">
        <f t="shared" ca="1" si="124"/>
        <v/>
      </c>
      <c r="C1111" s="80" t="str">
        <f t="shared" ca="1" si="118"/>
        <v/>
      </c>
      <c r="D1111" s="83" t="str">
        <f t="shared" ca="1" si="123"/>
        <v/>
      </c>
      <c r="E1111" s="81">
        <f t="shared" ca="1" si="122"/>
        <v>0</v>
      </c>
      <c r="F1111" s="83"/>
      <c r="G1111" s="82" t="str">
        <f t="shared" ca="1" si="119"/>
        <v/>
      </c>
      <c r="H1111" s="82" t="str">
        <f t="shared" ca="1" si="120"/>
        <v/>
      </c>
      <c r="I1111" s="82" t="str">
        <f t="shared" ca="1" si="121"/>
        <v/>
      </c>
    </row>
    <row r="1112" spans="2:9" ht="15" thickBot="1" x14ac:dyDescent="0.35">
      <c r="B1112" s="79" t="str">
        <f t="shared" ca="1" si="124"/>
        <v/>
      </c>
      <c r="C1112" s="80" t="str">
        <f t="shared" ref="C1112:C1175" ca="1" si="125">IF($E$10="End of the Period",IF(B1112="","",IF(OR(payment_frequency_2="Weekly",payment_frequency_2="Bi-weekly",payment_frequency_2="Semi-monthly"),first_payment_date_2+B1112*VLOOKUP(payment_frequency_2,periodic_table,2,0),EDATE(first_payment_date_2,B1112*VLOOKUP(payment_frequency_2,periodic_table,2,0)))),IF(B1112="","",IF(OR(payment_frequency_2="Weekly",payment_frequency_2="Bi-weekly",payment_frequency_2="Semi-monthly"),first_payment_date_2+(B1112-1)*VLOOKUP(payment_frequency_2,periodic_table,2,0),EDATE(first_payment_date_2,(B1112-1)*VLOOKUP(payment_frequency_2,periodic_table,2,0)))))</f>
        <v/>
      </c>
      <c r="D1112" s="83" t="str">
        <f t="shared" ca="1" si="123"/>
        <v/>
      </c>
      <c r="E1112" s="81">
        <f t="shared" ca="1" si="122"/>
        <v>0</v>
      </c>
      <c r="F1112" s="83"/>
      <c r="G1112" s="82" t="str">
        <f t="shared" ref="G1112:G1175" ca="1" si="126">IF(AND(payment_type_2=1,B1112=1),0,IF(B1112="","",I1111*rate_2))</f>
        <v/>
      </c>
      <c r="H1112" s="82" t="str">
        <f t="shared" ca="1" si="120"/>
        <v/>
      </c>
      <c r="I1112" s="82" t="str">
        <f t="shared" ca="1" si="121"/>
        <v/>
      </c>
    </row>
    <row r="1113" spans="2:9" ht="15" thickBot="1" x14ac:dyDescent="0.35">
      <c r="B1113" s="79" t="str">
        <f t="shared" ca="1" si="124"/>
        <v/>
      </c>
      <c r="C1113" s="80" t="str">
        <f t="shared" ca="1" si="125"/>
        <v/>
      </c>
      <c r="D1113" s="83" t="str">
        <f t="shared" ca="1" si="123"/>
        <v/>
      </c>
      <c r="E1113" s="81">
        <f t="shared" ca="1" si="122"/>
        <v>0</v>
      </c>
      <c r="F1113" s="83"/>
      <c r="G1113" s="82" t="str">
        <f t="shared" ca="1" si="126"/>
        <v/>
      </c>
      <c r="H1113" s="82" t="str">
        <f t="shared" ref="H1113:H1176" ca="1" si="127">IF(B1113="","",D1113-G1113+E1113+F1113)</f>
        <v/>
      </c>
      <c r="I1113" s="82" t="str">
        <f t="shared" ref="I1113:I1176" ca="1" si="128">IFERROR(IF(H1113&lt;=0,"",I1112-H1113),"")</f>
        <v/>
      </c>
    </row>
    <row r="1114" spans="2:9" ht="15" thickBot="1" x14ac:dyDescent="0.35">
      <c r="B1114" s="79" t="str">
        <f t="shared" ca="1" si="124"/>
        <v/>
      </c>
      <c r="C1114" s="80" t="str">
        <f t="shared" ca="1" si="125"/>
        <v/>
      </c>
      <c r="D1114" s="83" t="str">
        <f t="shared" ca="1" si="123"/>
        <v/>
      </c>
      <c r="E1114" s="81">
        <f t="shared" ca="1" si="122"/>
        <v>0</v>
      </c>
      <c r="F1114" s="83"/>
      <c r="G1114" s="82" t="str">
        <f t="shared" ca="1" si="126"/>
        <v/>
      </c>
      <c r="H1114" s="82" t="str">
        <f t="shared" ca="1" si="127"/>
        <v/>
      </c>
      <c r="I1114" s="82" t="str">
        <f t="shared" ca="1" si="128"/>
        <v/>
      </c>
    </row>
    <row r="1115" spans="2:9" ht="15" thickBot="1" x14ac:dyDescent="0.35">
      <c r="B1115" s="79" t="str">
        <f t="shared" ca="1" si="124"/>
        <v/>
      </c>
      <c r="C1115" s="80" t="str">
        <f t="shared" ca="1" si="125"/>
        <v/>
      </c>
      <c r="D1115" s="83" t="str">
        <f t="shared" ca="1" si="123"/>
        <v/>
      </c>
      <c r="E1115" s="81">
        <f t="shared" ca="1" si="122"/>
        <v>0</v>
      </c>
      <c r="F1115" s="83"/>
      <c r="G1115" s="82" t="str">
        <f t="shared" ca="1" si="126"/>
        <v/>
      </c>
      <c r="H1115" s="82" t="str">
        <f t="shared" ca="1" si="127"/>
        <v/>
      </c>
      <c r="I1115" s="82" t="str">
        <f t="shared" ca="1" si="128"/>
        <v/>
      </c>
    </row>
    <row r="1116" spans="2:9" ht="15" thickBot="1" x14ac:dyDescent="0.35">
      <c r="B1116" s="79" t="str">
        <f t="shared" ca="1" si="124"/>
        <v/>
      </c>
      <c r="C1116" s="80" t="str">
        <f t="shared" ca="1" si="125"/>
        <v/>
      </c>
      <c r="D1116" s="83" t="str">
        <f t="shared" ca="1" si="123"/>
        <v/>
      </c>
      <c r="E1116" s="81">
        <f t="shared" ca="1" si="122"/>
        <v>0</v>
      </c>
      <c r="F1116" s="83"/>
      <c r="G1116" s="82" t="str">
        <f t="shared" ca="1" si="126"/>
        <v/>
      </c>
      <c r="H1116" s="82" t="str">
        <f t="shared" ca="1" si="127"/>
        <v/>
      </c>
      <c r="I1116" s="82" t="str">
        <f t="shared" ca="1" si="128"/>
        <v/>
      </c>
    </row>
    <row r="1117" spans="2:9" ht="15" thickBot="1" x14ac:dyDescent="0.35">
      <c r="B1117" s="79" t="str">
        <f t="shared" ca="1" si="124"/>
        <v/>
      </c>
      <c r="C1117" s="80" t="str">
        <f t="shared" ca="1" si="125"/>
        <v/>
      </c>
      <c r="D1117" s="83" t="str">
        <f t="shared" ca="1" si="123"/>
        <v/>
      </c>
      <c r="E1117" s="81">
        <f t="shared" ca="1" si="122"/>
        <v>0</v>
      </c>
      <c r="F1117" s="83"/>
      <c r="G1117" s="82" t="str">
        <f t="shared" ca="1" si="126"/>
        <v/>
      </c>
      <c r="H1117" s="82" t="str">
        <f t="shared" ca="1" si="127"/>
        <v/>
      </c>
      <c r="I1117" s="82" t="str">
        <f t="shared" ca="1" si="128"/>
        <v/>
      </c>
    </row>
    <row r="1118" spans="2:9" ht="15" thickBot="1" x14ac:dyDescent="0.35">
      <c r="B1118" s="79" t="str">
        <f t="shared" ca="1" si="124"/>
        <v/>
      </c>
      <c r="C1118" s="80" t="str">
        <f t="shared" ca="1" si="125"/>
        <v/>
      </c>
      <c r="D1118" s="83" t="str">
        <f t="shared" ca="1" si="123"/>
        <v/>
      </c>
      <c r="E1118" s="81">
        <f t="shared" ca="1" si="122"/>
        <v>0</v>
      </c>
      <c r="F1118" s="83"/>
      <c r="G1118" s="82" t="str">
        <f t="shared" ca="1" si="126"/>
        <v/>
      </c>
      <c r="H1118" s="82" t="str">
        <f t="shared" ca="1" si="127"/>
        <v/>
      </c>
      <c r="I1118" s="82" t="str">
        <f t="shared" ca="1" si="128"/>
        <v/>
      </c>
    </row>
    <row r="1119" spans="2:9" ht="15" thickBot="1" x14ac:dyDescent="0.35">
      <c r="B1119" s="79" t="str">
        <f t="shared" ca="1" si="124"/>
        <v/>
      </c>
      <c r="C1119" s="80" t="str">
        <f t="shared" ca="1" si="125"/>
        <v/>
      </c>
      <c r="D1119" s="83" t="str">
        <f t="shared" ca="1" si="123"/>
        <v/>
      </c>
      <c r="E1119" s="81">
        <f t="shared" ca="1" si="122"/>
        <v>0</v>
      </c>
      <c r="F1119" s="83"/>
      <c r="G1119" s="82" t="str">
        <f t="shared" ca="1" si="126"/>
        <v/>
      </c>
      <c r="H1119" s="82" t="str">
        <f t="shared" ca="1" si="127"/>
        <v/>
      </c>
      <c r="I1119" s="82" t="str">
        <f t="shared" ca="1" si="128"/>
        <v/>
      </c>
    </row>
    <row r="1120" spans="2:9" ht="15" thickBot="1" x14ac:dyDescent="0.35">
      <c r="B1120" s="79" t="str">
        <f t="shared" ca="1" si="124"/>
        <v/>
      </c>
      <c r="C1120" s="80" t="str">
        <f t="shared" ca="1" si="125"/>
        <v/>
      </c>
      <c r="D1120" s="83" t="str">
        <f t="shared" ca="1" si="123"/>
        <v/>
      </c>
      <c r="E1120" s="81">
        <f t="shared" ca="1" si="122"/>
        <v>0</v>
      </c>
      <c r="F1120" s="83"/>
      <c r="G1120" s="82" t="str">
        <f t="shared" ca="1" si="126"/>
        <v/>
      </c>
      <c r="H1120" s="82" t="str">
        <f t="shared" ca="1" si="127"/>
        <v/>
      </c>
      <c r="I1120" s="82" t="str">
        <f t="shared" ca="1" si="128"/>
        <v/>
      </c>
    </row>
    <row r="1121" spans="2:9" ht="15" thickBot="1" x14ac:dyDescent="0.35">
      <c r="B1121" s="79" t="str">
        <f t="shared" ca="1" si="124"/>
        <v/>
      </c>
      <c r="C1121" s="80" t="str">
        <f t="shared" ca="1" si="125"/>
        <v/>
      </c>
      <c r="D1121" s="83" t="str">
        <f t="shared" ca="1" si="123"/>
        <v/>
      </c>
      <c r="E1121" s="81">
        <f t="shared" ca="1" si="122"/>
        <v>0</v>
      </c>
      <c r="F1121" s="83"/>
      <c r="G1121" s="82" t="str">
        <f t="shared" ca="1" si="126"/>
        <v/>
      </c>
      <c r="H1121" s="82" t="str">
        <f t="shared" ca="1" si="127"/>
        <v/>
      </c>
      <c r="I1121" s="82" t="str">
        <f t="shared" ca="1" si="128"/>
        <v/>
      </c>
    </row>
    <row r="1122" spans="2:9" ht="15" thickBot="1" x14ac:dyDescent="0.35">
      <c r="B1122" s="79" t="str">
        <f t="shared" ca="1" si="124"/>
        <v/>
      </c>
      <c r="C1122" s="80" t="str">
        <f t="shared" ca="1" si="125"/>
        <v/>
      </c>
      <c r="D1122" s="83" t="str">
        <f t="shared" ca="1" si="123"/>
        <v/>
      </c>
      <c r="E1122" s="81">
        <f t="shared" ca="1" si="122"/>
        <v>0</v>
      </c>
      <c r="F1122" s="83"/>
      <c r="G1122" s="82" t="str">
        <f t="shared" ca="1" si="126"/>
        <v/>
      </c>
      <c r="H1122" s="82" t="str">
        <f t="shared" ca="1" si="127"/>
        <v/>
      </c>
      <c r="I1122" s="82" t="str">
        <f t="shared" ca="1" si="128"/>
        <v/>
      </c>
    </row>
    <row r="1123" spans="2:9" ht="15" thickBot="1" x14ac:dyDescent="0.35">
      <c r="B1123" s="79" t="str">
        <f t="shared" ca="1" si="124"/>
        <v/>
      </c>
      <c r="C1123" s="80" t="str">
        <f t="shared" ca="1" si="125"/>
        <v/>
      </c>
      <c r="D1123" s="83" t="str">
        <f t="shared" ca="1" si="123"/>
        <v/>
      </c>
      <c r="E1123" s="81">
        <f t="shared" ca="1" si="122"/>
        <v>0</v>
      </c>
      <c r="F1123" s="83"/>
      <c r="G1123" s="82" t="str">
        <f t="shared" ca="1" si="126"/>
        <v/>
      </c>
      <c r="H1123" s="82" t="str">
        <f t="shared" ca="1" si="127"/>
        <v/>
      </c>
      <c r="I1123" s="82" t="str">
        <f t="shared" ca="1" si="128"/>
        <v/>
      </c>
    </row>
    <row r="1124" spans="2:9" ht="15" thickBot="1" x14ac:dyDescent="0.35">
      <c r="B1124" s="79" t="str">
        <f t="shared" ca="1" si="124"/>
        <v/>
      </c>
      <c r="C1124" s="80" t="str">
        <f t="shared" ca="1" si="125"/>
        <v/>
      </c>
      <c r="D1124" s="83" t="str">
        <f t="shared" ca="1" si="123"/>
        <v/>
      </c>
      <c r="E1124" s="81">
        <f t="shared" ref="E1124:E1187" ca="1" si="129">IFERROR(IF(I1123-D1124&lt;$E$13,0,IF(B1124=$I$17,$E$13,IF(B1124&lt;$I$17,0,IF(MOD(B1124-$I$17,$E$18)=0,$E$13,0)))),0)</f>
        <v>0</v>
      </c>
      <c r="F1124" s="83"/>
      <c r="G1124" s="82" t="str">
        <f t="shared" ca="1" si="126"/>
        <v/>
      </c>
      <c r="H1124" s="82" t="str">
        <f t="shared" ca="1" si="127"/>
        <v/>
      </c>
      <c r="I1124" s="82" t="str">
        <f t="shared" ca="1" si="128"/>
        <v/>
      </c>
    </row>
    <row r="1125" spans="2:9" ht="15" thickBot="1" x14ac:dyDescent="0.35">
      <c r="B1125" s="79" t="str">
        <f t="shared" ca="1" si="124"/>
        <v/>
      </c>
      <c r="C1125" s="80" t="str">
        <f t="shared" ca="1" si="125"/>
        <v/>
      </c>
      <c r="D1125" s="83" t="str">
        <f t="shared" ca="1" si="123"/>
        <v/>
      </c>
      <c r="E1125" s="81">
        <f t="shared" ca="1" si="129"/>
        <v>0</v>
      </c>
      <c r="F1125" s="83"/>
      <c r="G1125" s="82" t="str">
        <f t="shared" ca="1" si="126"/>
        <v/>
      </c>
      <c r="H1125" s="82" t="str">
        <f t="shared" ca="1" si="127"/>
        <v/>
      </c>
      <c r="I1125" s="82" t="str">
        <f t="shared" ca="1" si="128"/>
        <v/>
      </c>
    </row>
    <row r="1126" spans="2:9" ht="15" thickBot="1" x14ac:dyDescent="0.35">
      <c r="B1126" s="79" t="str">
        <f t="shared" ca="1" si="124"/>
        <v/>
      </c>
      <c r="C1126" s="80" t="str">
        <f t="shared" ca="1" si="125"/>
        <v/>
      </c>
      <c r="D1126" s="83" t="str">
        <f t="shared" ca="1" si="123"/>
        <v/>
      </c>
      <c r="E1126" s="81">
        <f t="shared" ca="1" si="129"/>
        <v>0</v>
      </c>
      <c r="F1126" s="83"/>
      <c r="G1126" s="82" t="str">
        <f t="shared" ca="1" si="126"/>
        <v/>
      </c>
      <c r="H1126" s="82" t="str">
        <f t="shared" ca="1" si="127"/>
        <v/>
      </c>
      <c r="I1126" s="82" t="str">
        <f t="shared" ca="1" si="128"/>
        <v/>
      </c>
    </row>
    <row r="1127" spans="2:9" ht="15" thickBot="1" x14ac:dyDescent="0.35">
      <c r="B1127" s="79" t="str">
        <f t="shared" ca="1" si="124"/>
        <v/>
      </c>
      <c r="C1127" s="80" t="str">
        <f t="shared" ca="1" si="125"/>
        <v/>
      </c>
      <c r="D1127" s="83" t="str">
        <f t="shared" ca="1" si="123"/>
        <v/>
      </c>
      <c r="E1127" s="81">
        <f t="shared" ca="1" si="129"/>
        <v>0</v>
      </c>
      <c r="F1127" s="83"/>
      <c r="G1127" s="82" t="str">
        <f t="shared" ca="1" si="126"/>
        <v/>
      </c>
      <c r="H1127" s="82" t="str">
        <f t="shared" ca="1" si="127"/>
        <v/>
      </c>
      <c r="I1127" s="82" t="str">
        <f t="shared" ca="1" si="128"/>
        <v/>
      </c>
    </row>
    <row r="1128" spans="2:9" ht="15" thickBot="1" x14ac:dyDescent="0.35">
      <c r="B1128" s="79" t="str">
        <f t="shared" ca="1" si="124"/>
        <v/>
      </c>
      <c r="C1128" s="80" t="str">
        <f t="shared" ca="1" si="125"/>
        <v/>
      </c>
      <c r="D1128" s="83" t="str">
        <f t="shared" ca="1" si="123"/>
        <v/>
      </c>
      <c r="E1128" s="81">
        <f t="shared" ca="1" si="129"/>
        <v>0</v>
      </c>
      <c r="F1128" s="83"/>
      <c r="G1128" s="82" t="str">
        <f t="shared" ca="1" si="126"/>
        <v/>
      </c>
      <c r="H1128" s="82" t="str">
        <f t="shared" ca="1" si="127"/>
        <v/>
      </c>
      <c r="I1128" s="82" t="str">
        <f t="shared" ca="1" si="128"/>
        <v/>
      </c>
    </row>
    <row r="1129" spans="2:9" ht="15" thickBot="1" x14ac:dyDescent="0.35">
      <c r="B1129" s="79" t="str">
        <f t="shared" ca="1" si="124"/>
        <v/>
      </c>
      <c r="C1129" s="80" t="str">
        <f t="shared" ca="1" si="125"/>
        <v/>
      </c>
      <c r="D1129" s="83" t="str">
        <f t="shared" ref="D1129:D1192" ca="1" si="130">IF(B1129="","",IF(I1128&lt;payment_2,I1128*(1+rate_2),payment_2))</f>
        <v/>
      </c>
      <c r="E1129" s="81">
        <f t="shared" ca="1" si="129"/>
        <v>0</v>
      </c>
      <c r="F1129" s="83"/>
      <c r="G1129" s="82" t="str">
        <f t="shared" ca="1" si="126"/>
        <v/>
      </c>
      <c r="H1129" s="82" t="str">
        <f t="shared" ca="1" si="127"/>
        <v/>
      </c>
      <c r="I1129" s="82" t="str">
        <f t="shared" ca="1" si="128"/>
        <v/>
      </c>
    </row>
    <row r="1130" spans="2:9" ht="15" thickBot="1" x14ac:dyDescent="0.35">
      <c r="B1130" s="79" t="str">
        <f t="shared" ca="1" si="124"/>
        <v/>
      </c>
      <c r="C1130" s="80" t="str">
        <f t="shared" ca="1" si="125"/>
        <v/>
      </c>
      <c r="D1130" s="83" t="str">
        <f t="shared" ca="1" si="130"/>
        <v/>
      </c>
      <c r="E1130" s="81">
        <f t="shared" ca="1" si="129"/>
        <v>0</v>
      </c>
      <c r="F1130" s="83"/>
      <c r="G1130" s="82" t="str">
        <f t="shared" ca="1" si="126"/>
        <v/>
      </c>
      <c r="H1130" s="82" t="str">
        <f t="shared" ca="1" si="127"/>
        <v/>
      </c>
      <c r="I1130" s="82" t="str">
        <f t="shared" ca="1" si="128"/>
        <v/>
      </c>
    </row>
    <row r="1131" spans="2:9" ht="15" thickBot="1" x14ac:dyDescent="0.35">
      <c r="B1131" s="79" t="str">
        <f t="shared" ca="1" si="124"/>
        <v/>
      </c>
      <c r="C1131" s="80" t="str">
        <f t="shared" ca="1" si="125"/>
        <v/>
      </c>
      <c r="D1131" s="83" t="str">
        <f t="shared" ca="1" si="130"/>
        <v/>
      </c>
      <c r="E1131" s="81">
        <f t="shared" ca="1" si="129"/>
        <v>0</v>
      </c>
      <c r="F1131" s="83"/>
      <c r="G1131" s="82" t="str">
        <f t="shared" ca="1" si="126"/>
        <v/>
      </c>
      <c r="H1131" s="82" t="str">
        <f t="shared" ca="1" si="127"/>
        <v/>
      </c>
      <c r="I1131" s="82" t="str">
        <f t="shared" ca="1" si="128"/>
        <v/>
      </c>
    </row>
    <row r="1132" spans="2:9" ht="15" thickBot="1" x14ac:dyDescent="0.35">
      <c r="B1132" s="79" t="str">
        <f t="shared" ca="1" si="124"/>
        <v/>
      </c>
      <c r="C1132" s="80" t="str">
        <f t="shared" ca="1" si="125"/>
        <v/>
      </c>
      <c r="D1132" s="83" t="str">
        <f t="shared" ca="1" si="130"/>
        <v/>
      </c>
      <c r="E1132" s="81">
        <f t="shared" ca="1" si="129"/>
        <v>0</v>
      </c>
      <c r="F1132" s="83"/>
      <c r="G1132" s="82" t="str">
        <f t="shared" ca="1" si="126"/>
        <v/>
      </c>
      <c r="H1132" s="82" t="str">
        <f t="shared" ca="1" si="127"/>
        <v/>
      </c>
      <c r="I1132" s="82" t="str">
        <f t="shared" ca="1" si="128"/>
        <v/>
      </c>
    </row>
    <row r="1133" spans="2:9" ht="15" thickBot="1" x14ac:dyDescent="0.35">
      <c r="B1133" s="79" t="str">
        <f t="shared" ca="1" si="124"/>
        <v/>
      </c>
      <c r="C1133" s="80" t="str">
        <f t="shared" ca="1" si="125"/>
        <v/>
      </c>
      <c r="D1133" s="83" t="str">
        <f t="shared" ca="1" si="130"/>
        <v/>
      </c>
      <c r="E1133" s="81">
        <f t="shared" ca="1" si="129"/>
        <v>0</v>
      </c>
      <c r="F1133" s="83"/>
      <c r="G1133" s="82" t="str">
        <f t="shared" ca="1" si="126"/>
        <v/>
      </c>
      <c r="H1133" s="82" t="str">
        <f t="shared" ca="1" si="127"/>
        <v/>
      </c>
      <c r="I1133" s="82" t="str">
        <f t="shared" ca="1" si="128"/>
        <v/>
      </c>
    </row>
    <row r="1134" spans="2:9" ht="15" thickBot="1" x14ac:dyDescent="0.35">
      <c r="B1134" s="79" t="str">
        <f t="shared" ca="1" si="124"/>
        <v/>
      </c>
      <c r="C1134" s="80" t="str">
        <f t="shared" ca="1" si="125"/>
        <v/>
      </c>
      <c r="D1134" s="83" t="str">
        <f t="shared" ca="1" si="130"/>
        <v/>
      </c>
      <c r="E1134" s="81">
        <f t="shared" ca="1" si="129"/>
        <v>0</v>
      </c>
      <c r="F1134" s="83"/>
      <c r="G1134" s="82" t="str">
        <f t="shared" ca="1" si="126"/>
        <v/>
      </c>
      <c r="H1134" s="82" t="str">
        <f t="shared" ca="1" si="127"/>
        <v/>
      </c>
      <c r="I1134" s="82" t="str">
        <f t="shared" ca="1" si="128"/>
        <v/>
      </c>
    </row>
    <row r="1135" spans="2:9" ht="15" thickBot="1" x14ac:dyDescent="0.35">
      <c r="B1135" s="79" t="str">
        <f t="shared" ref="B1135:B1198" ca="1" si="131">IFERROR(IF(I1134&lt;=0,"",B1134+1),"")</f>
        <v/>
      </c>
      <c r="C1135" s="80" t="str">
        <f t="shared" ca="1" si="125"/>
        <v/>
      </c>
      <c r="D1135" s="83" t="str">
        <f t="shared" ca="1" si="130"/>
        <v/>
      </c>
      <c r="E1135" s="81">
        <f t="shared" ca="1" si="129"/>
        <v>0</v>
      </c>
      <c r="F1135" s="83"/>
      <c r="G1135" s="82" t="str">
        <f t="shared" ca="1" si="126"/>
        <v/>
      </c>
      <c r="H1135" s="82" t="str">
        <f t="shared" ca="1" si="127"/>
        <v/>
      </c>
      <c r="I1135" s="82" t="str">
        <f t="shared" ca="1" si="128"/>
        <v/>
      </c>
    </row>
    <row r="1136" spans="2:9" ht="15" thickBot="1" x14ac:dyDescent="0.35">
      <c r="B1136" s="79" t="str">
        <f t="shared" ca="1" si="131"/>
        <v/>
      </c>
      <c r="C1136" s="80" t="str">
        <f t="shared" ca="1" si="125"/>
        <v/>
      </c>
      <c r="D1136" s="83" t="str">
        <f t="shared" ca="1" si="130"/>
        <v/>
      </c>
      <c r="E1136" s="81">
        <f t="shared" ca="1" si="129"/>
        <v>0</v>
      </c>
      <c r="F1136" s="83"/>
      <c r="G1136" s="82" t="str">
        <f t="shared" ca="1" si="126"/>
        <v/>
      </c>
      <c r="H1136" s="82" t="str">
        <f t="shared" ca="1" si="127"/>
        <v/>
      </c>
      <c r="I1136" s="82" t="str">
        <f t="shared" ca="1" si="128"/>
        <v/>
      </c>
    </row>
    <row r="1137" spans="2:9" ht="15" thickBot="1" x14ac:dyDescent="0.35">
      <c r="B1137" s="79" t="str">
        <f t="shared" ca="1" si="131"/>
        <v/>
      </c>
      <c r="C1137" s="80" t="str">
        <f t="shared" ca="1" si="125"/>
        <v/>
      </c>
      <c r="D1137" s="83" t="str">
        <f t="shared" ca="1" si="130"/>
        <v/>
      </c>
      <c r="E1137" s="81">
        <f t="shared" ca="1" si="129"/>
        <v>0</v>
      </c>
      <c r="F1137" s="83"/>
      <c r="G1137" s="82" t="str">
        <f t="shared" ca="1" si="126"/>
        <v/>
      </c>
      <c r="H1137" s="82" t="str">
        <f t="shared" ca="1" si="127"/>
        <v/>
      </c>
      <c r="I1137" s="82" t="str">
        <f t="shared" ca="1" si="128"/>
        <v/>
      </c>
    </row>
    <row r="1138" spans="2:9" ht="15" thickBot="1" x14ac:dyDescent="0.35">
      <c r="B1138" s="79" t="str">
        <f t="shared" ca="1" si="131"/>
        <v/>
      </c>
      <c r="C1138" s="80" t="str">
        <f t="shared" ca="1" si="125"/>
        <v/>
      </c>
      <c r="D1138" s="83" t="str">
        <f t="shared" ca="1" si="130"/>
        <v/>
      </c>
      <c r="E1138" s="81">
        <f t="shared" ca="1" si="129"/>
        <v>0</v>
      </c>
      <c r="F1138" s="83"/>
      <c r="G1138" s="82" t="str">
        <f t="shared" ca="1" si="126"/>
        <v/>
      </c>
      <c r="H1138" s="82" t="str">
        <f t="shared" ca="1" si="127"/>
        <v/>
      </c>
      <c r="I1138" s="82" t="str">
        <f t="shared" ca="1" si="128"/>
        <v/>
      </c>
    </row>
    <row r="1139" spans="2:9" ht="15" thickBot="1" x14ac:dyDescent="0.35">
      <c r="B1139" s="79" t="str">
        <f t="shared" ca="1" si="131"/>
        <v/>
      </c>
      <c r="C1139" s="80" t="str">
        <f t="shared" ca="1" si="125"/>
        <v/>
      </c>
      <c r="D1139" s="83" t="str">
        <f t="shared" ca="1" si="130"/>
        <v/>
      </c>
      <c r="E1139" s="81">
        <f t="shared" ca="1" si="129"/>
        <v>0</v>
      </c>
      <c r="F1139" s="83"/>
      <c r="G1139" s="82" t="str">
        <f t="shared" ca="1" si="126"/>
        <v/>
      </c>
      <c r="H1139" s="82" t="str">
        <f t="shared" ca="1" si="127"/>
        <v/>
      </c>
      <c r="I1139" s="82" t="str">
        <f t="shared" ca="1" si="128"/>
        <v/>
      </c>
    </row>
    <row r="1140" spans="2:9" ht="15" thickBot="1" x14ac:dyDescent="0.35">
      <c r="B1140" s="79" t="str">
        <f t="shared" ca="1" si="131"/>
        <v/>
      </c>
      <c r="C1140" s="80" t="str">
        <f t="shared" ca="1" si="125"/>
        <v/>
      </c>
      <c r="D1140" s="83" t="str">
        <f t="shared" ca="1" si="130"/>
        <v/>
      </c>
      <c r="E1140" s="81">
        <f t="shared" ca="1" si="129"/>
        <v>0</v>
      </c>
      <c r="F1140" s="83"/>
      <c r="G1140" s="82" t="str">
        <f t="shared" ca="1" si="126"/>
        <v/>
      </c>
      <c r="H1140" s="82" t="str">
        <f t="shared" ca="1" si="127"/>
        <v/>
      </c>
      <c r="I1140" s="82" t="str">
        <f t="shared" ca="1" si="128"/>
        <v/>
      </c>
    </row>
    <row r="1141" spans="2:9" ht="15" thickBot="1" x14ac:dyDescent="0.35">
      <c r="B1141" s="79" t="str">
        <f t="shared" ca="1" si="131"/>
        <v/>
      </c>
      <c r="C1141" s="80" t="str">
        <f t="shared" ca="1" si="125"/>
        <v/>
      </c>
      <c r="D1141" s="83" t="str">
        <f t="shared" ca="1" si="130"/>
        <v/>
      </c>
      <c r="E1141" s="81">
        <f t="shared" ca="1" si="129"/>
        <v>0</v>
      </c>
      <c r="F1141" s="83"/>
      <c r="G1141" s="82" t="str">
        <f t="shared" ca="1" si="126"/>
        <v/>
      </c>
      <c r="H1141" s="82" t="str">
        <f t="shared" ca="1" si="127"/>
        <v/>
      </c>
      <c r="I1141" s="82" t="str">
        <f t="shared" ca="1" si="128"/>
        <v/>
      </c>
    </row>
    <row r="1142" spans="2:9" ht="15" thickBot="1" x14ac:dyDescent="0.35">
      <c r="B1142" s="79" t="str">
        <f t="shared" ca="1" si="131"/>
        <v/>
      </c>
      <c r="C1142" s="80" t="str">
        <f t="shared" ca="1" si="125"/>
        <v/>
      </c>
      <c r="D1142" s="83" t="str">
        <f t="shared" ca="1" si="130"/>
        <v/>
      </c>
      <c r="E1142" s="81">
        <f t="shared" ca="1" si="129"/>
        <v>0</v>
      </c>
      <c r="F1142" s="83"/>
      <c r="G1142" s="82" t="str">
        <f t="shared" ca="1" si="126"/>
        <v/>
      </c>
      <c r="H1142" s="82" t="str">
        <f t="shared" ca="1" si="127"/>
        <v/>
      </c>
      <c r="I1142" s="82" t="str">
        <f t="shared" ca="1" si="128"/>
        <v/>
      </c>
    </row>
    <row r="1143" spans="2:9" ht="15" thickBot="1" x14ac:dyDescent="0.35">
      <c r="B1143" s="79" t="str">
        <f t="shared" ca="1" si="131"/>
        <v/>
      </c>
      <c r="C1143" s="80" t="str">
        <f t="shared" ca="1" si="125"/>
        <v/>
      </c>
      <c r="D1143" s="83" t="str">
        <f t="shared" ca="1" si="130"/>
        <v/>
      </c>
      <c r="E1143" s="81">
        <f t="shared" ca="1" si="129"/>
        <v>0</v>
      </c>
      <c r="F1143" s="83"/>
      <c r="G1143" s="82" t="str">
        <f t="shared" ca="1" si="126"/>
        <v/>
      </c>
      <c r="H1143" s="82" t="str">
        <f t="shared" ca="1" si="127"/>
        <v/>
      </c>
      <c r="I1143" s="82" t="str">
        <f t="shared" ca="1" si="128"/>
        <v/>
      </c>
    </row>
    <row r="1144" spans="2:9" ht="15" thickBot="1" x14ac:dyDescent="0.35">
      <c r="B1144" s="79" t="str">
        <f t="shared" ca="1" si="131"/>
        <v/>
      </c>
      <c r="C1144" s="80" t="str">
        <f t="shared" ca="1" si="125"/>
        <v/>
      </c>
      <c r="D1144" s="83" t="str">
        <f t="shared" ca="1" si="130"/>
        <v/>
      </c>
      <c r="E1144" s="81">
        <f t="shared" ca="1" si="129"/>
        <v>0</v>
      </c>
      <c r="F1144" s="83"/>
      <c r="G1144" s="82" t="str">
        <f t="shared" ca="1" si="126"/>
        <v/>
      </c>
      <c r="H1144" s="82" t="str">
        <f t="shared" ca="1" si="127"/>
        <v/>
      </c>
      <c r="I1144" s="82" t="str">
        <f t="shared" ca="1" si="128"/>
        <v/>
      </c>
    </row>
    <row r="1145" spans="2:9" ht="15" thickBot="1" x14ac:dyDescent="0.35">
      <c r="B1145" s="79" t="str">
        <f t="shared" ca="1" si="131"/>
        <v/>
      </c>
      <c r="C1145" s="80" t="str">
        <f t="shared" ca="1" si="125"/>
        <v/>
      </c>
      <c r="D1145" s="83" t="str">
        <f t="shared" ca="1" si="130"/>
        <v/>
      </c>
      <c r="E1145" s="81">
        <f t="shared" ca="1" si="129"/>
        <v>0</v>
      </c>
      <c r="F1145" s="83"/>
      <c r="G1145" s="82" t="str">
        <f t="shared" ca="1" si="126"/>
        <v/>
      </c>
      <c r="H1145" s="82" t="str">
        <f t="shared" ca="1" si="127"/>
        <v/>
      </c>
      <c r="I1145" s="82" t="str">
        <f t="shared" ca="1" si="128"/>
        <v/>
      </c>
    </row>
    <row r="1146" spans="2:9" ht="15" thickBot="1" x14ac:dyDescent="0.35">
      <c r="B1146" s="79" t="str">
        <f t="shared" ca="1" si="131"/>
        <v/>
      </c>
      <c r="C1146" s="80" t="str">
        <f t="shared" ca="1" si="125"/>
        <v/>
      </c>
      <c r="D1146" s="83" t="str">
        <f t="shared" ca="1" si="130"/>
        <v/>
      </c>
      <c r="E1146" s="81">
        <f t="shared" ca="1" si="129"/>
        <v>0</v>
      </c>
      <c r="F1146" s="83"/>
      <c r="G1146" s="82" t="str">
        <f t="shared" ca="1" si="126"/>
        <v/>
      </c>
      <c r="H1146" s="82" t="str">
        <f t="shared" ca="1" si="127"/>
        <v/>
      </c>
      <c r="I1146" s="82" t="str">
        <f t="shared" ca="1" si="128"/>
        <v/>
      </c>
    </row>
    <row r="1147" spans="2:9" ht="15" thickBot="1" x14ac:dyDescent="0.35">
      <c r="B1147" s="79" t="str">
        <f t="shared" ca="1" si="131"/>
        <v/>
      </c>
      <c r="C1147" s="80" t="str">
        <f t="shared" ca="1" si="125"/>
        <v/>
      </c>
      <c r="D1147" s="83" t="str">
        <f t="shared" ca="1" si="130"/>
        <v/>
      </c>
      <c r="E1147" s="81">
        <f t="shared" ca="1" si="129"/>
        <v>0</v>
      </c>
      <c r="F1147" s="83"/>
      <c r="G1147" s="82" t="str">
        <f t="shared" ca="1" si="126"/>
        <v/>
      </c>
      <c r="H1147" s="82" t="str">
        <f t="shared" ca="1" si="127"/>
        <v/>
      </c>
      <c r="I1147" s="82" t="str">
        <f t="shared" ca="1" si="128"/>
        <v/>
      </c>
    </row>
    <row r="1148" spans="2:9" ht="15" thickBot="1" x14ac:dyDescent="0.35">
      <c r="B1148" s="79" t="str">
        <f t="shared" ca="1" si="131"/>
        <v/>
      </c>
      <c r="C1148" s="80" t="str">
        <f t="shared" ca="1" si="125"/>
        <v/>
      </c>
      <c r="D1148" s="83" t="str">
        <f t="shared" ca="1" si="130"/>
        <v/>
      </c>
      <c r="E1148" s="81">
        <f t="shared" ca="1" si="129"/>
        <v>0</v>
      </c>
      <c r="F1148" s="83"/>
      <c r="G1148" s="82" t="str">
        <f t="shared" ca="1" si="126"/>
        <v/>
      </c>
      <c r="H1148" s="82" t="str">
        <f t="shared" ca="1" si="127"/>
        <v/>
      </c>
      <c r="I1148" s="82" t="str">
        <f t="shared" ca="1" si="128"/>
        <v/>
      </c>
    </row>
    <row r="1149" spans="2:9" ht="15" thickBot="1" x14ac:dyDescent="0.35">
      <c r="B1149" s="79" t="str">
        <f t="shared" ca="1" si="131"/>
        <v/>
      </c>
      <c r="C1149" s="80" t="str">
        <f t="shared" ca="1" si="125"/>
        <v/>
      </c>
      <c r="D1149" s="83" t="str">
        <f t="shared" ca="1" si="130"/>
        <v/>
      </c>
      <c r="E1149" s="81">
        <f t="shared" ca="1" si="129"/>
        <v>0</v>
      </c>
      <c r="F1149" s="83"/>
      <c r="G1149" s="82" t="str">
        <f t="shared" ca="1" si="126"/>
        <v/>
      </c>
      <c r="H1149" s="82" t="str">
        <f t="shared" ca="1" si="127"/>
        <v/>
      </c>
      <c r="I1149" s="82" t="str">
        <f t="shared" ca="1" si="128"/>
        <v/>
      </c>
    </row>
    <row r="1150" spans="2:9" ht="15" thickBot="1" x14ac:dyDescent="0.35">
      <c r="B1150" s="79" t="str">
        <f t="shared" ca="1" si="131"/>
        <v/>
      </c>
      <c r="C1150" s="80" t="str">
        <f t="shared" ca="1" si="125"/>
        <v/>
      </c>
      <c r="D1150" s="83" t="str">
        <f t="shared" ca="1" si="130"/>
        <v/>
      </c>
      <c r="E1150" s="81">
        <f t="shared" ca="1" si="129"/>
        <v>0</v>
      </c>
      <c r="F1150" s="83"/>
      <c r="G1150" s="82" t="str">
        <f t="shared" ca="1" si="126"/>
        <v/>
      </c>
      <c r="H1150" s="82" t="str">
        <f t="shared" ca="1" si="127"/>
        <v/>
      </c>
      <c r="I1150" s="82" t="str">
        <f t="shared" ca="1" si="128"/>
        <v/>
      </c>
    </row>
    <row r="1151" spans="2:9" ht="15" thickBot="1" x14ac:dyDescent="0.35">
      <c r="B1151" s="79" t="str">
        <f t="shared" ca="1" si="131"/>
        <v/>
      </c>
      <c r="C1151" s="80" t="str">
        <f t="shared" ca="1" si="125"/>
        <v/>
      </c>
      <c r="D1151" s="83" t="str">
        <f t="shared" ca="1" si="130"/>
        <v/>
      </c>
      <c r="E1151" s="81">
        <f t="shared" ca="1" si="129"/>
        <v>0</v>
      </c>
      <c r="F1151" s="83"/>
      <c r="G1151" s="82" t="str">
        <f t="shared" ca="1" si="126"/>
        <v/>
      </c>
      <c r="H1151" s="82" t="str">
        <f t="shared" ca="1" si="127"/>
        <v/>
      </c>
      <c r="I1151" s="82" t="str">
        <f t="shared" ca="1" si="128"/>
        <v/>
      </c>
    </row>
    <row r="1152" spans="2:9" ht="15" thickBot="1" x14ac:dyDescent="0.35">
      <c r="B1152" s="79" t="str">
        <f t="shared" ca="1" si="131"/>
        <v/>
      </c>
      <c r="C1152" s="80" t="str">
        <f t="shared" ca="1" si="125"/>
        <v/>
      </c>
      <c r="D1152" s="83" t="str">
        <f t="shared" ca="1" si="130"/>
        <v/>
      </c>
      <c r="E1152" s="81">
        <f t="shared" ca="1" si="129"/>
        <v>0</v>
      </c>
      <c r="F1152" s="83"/>
      <c r="G1152" s="82" t="str">
        <f t="shared" ca="1" si="126"/>
        <v/>
      </c>
      <c r="H1152" s="82" t="str">
        <f t="shared" ca="1" si="127"/>
        <v/>
      </c>
      <c r="I1152" s="82" t="str">
        <f t="shared" ca="1" si="128"/>
        <v/>
      </c>
    </row>
    <row r="1153" spans="2:9" ht="15" thickBot="1" x14ac:dyDescent="0.35">
      <c r="B1153" s="79" t="str">
        <f t="shared" ca="1" si="131"/>
        <v/>
      </c>
      <c r="C1153" s="80" t="str">
        <f t="shared" ca="1" si="125"/>
        <v/>
      </c>
      <c r="D1153" s="83" t="str">
        <f t="shared" ca="1" si="130"/>
        <v/>
      </c>
      <c r="E1153" s="81">
        <f t="shared" ca="1" si="129"/>
        <v>0</v>
      </c>
      <c r="F1153" s="83"/>
      <c r="G1153" s="82" t="str">
        <f t="shared" ca="1" si="126"/>
        <v/>
      </c>
      <c r="H1153" s="82" t="str">
        <f t="shared" ca="1" si="127"/>
        <v/>
      </c>
      <c r="I1153" s="82" t="str">
        <f t="shared" ca="1" si="128"/>
        <v/>
      </c>
    </row>
    <row r="1154" spans="2:9" ht="15" thickBot="1" x14ac:dyDescent="0.35">
      <c r="B1154" s="79" t="str">
        <f t="shared" ca="1" si="131"/>
        <v/>
      </c>
      <c r="C1154" s="80" t="str">
        <f t="shared" ca="1" si="125"/>
        <v/>
      </c>
      <c r="D1154" s="83" t="str">
        <f t="shared" ca="1" si="130"/>
        <v/>
      </c>
      <c r="E1154" s="81">
        <f t="shared" ca="1" si="129"/>
        <v>0</v>
      </c>
      <c r="F1154" s="83"/>
      <c r="G1154" s="82" t="str">
        <f t="shared" ca="1" si="126"/>
        <v/>
      </c>
      <c r="H1154" s="82" t="str">
        <f t="shared" ca="1" si="127"/>
        <v/>
      </c>
      <c r="I1154" s="82" t="str">
        <f t="shared" ca="1" si="128"/>
        <v/>
      </c>
    </row>
    <row r="1155" spans="2:9" ht="15" thickBot="1" x14ac:dyDescent="0.35">
      <c r="B1155" s="79" t="str">
        <f t="shared" ca="1" si="131"/>
        <v/>
      </c>
      <c r="C1155" s="80" t="str">
        <f t="shared" ca="1" si="125"/>
        <v/>
      </c>
      <c r="D1155" s="83" t="str">
        <f t="shared" ca="1" si="130"/>
        <v/>
      </c>
      <c r="E1155" s="81">
        <f t="shared" ca="1" si="129"/>
        <v>0</v>
      </c>
      <c r="F1155" s="83"/>
      <c r="G1155" s="82" t="str">
        <f t="shared" ca="1" si="126"/>
        <v/>
      </c>
      <c r="H1155" s="82" t="str">
        <f t="shared" ca="1" si="127"/>
        <v/>
      </c>
      <c r="I1155" s="82" t="str">
        <f t="shared" ca="1" si="128"/>
        <v/>
      </c>
    </row>
    <row r="1156" spans="2:9" ht="15" thickBot="1" x14ac:dyDescent="0.35">
      <c r="B1156" s="79" t="str">
        <f t="shared" ca="1" si="131"/>
        <v/>
      </c>
      <c r="C1156" s="80" t="str">
        <f t="shared" ca="1" si="125"/>
        <v/>
      </c>
      <c r="D1156" s="83" t="str">
        <f t="shared" ca="1" si="130"/>
        <v/>
      </c>
      <c r="E1156" s="81">
        <f t="shared" ca="1" si="129"/>
        <v>0</v>
      </c>
      <c r="F1156" s="83"/>
      <c r="G1156" s="82" t="str">
        <f t="shared" ca="1" si="126"/>
        <v/>
      </c>
      <c r="H1156" s="82" t="str">
        <f t="shared" ca="1" si="127"/>
        <v/>
      </c>
      <c r="I1156" s="82" t="str">
        <f t="shared" ca="1" si="128"/>
        <v/>
      </c>
    </row>
    <row r="1157" spans="2:9" ht="15" thickBot="1" x14ac:dyDescent="0.35">
      <c r="B1157" s="79" t="str">
        <f t="shared" ca="1" si="131"/>
        <v/>
      </c>
      <c r="C1157" s="80" t="str">
        <f t="shared" ca="1" si="125"/>
        <v/>
      </c>
      <c r="D1157" s="83" t="str">
        <f t="shared" ca="1" si="130"/>
        <v/>
      </c>
      <c r="E1157" s="81">
        <f t="shared" ca="1" si="129"/>
        <v>0</v>
      </c>
      <c r="F1157" s="83"/>
      <c r="G1157" s="82" t="str">
        <f t="shared" ca="1" si="126"/>
        <v/>
      </c>
      <c r="H1157" s="82" t="str">
        <f t="shared" ca="1" si="127"/>
        <v/>
      </c>
      <c r="I1157" s="82" t="str">
        <f t="shared" ca="1" si="128"/>
        <v/>
      </c>
    </row>
    <row r="1158" spans="2:9" ht="15" thickBot="1" x14ac:dyDescent="0.35">
      <c r="B1158" s="79" t="str">
        <f t="shared" ca="1" si="131"/>
        <v/>
      </c>
      <c r="C1158" s="80" t="str">
        <f t="shared" ca="1" si="125"/>
        <v/>
      </c>
      <c r="D1158" s="83" t="str">
        <f t="shared" ca="1" si="130"/>
        <v/>
      </c>
      <c r="E1158" s="81">
        <f t="shared" ca="1" si="129"/>
        <v>0</v>
      </c>
      <c r="F1158" s="83"/>
      <c r="G1158" s="82" t="str">
        <f t="shared" ca="1" si="126"/>
        <v/>
      </c>
      <c r="H1158" s="82" t="str">
        <f t="shared" ca="1" si="127"/>
        <v/>
      </c>
      <c r="I1158" s="82" t="str">
        <f t="shared" ca="1" si="128"/>
        <v/>
      </c>
    </row>
    <row r="1159" spans="2:9" ht="15" thickBot="1" x14ac:dyDescent="0.35">
      <c r="B1159" s="79" t="str">
        <f t="shared" ca="1" si="131"/>
        <v/>
      </c>
      <c r="C1159" s="80" t="str">
        <f t="shared" ca="1" si="125"/>
        <v/>
      </c>
      <c r="D1159" s="83" t="str">
        <f t="shared" ca="1" si="130"/>
        <v/>
      </c>
      <c r="E1159" s="81">
        <f t="shared" ca="1" si="129"/>
        <v>0</v>
      </c>
      <c r="F1159" s="83"/>
      <c r="G1159" s="82" t="str">
        <f t="shared" ca="1" si="126"/>
        <v/>
      </c>
      <c r="H1159" s="82" t="str">
        <f t="shared" ca="1" si="127"/>
        <v/>
      </c>
      <c r="I1159" s="82" t="str">
        <f t="shared" ca="1" si="128"/>
        <v/>
      </c>
    </row>
    <row r="1160" spans="2:9" ht="15" thickBot="1" x14ac:dyDescent="0.35">
      <c r="B1160" s="79" t="str">
        <f t="shared" ca="1" si="131"/>
        <v/>
      </c>
      <c r="C1160" s="80" t="str">
        <f t="shared" ca="1" si="125"/>
        <v/>
      </c>
      <c r="D1160" s="83" t="str">
        <f t="shared" ca="1" si="130"/>
        <v/>
      </c>
      <c r="E1160" s="81">
        <f t="shared" ca="1" si="129"/>
        <v>0</v>
      </c>
      <c r="F1160" s="83"/>
      <c r="G1160" s="82" t="str">
        <f t="shared" ca="1" si="126"/>
        <v/>
      </c>
      <c r="H1160" s="82" t="str">
        <f t="shared" ca="1" si="127"/>
        <v/>
      </c>
      <c r="I1160" s="82" t="str">
        <f t="shared" ca="1" si="128"/>
        <v/>
      </c>
    </row>
    <row r="1161" spans="2:9" ht="15" thickBot="1" x14ac:dyDescent="0.35">
      <c r="B1161" s="79" t="str">
        <f t="shared" ca="1" si="131"/>
        <v/>
      </c>
      <c r="C1161" s="80" t="str">
        <f t="shared" ca="1" si="125"/>
        <v/>
      </c>
      <c r="D1161" s="83" t="str">
        <f t="shared" ca="1" si="130"/>
        <v/>
      </c>
      <c r="E1161" s="81">
        <f t="shared" ca="1" si="129"/>
        <v>0</v>
      </c>
      <c r="F1161" s="83"/>
      <c r="G1161" s="82" t="str">
        <f t="shared" ca="1" si="126"/>
        <v/>
      </c>
      <c r="H1161" s="82" t="str">
        <f t="shared" ca="1" si="127"/>
        <v/>
      </c>
      <c r="I1161" s="82" t="str">
        <f t="shared" ca="1" si="128"/>
        <v/>
      </c>
    </row>
    <row r="1162" spans="2:9" ht="15" thickBot="1" x14ac:dyDescent="0.35">
      <c r="B1162" s="79" t="str">
        <f t="shared" ca="1" si="131"/>
        <v/>
      </c>
      <c r="C1162" s="80" t="str">
        <f t="shared" ca="1" si="125"/>
        <v/>
      </c>
      <c r="D1162" s="83" t="str">
        <f t="shared" ca="1" si="130"/>
        <v/>
      </c>
      <c r="E1162" s="81">
        <f t="shared" ca="1" si="129"/>
        <v>0</v>
      </c>
      <c r="F1162" s="83"/>
      <c r="G1162" s="82" t="str">
        <f t="shared" ca="1" si="126"/>
        <v/>
      </c>
      <c r="H1162" s="82" t="str">
        <f t="shared" ca="1" si="127"/>
        <v/>
      </c>
      <c r="I1162" s="82" t="str">
        <f t="shared" ca="1" si="128"/>
        <v/>
      </c>
    </row>
    <row r="1163" spans="2:9" ht="15" thickBot="1" x14ac:dyDescent="0.35">
      <c r="B1163" s="79" t="str">
        <f t="shared" ca="1" si="131"/>
        <v/>
      </c>
      <c r="C1163" s="80" t="str">
        <f t="shared" ca="1" si="125"/>
        <v/>
      </c>
      <c r="D1163" s="83" t="str">
        <f t="shared" ca="1" si="130"/>
        <v/>
      </c>
      <c r="E1163" s="81">
        <f t="shared" ca="1" si="129"/>
        <v>0</v>
      </c>
      <c r="F1163" s="83"/>
      <c r="G1163" s="82" t="str">
        <f t="shared" ca="1" si="126"/>
        <v/>
      </c>
      <c r="H1163" s="82" t="str">
        <f t="shared" ca="1" si="127"/>
        <v/>
      </c>
      <c r="I1163" s="82" t="str">
        <f t="shared" ca="1" si="128"/>
        <v/>
      </c>
    </row>
    <row r="1164" spans="2:9" ht="15" thickBot="1" x14ac:dyDescent="0.35">
      <c r="B1164" s="79" t="str">
        <f t="shared" ca="1" si="131"/>
        <v/>
      </c>
      <c r="C1164" s="80" t="str">
        <f t="shared" ca="1" si="125"/>
        <v/>
      </c>
      <c r="D1164" s="83" t="str">
        <f t="shared" ca="1" si="130"/>
        <v/>
      </c>
      <c r="E1164" s="81">
        <f t="shared" ca="1" si="129"/>
        <v>0</v>
      </c>
      <c r="F1164" s="83"/>
      <c r="G1164" s="82" t="str">
        <f t="shared" ca="1" si="126"/>
        <v/>
      </c>
      <c r="H1164" s="82" t="str">
        <f t="shared" ca="1" si="127"/>
        <v/>
      </c>
      <c r="I1164" s="82" t="str">
        <f t="shared" ca="1" si="128"/>
        <v/>
      </c>
    </row>
    <row r="1165" spans="2:9" ht="15" thickBot="1" x14ac:dyDescent="0.35">
      <c r="B1165" s="79" t="str">
        <f t="shared" ca="1" si="131"/>
        <v/>
      </c>
      <c r="C1165" s="80" t="str">
        <f t="shared" ca="1" si="125"/>
        <v/>
      </c>
      <c r="D1165" s="83" t="str">
        <f t="shared" ca="1" si="130"/>
        <v/>
      </c>
      <c r="E1165" s="81">
        <f t="shared" ca="1" si="129"/>
        <v>0</v>
      </c>
      <c r="F1165" s="83"/>
      <c r="G1165" s="82" t="str">
        <f t="shared" ca="1" si="126"/>
        <v/>
      </c>
      <c r="H1165" s="82" t="str">
        <f t="shared" ca="1" si="127"/>
        <v/>
      </c>
      <c r="I1165" s="82" t="str">
        <f t="shared" ca="1" si="128"/>
        <v/>
      </c>
    </row>
    <row r="1166" spans="2:9" ht="15" thickBot="1" x14ac:dyDescent="0.35">
      <c r="B1166" s="79" t="str">
        <f t="shared" ca="1" si="131"/>
        <v/>
      </c>
      <c r="C1166" s="80" t="str">
        <f t="shared" ca="1" si="125"/>
        <v/>
      </c>
      <c r="D1166" s="83" t="str">
        <f t="shared" ca="1" si="130"/>
        <v/>
      </c>
      <c r="E1166" s="81">
        <f t="shared" ca="1" si="129"/>
        <v>0</v>
      </c>
      <c r="F1166" s="83"/>
      <c r="G1166" s="82" t="str">
        <f t="shared" ca="1" si="126"/>
        <v/>
      </c>
      <c r="H1166" s="82" t="str">
        <f t="shared" ca="1" si="127"/>
        <v/>
      </c>
      <c r="I1166" s="82" t="str">
        <f t="shared" ca="1" si="128"/>
        <v/>
      </c>
    </row>
    <row r="1167" spans="2:9" ht="15" thickBot="1" x14ac:dyDescent="0.35">
      <c r="B1167" s="79" t="str">
        <f t="shared" ca="1" si="131"/>
        <v/>
      </c>
      <c r="C1167" s="80" t="str">
        <f t="shared" ca="1" si="125"/>
        <v/>
      </c>
      <c r="D1167" s="83" t="str">
        <f t="shared" ca="1" si="130"/>
        <v/>
      </c>
      <c r="E1167" s="81">
        <f t="shared" ca="1" si="129"/>
        <v>0</v>
      </c>
      <c r="F1167" s="83"/>
      <c r="G1167" s="82" t="str">
        <f t="shared" ca="1" si="126"/>
        <v/>
      </c>
      <c r="H1167" s="82" t="str">
        <f t="shared" ca="1" si="127"/>
        <v/>
      </c>
      <c r="I1167" s="82" t="str">
        <f t="shared" ca="1" si="128"/>
        <v/>
      </c>
    </row>
    <row r="1168" spans="2:9" ht="15" thickBot="1" x14ac:dyDescent="0.35">
      <c r="B1168" s="79" t="str">
        <f t="shared" ca="1" si="131"/>
        <v/>
      </c>
      <c r="C1168" s="80" t="str">
        <f t="shared" ca="1" si="125"/>
        <v/>
      </c>
      <c r="D1168" s="83" t="str">
        <f t="shared" ca="1" si="130"/>
        <v/>
      </c>
      <c r="E1168" s="81">
        <f t="shared" ca="1" si="129"/>
        <v>0</v>
      </c>
      <c r="F1168" s="83"/>
      <c r="G1168" s="82" t="str">
        <f t="shared" ca="1" si="126"/>
        <v/>
      </c>
      <c r="H1168" s="82" t="str">
        <f t="shared" ca="1" si="127"/>
        <v/>
      </c>
      <c r="I1168" s="82" t="str">
        <f t="shared" ca="1" si="128"/>
        <v/>
      </c>
    </row>
    <row r="1169" spans="2:9" ht="15" thickBot="1" x14ac:dyDescent="0.35">
      <c r="B1169" s="79" t="str">
        <f t="shared" ca="1" si="131"/>
        <v/>
      </c>
      <c r="C1169" s="80" t="str">
        <f t="shared" ca="1" si="125"/>
        <v/>
      </c>
      <c r="D1169" s="83" t="str">
        <f t="shared" ca="1" si="130"/>
        <v/>
      </c>
      <c r="E1169" s="81">
        <f t="shared" ca="1" si="129"/>
        <v>0</v>
      </c>
      <c r="F1169" s="83"/>
      <c r="G1169" s="82" t="str">
        <f t="shared" ca="1" si="126"/>
        <v/>
      </c>
      <c r="H1169" s="82" t="str">
        <f t="shared" ca="1" si="127"/>
        <v/>
      </c>
      <c r="I1169" s="82" t="str">
        <f t="shared" ca="1" si="128"/>
        <v/>
      </c>
    </row>
    <row r="1170" spans="2:9" ht="15" thickBot="1" x14ac:dyDescent="0.35">
      <c r="B1170" s="79" t="str">
        <f t="shared" ca="1" si="131"/>
        <v/>
      </c>
      <c r="C1170" s="80" t="str">
        <f t="shared" ca="1" si="125"/>
        <v/>
      </c>
      <c r="D1170" s="83" t="str">
        <f t="shared" ca="1" si="130"/>
        <v/>
      </c>
      <c r="E1170" s="81">
        <f t="shared" ca="1" si="129"/>
        <v>0</v>
      </c>
      <c r="F1170" s="83"/>
      <c r="G1170" s="82" t="str">
        <f t="shared" ca="1" si="126"/>
        <v/>
      </c>
      <c r="H1170" s="82" t="str">
        <f t="shared" ca="1" si="127"/>
        <v/>
      </c>
      <c r="I1170" s="82" t="str">
        <f t="shared" ca="1" si="128"/>
        <v/>
      </c>
    </row>
    <row r="1171" spans="2:9" ht="15" thickBot="1" x14ac:dyDescent="0.35">
      <c r="B1171" s="79" t="str">
        <f t="shared" ca="1" si="131"/>
        <v/>
      </c>
      <c r="C1171" s="80" t="str">
        <f t="shared" ca="1" si="125"/>
        <v/>
      </c>
      <c r="D1171" s="83" t="str">
        <f t="shared" ca="1" si="130"/>
        <v/>
      </c>
      <c r="E1171" s="81">
        <f t="shared" ca="1" si="129"/>
        <v>0</v>
      </c>
      <c r="F1171" s="83"/>
      <c r="G1171" s="82" t="str">
        <f t="shared" ca="1" si="126"/>
        <v/>
      </c>
      <c r="H1171" s="82" t="str">
        <f t="shared" ca="1" si="127"/>
        <v/>
      </c>
      <c r="I1171" s="82" t="str">
        <f t="shared" ca="1" si="128"/>
        <v/>
      </c>
    </row>
    <row r="1172" spans="2:9" ht="15" thickBot="1" x14ac:dyDescent="0.35">
      <c r="B1172" s="79" t="str">
        <f t="shared" ca="1" si="131"/>
        <v/>
      </c>
      <c r="C1172" s="80" t="str">
        <f t="shared" ca="1" si="125"/>
        <v/>
      </c>
      <c r="D1172" s="83" t="str">
        <f t="shared" ca="1" si="130"/>
        <v/>
      </c>
      <c r="E1172" s="81">
        <f t="shared" ca="1" si="129"/>
        <v>0</v>
      </c>
      <c r="F1172" s="83"/>
      <c r="G1172" s="82" t="str">
        <f t="shared" ca="1" si="126"/>
        <v/>
      </c>
      <c r="H1172" s="82" t="str">
        <f t="shared" ca="1" si="127"/>
        <v/>
      </c>
      <c r="I1172" s="82" t="str">
        <f t="shared" ca="1" si="128"/>
        <v/>
      </c>
    </row>
    <row r="1173" spans="2:9" ht="15" thickBot="1" x14ac:dyDescent="0.35">
      <c r="B1173" s="79" t="str">
        <f t="shared" ca="1" si="131"/>
        <v/>
      </c>
      <c r="C1173" s="80" t="str">
        <f t="shared" ca="1" si="125"/>
        <v/>
      </c>
      <c r="D1173" s="83" t="str">
        <f t="shared" ca="1" si="130"/>
        <v/>
      </c>
      <c r="E1173" s="81">
        <f t="shared" ca="1" si="129"/>
        <v>0</v>
      </c>
      <c r="F1173" s="83"/>
      <c r="G1173" s="82" t="str">
        <f t="shared" ca="1" si="126"/>
        <v/>
      </c>
      <c r="H1173" s="82" t="str">
        <f t="shared" ca="1" si="127"/>
        <v/>
      </c>
      <c r="I1173" s="82" t="str">
        <f t="shared" ca="1" si="128"/>
        <v/>
      </c>
    </row>
    <row r="1174" spans="2:9" ht="15" thickBot="1" x14ac:dyDescent="0.35">
      <c r="B1174" s="79" t="str">
        <f t="shared" ca="1" si="131"/>
        <v/>
      </c>
      <c r="C1174" s="80" t="str">
        <f t="shared" ca="1" si="125"/>
        <v/>
      </c>
      <c r="D1174" s="83" t="str">
        <f t="shared" ca="1" si="130"/>
        <v/>
      </c>
      <c r="E1174" s="81">
        <f t="shared" ca="1" si="129"/>
        <v>0</v>
      </c>
      <c r="F1174" s="83"/>
      <c r="G1174" s="82" t="str">
        <f t="shared" ca="1" si="126"/>
        <v/>
      </c>
      <c r="H1174" s="82" t="str">
        <f t="shared" ca="1" si="127"/>
        <v/>
      </c>
      <c r="I1174" s="82" t="str">
        <f t="shared" ca="1" si="128"/>
        <v/>
      </c>
    </row>
    <row r="1175" spans="2:9" ht="15" thickBot="1" x14ac:dyDescent="0.35">
      <c r="B1175" s="79" t="str">
        <f t="shared" ca="1" si="131"/>
        <v/>
      </c>
      <c r="C1175" s="80" t="str">
        <f t="shared" ca="1" si="125"/>
        <v/>
      </c>
      <c r="D1175" s="83" t="str">
        <f t="shared" ca="1" si="130"/>
        <v/>
      </c>
      <c r="E1175" s="81">
        <f t="shared" ca="1" si="129"/>
        <v>0</v>
      </c>
      <c r="F1175" s="83"/>
      <c r="G1175" s="82" t="str">
        <f t="shared" ca="1" si="126"/>
        <v/>
      </c>
      <c r="H1175" s="82" t="str">
        <f t="shared" ca="1" si="127"/>
        <v/>
      </c>
      <c r="I1175" s="82" t="str">
        <f t="shared" ca="1" si="128"/>
        <v/>
      </c>
    </row>
    <row r="1176" spans="2:9" ht="15" thickBot="1" x14ac:dyDescent="0.35">
      <c r="B1176" s="79" t="str">
        <f t="shared" ca="1" si="131"/>
        <v/>
      </c>
      <c r="C1176" s="80" t="str">
        <f t="shared" ref="C1176:C1239" ca="1" si="132">IF($E$10="End of the Period",IF(B1176="","",IF(OR(payment_frequency_2="Weekly",payment_frequency_2="Bi-weekly",payment_frequency_2="Semi-monthly"),first_payment_date_2+B1176*VLOOKUP(payment_frequency_2,periodic_table,2,0),EDATE(first_payment_date_2,B1176*VLOOKUP(payment_frequency_2,periodic_table,2,0)))),IF(B1176="","",IF(OR(payment_frequency_2="Weekly",payment_frequency_2="Bi-weekly",payment_frequency_2="Semi-monthly"),first_payment_date_2+(B1176-1)*VLOOKUP(payment_frequency_2,periodic_table,2,0),EDATE(first_payment_date_2,(B1176-1)*VLOOKUP(payment_frequency_2,periodic_table,2,0)))))</f>
        <v/>
      </c>
      <c r="D1176" s="83" t="str">
        <f t="shared" ca="1" si="130"/>
        <v/>
      </c>
      <c r="E1176" s="81">
        <f t="shared" ca="1" si="129"/>
        <v>0</v>
      </c>
      <c r="F1176" s="83"/>
      <c r="G1176" s="82" t="str">
        <f t="shared" ref="G1176:G1239" ca="1" si="133">IF(AND(payment_type_2=1,B1176=1),0,IF(B1176="","",I1175*rate_2))</f>
        <v/>
      </c>
      <c r="H1176" s="82" t="str">
        <f t="shared" ca="1" si="127"/>
        <v/>
      </c>
      <c r="I1176" s="82" t="str">
        <f t="shared" ca="1" si="128"/>
        <v/>
      </c>
    </row>
    <row r="1177" spans="2:9" ht="15" thickBot="1" x14ac:dyDescent="0.35">
      <c r="B1177" s="79" t="str">
        <f t="shared" ca="1" si="131"/>
        <v/>
      </c>
      <c r="C1177" s="80" t="str">
        <f t="shared" ca="1" si="132"/>
        <v/>
      </c>
      <c r="D1177" s="83" t="str">
        <f t="shared" ca="1" si="130"/>
        <v/>
      </c>
      <c r="E1177" s="81">
        <f t="shared" ca="1" si="129"/>
        <v>0</v>
      </c>
      <c r="F1177" s="83"/>
      <c r="G1177" s="82" t="str">
        <f t="shared" ca="1" si="133"/>
        <v/>
      </c>
      <c r="H1177" s="82" t="str">
        <f t="shared" ref="H1177:H1240" ca="1" si="134">IF(B1177="","",D1177-G1177+E1177+F1177)</f>
        <v/>
      </c>
      <c r="I1177" s="82" t="str">
        <f t="shared" ref="I1177:I1240" ca="1" si="135">IFERROR(IF(H1177&lt;=0,"",I1176-H1177),"")</f>
        <v/>
      </c>
    </row>
    <row r="1178" spans="2:9" ht="15" thickBot="1" x14ac:dyDescent="0.35">
      <c r="B1178" s="79" t="str">
        <f t="shared" ca="1" si="131"/>
        <v/>
      </c>
      <c r="C1178" s="80" t="str">
        <f t="shared" ca="1" si="132"/>
        <v/>
      </c>
      <c r="D1178" s="83" t="str">
        <f t="shared" ca="1" si="130"/>
        <v/>
      </c>
      <c r="E1178" s="81">
        <f t="shared" ca="1" si="129"/>
        <v>0</v>
      </c>
      <c r="F1178" s="83"/>
      <c r="G1178" s="82" t="str">
        <f t="shared" ca="1" si="133"/>
        <v/>
      </c>
      <c r="H1178" s="82" t="str">
        <f t="shared" ca="1" si="134"/>
        <v/>
      </c>
      <c r="I1178" s="82" t="str">
        <f t="shared" ca="1" si="135"/>
        <v/>
      </c>
    </row>
    <row r="1179" spans="2:9" ht="15" thickBot="1" x14ac:dyDescent="0.35">
      <c r="B1179" s="79" t="str">
        <f t="shared" ca="1" si="131"/>
        <v/>
      </c>
      <c r="C1179" s="80" t="str">
        <f t="shared" ca="1" si="132"/>
        <v/>
      </c>
      <c r="D1179" s="83" t="str">
        <f t="shared" ca="1" si="130"/>
        <v/>
      </c>
      <c r="E1179" s="81">
        <f t="shared" ca="1" si="129"/>
        <v>0</v>
      </c>
      <c r="F1179" s="83"/>
      <c r="G1179" s="82" t="str">
        <f t="shared" ca="1" si="133"/>
        <v/>
      </c>
      <c r="H1179" s="82" t="str">
        <f t="shared" ca="1" si="134"/>
        <v/>
      </c>
      <c r="I1179" s="82" t="str">
        <f t="shared" ca="1" si="135"/>
        <v/>
      </c>
    </row>
    <row r="1180" spans="2:9" ht="15" thickBot="1" x14ac:dyDescent="0.35">
      <c r="B1180" s="79" t="str">
        <f t="shared" ca="1" si="131"/>
        <v/>
      </c>
      <c r="C1180" s="80" t="str">
        <f t="shared" ca="1" si="132"/>
        <v/>
      </c>
      <c r="D1180" s="83" t="str">
        <f t="shared" ca="1" si="130"/>
        <v/>
      </c>
      <c r="E1180" s="81">
        <f t="shared" ca="1" si="129"/>
        <v>0</v>
      </c>
      <c r="F1180" s="83"/>
      <c r="G1180" s="82" t="str">
        <f t="shared" ca="1" si="133"/>
        <v/>
      </c>
      <c r="H1180" s="82" t="str">
        <f t="shared" ca="1" si="134"/>
        <v/>
      </c>
      <c r="I1180" s="82" t="str">
        <f t="shared" ca="1" si="135"/>
        <v/>
      </c>
    </row>
    <row r="1181" spans="2:9" ht="15" thickBot="1" x14ac:dyDescent="0.35">
      <c r="B1181" s="79" t="str">
        <f t="shared" ca="1" si="131"/>
        <v/>
      </c>
      <c r="C1181" s="80" t="str">
        <f t="shared" ca="1" si="132"/>
        <v/>
      </c>
      <c r="D1181" s="83" t="str">
        <f t="shared" ca="1" si="130"/>
        <v/>
      </c>
      <c r="E1181" s="81">
        <f t="shared" ca="1" si="129"/>
        <v>0</v>
      </c>
      <c r="F1181" s="83"/>
      <c r="G1181" s="82" t="str">
        <f t="shared" ca="1" si="133"/>
        <v/>
      </c>
      <c r="H1181" s="82" t="str">
        <f t="shared" ca="1" si="134"/>
        <v/>
      </c>
      <c r="I1181" s="82" t="str">
        <f t="shared" ca="1" si="135"/>
        <v/>
      </c>
    </row>
    <row r="1182" spans="2:9" ht="15" thickBot="1" x14ac:dyDescent="0.35">
      <c r="B1182" s="79" t="str">
        <f t="shared" ca="1" si="131"/>
        <v/>
      </c>
      <c r="C1182" s="80" t="str">
        <f t="shared" ca="1" si="132"/>
        <v/>
      </c>
      <c r="D1182" s="83" t="str">
        <f t="shared" ca="1" si="130"/>
        <v/>
      </c>
      <c r="E1182" s="81">
        <f t="shared" ca="1" si="129"/>
        <v>0</v>
      </c>
      <c r="F1182" s="83"/>
      <c r="G1182" s="82" t="str">
        <f t="shared" ca="1" si="133"/>
        <v/>
      </c>
      <c r="H1182" s="82" t="str">
        <f t="shared" ca="1" si="134"/>
        <v/>
      </c>
      <c r="I1182" s="82" t="str">
        <f t="shared" ca="1" si="135"/>
        <v/>
      </c>
    </row>
    <row r="1183" spans="2:9" ht="15" thickBot="1" x14ac:dyDescent="0.35">
      <c r="B1183" s="79" t="str">
        <f t="shared" ca="1" si="131"/>
        <v/>
      </c>
      <c r="C1183" s="80" t="str">
        <f t="shared" ca="1" si="132"/>
        <v/>
      </c>
      <c r="D1183" s="83" t="str">
        <f t="shared" ca="1" si="130"/>
        <v/>
      </c>
      <c r="E1183" s="81">
        <f t="shared" ca="1" si="129"/>
        <v>0</v>
      </c>
      <c r="F1183" s="83"/>
      <c r="G1183" s="82" t="str">
        <f t="shared" ca="1" si="133"/>
        <v/>
      </c>
      <c r="H1183" s="82" t="str">
        <f t="shared" ca="1" si="134"/>
        <v/>
      </c>
      <c r="I1183" s="82" t="str">
        <f t="shared" ca="1" si="135"/>
        <v/>
      </c>
    </row>
    <row r="1184" spans="2:9" ht="15" thickBot="1" x14ac:dyDescent="0.35">
      <c r="B1184" s="79" t="str">
        <f t="shared" ca="1" si="131"/>
        <v/>
      </c>
      <c r="C1184" s="80" t="str">
        <f t="shared" ca="1" si="132"/>
        <v/>
      </c>
      <c r="D1184" s="83" t="str">
        <f t="shared" ca="1" si="130"/>
        <v/>
      </c>
      <c r="E1184" s="81">
        <f t="shared" ca="1" si="129"/>
        <v>0</v>
      </c>
      <c r="F1184" s="83"/>
      <c r="G1184" s="82" t="str">
        <f t="shared" ca="1" si="133"/>
        <v/>
      </c>
      <c r="H1184" s="82" t="str">
        <f t="shared" ca="1" si="134"/>
        <v/>
      </c>
      <c r="I1184" s="82" t="str">
        <f t="shared" ca="1" si="135"/>
        <v/>
      </c>
    </row>
    <row r="1185" spans="2:9" ht="15" thickBot="1" x14ac:dyDescent="0.35">
      <c r="B1185" s="79" t="str">
        <f t="shared" ca="1" si="131"/>
        <v/>
      </c>
      <c r="C1185" s="80" t="str">
        <f t="shared" ca="1" si="132"/>
        <v/>
      </c>
      <c r="D1185" s="83" t="str">
        <f t="shared" ca="1" si="130"/>
        <v/>
      </c>
      <c r="E1185" s="81">
        <f t="shared" ca="1" si="129"/>
        <v>0</v>
      </c>
      <c r="F1185" s="83"/>
      <c r="G1185" s="82" t="str">
        <f t="shared" ca="1" si="133"/>
        <v/>
      </c>
      <c r="H1185" s="82" t="str">
        <f t="shared" ca="1" si="134"/>
        <v/>
      </c>
      <c r="I1185" s="82" t="str">
        <f t="shared" ca="1" si="135"/>
        <v/>
      </c>
    </row>
    <row r="1186" spans="2:9" ht="15" thickBot="1" x14ac:dyDescent="0.35">
      <c r="B1186" s="79" t="str">
        <f t="shared" ca="1" si="131"/>
        <v/>
      </c>
      <c r="C1186" s="80" t="str">
        <f t="shared" ca="1" si="132"/>
        <v/>
      </c>
      <c r="D1186" s="83" t="str">
        <f t="shared" ca="1" si="130"/>
        <v/>
      </c>
      <c r="E1186" s="81">
        <f t="shared" ca="1" si="129"/>
        <v>0</v>
      </c>
      <c r="F1186" s="83"/>
      <c r="G1186" s="82" t="str">
        <f t="shared" ca="1" si="133"/>
        <v/>
      </c>
      <c r="H1186" s="82" t="str">
        <f t="shared" ca="1" si="134"/>
        <v/>
      </c>
      <c r="I1186" s="82" t="str">
        <f t="shared" ca="1" si="135"/>
        <v/>
      </c>
    </row>
    <row r="1187" spans="2:9" ht="15" thickBot="1" x14ac:dyDescent="0.35">
      <c r="B1187" s="79" t="str">
        <f t="shared" ca="1" si="131"/>
        <v/>
      </c>
      <c r="C1187" s="80" t="str">
        <f t="shared" ca="1" si="132"/>
        <v/>
      </c>
      <c r="D1187" s="83" t="str">
        <f t="shared" ca="1" si="130"/>
        <v/>
      </c>
      <c r="E1187" s="81">
        <f t="shared" ca="1" si="129"/>
        <v>0</v>
      </c>
      <c r="F1187" s="83"/>
      <c r="G1187" s="82" t="str">
        <f t="shared" ca="1" si="133"/>
        <v/>
      </c>
      <c r="H1187" s="82" t="str">
        <f t="shared" ca="1" si="134"/>
        <v/>
      </c>
      <c r="I1187" s="82" t="str">
        <f t="shared" ca="1" si="135"/>
        <v/>
      </c>
    </row>
    <row r="1188" spans="2:9" ht="15" thickBot="1" x14ac:dyDescent="0.35">
      <c r="B1188" s="79" t="str">
        <f t="shared" ca="1" si="131"/>
        <v/>
      </c>
      <c r="C1188" s="80" t="str">
        <f t="shared" ca="1" si="132"/>
        <v/>
      </c>
      <c r="D1188" s="83" t="str">
        <f t="shared" ca="1" si="130"/>
        <v/>
      </c>
      <c r="E1188" s="81">
        <f t="shared" ref="E1188:E1251" ca="1" si="136">IFERROR(IF(I1187-D1188&lt;$E$13,0,IF(B1188=$I$17,$E$13,IF(B1188&lt;$I$17,0,IF(MOD(B1188-$I$17,$E$18)=0,$E$13,0)))),0)</f>
        <v>0</v>
      </c>
      <c r="F1188" s="83"/>
      <c r="G1188" s="82" t="str">
        <f t="shared" ca="1" si="133"/>
        <v/>
      </c>
      <c r="H1188" s="82" t="str">
        <f t="shared" ca="1" si="134"/>
        <v/>
      </c>
      <c r="I1188" s="82" t="str">
        <f t="shared" ca="1" si="135"/>
        <v/>
      </c>
    </row>
    <row r="1189" spans="2:9" ht="15" thickBot="1" x14ac:dyDescent="0.35">
      <c r="B1189" s="79" t="str">
        <f t="shared" ca="1" si="131"/>
        <v/>
      </c>
      <c r="C1189" s="80" t="str">
        <f t="shared" ca="1" si="132"/>
        <v/>
      </c>
      <c r="D1189" s="83" t="str">
        <f t="shared" ca="1" si="130"/>
        <v/>
      </c>
      <c r="E1189" s="81">
        <f t="shared" ca="1" si="136"/>
        <v>0</v>
      </c>
      <c r="F1189" s="83"/>
      <c r="G1189" s="82" t="str">
        <f t="shared" ca="1" si="133"/>
        <v/>
      </c>
      <c r="H1189" s="82" t="str">
        <f t="shared" ca="1" si="134"/>
        <v/>
      </c>
      <c r="I1189" s="82" t="str">
        <f t="shared" ca="1" si="135"/>
        <v/>
      </c>
    </row>
    <row r="1190" spans="2:9" ht="15" thickBot="1" x14ac:dyDescent="0.35">
      <c r="B1190" s="79" t="str">
        <f t="shared" ca="1" si="131"/>
        <v/>
      </c>
      <c r="C1190" s="80" t="str">
        <f t="shared" ca="1" si="132"/>
        <v/>
      </c>
      <c r="D1190" s="83" t="str">
        <f t="shared" ca="1" si="130"/>
        <v/>
      </c>
      <c r="E1190" s="81">
        <f t="shared" ca="1" si="136"/>
        <v>0</v>
      </c>
      <c r="F1190" s="83"/>
      <c r="G1190" s="82" t="str">
        <f t="shared" ca="1" si="133"/>
        <v/>
      </c>
      <c r="H1190" s="82" t="str">
        <f t="shared" ca="1" si="134"/>
        <v/>
      </c>
      <c r="I1190" s="82" t="str">
        <f t="shared" ca="1" si="135"/>
        <v/>
      </c>
    </row>
    <row r="1191" spans="2:9" ht="15" thickBot="1" x14ac:dyDescent="0.35">
      <c r="B1191" s="79" t="str">
        <f t="shared" ca="1" si="131"/>
        <v/>
      </c>
      <c r="C1191" s="80" t="str">
        <f t="shared" ca="1" si="132"/>
        <v/>
      </c>
      <c r="D1191" s="83" t="str">
        <f t="shared" ca="1" si="130"/>
        <v/>
      </c>
      <c r="E1191" s="81">
        <f t="shared" ca="1" si="136"/>
        <v>0</v>
      </c>
      <c r="F1191" s="83"/>
      <c r="G1191" s="82" t="str">
        <f t="shared" ca="1" si="133"/>
        <v/>
      </c>
      <c r="H1191" s="82" t="str">
        <f t="shared" ca="1" si="134"/>
        <v/>
      </c>
      <c r="I1191" s="82" t="str">
        <f t="shared" ca="1" si="135"/>
        <v/>
      </c>
    </row>
    <row r="1192" spans="2:9" ht="15" thickBot="1" x14ac:dyDescent="0.35">
      <c r="B1192" s="79" t="str">
        <f t="shared" ca="1" si="131"/>
        <v/>
      </c>
      <c r="C1192" s="80" t="str">
        <f t="shared" ca="1" si="132"/>
        <v/>
      </c>
      <c r="D1192" s="83" t="str">
        <f t="shared" ca="1" si="130"/>
        <v/>
      </c>
      <c r="E1192" s="81">
        <f t="shared" ca="1" si="136"/>
        <v>0</v>
      </c>
      <c r="F1192" s="83"/>
      <c r="G1192" s="82" t="str">
        <f t="shared" ca="1" si="133"/>
        <v/>
      </c>
      <c r="H1192" s="82" t="str">
        <f t="shared" ca="1" si="134"/>
        <v/>
      </c>
      <c r="I1192" s="82" t="str">
        <f t="shared" ca="1" si="135"/>
        <v/>
      </c>
    </row>
    <row r="1193" spans="2:9" ht="15" thickBot="1" x14ac:dyDescent="0.35">
      <c r="B1193" s="79" t="str">
        <f t="shared" ca="1" si="131"/>
        <v/>
      </c>
      <c r="C1193" s="80" t="str">
        <f t="shared" ca="1" si="132"/>
        <v/>
      </c>
      <c r="D1193" s="83" t="str">
        <f t="shared" ref="D1193:D1256" ca="1" si="137">IF(B1193="","",IF(I1192&lt;payment_2,I1192*(1+rate_2),payment_2))</f>
        <v/>
      </c>
      <c r="E1193" s="81">
        <f t="shared" ca="1" si="136"/>
        <v>0</v>
      </c>
      <c r="F1193" s="83"/>
      <c r="G1193" s="82" t="str">
        <f t="shared" ca="1" si="133"/>
        <v/>
      </c>
      <c r="H1193" s="82" t="str">
        <f t="shared" ca="1" si="134"/>
        <v/>
      </c>
      <c r="I1193" s="82" t="str">
        <f t="shared" ca="1" si="135"/>
        <v/>
      </c>
    </row>
    <row r="1194" spans="2:9" ht="15" thickBot="1" x14ac:dyDescent="0.35">
      <c r="B1194" s="79" t="str">
        <f t="shared" ca="1" si="131"/>
        <v/>
      </c>
      <c r="C1194" s="80" t="str">
        <f t="shared" ca="1" si="132"/>
        <v/>
      </c>
      <c r="D1194" s="83" t="str">
        <f t="shared" ca="1" si="137"/>
        <v/>
      </c>
      <c r="E1194" s="81">
        <f t="shared" ca="1" si="136"/>
        <v>0</v>
      </c>
      <c r="F1194" s="83"/>
      <c r="G1194" s="82" t="str">
        <f t="shared" ca="1" si="133"/>
        <v/>
      </c>
      <c r="H1194" s="82" t="str">
        <f t="shared" ca="1" si="134"/>
        <v/>
      </c>
      <c r="I1194" s="82" t="str">
        <f t="shared" ca="1" si="135"/>
        <v/>
      </c>
    </row>
    <row r="1195" spans="2:9" ht="15" thickBot="1" x14ac:dyDescent="0.35">
      <c r="B1195" s="79" t="str">
        <f t="shared" ca="1" si="131"/>
        <v/>
      </c>
      <c r="C1195" s="80" t="str">
        <f t="shared" ca="1" si="132"/>
        <v/>
      </c>
      <c r="D1195" s="83" t="str">
        <f t="shared" ca="1" si="137"/>
        <v/>
      </c>
      <c r="E1195" s="81">
        <f t="shared" ca="1" si="136"/>
        <v>0</v>
      </c>
      <c r="F1195" s="83"/>
      <c r="G1195" s="82" t="str">
        <f t="shared" ca="1" si="133"/>
        <v/>
      </c>
      <c r="H1195" s="82" t="str">
        <f t="shared" ca="1" si="134"/>
        <v/>
      </c>
      <c r="I1195" s="82" t="str">
        <f t="shared" ca="1" si="135"/>
        <v/>
      </c>
    </row>
    <row r="1196" spans="2:9" ht="15" thickBot="1" x14ac:dyDescent="0.35">
      <c r="B1196" s="79" t="str">
        <f t="shared" ca="1" si="131"/>
        <v/>
      </c>
      <c r="C1196" s="80" t="str">
        <f t="shared" ca="1" si="132"/>
        <v/>
      </c>
      <c r="D1196" s="83" t="str">
        <f t="shared" ca="1" si="137"/>
        <v/>
      </c>
      <c r="E1196" s="81">
        <f t="shared" ca="1" si="136"/>
        <v>0</v>
      </c>
      <c r="F1196" s="83"/>
      <c r="G1196" s="82" t="str">
        <f t="shared" ca="1" si="133"/>
        <v/>
      </c>
      <c r="H1196" s="82" t="str">
        <f t="shared" ca="1" si="134"/>
        <v/>
      </c>
      <c r="I1196" s="82" t="str">
        <f t="shared" ca="1" si="135"/>
        <v/>
      </c>
    </row>
    <row r="1197" spans="2:9" ht="15" thickBot="1" x14ac:dyDescent="0.35">
      <c r="B1197" s="79" t="str">
        <f t="shared" ca="1" si="131"/>
        <v/>
      </c>
      <c r="C1197" s="80" t="str">
        <f t="shared" ca="1" si="132"/>
        <v/>
      </c>
      <c r="D1197" s="83" t="str">
        <f t="shared" ca="1" si="137"/>
        <v/>
      </c>
      <c r="E1197" s="81">
        <f t="shared" ca="1" si="136"/>
        <v>0</v>
      </c>
      <c r="F1197" s="83"/>
      <c r="G1197" s="82" t="str">
        <f t="shared" ca="1" si="133"/>
        <v/>
      </c>
      <c r="H1197" s="82" t="str">
        <f t="shared" ca="1" si="134"/>
        <v/>
      </c>
      <c r="I1197" s="82" t="str">
        <f t="shared" ca="1" si="135"/>
        <v/>
      </c>
    </row>
    <row r="1198" spans="2:9" ht="15" thickBot="1" x14ac:dyDescent="0.35">
      <c r="B1198" s="79" t="str">
        <f t="shared" ca="1" si="131"/>
        <v/>
      </c>
      <c r="C1198" s="80" t="str">
        <f t="shared" ca="1" si="132"/>
        <v/>
      </c>
      <c r="D1198" s="83" t="str">
        <f t="shared" ca="1" si="137"/>
        <v/>
      </c>
      <c r="E1198" s="81">
        <f t="shared" ca="1" si="136"/>
        <v>0</v>
      </c>
      <c r="F1198" s="83"/>
      <c r="G1198" s="82" t="str">
        <f t="shared" ca="1" si="133"/>
        <v/>
      </c>
      <c r="H1198" s="82" t="str">
        <f t="shared" ca="1" si="134"/>
        <v/>
      </c>
      <c r="I1198" s="82" t="str">
        <f t="shared" ca="1" si="135"/>
        <v/>
      </c>
    </row>
    <row r="1199" spans="2:9" ht="15" thickBot="1" x14ac:dyDescent="0.35">
      <c r="B1199" s="79" t="str">
        <f t="shared" ref="B1199:B1262" ca="1" si="138">IFERROR(IF(I1198&lt;=0,"",B1198+1),"")</f>
        <v/>
      </c>
      <c r="C1199" s="80" t="str">
        <f t="shared" ca="1" si="132"/>
        <v/>
      </c>
      <c r="D1199" s="83" t="str">
        <f t="shared" ca="1" si="137"/>
        <v/>
      </c>
      <c r="E1199" s="81">
        <f t="shared" ca="1" si="136"/>
        <v>0</v>
      </c>
      <c r="F1199" s="83"/>
      <c r="G1199" s="82" t="str">
        <f t="shared" ca="1" si="133"/>
        <v/>
      </c>
      <c r="H1199" s="82" t="str">
        <f t="shared" ca="1" si="134"/>
        <v/>
      </c>
      <c r="I1199" s="82" t="str">
        <f t="shared" ca="1" si="135"/>
        <v/>
      </c>
    </row>
    <row r="1200" spans="2:9" ht="15" thickBot="1" x14ac:dyDescent="0.35">
      <c r="B1200" s="79" t="str">
        <f t="shared" ca="1" si="138"/>
        <v/>
      </c>
      <c r="C1200" s="80" t="str">
        <f t="shared" ca="1" si="132"/>
        <v/>
      </c>
      <c r="D1200" s="83" t="str">
        <f t="shared" ca="1" si="137"/>
        <v/>
      </c>
      <c r="E1200" s="81">
        <f t="shared" ca="1" si="136"/>
        <v>0</v>
      </c>
      <c r="F1200" s="83"/>
      <c r="G1200" s="82" t="str">
        <f t="shared" ca="1" si="133"/>
        <v/>
      </c>
      <c r="H1200" s="82" t="str">
        <f t="shared" ca="1" si="134"/>
        <v/>
      </c>
      <c r="I1200" s="82" t="str">
        <f t="shared" ca="1" si="135"/>
        <v/>
      </c>
    </row>
    <row r="1201" spans="2:9" ht="15" thickBot="1" x14ac:dyDescent="0.35">
      <c r="B1201" s="79" t="str">
        <f t="shared" ca="1" si="138"/>
        <v/>
      </c>
      <c r="C1201" s="80" t="str">
        <f t="shared" ca="1" si="132"/>
        <v/>
      </c>
      <c r="D1201" s="83" t="str">
        <f t="shared" ca="1" si="137"/>
        <v/>
      </c>
      <c r="E1201" s="81">
        <f t="shared" ca="1" si="136"/>
        <v>0</v>
      </c>
      <c r="F1201" s="83"/>
      <c r="G1201" s="82" t="str">
        <f t="shared" ca="1" si="133"/>
        <v/>
      </c>
      <c r="H1201" s="82" t="str">
        <f t="shared" ca="1" si="134"/>
        <v/>
      </c>
      <c r="I1201" s="82" t="str">
        <f t="shared" ca="1" si="135"/>
        <v/>
      </c>
    </row>
    <row r="1202" spans="2:9" ht="15" thickBot="1" x14ac:dyDescent="0.35">
      <c r="B1202" s="79" t="str">
        <f t="shared" ca="1" si="138"/>
        <v/>
      </c>
      <c r="C1202" s="80" t="str">
        <f t="shared" ca="1" si="132"/>
        <v/>
      </c>
      <c r="D1202" s="83" t="str">
        <f t="shared" ca="1" si="137"/>
        <v/>
      </c>
      <c r="E1202" s="81">
        <f t="shared" ca="1" si="136"/>
        <v>0</v>
      </c>
      <c r="F1202" s="83"/>
      <c r="G1202" s="82" t="str">
        <f t="shared" ca="1" si="133"/>
        <v/>
      </c>
      <c r="H1202" s="82" t="str">
        <f t="shared" ca="1" si="134"/>
        <v/>
      </c>
      <c r="I1202" s="82" t="str">
        <f t="shared" ca="1" si="135"/>
        <v/>
      </c>
    </row>
    <row r="1203" spans="2:9" ht="15" thickBot="1" x14ac:dyDescent="0.35">
      <c r="B1203" s="79" t="str">
        <f t="shared" ca="1" si="138"/>
        <v/>
      </c>
      <c r="C1203" s="80" t="str">
        <f t="shared" ca="1" si="132"/>
        <v/>
      </c>
      <c r="D1203" s="83" t="str">
        <f t="shared" ca="1" si="137"/>
        <v/>
      </c>
      <c r="E1203" s="81">
        <f t="shared" ca="1" si="136"/>
        <v>0</v>
      </c>
      <c r="F1203" s="83"/>
      <c r="G1203" s="82" t="str">
        <f t="shared" ca="1" si="133"/>
        <v/>
      </c>
      <c r="H1203" s="82" t="str">
        <f t="shared" ca="1" si="134"/>
        <v/>
      </c>
      <c r="I1203" s="82" t="str">
        <f t="shared" ca="1" si="135"/>
        <v/>
      </c>
    </row>
    <row r="1204" spans="2:9" ht="15" thickBot="1" x14ac:dyDescent="0.35">
      <c r="B1204" s="79" t="str">
        <f t="shared" ca="1" si="138"/>
        <v/>
      </c>
      <c r="C1204" s="80" t="str">
        <f t="shared" ca="1" si="132"/>
        <v/>
      </c>
      <c r="D1204" s="83" t="str">
        <f t="shared" ca="1" si="137"/>
        <v/>
      </c>
      <c r="E1204" s="81">
        <f t="shared" ca="1" si="136"/>
        <v>0</v>
      </c>
      <c r="F1204" s="83"/>
      <c r="G1204" s="82" t="str">
        <f t="shared" ca="1" si="133"/>
        <v/>
      </c>
      <c r="H1204" s="82" t="str">
        <f t="shared" ca="1" si="134"/>
        <v/>
      </c>
      <c r="I1204" s="82" t="str">
        <f t="shared" ca="1" si="135"/>
        <v/>
      </c>
    </row>
    <row r="1205" spans="2:9" ht="15" thickBot="1" x14ac:dyDescent="0.35">
      <c r="B1205" s="79" t="str">
        <f t="shared" ca="1" si="138"/>
        <v/>
      </c>
      <c r="C1205" s="80" t="str">
        <f t="shared" ca="1" si="132"/>
        <v/>
      </c>
      <c r="D1205" s="83" t="str">
        <f t="shared" ca="1" si="137"/>
        <v/>
      </c>
      <c r="E1205" s="81">
        <f t="shared" ca="1" si="136"/>
        <v>0</v>
      </c>
      <c r="F1205" s="83"/>
      <c r="G1205" s="82" t="str">
        <f t="shared" ca="1" si="133"/>
        <v/>
      </c>
      <c r="H1205" s="82" t="str">
        <f t="shared" ca="1" si="134"/>
        <v/>
      </c>
      <c r="I1205" s="82" t="str">
        <f t="shared" ca="1" si="135"/>
        <v/>
      </c>
    </row>
    <row r="1206" spans="2:9" ht="15" thickBot="1" x14ac:dyDescent="0.35">
      <c r="B1206" s="79" t="str">
        <f t="shared" ca="1" si="138"/>
        <v/>
      </c>
      <c r="C1206" s="80" t="str">
        <f t="shared" ca="1" si="132"/>
        <v/>
      </c>
      <c r="D1206" s="83" t="str">
        <f t="shared" ca="1" si="137"/>
        <v/>
      </c>
      <c r="E1206" s="81">
        <f t="shared" ca="1" si="136"/>
        <v>0</v>
      </c>
      <c r="F1206" s="83"/>
      <c r="G1206" s="82" t="str">
        <f t="shared" ca="1" si="133"/>
        <v/>
      </c>
      <c r="H1206" s="82" t="str">
        <f t="shared" ca="1" si="134"/>
        <v/>
      </c>
      <c r="I1206" s="82" t="str">
        <f t="shared" ca="1" si="135"/>
        <v/>
      </c>
    </row>
    <row r="1207" spans="2:9" ht="15" thickBot="1" x14ac:dyDescent="0.35">
      <c r="B1207" s="79" t="str">
        <f t="shared" ca="1" si="138"/>
        <v/>
      </c>
      <c r="C1207" s="80" t="str">
        <f t="shared" ca="1" si="132"/>
        <v/>
      </c>
      <c r="D1207" s="83" t="str">
        <f t="shared" ca="1" si="137"/>
        <v/>
      </c>
      <c r="E1207" s="81">
        <f t="shared" ca="1" si="136"/>
        <v>0</v>
      </c>
      <c r="F1207" s="83"/>
      <c r="G1207" s="82" t="str">
        <f t="shared" ca="1" si="133"/>
        <v/>
      </c>
      <c r="H1207" s="82" t="str">
        <f t="shared" ca="1" si="134"/>
        <v/>
      </c>
      <c r="I1207" s="82" t="str">
        <f t="shared" ca="1" si="135"/>
        <v/>
      </c>
    </row>
    <row r="1208" spans="2:9" ht="15" thickBot="1" x14ac:dyDescent="0.35">
      <c r="B1208" s="79" t="str">
        <f t="shared" ca="1" si="138"/>
        <v/>
      </c>
      <c r="C1208" s="80" t="str">
        <f t="shared" ca="1" si="132"/>
        <v/>
      </c>
      <c r="D1208" s="83" t="str">
        <f t="shared" ca="1" si="137"/>
        <v/>
      </c>
      <c r="E1208" s="81">
        <f t="shared" ca="1" si="136"/>
        <v>0</v>
      </c>
      <c r="F1208" s="83"/>
      <c r="G1208" s="82" t="str">
        <f t="shared" ca="1" si="133"/>
        <v/>
      </c>
      <c r="H1208" s="82" t="str">
        <f t="shared" ca="1" si="134"/>
        <v/>
      </c>
      <c r="I1208" s="82" t="str">
        <f t="shared" ca="1" si="135"/>
        <v/>
      </c>
    </row>
    <row r="1209" spans="2:9" ht="15" thickBot="1" x14ac:dyDescent="0.35">
      <c r="B1209" s="79" t="str">
        <f t="shared" ca="1" si="138"/>
        <v/>
      </c>
      <c r="C1209" s="80" t="str">
        <f t="shared" ca="1" si="132"/>
        <v/>
      </c>
      <c r="D1209" s="83" t="str">
        <f t="shared" ca="1" si="137"/>
        <v/>
      </c>
      <c r="E1209" s="81">
        <f t="shared" ca="1" si="136"/>
        <v>0</v>
      </c>
      <c r="F1209" s="83"/>
      <c r="G1209" s="82" t="str">
        <f t="shared" ca="1" si="133"/>
        <v/>
      </c>
      <c r="H1209" s="82" t="str">
        <f t="shared" ca="1" si="134"/>
        <v/>
      </c>
      <c r="I1209" s="82" t="str">
        <f t="shared" ca="1" si="135"/>
        <v/>
      </c>
    </row>
    <row r="1210" spans="2:9" ht="15" thickBot="1" x14ac:dyDescent="0.35">
      <c r="B1210" s="79" t="str">
        <f t="shared" ca="1" si="138"/>
        <v/>
      </c>
      <c r="C1210" s="80" t="str">
        <f t="shared" ca="1" si="132"/>
        <v/>
      </c>
      <c r="D1210" s="83" t="str">
        <f t="shared" ca="1" si="137"/>
        <v/>
      </c>
      <c r="E1210" s="81">
        <f t="shared" ca="1" si="136"/>
        <v>0</v>
      </c>
      <c r="F1210" s="83"/>
      <c r="G1210" s="82" t="str">
        <f t="shared" ca="1" si="133"/>
        <v/>
      </c>
      <c r="H1210" s="82" t="str">
        <f t="shared" ca="1" si="134"/>
        <v/>
      </c>
      <c r="I1210" s="82" t="str">
        <f t="shared" ca="1" si="135"/>
        <v/>
      </c>
    </row>
    <row r="1211" spans="2:9" ht="15" thickBot="1" x14ac:dyDescent="0.35">
      <c r="B1211" s="79" t="str">
        <f t="shared" ca="1" si="138"/>
        <v/>
      </c>
      <c r="C1211" s="80" t="str">
        <f t="shared" ca="1" si="132"/>
        <v/>
      </c>
      <c r="D1211" s="83" t="str">
        <f t="shared" ca="1" si="137"/>
        <v/>
      </c>
      <c r="E1211" s="81">
        <f t="shared" ca="1" si="136"/>
        <v>0</v>
      </c>
      <c r="F1211" s="83"/>
      <c r="G1211" s="82" t="str">
        <f t="shared" ca="1" si="133"/>
        <v/>
      </c>
      <c r="H1211" s="82" t="str">
        <f t="shared" ca="1" si="134"/>
        <v/>
      </c>
      <c r="I1211" s="82" t="str">
        <f t="shared" ca="1" si="135"/>
        <v/>
      </c>
    </row>
    <row r="1212" spans="2:9" ht="15" thickBot="1" x14ac:dyDescent="0.35">
      <c r="B1212" s="79" t="str">
        <f t="shared" ca="1" si="138"/>
        <v/>
      </c>
      <c r="C1212" s="80" t="str">
        <f t="shared" ca="1" si="132"/>
        <v/>
      </c>
      <c r="D1212" s="83" t="str">
        <f t="shared" ca="1" si="137"/>
        <v/>
      </c>
      <c r="E1212" s="81">
        <f t="shared" ca="1" si="136"/>
        <v>0</v>
      </c>
      <c r="F1212" s="83"/>
      <c r="G1212" s="82" t="str">
        <f t="shared" ca="1" si="133"/>
        <v/>
      </c>
      <c r="H1212" s="82" t="str">
        <f t="shared" ca="1" si="134"/>
        <v/>
      </c>
      <c r="I1212" s="82" t="str">
        <f t="shared" ca="1" si="135"/>
        <v/>
      </c>
    </row>
    <row r="1213" spans="2:9" ht="15" thickBot="1" x14ac:dyDescent="0.35">
      <c r="B1213" s="79" t="str">
        <f t="shared" ca="1" si="138"/>
        <v/>
      </c>
      <c r="C1213" s="80" t="str">
        <f t="shared" ca="1" si="132"/>
        <v/>
      </c>
      <c r="D1213" s="83" t="str">
        <f t="shared" ca="1" si="137"/>
        <v/>
      </c>
      <c r="E1213" s="81">
        <f t="shared" ca="1" si="136"/>
        <v>0</v>
      </c>
      <c r="F1213" s="83"/>
      <c r="G1213" s="82" t="str">
        <f t="shared" ca="1" si="133"/>
        <v/>
      </c>
      <c r="H1213" s="82" t="str">
        <f t="shared" ca="1" si="134"/>
        <v/>
      </c>
      <c r="I1213" s="82" t="str">
        <f t="shared" ca="1" si="135"/>
        <v/>
      </c>
    </row>
    <row r="1214" spans="2:9" ht="15" thickBot="1" x14ac:dyDescent="0.35">
      <c r="B1214" s="79" t="str">
        <f t="shared" ca="1" si="138"/>
        <v/>
      </c>
      <c r="C1214" s="80" t="str">
        <f t="shared" ca="1" si="132"/>
        <v/>
      </c>
      <c r="D1214" s="83" t="str">
        <f t="shared" ca="1" si="137"/>
        <v/>
      </c>
      <c r="E1214" s="81">
        <f t="shared" ca="1" si="136"/>
        <v>0</v>
      </c>
      <c r="F1214" s="83"/>
      <c r="G1214" s="82" t="str">
        <f t="shared" ca="1" si="133"/>
        <v/>
      </c>
      <c r="H1214" s="82" t="str">
        <f t="shared" ca="1" si="134"/>
        <v/>
      </c>
      <c r="I1214" s="82" t="str">
        <f t="shared" ca="1" si="135"/>
        <v/>
      </c>
    </row>
    <row r="1215" spans="2:9" ht="15" thickBot="1" x14ac:dyDescent="0.35">
      <c r="B1215" s="79" t="str">
        <f t="shared" ca="1" si="138"/>
        <v/>
      </c>
      <c r="C1215" s="80" t="str">
        <f t="shared" ca="1" si="132"/>
        <v/>
      </c>
      <c r="D1215" s="83" t="str">
        <f t="shared" ca="1" si="137"/>
        <v/>
      </c>
      <c r="E1215" s="81">
        <f t="shared" ca="1" si="136"/>
        <v>0</v>
      </c>
      <c r="F1215" s="83"/>
      <c r="G1215" s="82" t="str">
        <f t="shared" ca="1" si="133"/>
        <v/>
      </c>
      <c r="H1215" s="82" t="str">
        <f t="shared" ca="1" si="134"/>
        <v/>
      </c>
      <c r="I1215" s="82" t="str">
        <f t="shared" ca="1" si="135"/>
        <v/>
      </c>
    </row>
    <row r="1216" spans="2:9" ht="15" thickBot="1" x14ac:dyDescent="0.35">
      <c r="B1216" s="79" t="str">
        <f t="shared" ca="1" si="138"/>
        <v/>
      </c>
      <c r="C1216" s="80" t="str">
        <f t="shared" ca="1" si="132"/>
        <v/>
      </c>
      <c r="D1216" s="83" t="str">
        <f t="shared" ca="1" si="137"/>
        <v/>
      </c>
      <c r="E1216" s="81">
        <f t="shared" ca="1" si="136"/>
        <v>0</v>
      </c>
      <c r="F1216" s="83"/>
      <c r="G1216" s="82" t="str">
        <f t="shared" ca="1" si="133"/>
        <v/>
      </c>
      <c r="H1216" s="82" t="str">
        <f t="shared" ca="1" si="134"/>
        <v/>
      </c>
      <c r="I1216" s="82" t="str">
        <f t="shared" ca="1" si="135"/>
        <v/>
      </c>
    </row>
    <row r="1217" spans="2:9" ht="15" thickBot="1" x14ac:dyDescent="0.35">
      <c r="B1217" s="79" t="str">
        <f t="shared" ca="1" si="138"/>
        <v/>
      </c>
      <c r="C1217" s="80" t="str">
        <f t="shared" ca="1" si="132"/>
        <v/>
      </c>
      <c r="D1217" s="83" t="str">
        <f t="shared" ca="1" si="137"/>
        <v/>
      </c>
      <c r="E1217" s="81">
        <f t="shared" ca="1" si="136"/>
        <v>0</v>
      </c>
      <c r="F1217" s="83"/>
      <c r="G1217" s="82" t="str">
        <f t="shared" ca="1" si="133"/>
        <v/>
      </c>
      <c r="H1217" s="82" t="str">
        <f t="shared" ca="1" si="134"/>
        <v/>
      </c>
      <c r="I1217" s="82" t="str">
        <f t="shared" ca="1" si="135"/>
        <v/>
      </c>
    </row>
    <row r="1218" spans="2:9" ht="15" thickBot="1" x14ac:dyDescent="0.35">
      <c r="B1218" s="79" t="str">
        <f t="shared" ca="1" si="138"/>
        <v/>
      </c>
      <c r="C1218" s="80" t="str">
        <f t="shared" ca="1" si="132"/>
        <v/>
      </c>
      <c r="D1218" s="83" t="str">
        <f t="shared" ca="1" si="137"/>
        <v/>
      </c>
      <c r="E1218" s="81">
        <f t="shared" ca="1" si="136"/>
        <v>0</v>
      </c>
      <c r="F1218" s="83"/>
      <c r="G1218" s="82" t="str">
        <f t="shared" ca="1" si="133"/>
        <v/>
      </c>
      <c r="H1218" s="82" t="str">
        <f t="shared" ca="1" si="134"/>
        <v/>
      </c>
      <c r="I1218" s="82" t="str">
        <f t="shared" ca="1" si="135"/>
        <v/>
      </c>
    </row>
    <row r="1219" spans="2:9" ht="15" thickBot="1" x14ac:dyDescent="0.35">
      <c r="B1219" s="79" t="str">
        <f t="shared" ca="1" si="138"/>
        <v/>
      </c>
      <c r="C1219" s="80" t="str">
        <f t="shared" ca="1" si="132"/>
        <v/>
      </c>
      <c r="D1219" s="83" t="str">
        <f t="shared" ca="1" si="137"/>
        <v/>
      </c>
      <c r="E1219" s="81">
        <f t="shared" ca="1" si="136"/>
        <v>0</v>
      </c>
      <c r="F1219" s="83"/>
      <c r="G1219" s="82" t="str">
        <f t="shared" ca="1" si="133"/>
        <v/>
      </c>
      <c r="H1219" s="82" t="str">
        <f t="shared" ca="1" si="134"/>
        <v/>
      </c>
      <c r="I1219" s="82" t="str">
        <f t="shared" ca="1" si="135"/>
        <v/>
      </c>
    </row>
    <row r="1220" spans="2:9" ht="15" thickBot="1" x14ac:dyDescent="0.35">
      <c r="B1220" s="79" t="str">
        <f t="shared" ca="1" si="138"/>
        <v/>
      </c>
      <c r="C1220" s="80" t="str">
        <f t="shared" ca="1" si="132"/>
        <v/>
      </c>
      <c r="D1220" s="83" t="str">
        <f t="shared" ca="1" si="137"/>
        <v/>
      </c>
      <c r="E1220" s="81">
        <f t="shared" ca="1" si="136"/>
        <v>0</v>
      </c>
      <c r="F1220" s="83"/>
      <c r="G1220" s="82" t="str">
        <f t="shared" ca="1" si="133"/>
        <v/>
      </c>
      <c r="H1220" s="82" t="str">
        <f t="shared" ca="1" si="134"/>
        <v/>
      </c>
      <c r="I1220" s="82" t="str">
        <f t="shared" ca="1" si="135"/>
        <v/>
      </c>
    </row>
    <row r="1221" spans="2:9" ht="15" thickBot="1" x14ac:dyDescent="0.35">
      <c r="B1221" s="79" t="str">
        <f t="shared" ca="1" si="138"/>
        <v/>
      </c>
      <c r="C1221" s="80" t="str">
        <f t="shared" ca="1" si="132"/>
        <v/>
      </c>
      <c r="D1221" s="83" t="str">
        <f t="shared" ca="1" si="137"/>
        <v/>
      </c>
      <c r="E1221" s="81">
        <f t="shared" ca="1" si="136"/>
        <v>0</v>
      </c>
      <c r="F1221" s="83"/>
      <c r="G1221" s="82" t="str">
        <f t="shared" ca="1" si="133"/>
        <v/>
      </c>
      <c r="H1221" s="82" t="str">
        <f t="shared" ca="1" si="134"/>
        <v/>
      </c>
      <c r="I1221" s="82" t="str">
        <f t="shared" ca="1" si="135"/>
        <v/>
      </c>
    </row>
    <row r="1222" spans="2:9" ht="15" thickBot="1" x14ac:dyDescent="0.35">
      <c r="B1222" s="79" t="str">
        <f t="shared" ca="1" si="138"/>
        <v/>
      </c>
      <c r="C1222" s="80" t="str">
        <f t="shared" ca="1" si="132"/>
        <v/>
      </c>
      <c r="D1222" s="83" t="str">
        <f t="shared" ca="1" si="137"/>
        <v/>
      </c>
      <c r="E1222" s="81">
        <f t="shared" ca="1" si="136"/>
        <v>0</v>
      </c>
      <c r="F1222" s="83"/>
      <c r="G1222" s="82" t="str">
        <f t="shared" ca="1" si="133"/>
        <v/>
      </c>
      <c r="H1222" s="82" t="str">
        <f t="shared" ca="1" si="134"/>
        <v/>
      </c>
      <c r="I1222" s="82" t="str">
        <f t="shared" ca="1" si="135"/>
        <v/>
      </c>
    </row>
    <row r="1223" spans="2:9" ht="15" thickBot="1" x14ac:dyDescent="0.35">
      <c r="B1223" s="79" t="str">
        <f t="shared" ca="1" si="138"/>
        <v/>
      </c>
      <c r="C1223" s="80" t="str">
        <f t="shared" ca="1" si="132"/>
        <v/>
      </c>
      <c r="D1223" s="83" t="str">
        <f t="shared" ca="1" si="137"/>
        <v/>
      </c>
      <c r="E1223" s="81">
        <f t="shared" ca="1" si="136"/>
        <v>0</v>
      </c>
      <c r="F1223" s="83"/>
      <c r="G1223" s="82" t="str">
        <f t="shared" ca="1" si="133"/>
        <v/>
      </c>
      <c r="H1223" s="82" t="str">
        <f t="shared" ca="1" si="134"/>
        <v/>
      </c>
      <c r="I1223" s="82" t="str">
        <f t="shared" ca="1" si="135"/>
        <v/>
      </c>
    </row>
    <row r="1224" spans="2:9" ht="15" thickBot="1" x14ac:dyDescent="0.35">
      <c r="B1224" s="79" t="str">
        <f t="shared" ca="1" si="138"/>
        <v/>
      </c>
      <c r="C1224" s="80" t="str">
        <f t="shared" ca="1" si="132"/>
        <v/>
      </c>
      <c r="D1224" s="83" t="str">
        <f t="shared" ca="1" si="137"/>
        <v/>
      </c>
      <c r="E1224" s="81">
        <f t="shared" ca="1" si="136"/>
        <v>0</v>
      </c>
      <c r="F1224" s="83"/>
      <c r="G1224" s="82" t="str">
        <f t="shared" ca="1" si="133"/>
        <v/>
      </c>
      <c r="H1224" s="82" t="str">
        <f t="shared" ca="1" si="134"/>
        <v/>
      </c>
      <c r="I1224" s="82" t="str">
        <f t="shared" ca="1" si="135"/>
        <v/>
      </c>
    </row>
    <row r="1225" spans="2:9" ht="15" thickBot="1" x14ac:dyDescent="0.35">
      <c r="B1225" s="79" t="str">
        <f t="shared" ca="1" si="138"/>
        <v/>
      </c>
      <c r="C1225" s="80" t="str">
        <f t="shared" ca="1" si="132"/>
        <v/>
      </c>
      <c r="D1225" s="83" t="str">
        <f t="shared" ca="1" si="137"/>
        <v/>
      </c>
      <c r="E1225" s="81">
        <f t="shared" ca="1" si="136"/>
        <v>0</v>
      </c>
      <c r="F1225" s="83"/>
      <c r="G1225" s="82" t="str">
        <f t="shared" ca="1" si="133"/>
        <v/>
      </c>
      <c r="H1225" s="82" t="str">
        <f t="shared" ca="1" si="134"/>
        <v/>
      </c>
      <c r="I1225" s="82" t="str">
        <f t="shared" ca="1" si="135"/>
        <v/>
      </c>
    </row>
    <row r="1226" spans="2:9" ht="15" thickBot="1" x14ac:dyDescent="0.35">
      <c r="B1226" s="79" t="str">
        <f t="shared" ca="1" si="138"/>
        <v/>
      </c>
      <c r="C1226" s="80" t="str">
        <f t="shared" ca="1" si="132"/>
        <v/>
      </c>
      <c r="D1226" s="83" t="str">
        <f t="shared" ca="1" si="137"/>
        <v/>
      </c>
      <c r="E1226" s="81">
        <f t="shared" ca="1" si="136"/>
        <v>0</v>
      </c>
      <c r="F1226" s="83"/>
      <c r="G1226" s="82" t="str">
        <f t="shared" ca="1" si="133"/>
        <v/>
      </c>
      <c r="H1226" s="82" t="str">
        <f t="shared" ca="1" si="134"/>
        <v/>
      </c>
      <c r="I1226" s="82" t="str">
        <f t="shared" ca="1" si="135"/>
        <v/>
      </c>
    </row>
    <row r="1227" spans="2:9" ht="15" thickBot="1" x14ac:dyDescent="0.35">
      <c r="B1227" s="79" t="str">
        <f t="shared" ca="1" si="138"/>
        <v/>
      </c>
      <c r="C1227" s="80" t="str">
        <f t="shared" ca="1" si="132"/>
        <v/>
      </c>
      <c r="D1227" s="83" t="str">
        <f t="shared" ca="1" si="137"/>
        <v/>
      </c>
      <c r="E1227" s="81">
        <f t="shared" ca="1" si="136"/>
        <v>0</v>
      </c>
      <c r="F1227" s="83"/>
      <c r="G1227" s="82" t="str">
        <f t="shared" ca="1" si="133"/>
        <v/>
      </c>
      <c r="H1227" s="82" t="str">
        <f t="shared" ca="1" si="134"/>
        <v/>
      </c>
      <c r="I1227" s="82" t="str">
        <f t="shared" ca="1" si="135"/>
        <v/>
      </c>
    </row>
    <row r="1228" spans="2:9" ht="15" thickBot="1" x14ac:dyDescent="0.35">
      <c r="B1228" s="79" t="str">
        <f t="shared" ca="1" si="138"/>
        <v/>
      </c>
      <c r="C1228" s="80" t="str">
        <f t="shared" ca="1" si="132"/>
        <v/>
      </c>
      <c r="D1228" s="83" t="str">
        <f t="shared" ca="1" si="137"/>
        <v/>
      </c>
      <c r="E1228" s="81">
        <f t="shared" ca="1" si="136"/>
        <v>0</v>
      </c>
      <c r="F1228" s="83"/>
      <c r="G1228" s="82" t="str">
        <f t="shared" ca="1" si="133"/>
        <v/>
      </c>
      <c r="H1228" s="82" t="str">
        <f t="shared" ca="1" si="134"/>
        <v/>
      </c>
      <c r="I1228" s="82" t="str">
        <f t="shared" ca="1" si="135"/>
        <v/>
      </c>
    </row>
    <row r="1229" spans="2:9" ht="15" thickBot="1" x14ac:dyDescent="0.35">
      <c r="B1229" s="79" t="str">
        <f t="shared" ca="1" si="138"/>
        <v/>
      </c>
      <c r="C1229" s="80" t="str">
        <f t="shared" ca="1" si="132"/>
        <v/>
      </c>
      <c r="D1229" s="83" t="str">
        <f t="shared" ca="1" si="137"/>
        <v/>
      </c>
      <c r="E1229" s="81">
        <f t="shared" ca="1" si="136"/>
        <v>0</v>
      </c>
      <c r="F1229" s="83"/>
      <c r="G1229" s="82" t="str">
        <f t="shared" ca="1" si="133"/>
        <v/>
      </c>
      <c r="H1229" s="82" t="str">
        <f t="shared" ca="1" si="134"/>
        <v/>
      </c>
      <c r="I1229" s="82" t="str">
        <f t="shared" ca="1" si="135"/>
        <v/>
      </c>
    </row>
    <row r="1230" spans="2:9" ht="15" thickBot="1" x14ac:dyDescent="0.35">
      <c r="B1230" s="79" t="str">
        <f t="shared" ca="1" si="138"/>
        <v/>
      </c>
      <c r="C1230" s="80" t="str">
        <f t="shared" ca="1" si="132"/>
        <v/>
      </c>
      <c r="D1230" s="83" t="str">
        <f t="shared" ca="1" si="137"/>
        <v/>
      </c>
      <c r="E1230" s="81">
        <f t="shared" ca="1" si="136"/>
        <v>0</v>
      </c>
      <c r="F1230" s="83"/>
      <c r="G1230" s="82" t="str">
        <f t="shared" ca="1" si="133"/>
        <v/>
      </c>
      <c r="H1230" s="82" t="str">
        <f t="shared" ca="1" si="134"/>
        <v/>
      </c>
      <c r="I1230" s="82" t="str">
        <f t="shared" ca="1" si="135"/>
        <v/>
      </c>
    </row>
    <row r="1231" spans="2:9" ht="15" thickBot="1" x14ac:dyDescent="0.35">
      <c r="B1231" s="79" t="str">
        <f t="shared" ca="1" si="138"/>
        <v/>
      </c>
      <c r="C1231" s="80" t="str">
        <f t="shared" ca="1" si="132"/>
        <v/>
      </c>
      <c r="D1231" s="83" t="str">
        <f t="shared" ca="1" si="137"/>
        <v/>
      </c>
      <c r="E1231" s="81">
        <f t="shared" ca="1" si="136"/>
        <v>0</v>
      </c>
      <c r="F1231" s="83"/>
      <c r="G1231" s="82" t="str">
        <f t="shared" ca="1" si="133"/>
        <v/>
      </c>
      <c r="H1231" s="82" t="str">
        <f t="shared" ca="1" si="134"/>
        <v/>
      </c>
      <c r="I1231" s="82" t="str">
        <f t="shared" ca="1" si="135"/>
        <v/>
      </c>
    </row>
    <row r="1232" spans="2:9" ht="15" thickBot="1" x14ac:dyDescent="0.35">
      <c r="B1232" s="79" t="str">
        <f t="shared" ca="1" si="138"/>
        <v/>
      </c>
      <c r="C1232" s="80" t="str">
        <f t="shared" ca="1" si="132"/>
        <v/>
      </c>
      <c r="D1232" s="83" t="str">
        <f t="shared" ca="1" si="137"/>
        <v/>
      </c>
      <c r="E1232" s="81">
        <f t="shared" ca="1" si="136"/>
        <v>0</v>
      </c>
      <c r="F1232" s="83"/>
      <c r="G1232" s="82" t="str">
        <f t="shared" ca="1" si="133"/>
        <v/>
      </c>
      <c r="H1232" s="82" t="str">
        <f t="shared" ca="1" si="134"/>
        <v/>
      </c>
      <c r="I1232" s="82" t="str">
        <f t="shared" ca="1" si="135"/>
        <v/>
      </c>
    </row>
    <row r="1233" spans="2:9" ht="15" thickBot="1" x14ac:dyDescent="0.35">
      <c r="B1233" s="79" t="str">
        <f t="shared" ca="1" si="138"/>
        <v/>
      </c>
      <c r="C1233" s="80" t="str">
        <f t="shared" ca="1" si="132"/>
        <v/>
      </c>
      <c r="D1233" s="83" t="str">
        <f t="shared" ca="1" si="137"/>
        <v/>
      </c>
      <c r="E1233" s="81">
        <f t="shared" ca="1" si="136"/>
        <v>0</v>
      </c>
      <c r="F1233" s="83"/>
      <c r="G1233" s="82" t="str">
        <f t="shared" ca="1" si="133"/>
        <v/>
      </c>
      <c r="H1233" s="82" t="str">
        <f t="shared" ca="1" si="134"/>
        <v/>
      </c>
      <c r="I1233" s="82" t="str">
        <f t="shared" ca="1" si="135"/>
        <v/>
      </c>
    </row>
    <row r="1234" spans="2:9" ht="15" thickBot="1" x14ac:dyDescent="0.35">
      <c r="B1234" s="79" t="str">
        <f t="shared" ca="1" si="138"/>
        <v/>
      </c>
      <c r="C1234" s="80" t="str">
        <f t="shared" ca="1" si="132"/>
        <v/>
      </c>
      <c r="D1234" s="83" t="str">
        <f t="shared" ca="1" si="137"/>
        <v/>
      </c>
      <c r="E1234" s="81">
        <f t="shared" ca="1" si="136"/>
        <v>0</v>
      </c>
      <c r="F1234" s="83"/>
      <c r="G1234" s="82" t="str">
        <f t="shared" ca="1" si="133"/>
        <v/>
      </c>
      <c r="H1234" s="82" t="str">
        <f t="shared" ca="1" si="134"/>
        <v/>
      </c>
      <c r="I1234" s="82" t="str">
        <f t="shared" ca="1" si="135"/>
        <v/>
      </c>
    </row>
    <row r="1235" spans="2:9" ht="15" thickBot="1" x14ac:dyDescent="0.35">
      <c r="B1235" s="79" t="str">
        <f t="shared" ca="1" si="138"/>
        <v/>
      </c>
      <c r="C1235" s="80" t="str">
        <f t="shared" ca="1" si="132"/>
        <v/>
      </c>
      <c r="D1235" s="83" t="str">
        <f t="shared" ca="1" si="137"/>
        <v/>
      </c>
      <c r="E1235" s="81">
        <f t="shared" ca="1" si="136"/>
        <v>0</v>
      </c>
      <c r="F1235" s="83"/>
      <c r="G1235" s="82" t="str">
        <f t="shared" ca="1" si="133"/>
        <v/>
      </c>
      <c r="H1235" s="82" t="str">
        <f t="shared" ca="1" si="134"/>
        <v/>
      </c>
      <c r="I1235" s="82" t="str">
        <f t="shared" ca="1" si="135"/>
        <v/>
      </c>
    </row>
    <row r="1236" spans="2:9" ht="15" thickBot="1" x14ac:dyDescent="0.35">
      <c r="B1236" s="79" t="str">
        <f t="shared" ca="1" si="138"/>
        <v/>
      </c>
      <c r="C1236" s="80" t="str">
        <f t="shared" ca="1" si="132"/>
        <v/>
      </c>
      <c r="D1236" s="83" t="str">
        <f t="shared" ca="1" si="137"/>
        <v/>
      </c>
      <c r="E1236" s="81">
        <f t="shared" ca="1" si="136"/>
        <v>0</v>
      </c>
      <c r="F1236" s="83"/>
      <c r="G1236" s="82" t="str">
        <f t="shared" ca="1" si="133"/>
        <v/>
      </c>
      <c r="H1236" s="82" t="str">
        <f t="shared" ca="1" si="134"/>
        <v/>
      </c>
      <c r="I1236" s="82" t="str">
        <f t="shared" ca="1" si="135"/>
        <v/>
      </c>
    </row>
    <row r="1237" spans="2:9" ht="15" thickBot="1" x14ac:dyDescent="0.35">
      <c r="B1237" s="79" t="str">
        <f t="shared" ca="1" si="138"/>
        <v/>
      </c>
      <c r="C1237" s="80" t="str">
        <f t="shared" ca="1" si="132"/>
        <v/>
      </c>
      <c r="D1237" s="83" t="str">
        <f t="shared" ca="1" si="137"/>
        <v/>
      </c>
      <c r="E1237" s="81">
        <f t="shared" ca="1" si="136"/>
        <v>0</v>
      </c>
      <c r="F1237" s="83"/>
      <c r="G1237" s="82" t="str">
        <f t="shared" ca="1" si="133"/>
        <v/>
      </c>
      <c r="H1237" s="82" t="str">
        <f t="shared" ca="1" si="134"/>
        <v/>
      </c>
      <c r="I1237" s="82" t="str">
        <f t="shared" ca="1" si="135"/>
        <v/>
      </c>
    </row>
    <row r="1238" spans="2:9" ht="15" thickBot="1" x14ac:dyDescent="0.35">
      <c r="B1238" s="79" t="str">
        <f t="shared" ca="1" si="138"/>
        <v/>
      </c>
      <c r="C1238" s="80" t="str">
        <f t="shared" ca="1" si="132"/>
        <v/>
      </c>
      <c r="D1238" s="83" t="str">
        <f t="shared" ca="1" si="137"/>
        <v/>
      </c>
      <c r="E1238" s="81">
        <f t="shared" ca="1" si="136"/>
        <v>0</v>
      </c>
      <c r="F1238" s="83"/>
      <c r="G1238" s="82" t="str">
        <f t="shared" ca="1" si="133"/>
        <v/>
      </c>
      <c r="H1238" s="82" t="str">
        <f t="shared" ca="1" si="134"/>
        <v/>
      </c>
      <c r="I1238" s="82" t="str">
        <f t="shared" ca="1" si="135"/>
        <v/>
      </c>
    </row>
    <row r="1239" spans="2:9" ht="15" thickBot="1" x14ac:dyDescent="0.35">
      <c r="B1239" s="79" t="str">
        <f t="shared" ca="1" si="138"/>
        <v/>
      </c>
      <c r="C1239" s="80" t="str">
        <f t="shared" ca="1" si="132"/>
        <v/>
      </c>
      <c r="D1239" s="83" t="str">
        <f t="shared" ca="1" si="137"/>
        <v/>
      </c>
      <c r="E1239" s="81">
        <f t="shared" ca="1" si="136"/>
        <v>0</v>
      </c>
      <c r="F1239" s="83"/>
      <c r="G1239" s="82" t="str">
        <f t="shared" ca="1" si="133"/>
        <v/>
      </c>
      <c r="H1239" s="82" t="str">
        <f t="shared" ca="1" si="134"/>
        <v/>
      </c>
      <c r="I1239" s="82" t="str">
        <f t="shared" ca="1" si="135"/>
        <v/>
      </c>
    </row>
    <row r="1240" spans="2:9" ht="15" thickBot="1" x14ac:dyDescent="0.35">
      <c r="B1240" s="79" t="str">
        <f t="shared" ca="1" si="138"/>
        <v/>
      </c>
      <c r="C1240" s="80" t="str">
        <f t="shared" ref="C1240:C1303" ca="1" si="139">IF($E$10="End of the Period",IF(B1240="","",IF(OR(payment_frequency_2="Weekly",payment_frequency_2="Bi-weekly",payment_frequency_2="Semi-monthly"),first_payment_date_2+B1240*VLOOKUP(payment_frequency_2,periodic_table,2,0),EDATE(first_payment_date_2,B1240*VLOOKUP(payment_frequency_2,periodic_table,2,0)))),IF(B1240="","",IF(OR(payment_frequency_2="Weekly",payment_frequency_2="Bi-weekly",payment_frequency_2="Semi-monthly"),first_payment_date_2+(B1240-1)*VLOOKUP(payment_frequency_2,periodic_table,2,0),EDATE(first_payment_date_2,(B1240-1)*VLOOKUP(payment_frequency_2,periodic_table,2,0)))))</f>
        <v/>
      </c>
      <c r="D1240" s="83" t="str">
        <f t="shared" ca="1" si="137"/>
        <v/>
      </c>
      <c r="E1240" s="81">
        <f t="shared" ca="1" si="136"/>
        <v>0</v>
      </c>
      <c r="F1240" s="83"/>
      <c r="G1240" s="82" t="str">
        <f t="shared" ref="G1240:G1303" ca="1" si="140">IF(AND(payment_type_2=1,B1240=1),0,IF(B1240="","",I1239*rate_2))</f>
        <v/>
      </c>
      <c r="H1240" s="82" t="str">
        <f t="shared" ca="1" si="134"/>
        <v/>
      </c>
      <c r="I1240" s="82" t="str">
        <f t="shared" ca="1" si="135"/>
        <v/>
      </c>
    </row>
    <row r="1241" spans="2:9" ht="15" thickBot="1" x14ac:dyDescent="0.35">
      <c r="B1241" s="79" t="str">
        <f t="shared" ca="1" si="138"/>
        <v/>
      </c>
      <c r="C1241" s="80" t="str">
        <f t="shared" ca="1" si="139"/>
        <v/>
      </c>
      <c r="D1241" s="83" t="str">
        <f t="shared" ca="1" si="137"/>
        <v/>
      </c>
      <c r="E1241" s="81">
        <f t="shared" ca="1" si="136"/>
        <v>0</v>
      </c>
      <c r="F1241" s="83"/>
      <c r="G1241" s="82" t="str">
        <f t="shared" ca="1" si="140"/>
        <v/>
      </c>
      <c r="H1241" s="82" t="str">
        <f t="shared" ref="H1241:H1304" ca="1" si="141">IF(B1241="","",D1241-G1241+E1241+F1241)</f>
        <v/>
      </c>
      <c r="I1241" s="82" t="str">
        <f t="shared" ref="I1241:I1304" ca="1" si="142">IFERROR(IF(H1241&lt;=0,"",I1240-H1241),"")</f>
        <v/>
      </c>
    </row>
    <row r="1242" spans="2:9" ht="15" thickBot="1" x14ac:dyDescent="0.35">
      <c r="B1242" s="79" t="str">
        <f t="shared" ca="1" si="138"/>
        <v/>
      </c>
      <c r="C1242" s="80" t="str">
        <f t="shared" ca="1" si="139"/>
        <v/>
      </c>
      <c r="D1242" s="83" t="str">
        <f t="shared" ca="1" si="137"/>
        <v/>
      </c>
      <c r="E1242" s="81">
        <f t="shared" ca="1" si="136"/>
        <v>0</v>
      </c>
      <c r="F1242" s="83"/>
      <c r="G1242" s="82" t="str">
        <f t="shared" ca="1" si="140"/>
        <v/>
      </c>
      <c r="H1242" s="82" t="str">
        <f t="shared" ca="1" si="141"/>
        <v/>
      </c>
      <c r="I1242" s="82" t="str">
        <f t="shared" ca="1" si="142"/>
        <v/>
      </c>
    </row>
    <row r="1243" spans="2:9" ht="15" thickBot="1" x14ac:dyDescent="0.35">
      <c r="B1243" s="79" t="str">
        <f t="shared" ca="1" si="138"/>
        <v/>
      </c>
      <c r="C1243" s="80" t="str">
        <f t="shared" ca="1" si="139"/>
        <v/>
      </c>
      <c r="D1243" s="83" t="str">
        <f t="shared" ca="1" si="137"/>
        <v/>
      </c>
      <c r="E1243" s="81">
        <f t="shared" ca="1" si="136"/>
        <v>0</v>
      </c>
      <c r="F1243" s="83"/>
      <c r="G1243" s="82" t="str">
        <f t="shared" ca="1" si="140"/>
        <v/>
      </c>
      <c r="H1243" s="82" t="str">
        <f t="shared" ca="1" si="141"/>
        <v/>
      </c>
      <c r="I1243" s="82" t="str">
        <f t="shared" ca="1" si="142"/>
        <v/>
      </c>
    </row>
    <row r="1244" spans="2:9" ht="15" thickBot="1" x14ac:dyDescent="0.35">
      <c r="B1244" s="79" t="str">
        <f t="shared" ca="1" si="138"/>
        <v/>
      </c>
      <c r="C1244" s="80" t="str">
        <f t="shared" ca="1" si="139"/>
        <v/>
      </c>
      <c r="D1244" s="83" t="str">
        <f t="shared" ca="1" si="137"/>
        <v/>
      </c>
      <c r="E1244" s="81">
        <f t="shared" ca="1" si="136"/>
        <v>0</v>
      </c>
      <c r="F1244" s="83"/>
      <c r="G1244" s="82" t="str">
        <f t="shared" ca="1" si="140"/>
        <v/>
      </c>
      <c r="H1244" s="82" t="str">
        <f t="shared" ca="1" si="141"/>
        <v/>
      </c>
      <c r="I1244" s="82" t="str">
        <f t="shared" ca="1" si="142"/>
        <v/>
      </c>
    </row>
    <row r="1245" spans="2:9" ht="15" thickBot="1" x14ac:dyDescent="0.35">
      <c r="B1245" s="79" t="str">
        <f t="shared" ca="1" si="138"/>
        <v/>
      </c>
      <c r="C1245" s="80" t="str">
        <f t="shared" ca="1" si="139"/>
        <v/>
      </c>
      <c r="D1245" s="83" t="str">
        <f t="shared" ca="1" si="137"/>
        <v/>
      </c>
      <c r="E1245" s="81">
        <f t="shared" ca="1" si="136"/>
        <v>0</v>
      </c>
      <c r="F1245" s="83"/>
      <c r="G1245" s="82" t="str">
        <f t="shared" ca="1" si="140"/>
        <v/>
      </c>
      <c r="H1245" s="82" t="str">
        <f t="shared" ca="1" si="141"/>
        <v/>
      </c>
      <c r="I1245" s="82" t="str">
        <f t="shared" ca="1" si="142"/>
        <v/>
      </c>
    </row>
    <row r="1246" spans="2:9" ht="15" thickBot="1" x14ac:dyDescent="0.35">
      <c r="B1246" s="79" t="str">
        <f t="shared" ca="1" si="138"/>
        <v/>
      </c>
      <c r="C1246" s="80" t="str">
        <f t="shared" ca="1" si="139"/>
        <v/>
      </c>
      <c r="D1246" s="83" t="str">
        <f t="shared" ca="1" si="137"/>
        <v/>
      </c>
      <c r="E1246" s="81">
        <f t="shared" ca="1" si="136"/>
        <v>0</v>
      </c>
      <c r="F1246" s="83"/>
      <c r="G1246" s="82" t="str">
        <f t="shared" ca="1" si="140"/>
        <v/>
      </c>
      <c r="H1246" s="82" t="str">
        <f t="shared" ca="1" si="141"/>
        <v/>
      </c>
      <c r="I1246" s="82" t="str">
        <f t="shared" ca="1" si="142"/>
        <v/>
      </c>
    </row>
    <row r="1247" spans="2:9" ht="15" thickBot="1" x14ac:dyDescent="0.35">
      <c r="B1247" s="79" t="str">
        <f t="shared" ca="1" si="138"/>
        <v/>
      </c>
      <c r="C1247" s="80" t="str">
        <f t="shared" ca="1" si="139"/>
        <v/>
      </c>
      <c r="D1247" s="83" t="str">
        <f t="shared" ca="1" si="137"/>
        <v/>
      </c>
      <c r="E1247" s="81">
        <f t="shared" ca="1" si="136"/>
        <v>0</v>
      </c>
      <c r="F1247" s="83"/>
      <c r="G1247" s="82" t="str">
        <f t="shared" ca="1" si="140"/>
        <v/>
      </c>
      <c r="H1247" s="82" t="str">
        <f t="shared" ca="1" si="141"/>
        <v/>
      </c>
      <c r="I1247" s="82" t="str">
        <f t="shared" ca="1" si="142"/>
        <v/>
      </c>
    </row>
    <row r="1248" spans="2:9" ht="15" thickBot="1" x14ac:dyDescent="0.35">
      <c r="B1248" s="79" t="str">
        <f t="shared" ca="1" si="138"/>
        <v/>
      </c>
      <c r="C1248" s="80" t="str">
        <f t="shared" ca="1" si="139"/>
        <v/>
      </c>
      <c r="D1248" s="83" t="str">
        <f t="shared" ca="1" si="137"/>
        <v/>
      </c>
      <c r="E1248" s="81">
        <f t="shared" ca="1" si="136"/>
        <v>0</v>
      </c>
      <c r="F1248" s="83"/>
      <c r="G1248" s="82" t="str">
        <f t="shared" ca="1" si="140"/>
        <v/>
      </c>
      <c r="H1248" s="82" t="str">
        <f t="shared" ca="1" si="141"/>
        <v/>
      </c>
      <c r="I1248" s="82" t="str">
        <f t="shared" ca="1" si="142"/>
        <v/>
      </c>
    </row>
    <row r="1249" spans="2:9" ht="15" thickBot="1" x14ac:dyDescent="0.35">
      <c r="B1249" s="79" t="str">
        <f t="shared" ca="1" si="138"/>
        <v/>
      </c>
      <c r="C1249" s="80" t="str">
        <f t="shared" ca="1" si="139"/>
        <v/>
      </c>
      <c r="D1249" s="83" t="str">
        <f t="shared" ca="1" si="137"/>
        <v/>
      </c>
      <c r="E1249" s="81">
        <f t="shared" ca="1" si="136"/>
        <v>0</v>
      </c>
      <c r="F1249" s="83"/>
      <c r="G1249" s="82" t="str">
        <f t="shared" ca="1" si="140"/>
        <v/>
      </c>
      <c r="H1249" s="82" t="str">
        <f t="shared" ca="1" si="141"/>
        <v/>
      </c>
      <c r="I1249" s="82" t="str">
        <f t="shared" ca="1" si="142"/>
        <v/>
      </c>
    </row>
    <row r="1250" spans="2:9" ht="15" thickBot="1" x14ac:dyDescent="0.35">
      <c r="B1250" s="79" t="str">
        <f t="shared" ca="1" si="138"/>
        <v/>
      </c>
      <c r="C1250" s="80" t="str">
        <f t="shared" ca="1" si="139"/>
        <v/>
      </c>
      <c r="D1250" s="83" t="str">
        <f t="shared" ca="1" si="137"/>
        <v/>
      </c>
      <c r="E1250" s="81">
        <f t="shared" ca="1" si="136"/>
        <v>0</v>
      </c>
      <c r="F1250" s="83"/>
      <c r="G1250" s="82" t="str">
        <f t="shared" ca="1" si="140"/>
        <v/>
      </c>
      <c r="H1250" s="82" t="str">
        <f t="shared" ca="1" si="141"/>
        <v/>
      </c>
      <c r="I1250" s="82" t="str">
        <f t="shared" ca="1" si="142"/>
        <v/>
      </c>
    </row>
    <row r="1251" spans="2:9" ht="15" thickBot="1" x14ac:dyDescent="0.35">
      <c r="B1251" s="79" t="str">
        <f t="shared" ca="1" si="138"/>
        <v/>
      </c>
      <c r="C1251" s="80" t="str">
        <f t="shared" ca="1" si="139"/>
        <v/>
      </c>
      <c r="D1251" s="83" t="str">
        <f t="shared" ca="1" si="137"/>
        <v/>
      </c>
      <c r="E1251" s="81">
        <f t="shared" ca="1" si="136"/>
        <v>0</v>
      </c>
      <c r="F1251" s="83"/>
      <c r="G1251" s="82" t="str">
        <f t="shared" ca="1" si="140"/>
        <v/>
      </c>
      <c r="H1251" s="82" t="str">
        <f t="shared" ca="1" si="141"/>
        <v/>
      </c>
      <c r="I1251" s="82" t="str">
        <f t="shared" ca="1" si="142"/>
        <v/>
      </c>
    </row>
    <row r="1252" spans="2:9" ht="15" thickBot="1" x14ac:dyDescent="0.35">
      <c r="B1252" s="79" t="str">
        <f t="shared" ca="1" si="138"/>
        <v/>
      </c>
      <c r="C1252" s="80" t="str">
        <f t="shared" ca="1" si="139"/>
        <v/>
      </c>
      <c r="D1252" s="83" t="str">
        <f t="shared" ca="1" si="137"/>
        <v/>
      </c>
      <c r="E1252" s="81">
        <f t="shared" ref="E1252:E1315" ca="1" si="143">IFERROR(IF(I1251-D1252&lt;$E$13,0,IF(B1252=$I$17,$E$13,IF(B1252&lt;$I$17,0,IF(MOD(B1252-$I$17,$E$18)=0,$E$13,0)))),0)</f>
        <v>0</v>
      </c>
      <c r="F1252" s="83"/>
      <c r="G1252" s="82" t="str">
        <f t="shared" ca="1" si="140"/>
        <v/>
      </c>
      <c r="H1252" s="82" t="str">
        <f t="shared" ca="1" si="141"/>
        <v/>
      </c>
      <c r="I1252" s="82" t="str">
        <f t="shared" ca="1" si="142"/>
        <v/>
      </c>
    </row>
    <row r="1253" spans="2:9" ht="15" thickBot="1" x14ac:dyDescent="0.35">
      <c r="B1253" s="79" t="str">
        <f t="shared" ca="1" si="138"/>
        <v/>
      </c>
      <c r="C1253" s="80" t="str">
        <f t="shared" ca="1" si="139"/>
        <v/>
      </c>
      <c r="D1253" s="83" t="str">
        <f t="shared" ca="1" si="137"/>
        <v/>
      </c>
      <c r="E1253" s="81">
        <f t="shared" ca="1" si="143"/>
        <v>0</v>
      </c>
      <c r="F1253" s="83"/>
      <c r="G1253" s="82" t="str">
        <f t="shared" ca="1" si="140"/>
        <v/>
      </c>
      <c r="H1253" s="82" t="str">
        <f t="shared" ca="1" si="141"/>
        <v/>
      </c>
      <c r="I1253" s="82" t="str">
        <f t="shared" ca="1" si="142"/>
        <v/>
      </c>
    </row>
    <row r="1254" spans="2:9" ht="15" thickBot="1" x14ac:dyDescent="0.35">
      <c r="B1254" s="79" t="str">
        <f t="shared" ca="1" si="138"/>
        <v/>
      </c>
      <c r="C1254" s="80" t="str">
        <f t="shared" ca="1" si="139"/>
        <v/>
      </c>
      <c r="D1254" s="83" t="str">
        <f t="shared" ca="1" si="137"/>
        <v/>
      </c>
      <c r="E1254" s="81">
        <f t="shared" ca="1" si="143"/>
        <v>0</v>
      </c>
      <c r="F1254" s="83"/>
      <c r="G1254" s="82" t="str">
        <f t="shared" ca="1" si="140"/>
        <v/>
      </c>
      <c r="H1254" s="82" t="str">
        <f t="shared" ca="1" si="141"/>
        <v/>
      </c>
      <c r="I1254" s="82" t="str">
        <f t="shared" ca="1" si="142"/>
        <v/>
      </c>
    </row>
    <row r="1255" spans="2:9" ht="15" thickBot="1" x14ac:dyDescent="0.35">
      <c r="B1255" s="79" t="str">
        <f t="shared" ca="1" si="138"/>
        <v/>
      </c>
      <c r="C1255" s="80" t="str">
        <f t="shared" ca="1" si="139"/>
        <v/>
      </c>
      <c r="D1255" s="83" t="str">
        <f t="shared" ca="1" si="137"/>
        <v/>
      </c>
      <c r="E1255" s="81">
        <f t="shared" ca="1" si="143"/>
        <v>0</v>
      </c>
      <c r="F1255" s="83"/>
      <c r="G1255" s="82" t="str">
        <f t="shared" ca="1" si="140"/>
        <v/>
      </c>
      <c r="H1255" s="82" t="str">
        <f t="shared" ca="1" si="141"/>
        <v/>
      </c>
      <c r="I1255" s="82" t="str">
        <f t="shared" ca="1" si="142"/>
        <v/>
      </c>
    </row>
    <row r="1256" spans="2:9" ht="15" thickBot="1" x14ac:dyDescent="0.35">
      <c r="B1256" s="79" t="str">
        <f t="shared" ca="1" si="138"/>
        <v/>
      </c>
      <c r="C1256" s="80" t="str">
        <f t="shared" ca="1" si="139"/>
        <v/>
      </c>
      <c r="D1256" s="83" t="str">
        <f t="shared" ca="1" si="137"/>
        <v/>
      </c>
      <c r="E1256" s="81">
        <f t="shared" ca="1" si="143"/>
        <v>0</v>
      </c>
      <c r="F1256" s="83"/>
      <c r="G1256" s="82" t="str">
        <f t="shared" ca="1" si="140"/>
        <v/>
      </c>
      <c r="H1256" s="82" t="str">
        <f t="shared" ca="1" si="141"/>
        <v/>
      </c>
      <c r="I1256" s="82" t="str">
        <f t="shared" ca="1" si="142"/>
        <v/>
      </c>
    </row>
    <row r="1257" spans="2:9" ht="15" thickBot="1" x14ac:dyDescent="0.35">
      <c r="B1257" s="79" t="str">
        <f t="shared" ca="1" si="138"/>
        <v/>
      </c>
      <c r="C1257" s="80" t="str">
        <f t="shared" ca="1" si="139"/>
        <v/>
      </c>
      <c r="D1257" s="83" t="str">
        <f t="shared" ref="D1257:D1320" ca="1" si="144">IF(B1257="","",IF(I1256&lt;payment_2,I1256*(1+rate_2),payment_2))</f>
        <v/>
      </c>
      <c r="E1257" s="81">
        <f t="shared" ca="1" si="143"/>
        <v>0</v>
      </c>
      <c r="F1257" s="83"/>
      <c r="G1257" s="82" t="str">
        <f t="shared" ca="1" si="140"/>
        <v/>
      </c>
      <c r="H1257" s="82" t="str">
        <f t="shared" ca="1" si="141"/>
        <v/>
      </c>
      <c r="I1257" s="82" t="str">
        <f t="shared" ca="1" si="142"/>
        <v/>
      </c>
    </row>
    <row r="1258" spans="2:9" ht="15" thickBot="1" x14ac:dyDescent="0.35">
      <c r="B1258" s="79" t="str">
        <f t="shared" ca="1" si="138"/>
        <v/>
      </c>
      <c r="C1258" s="80" t="str">
        <f t="shared" ca="1" si="139"/>
        <v/>
      </c>
      <c r="D1258" s="83" t="str">
        <f t="shared" ca="1" si="144"/>
        <v/>
      </c>
      <c r="E1258" s="81">
        <f t="shared" ca="1" si="143"/>
        <v>0</v>
      </c>
      <c r="F1258" s="83"/>
      <c r="G1258" s="82" t="str">
        <f t="shared" ca="1" si="140"/>
        <v/>
      </c>
      <c r="H1258" s="82" t="str">
        <f t="shared" ca="1" si="141"/>
        <v/>
      </c>
      <c r="I1258" s="82" t="str">
        <f t="shared" ca="1" si="142"/>
        <v/>
      </c>
    </row>
    <row r="1259" spans="2:9" ht="15" thickBot="1" x14ac:dyDescent="0.35">
      <c r="B1259" s="79" t="str">
        <f t="shared" ca="1" si="138"/>
        <v/>
      </c>
      <c r="C1259" s="80" t="str">
        <f t="shared" ca="1" si="139"/>
        <v/>
      </c>
      <c r="D1259" s="83" t="str">
        <f t="shared" ca="1" si="144"/>
        <v/>
      </c>
      <c r="E1259" s="81">
        <f t="shared" ca="1" si="143"/>
        <v>0</v>
      </c>
      <c r="F1259" s="83"/>
      <c r="G1259" s="82" t="str">
        <f t="shared" ca="1" si="140"/>
        <v/>
      </c>
      <c r="H1259" s="82" t="str">
        <f t="shared" ca="1" si="141"/>
        <v/>
      </c>
      <c r="I1259" s="82" t="str">
        <f t="shared" ca="1" si="142"/>
        <v/>
      </c>
    </row>
    <row r="1260" spans="2:9" ht="15" thickBot="1" x14ac:dyDescent="0.35">
      <c r="B1260" s="79" t="str">
        <f t="shared" ca="1" si="138"/>
        <v/>
      </c>
      <c r="C1260" s="80" t="str">
        <f t="shared" ca="1" si="139"/>
        <v/>
      </c>
      <c r="D1260" s="83" t="str">
        <f t="shared" ca="1" si="144"/>
        <v/>
      </c>
      <c r="E1260" s="81">
        <f t="shared" ca="1" si="143"/>
        <v>0</v>
      </c>
      <c r="F1260" s="83"/>
      <c r="G1260" s="82" t="str">
        <f t="shared" ca="1" si="140"/>
        <v/>
      </c>
      <c r="H1260" s="82" t="str">
        <f t="shared" ca="1" si="141"/>
        <v/>
      </c>
      <c r="I1260" s="82" t="str">
        <f t="shared" ca="1" si="142"/>
        <v/>
      </c>
    </row>
    <row r="1261" spans="2:9" ht="15" thickBot="1" x14ac:dyDescent="0.35">
      <c r="B1261" s="79" t="str">
        <f t="shared" ca="1" si="138"/>
        <v/>
      </c>
      <c r="C1261" s="80" t="str">
        <f t="shared" ca="1" si="139"/>
        <v/>
      </c>
      <c r="D1261" s="83" t="str">
        <f t="shared" ca="1" si="144"/>
        <v/>
      </c>
      <c r="E1261" s="81">
        <f t="shared" ca="1" si="143"/>
        <v>0</v>
      </c>
      <c r="F1261" s="83"/>
      <c r="G1261" s="82" t="str">
        <f t="shared" ca="1" si="140"/>
        <v/>
      </c>
      <c r="H1261" s="82" t="str">
        <f t="shared" ca="1" si="141"/>
        <v/>
      </c>
      <c r="I1261" s="82" t="str">
        <f t="shared" ca="1" si="142"/>
        <v/>
      </c>
    </row>
    <row r="1262" spans="2:9" ht="15" thickBot="1" x14ac:dyDescent="0.35">
      <c r="B1262" s="79" t="str">
        <f t="shared" ca="1" si="138"/>
        <v/>
      </c>
      <c r="C1262" s="80" t="str">
        <f t="shared" ca="1" si="139"/>
        <v/>
      </c>
      <c r="D1262" s="83" t="str">
        <f t="shared" ca="1" si="144"/>
        <v/>
      </c>
      <c r="E1262" s="81">
        <f t="shared" ca="1" si="143"/>
        <v>0</v>
      </c>
      <c r="F1262" s="83"/>
      <c r="G1262" s="82" t="str">
        <f t="shared" ca="1" si="140"/>
        <v/>
      </c>
      <c r="H1262" s="82" t="str">
        <f t="shared" ca="1" si="141"/>
        <v/>
      </c>
      <c r="I1262" s="82" t="str">
        <f t="shared" ca="1" si="142"/>
        <v/>
      </c>
    </row>
    <row r="1263" spans="2:9" ht="15" thickBot="1" x14ac:dyDescent="0.35">
      <c r="B1263" s="79" t="str">
        <f t="shared" ref="B1263:B1326" ca="1" si="145">IFERROR(IF(I1262&lt;=0,"",B1262+1),"")</f>
        <v/>
      </c>
      <c r="C1263" s="80" t="str">
        <f t="shared" ca="1" si="139"/>
        <v/>
      </c>
      <c r="D1263" s="83" t="str">
        <f t="shared" ca="1" si="144"/>
        <v/>
      </c>
      <c r="E1263" s="81">
        <f t="shared" ca="1" si="143"/>
        <v>0</v>
      </c>
      <c r="F1263" s="83"/>
      <c r="G1263" s="82" t="str">
        <f t="shared" ca="1" si="140"/>
        <v/>
      </c>
      <c r="H1263" s="82" t="str">
        <f t="shared" ca="1" si="141"/>
        <v/>
      </c>
      <c r="I1263" s="82" t="str">
        <f t="shared" ca="1" si="142"/>
        <v/>
      </c>
    </row>
    <row r="1264" spans="2:9" ht="15" thickBot="1" x14ac:dyDescent="0.35">
      <c r="B1264" s="79" t="str">
        <f t="shared" ca="1" si="145"/>
        <v/>
      </c>
      <c r="C1264" s="80" t="str">
        <f t="shared" ca="1" si="139"/>
        <v/>
      </c>
      <c r="D1264" s="83" t="str">
        <f t="shared" ca="1" si="144"/>
        <v/>
      </c>
      <c r="E1264" s="81">
        <f t="shared" ca="1" si="143"/>
        <v>0</v>
      </c>
      <c r="F1264" s="83"/>
      <c r="G1264" s="82" t="str">
        <f t="shared" ca="1" si="140"/>
        <v/>
      </c>
      <c r="H1264" s="82" t="str">
        <f t="shared" ca="1" si="141"/>
        <v/>
      </c>
      <c r="I1264" s="82" t="str">
        <f t="shared" ca="1" si="142"/>
        <v/>
      </c>
    </row>
    <row r="1265" spans="2:9" ht="15" thickBot="1" x14ac:dyDescent="0.35">
      <c r="B1265" s="79" t="str">
        <f t="shared" ca="1" si="145"/>
        <v/>
      </c>
      <c r="C1265" s="80" t="str">
        <f t="shared" ca="1" si="139"/>
        <v/>
      </c>
      <c r="D1265" s="83" t="str">
        <f t="shared" ca="1" si="144"/>
        <v/>
      </c>
      <c r="E1265" s="81">
        <f t="shared" ca="1" si="143"/>
        <v>0</v>
      </c>
      <c r="F1265" s="83"/>
      <c r="G1265" s="82" t="str">
        <f t="shared" ca="1" si="140"/>
        <v/>
      </c>
      <c r="H1265" s="82" t="str">
        <f t="shared" ca="1" si="141"/>
        <v/>
      </c>
      <c r="I1265" s="82" t="str">
        <f t="shared" ca="1" si="142"/>
        <v/>
      </c>
    </row>
    <row r="1266" spans="2:9" ht="15" thickBot="1" x14ac:dyDescent="0.35">
      <c r="B1266" s="79" t="str">
        <f t="shared" ca="1" si="145"/>
        <v/>
      </c>
      <c r="C1266" s="80" t="str">
        <f t="shared" ca="1" si="139"/>
        <v/>
      </c>
      <c r="D1266" s="83" t="str">
        <f t="shared" ca="1" si="144"/>
        <v/>
      </c>
      <c r="E1266" s="81">
        <f t="shared" ca="1" si="143"/>
        <v>0</v>
      </c>
      <c r="F1266" s="83"/>
      <c r="G1266" s="82" t="str">
        <f t="shared" ca="1" si="140"/>
        <v/>
      </c>
      <c r="H1266" s="82" t="str">
        <f t="shared" ca="1" si="141"/>
        <v/>
      </c>
      <c r="I1266" s="82" t="str">
        <f t="shared" ca="1" si="142"/>
        <v/>
      </c>
    </row>
    <row r="1267" spans="2:9" ht="15" thickBot="1" x14ac:dyDescent="0.35">
      <c r="B1267" s="79" t="str">
        <f t="shared" ca="1" si="145"/>
        <v/>
      </c>
      <c r="C1267" s="80" t="str">
        <f t="shared" ca="1" si="139"/>
        <v/>
      </c>
      <c r="D1267" s="83" t="str">
        <f t="shared" ca="1" si="144"/>
        <v/>
      </c>
      <c r="E1267" s="81">
        <f t="shared" ca="1" si="143"/>
        <v>0</v>
      </c>
      <c r="F1267" s="83"/>
      <c r="G1267" s="82" t="str">
        <f t="shared" ca="1" si="140"/>
        <v/>
      </c>
      <c r="H1267" s="82" t="str">
        <f t="shared" ca="1" si="141"/>
        <v/>
      </c>
      <c r="I1267" s="82" t="str">
        <f t="shared" ca="1" si="142"/>
        <v/>
      </c>
    </row>
    <row r="1268" spans="2:9" ht="15" thickBot="1" x14ac:dyDescent="0.35">
      <c r="B1268" s="79" t="str">
        <f t="shared" ca="1" si="145"/>
        <v/>
      </c>
      <c r="C1268" s="80" t="str">
        <f t="shared" ca="1" si="139"/>
        <v/>
      </c>
      <c r="D1268" s="83" t="str">
        <f t="shared" ca="1" si="144"/>
        <v/>
      </c>
      <c r="E1268" s="81">
        <f t="shared" ca="1" si="143"/>
        <v>0</v>
      </c>
      <c r="F1268" s="83"/>
      <c r="G1268" s="82" t="str">
        <f t="shared" ca="1" si="140"/>
        <v/>
      </c>
      <c r="H1268" s="82" t="str">
        <f t="shared" ca="1" si="141"/>
        <v/>
      </c>
      <c r="I1268" s="82" t="str">
        <f t="shared" ca="1" si="142"/>
        <v/>
      </c>
    </row>
    <row r="1269" spans="2:9" ht="15" thickBot="1" x14ac:dyDescent="0.35">
      <c r="B1269" s="79" t="str">
        <f t="shared" ca="1" si="145"/>
        <v/>
      </c>
      <c r="C1269" s="80" t="str">
        <f t="shared" ca="1" si="139"/>
        <v/>
      </c>
      <c r="D1269" s="83" t="str">
        <f t="shared" ca="1" si="144"/>
        <v/>
      </c>
      <c r="E1269" s="81">
        <f t="shared" ca="1" si="143"/>
        <v>0</v>
      </c>
      <c r="F1269" s="83"/>
      <c r="G1269" s="82" t="str">
        <f t="shared" ca="1" si="140"/>
        <v/>
      </c>
      <c r="H1269" s="82" t="str">
        <f t="shared" ca="1" si="141"/>
        <v/>
      </c>
      <c r="I1269" s="82" t="str">
        <f t="shared" ca="1" si="142"/>
        <v/>
      </c>
    </row>
    <row r="1270" spans="2:9" ht="15" thickBot="1" x14ac:dyDescent="0.35">
      <c r="B1270" s="79" t="str">
        <f t="shared" ca="1" si="145"/>
        <v/>
      </c>
      <c r="C1270" s="80" t="str">
        <f t="shared" ca="1" si="139"/>
        <v/>
      </c>
      <c r="D1270" s="83" t="str">
        <f t="shared" ca="1" si="144"/>
        <v/>
      </c>
      <c r="E1270" s="81">
        <f t="shared" ca="1" si="143"/>
        <v>0</v>
      </c>
      <c r="F1270" s="83"/>
      <c r="G1270" s="82" t="str">
        <f t="shared" ca="1" si="140"/>
        <v/>
      </c>
      <c r="H1270" s="82" t="str">
        <f t="shared" ca="1" si="141"/>
        <v/>
      </c>
      <c r="I1270" s="82" t="str">
        <f t="shared" ca="1" si="142"/>
        <v/>
      </c>
    </row>
    <row r="1271" spans="2:9" ht="15" thickBot="1" x14ac:dyDescent="0.35">
      <c r="B1271" s="79" t="str">
        <f t="shared" ca="1" si="145"/>
        <v/>
      </c>
      <c r="C1271" s="80" t="str">
        <f t="shared" ca="1" si="139"/>
        <v/>
      </c>
      <c r="D1271" s="83" t="str">
        <f t="shared" ca="1" si="144"/>
        <v/>
      </c>
      <c r="E1271" s="81">
        <f t="shared" ca="1" si="143"/>
        <v>0</v>
      </c>
      <c r="F1271" s="83"/>
      <c r="G1271" s="82" t="str">
        <f t="shared" ca="1" si="140"/>
        <v/>
      </c>
      <c r="H1271" s="82" t="str">
        <f t="shared" ca="1" si="141"/>
        <v/>
      </c>
      <c r="I1271" s="82" t="str">
        <f t="shared" ca="1" si="142"/>
        <v/>
      </c>
    </row>
    <row r="1272" spans="2:9" ht="15" thickBot="1" x14ac:dyDescent="0.35">
      <c r="B1272" s="79" t="str">
        <f t="shared" ca="1" si="145"/>
        <v/>
      </c>
      <c r="C1272" s="80" t="str">
        <f t="shared" ca="1" si="139"/>
        <v/>
      </c>
      <c r="D1272" s="83" t="str">
        <f t="shared" ca="1" si="144"/>
        <v/>
      </c>
      <c r="E1272" s="81">
        <f t="shared" ca="1" si="143"/>
        <v>0</v>
      </c>
      <c r="F1272" s="83"/>
      <c r="G1272" s="82" t="str">
        <f t="shared" ca="1" si="140"/>
        <v/>
      </c>
      <c r="H1272" s="82" t="str">
        <f t="shared" ca="1" si="141"/>
        <v/>
      </c>
      <c r="I1272" s="82" t="str">
        <f t="shared" ca="1" si="142"/>
        <v/>
      </c>
    </row>
    <row r="1273" spans="2:9" ht="15" thickBot="1" x14ac:dyDescent="0.35">
      <c r="B1273" s="79" t="str">
        <f t="shared" ca="1" si="145"/>
        <v/>
      </c>
      <c r="C1273" s="80" t="str">
        <f t="shared" ca="1" si="139"/>
        <v/>
      </c>
      <c r="D1273" s="83" t="str">
        <f t="shared" ca="1" si="144"/>
        <v/>
      </c>
      <c r="E1273" s="81">
        <f t="shared" ca="1" si="143"/>
        <v>0</v>
      </c>
      <c r="F1273" s="83"/>
      <c r="G1273" s="82" t="str">
        <f t="shared" ca="1" si="140"/>
        <v/>
      </c>
      <c r="H1273" s="82" t="str">
        <f t="shared" ca="1" si="141"/>
        <v/>
      </c>
      <c r="I1273" s="82" t="str">
        <f t="shared" ca="1" si="142"/>
        <v/>
      </c>
    </row>
    <row r="1274" spans="2:9" ht="15" thickBot="1" x14ac:dyDescent="0.35">
      <c r="B1274" s="79" t="str">
        <f t="shared" ca="1" si="145"/>
        <v/>
      </c>
      <c r="C1274" s="80" t="str">
        <f t="shared" ca="1" si="139"/>
        <v/>
      </c>
      <c r="D1274" s="83" t="str">
        <f t="shared" ca="1" si="144"/>
        <v/>
      </c>
      <c r="E1274" s="81">
        <f t="shared" ca="1" si="143"/>
        <v>0</v>
      </c>
      <c r="F1274" s="83"/>
      <c r="G1274" s="82" t="str">
        <f t="shared" ca="1" si="140"/>
        <v/>
      </c>
      <c r="H1274" s="82" t="str">
        <f t="shared" ca="1" si="141"/>
        <v/>
      </c>
      <c r="I1274" s="82" t="str">
        <f t="shared" ca="1" si="142"/>
        <v/>
      </c>
    </row>
    <row r="1275" spans="2:9" ht="15" thickBot="1" x14ac:dyDescent="0.35">
      <c r="B1275" s="79" t="str">
        <f t="shared" ca="1" si="145"/>
        <v/>
      </c>
      <c r="C1275" s="80" t="str">
        <f t="shared" ca="1" si="139"/>
        <v/>
      </c>
      <c r="D1275" s="83" t="str">
        <f t="shared" ca="1" si="144"/>
        <v/>
      </c>
      <c r="E1275" s="81">
        <f t="shared" ca="1" si="143"/>
        <v>0</v>
      </c>
      <c r="F1275" s="83"/>
      <c r="G1275" s="82" t="str">
        <f t="shared" ca="1" si="140"/>
        <v/>
      </c>
      <c r="H1275" s="82" t="str">
        <f t="shared" ca="1" si="141"/>
        <v/>
      </c>
      <c r="I1275" s="82" t="str">
        <f t="shared" ca="1" si="142"/>
        <v/>
      </c>
    </row>
    <row r="1276" spans="2:9" ht="15" thickBot="1" x14ac:dyDescent="0.35">
      <c r="B1276" s="79" t="str">
        <f t="shared" ca="1" si="145"/>
        <v/>
      </c>
      <c r="C1276" s="80" t="str">
        <f t="shared" ca="1" si="139"/>
        <v/>
      </c>
      <c r="D1276" s="83" t="str">
        <f t="shared" ca="1" si="144"/>
        <v/>
      </c>
      <c r="E1276" s="81">
        <f t="shared" ca="1" si="143"/>
        <v>0</v>
      </c>
      <c r="F1276" s="83"/>
      <c r="G1276" s="82" t="str">
        <f t="shared" ca="1" si="140"/>
        <v/>
      </c>
      <c r="H1276" s="82" t="str">
        <f t="shared" ca="1" si="141"/>
        <v/>
      </c>
      <c r="I1276" s="82" t="str">
        <f t="shared" ca="1" si="142"/>
        <v/>
      </c>
    </row>
    <row r="1277" spans="2:9" ht="15" thickBot="1" x14ac:dyDescent="0.35">
      <c r="B1277" s="79" t="str">
        <f t="shared" ca="1" si="145"/>
        <v/>
      </c>
      <c r="C1277" s="80" t="str">
        <f t="shared" ca="1" si="139"/>
        <v/>
      </c>
      <c r="D1277" s="83" t="str">
        <f t="shared" ca="1" si="144"/>
        <v/>
      </c>
      <c r="E1277" s="81">
        <f t="shared" ca="1" si="143"/>
        <v>0</v>
      </c>
      <c r="F1277" s="83"/>
      <c r="G1277" s="82" t="str">
        <f t="shared" ca="1" si="140"/>
        <v/>
      </c>
      <c r="H1277" s="82" t="str">
        <f t="shared" ca="1" si="141"/>
        <v/>
      </c>
      <c r="I1277" s="82" t="str">
        <f t="shared" ca="1" si="142"/>
        <v/>
      </c>
    </row>
    <row r="1278" spans="2:9" ht="15" thickBot="1" x14ac:dyDescent="0.35">
      <c r="B1278" s="79" t="str">
        <f t="shared" ca="1" si="145"/>
        <v/>
      </c>
      <c r="C1278" s="80" t="str">
        <f t="shared" ca="1" si="139"/>
        <v/>
      </c>
      <c r="D1278" s="83" t="str">
        <f t="shared" ca="1" si="144"/>
        <v/>
      </c>
      <c r="E1278" s="81">
        <f t="shared" ca="1" si="143"/>
        <v>0</v>
      </c>
      <c r="F1278" s="83"/>
      <c r="G1278" s="82" t="str">
        <f t="shared" ca="1" si="140"/>
        <v/>
      </c>
      <c r="H1278" s="82" t="str">
        <f t="shared" ca="1" si="141"/>
        <v/>
      </c>
      <c r="I1278" s="82" t="str">
        <f t="shared" ca="1" si="142"/>
        <v/>
      </c>
    </row>
    <row r="1279" spans="2:9" ht="15" thickBot="1" x14ac:dyDescent="0.35">
      <c r="B1279" s="79" t="str">
        <f t="shared" ca="1" si="145"/>
        <v/>
      </c>
      <c r="C1279" s="80" t="str">
        <f t="shared" ca="1" si="139"/>
        <v/>
      </c>
      <c r="D1279" s="83" t="str">
        <f t="shared" ca="1" si="144"/>
        <v/>
      </c>
      <c r="E1279" s="81">
        <f t="shared" ca="1" si="143"/>
        <v>0</v>
      </c>
      <c r="F1279" s="83"/>
      <c r="G1279" s="82" t="str">
        <f t="shared" ca="1" si="140"/>
        <v/>
      </c>
      <c r="H1279" s="82" t="str">
        <f t="shared" ca="1" si="141"/>
        <v/>
      </c>
      <c r="I1279" s="82" t="str">
        <f t="shared" ca="1" si="142"/>
        <v/>
      </c>
    </row>
    <row r="1280" spans="2:9" ht="15" thickBot="1" x14ac:dyDescent="0.35">
      <c r="B1280" s="79" t="str">
        <f t="shared" ca="1" si="145"/>
        <v/>
      </c>
      <c r="C1280" s="80" t="str">
        <f t="shared" ca="1" si="139"/>
        <v/>
      </c>
      <c r="D1280" s="83" t="str">
        <f t="shared" ca="1" si="144"/>
        <v/>
      </c>
      <c r="E1280" s="81">
        <f t="shared" ca="1" si="143"/>
        <v>0</v>
      </c>
      <c r="F1280" s="83"/>
      <c r="G1280" s="82" t="str">
        <f t="shared" ca="1" si="140"/>
        <v/>
      </c>
      <c r="H1280" s="82" t="str">
        <f t="shared" ca="1" si="141"/>
        <v/>
      </c>
      <c r="I1280" s="82" t="str">
        <f t="shared" ca="1" si="142"/>
        <v/>
      </c>
    </row>
    <row r="1281" spans="2:9" ht="15" thickBot="1" x14ac:dyDescent="0.35">
      <c r="B1281" s="79" t="str">
        <f t="shared" ca="1" si="145"/>
        <v/>
      </c>
      <c r="C1281" s="80" t="str">
        <f t="shared" ca="1" si="139"/>
        <v/>
      </c>
      <c r="D1281" s="83" t="str">
        <f t="shared" ca="1" si="144"/>
        <v/>
      </c>
      <c r="E1281" s="81">
        <f t="shared" ca="1" si="143"/>
        <v>0</v>
      </c>
      <c r="F1281" s="83"/>
      <c r="G1281" s="82" t="str">
        <f t="shared" ca="1" si="140"/>
        <v/>
      </c>
      <c r="H1281" s="82" t="str">
        <f t="shared" ca="1" si="141"/>
        <v/>
      </c>
      <c r="I1281" s="82" t="str">
        <f t="shared" ca="1" si="142"/>
        <v/>
      </c>
    </row>
    <row r="1282" spans="2:9" ht="15" thickBot="1" x14ac:dyDescent="0.35">
      <c r="B1282" s="79" t="str">
        <f t="shared" ca="1" si="145"/>
        <v/>
      </c>
      <c r="C1282" s="80" t="str">
        <f t="shared" ca="1" si="139"/>
        <v/>
      </c>
      <c r="D1282" s="83" t="str">
        <f t="shared" ca="1" si="144"/>
        <v/>
      </c>
      <c r="E1282" s="81">
        <f t="shared" ca="1" si="143"/>
        <v>0</v>
      </c>
      <c r="F1282" s="83"/>
      <c r="G1282" s="82" t="str">
        <f t="shared" ca="1" si="140"/>
        <v/>
      </c>
      <c r="H1282" s="82" t="str">
        <f t="shared" ca="1" si="141"/>
        <v/>
      </c>
      <c r="I1282" s="82" t="str">
        <f t="shared" ca="1" si="142"/>
        <v/>
      </c>
    </row>
    <row r="1283" spans="2:9" ht="15" thickBot="1" x14ac:dyDescent="0.35">
      <c r="B1283" s="79" t="str">
        <f t="shared" ca="1" si="145"/>
        <v/>
      </c>
      <c r="C1283" s="80" t="str">
        <f t="shared" ca="1" si="139"/>
        <v/>
      </c>
      <c r="D1283" s="83" t="str">
        <f t="shared" ca="1" si="144"/>
        <v/>
      </c>
      <c r="E1283" s="81">
        <f t="shared" ca="1" si="143"/>
        <v>0</v>
      </c>
      <c r="F1283" s="83"/>
      <c r="G1283" s="82" t="str">
        <f t="shared" ca="1" si="140"/>
        <v/>
      </c>
      <c r="H1283" s="82" t="str">
        <f t="shared" ca="1" si="141"/>
        <v/>
      </c>
      <c r="I1283" s="82" t="str">
        <f t="shared" ca="1" si="142"/>
        <v/>
      </c>
    </row>
    <row r="1284" spans="2:9" ht="15" thickBot="1" x14ac:dyDescent="0.35">
      <c r="B1284" s="79" t="str">
        <f t="shared" ca="1" si="145"/>
        <v/>
      </c>
      <c r="C1284" s="80" t="str">
        <f t="shared" ca="1" si="139"/>
        <v/>
      </c>
      <c r="D1284" s="83" t="str">
        <f t="shared" ca="1" si="144"/>
        <v/>
      </c>
      <c r="E1284" s="81">
        <f t="shared" ca="1" si="143"/>
        <v>0</v>
      </c>
      <c r="F1284" s="83"/>
      <c r="G1284" s="82" t="str">
        <f t="shared" ca="1" si="140"/>
        <v/>
      </c>
      <c r="H1284" s="82" t="str">
        <f t="shared" ca="1" si="141"/>
        <v/>
      </c>
      <c r="I1284" s="82" t="str">
        <f t="shared" ca="1" si="142"/>
        <v/>
      </c>
    </row>
    <row r="1285" spans="2:9" ht="15" thickBot="1" x14ac:dyDescent="0.35">
      <c r="B1285" s="79" t="str">
        <f t="shared" ca="1" si="145"/>
        <v/>
      </c>
      <c r="C1285" s="80" t="str">
        <f t="shared" ca="1" si="139"/>
        <v/>
      </c>
      <c r="D1285" s="83" t="str">
        <f t="shared" ca="1" si="144"/>
        <v/>
      </c>
      <c r="E1285" s="81">
        <f t="shared" ca="1" si="143"/>
        <v>0</v>
      </c>
      <c r="F1285" s="83"/>
      <c r="G1285" s="82" t="str">
        <f t="shared" ca="1" si="140"/>
        <v/>
      </c>
      <c r="H1285" s="82" t="str">
        <f t="shared" ca="1" si="141"/>
        <v/>
      </c>
      <c r="I1285" s="82" t="str">
        <f t="shared" ca="1" si="142"/>
        <v/>
      </c>
    </row>
    <row r="1286" spans="2:9" ht="15" thickBot="1" x14ac:dyDescent="0.35">
      <c r="B1286" s="79" t="str">
        <f t="shared" ca="1" si="145"/>
        <v/>
      </c>
      <c r="C1286" s="80" t="str">
        <f t="shared" ca="1" si="139"/>
        <v/>
      </c>
      <c r="D1286" s="83" t="str">
        <f t="shared" ca="1" si="144"/>
        <v/>
      </c>
      <c r="E1286" s="81">
        <f t="shared" ca="1" si="143"/>
        <v>0</v>
      </c>
      <c r="F1286" s="83"/>
      <c r="G1286" s="82" t="str">
        <f t="shared" ca="1" si="140"/>
        <v/>
      </c>
      <c r="H1286" s="82" t="str">
        <f t="shared" ca="1" si="141"/>
        <v/>
      </c>
      <c r="I1286" s="82" t="str">
        <f t="shared" ca="1" si="142"/>
        <v/>
      </c>
    </row>
    <row r="1287" spans="2:9" ht="15" thickBot="1" x14ac:dyDescent="0.35">
      <c r="B1287" s="79" t="str">
        <f t="shared" ca="1" si="145"/>
        <v/>
      </c>
      <c r="C1287" s="80" t="str">
        <f t="shared" ca="1" si="139"/>
        <v/>
      </c>
      <c r="D1287" s="83" t="str">
        <f t="shared" ca="1" si="144"/>
        <v/>
      </c>
      <c r="E1287" s="81">
        <f t="shared" ca="1" si="143"/>
        <v>0</v>
      </c>
      <c r="F1287" s="83"/>
      <c r="G1287" s="82" t="str">
        <f t="shared" ca="1" si="140"/>
        <v/>
      </c>
      <c r="H1287" s="82" t="str">
        <f t="shared" ca="1" si="141"/>
        <v/>
      </c>
      <c r="I1287" s="82" t="str">
        <f t="shared" ca="1" si="142"/>
        <v/>
      </c>
    </row>
    <row r="1288" spans="2:9" ht="15" thickBot="1" x14ac:dyDescent="0.35">
      <c r="B1288" s="79" t="str">
        <f t="shared" ca="1" si="145"/>
        <v/>
      </c>
      <c r="C1288" s="80" t="str">
        <f t="shared" ca="1" si="139"/>
        <v/>
      </c>
      <c r="D1288" s="83" t="str">
        <f t="shared" ca="1" si="144"/>
        <v/>
      </c>
      <c r="E1288" s="81">
        <f t="shared" ca="1" si="143"/>
        <v>0</v>
      </c>
      <c r="F1288" s="83"/>
      <c r="G1288" s="82" t="str">
        <f t="shared" ca="1" si="140"/>
        <v/>
      </c>
      <c r="H1288" s="82" t="str">
        <f t="shared" ca="1" si="141"/>
        <v/>
      </c>
      <c r="I1288" s="82" t="str">
        <f t="shared" ca="1" si="142"/>
        <v/>
      </c>
    </row>
    <row r="1289" spans="2:9" ht="15" thickBot="1" x14ac:dyDescent="0.35">
      <c r="B1289" s="79" t="str">
        <f t="shared" ca="1" si="145"/>
        <v/>
      </c>
      <c r="C1289" s="80" t="str">
        <f t="shared" ca="1" si="139"/>
        <v/>
      </c>
      <c r="D1289" s="83" t="str">
        <f t="shared" ca="1" si="144"/>
        <v/>
      </c>
      <c r="E1289" s="81">
        <f t="shared" ca="1" si="143"/>
        <v>0</v>
      </c>
      <c r="F1289" s="83"/>
      <c r="G1289" s="82" t="str">
        <f t="shared" ca="1" si="140"/>
        <v/>
      </c>
      <c r="H1289" s="82" t="str">
        <f t="shared" ca="1" si="141"/>
        <v/>
      </c>
      <c r="I1289" s="82" t="str">
        <f t="shared" ca="1" si="142"/>
        <v/>
      </c>
    </row>
    <row r="1290" spans="2:9" ht="15" thickBot="1" x14ac:dyDescent="0.35">
      <c r="B1290" s="79" t="str">
        <f t="shared" ca="1" si="145"/>
        <v/>
      </c>
      <c r="C1290" s="80" t="str">
        <f t="shared" ca="1" si="139"/>
        <v/>
      </c>
      <c r="D1290" s="83" t="str">
        <f t="shared" ca="1" si="144"/>
        <v/>
      </c>
      <c r="E1290" s="81">
        <f t="shared" ca="1" si="143"/>
        <v>0</v>
      </c>
      <c r="F1290" s="83"/>
      <c r="G1290" s="82" t="str">
        <f t="shared" ca="1" si="140"/>
        <v/>
      </c>
      <c r="H1290" s="82" t="str">
        <f t="shared" ca="1" si="141"/>
        <v/>
      </c>
      <c r="I1290" s="82" t="str">
        <f t="shared" ca="1" si="142"/>
        <v/>
      </c>
    </row>
    <row r="1291" spans="2:9" ht="15" thickBot="1" x14ac:dyDescent="0.35">
      <c r="B1291" s="79" t="str">
        <f t="shared" ca="1" si="145"/>
        <v/>
      </c>
      <c r="C1291" s="80" t="str">
        <f t="shared" ca="1" si="139"/>
        <v/>
      </c>
      <c r="D1291" s="83" t="str">
        <f t="shared" ca="1" si="144"/>
        <v/>
      </c>
      <c r="E1291" s="81">
        <f t="shared" ca="1" si="143"/>
        <v>0</v>
      </c>
      <c r="F1291" s="83"/>
      <c r="G1291" s="82" t="str">
        <f t="shared" ca="1" si="140"/>
        <v/>
      </c>
      <c r="H1291" s="82" t="str">
        <f t="shared" ca="1" si="141"/>
        <v/>
      </c>
      <c r="I1291" s="82" t="str">
        <f t="shared" ca="1" si="142"/>
        <v/>
      </c>
    </row>
    <row r="1292" spans="2:9" ht="15" thickBot="1" x14ac:dyDescent="0.35">
      <c r="B1292" s="79" t="str">
        <f t="shared" ca="1" si="145"/>
        <v/>
      </c>
      <c r="C1292" s="80" t="str">
        <f t="shared" ca="1" si="139"/>
        <v/>
      </c>
      <c r="D1292" s="83" t="str">
        <f t="shared" ca="1" si="144"/>
        <v/>
      </c>
      <c r="E1292" s="81">
        <f t="shared" ca="1" si="143"/>
        <v>0</v>
      </c>
      <c r="F1292" s="83"/>
      <c r="G1292" s="82" t="str">
        <f t="shared" ca="1" si="140"/>
        <v/>
      </c>
      <c r="H1292" s="82" t="str">
        <f t="shared" ca="1" si="141"/>
        <v/>
      </c>
      <c r="I1292" s="82" t="str">
        <f t="shared" ca="1" si="142"/>
        <v/>
      </c>
    </row>
    <row r="1293" spans="2:9" ht="15" thickBot="1" x14ac:dyDescent="0.35">
      <c r="B1293" s="79" t="str">
        <f t="shared" ca="1" si="145"/>
        <v/>
      </c>
      <c r="C1293" s="80" t="str">
        <f t="shared" ca="1" si="139"/>
        <v/>
      </c>
      <c r="D1293" s="83" t="str">
        <f t="shared" ca="1" si="144"/>
        <v/>
      </c>
      <c r="E1293" s="81">
        <f t="shared" ca="1" si="143"/>
        <v>0</v>
      </c>
      <c r="F1293" s="83"/>
      <c r="G1293" s="82" t="str">
        <f t="shared" ca="1" si="140"/>
        <v/>
      </c>
      <c r="H1293" s="82" t="str">
        <f t="shared" ca="1" si="141"/>
        <v/>
      </c>
      <c r="I1293" s="82" t="str">
        <f t="shared" ca="1" si="142"/>
        <v/>
      </c>
    </row>
    <row r="1294" spans="2:9" ht="15" thickBot="1" x14ac:dyDescent="0.35">
      <c r="B1294" s="79" t="str">
        <f t="shared" ca="1" si="145"/>
        <v/>
      </c>
      <c r="C1294" s="80" t="str">
        <f t="shared" ca="1" si="139"/>
        <v/>
      </c>
      <c r="D1294" s="83" t="str">
        <f t="shared" ca="1" si="144"/>
        <v/>
      </c>
      <c r="E1294" s="81">
        <f t="shared" ca="1" si="143"/>
        <v>0</v>
      </c>
      <c r="F1294" s="83"/>
      <c r="G1294" s="82" t="str">
        <f t="shared" ca="1" si="140"/>
        <v/>
      </c>
      <c r="H1294" s="82" t="str">
        <f t="shared" ca="1" si="141"/>
        <v/>
      </c>
      <c r="I1294" s="82" t="str">
        <f t="shared" ca="1" si="142"/>
        <v/>
      </c>
    </row>
    <row r="1295" spans="2:9" ht="15" thickBot="1" x14ac:dyDescent="0.35">
      <c r="B1295" s="79" t="str">
        <f t="shared" ca="1" si="145"/>
        <v/>
      </c>
      <c r="C1295" s="80" t="str">
        <f t="shared" ca="1" si="139"/>
        <v/>
      </c>
      <c r="D1295" s="83" t="str">
        <f t="shared" ca="1" si="144"/>
        <v/>
      </c>
      <c r="E1295" s="81">
        <f t="shared" ca="1" si="143"/>
        <v>0</v>
      </c>
      <c r="F1295" s="83"/>
      <c r="G1295" s="82" t="str">
        <f t="shared" ca="1" si="140"/>
        <v/>
      </c>
      <c r="H1295" s="82" t="str">
        <f t="shared" ca="1" si="141"/>
        <v/>
      </c>
      <c r="I1295" s="82" t="str">
        <f t="shared" ca="1" si="142"/>
        <v/>
      </c>
    </row>
    <row r="1296" spans="2:9" ht="15" thickBot="1" x14ac:dyDescent="0.35">
      <c r="B1296" s="79" t="str">
        <f t="shared" ca="1" si="145"/>
        <v/>
      </c>
      <c r="C1296" s="80" t="str">
        <f t="shared" ca="1" si="139"/>
        <v/>
      </c>
      <c r="D1296" s="83" t="str">
        <f t="shared" ca="1" si="144"/>
        <v/>
      </c>
      <c r="E1296" s="81">
        <f t="shared" ca="1" si="143"/>
        <v>0</v>
      </c>
      <c r="F1296" s="83"/>
      <c r="G1296" s="82" t="str">
        <f t="shared" ca="1" si="140"/>
        <v/>
      </c>
      <c r="H1296" s="82" t="str">
        <f t="shared" ca="1" si="141"/>
        <v/>
      </c>
      <c r="I1296" s="82" t="str">
        <f t="shared" ca="1" si="142"/>
        <v/>
      </c>
    </row>
    <row r="1297" spans="2:9" ht="15" thickBot="1" x14ac:dyDescent="0.35">
      <c r="B1297" s="79" t="str">
        <f t="shared" ca="1" si="145"/>
        <v/>
      </c>
      <c r="C1297" s="80" t="str">
        <f t="shared" ca="1" si="139"/>
        <v/>
      </c>
      <c r="D1297" s="83" t="str">
        <f t="shared" ca="1" si="144"/>
        <v/>
      </c>
      <c r="E1297" s="81">
        <f t="shared" ca="1" si="143"/>
        <v>0</v>
      </c>
      <c r="F1297" s="83"/>
      <c r="G1297" s="82" t="str">
        <f t="shared" ca="1" si="140"/>
        <v/>
      </c>
      <c r="H1297" s="82" t="str">
        <f t="shared" ca="1" si="141"/>
        <v/>
      </c>
      <c r="I1297" s="82" t="str">
        <f t="shared" ca="1" si="142"/>
        <v/>
      </c>
    </row>
    <row r="1298" spans="2:9" ht="15" thickBot="1" x14ac:dyDescent="0.35">
      <c r="B1298" s="79" t="str">
        <f t="shared" ca="1" si="145"/>
        <v/>
      </c>
      <c r="C1298" s="80" t="str">
        <f t="shared" ca="1" si="139"/>
        <v/>
      </c>
      <c r="D1298" s="83" t="str">
        <f t="shared" ca="1" si="144"/>
        <v/>
      </c>
      <c r="E1298" s="81">
        <f t="shared" ca="1" si="143"/>
        <v>0</v>
      </c>
      <c r="F1298" s="83"/>
      <c r="G1298" s="82" t="str">
        <f t="shared" ca="1" si="140"/>
        <v/>
      </c>
      <c r="H1298" s="82" t="str">
        <f t="shared" ca="1" si="141"/>
        <v/>
      </c>
      <c r="I1298" s="82" t="str">
        <f t="shared" ca="1" si="142"/>
        <v/>
      </c>
    </row>
    <row r="1299" spans="2:9" ht="15" thickBot="1" x14ac:dyDescent="0.35">
      <c r="B1299" s="79" t="str">
        <f t="shared" ca="1" si="145"/>
        <v/>
      </c>
      <c r="C1299" s="80" t="str">
        <f t="shared" ca="1" si="139"/>
        <v/>
      </c>
      <c r="D1299" s="83" t="str">
        <f t="shared" ca="1" si="144"/>
        <v/>
      </c>
      <c r="E1299" s="81">
        <f t="shared" ca="1" si="143"/>
        <v>0</v>
      </c>
      <c r="F1299" s="83"/>
      <c r="G1299" s="82" t="str">
        <f t="shared" ca="1" si="140"/>
        <v/>
      </c>
      <c r="H1299" s="82" t="str">
        <f t="shared" ca="1" si="141"/>
        <v/>
      </c>
      <c r="I1299" s="82" t="str">
        <f t="shared" ca="1" si="142"/>
        <v/>
      </c>
    </row>
    <row r="1300" spans="2:9" ht="15" thickBot="1" x14ac:dyDescent="0.35">
      <c r="B1300" s="79" t="str">
        <f t="shared" ca="1" si="145"/>
        <v/>
      </c>
      <c r="C1300" s="80" t="str">
        <f t="shared" ca="1" si="139"/>
        <v/>
      </c>
      <c r="D1300" s="83" t="str">
        <f t="shared" ca="1" si="144"/>
        <v/>
      </c>
      <c r="E1300" s="81">
        <f t="shared" ca="1" si="143"/>
        <v>0</v>
      </c>
      <c r="F1300" s="83"/>
      <c r="G1300" s="82" t="str">
        <f t="shared" ca="1" si="140"/>
        <v/>
      </c>
      <c r="H1300" s="82" t="str">
        <f t="shared" ca="1" si="141"/>
        <v/>
      </c>
      <c r="I1300" s="82" t="str">
        <f t="shared" ca="1" si="142"/>
        <v/>
      </c>
    </row>
    <row r="1301" spans="2:9" ht="15" thickBot="1" x14ac:dyDescent="0.35">
      <c r="B1301" s="79" t="str">
        <f t="shared" ca="1" si="145"/>
        <v/>
      </c>
      <c r="C1301" s="80" t="str">
        <f t="shared" ca="1" si="139"/>
        <v/>
      </c>
      <c r="D1301" s="83" t="str">
        <f t="shared" ca="1" si="144"/>
        <v/>
      </c>
      <c r="E1301" s="81">
        <f t="shared" ca="1" si="143"/>
        <v>0</v>
      </c>
      <c r="F1301" s="83"/>
      <c r="G1301" s="82" t="str">
        <f t="shared" ca="1" si="140"/>
        <v/>
      </c>
      <c r="H1301" s="82" t="str">
        <f t="shared" ca="1" si="141"/>
        <v/>
      </c>
      <c r="I1301" s="82" t="str">
        <f t="shared" ca="1" si="142"/>
        <v/>
      </c>
    </row>
    <row r="1302" spans="2:9" ht="15" thickBot="1" x14ac:dyDescent="0.35">
      <c r="B1302" s="79" t="str">
        <f t="shared" ca="1" si="145"/>
        <v/>
      </c>
      <c r="C1302" s="80" t="str">
        <f t="shared" ca="1" si="139"/>
        <v/>
      </c>
      <c r="D1302" s="83" t="str">
        <f t="shared" ca="1" si="144"/>
        <v/>
      </c>
      <c r="E1302" s="81">
        <f t="shared" ca="1" si="143"/>
        <v>0</v>
      </c>
      <c r="F1302" s="83"/>
      <c r="G1302" s="82" t="str">
        <f t="shared" ca="1" si="140"/>
        <v/>
      </c>
      <c r="H1302" s="82" t="str">
        <f t="shared" ca="1" si="141"/>
        <v/>
      </c>
      <c r="I1302" s="82" t="str">
        <f t="shared" ca="1" si="142"/>
        <v/>
      </c>
    </row>
    <row r="1303" spans="2:9" ht="15" thickBot="1" x14ac:dyDescent="0.35">
      <c r="B1303" s="79" t="str">
        <f t="shared" ca="1" si="145"/>
        <v/>
      </c>
      <c r="C1303" s="80" t="str">
        <f t="shared" ca="1" si="139"/>
        <v/>
      </c>
      <c r="D1303" s="83" t="str">
        <f t="shared" ca="1" si="144"/>
        <v/>
      </c>
      <c r="E1303" s="81">
        <f t="shared" ca="1" si="143"/>
        <v>0</v>
      </c>
      <c r="F1303" s="83"/>
      <c r="G1303" s="82" t="str">
        <f t="shared" ca="1" si="140"/>
        <v/>
      </c>
      <c r="H1303" s="82" t="str">
        <f t="shared" ca="1" si="141"/>
        <v/>
      </c>
      <c r="I1303" s="82" t="str">
        <f t="shared" ca="1" si="142"/>
        <v/>
      </c>
    </row>
    <row r="1304" spans="2:9" ht="15" thickBot="1" x14ac:dyDescent="0.35">
      <c r="B1304" s="79" t="str">
        <f t="shared" ca="1" si="145"/>
        <v/>
      </c>
      <c r="C1304" s="80" t="str">
        <f t="shared" ref="C1304:C1367" ca="1" si="146">IF($E$10="End of the Period",IF(B1304="","",IF(OR(payment_frequency_2="Weekly",payment_frequency_2="Bi-weekly",payment_frequency_2="Semi-monthly"),first_payment_date_2+B1304*VLOOKUP(payment_frequency_2,periodic_table,2,0),EDATE(first_payment_date_2,B1304*VLOOKUP(payment_frequency_2,periodic_table,2,0)))),IF(B1304="","",IF(OR(payment_frequency_2="Weekly",payment_frequency_2="Bi-weekly",payment_frequency_2="Semi-monthly"),first_payment_date_2+(B1304-1)*VLOOKUP(payment_frequency_2,periodic_table,2,0),EDATE(first_payment_date_2,(B1304-1)*VLOOKUP(payment_frequency_2,periodic_table,2,0)))))</f>
        <v/>
      </c>
      <c r="D1304" s="83" t="str">
        <f t="shared" ca="1" si="144"/>
        <v/>
      </c>
      <c r="E1304" s="81">
        <f t="shared" ca="1" si="143"/>
        <v>0</v>
      </c>
      <c r="F1304" s="83"/>
      <c r="G1304" s="82" t="str">
        <f t="shared" ref="G1304:G1367" ca="1" si="147">IF(AND(payment_type_2=1,B1304=1),0,IF(B1304="","",I1303*rate_2))</f>
        <v/>
      </c>
      <c r="H1304" s="82" t="str">
        <f t="shared" ca="1" si="141"/>
        <v/>
      </c>
      <c r="I1304" s="82" t="str">
        <f t="shared" ca="1" si="142"/>
        <v/>
      </c>
    </row>
    <row r="1305" spans="2:9" ht="15" thickBot="1" x14ac:dyDescent="0.35">
      <c r="B1305" s="79" t="str">
        <f t="shared" ca="1" si="145"/>
        <v/>
      </c>
      <c r="C1305" s="80" t="str">
        <f t="shared" ca="1" si="146"/>
        <v/>
      </c>
      <c r="D1305" s="83" t="str">
        <f t="shared" ca="1" si="144"/>
        <v/>
      </c>
      <c r="E1305" s="81">
        <f t="shared" ca="1" si="143"/>
        <v>0</v>
      </c>
      <c r="F1305" s="83"/>
      <c r="G1305" s="82" t="str">
        <f t="shared" ca="1" si="147"/>
        <v/>
      </c>
      <c r="H1305" s="82" t="str">
        <f t="shared" ref="H1305:H1368" ca="1" si="148">IF(B1305="","",D1305-G1305+E1305+F1305)</f>
        <v/>
      </c>
      <c r="I1305" s="82" t="str">
        <f t="shared" ref="I1305:I1368" ca="1" si="149">IFERROR(IF(H1305&lt;=0,"",I1304-H1305),"")</f>
        <v/>
      </c>
    </row>
    <row r="1306" spans="2:9" ht="15" thickBot="1" x14ac:dyDescent="0.35">
      <c r="B1306" s="79" t="str">
        <f t="shared" ca="1" si="145"/>
        <v/>
      </c>
      <c r="C1306" s="80" t="str">
        <f t="shared" ca="1" si="146"/>
        <v/>
      </c>
      <c r="D1306" s="83" t="str">
        <f t="shared" ca="1" si="144"/>
        <v/>
      </c>
      <c r="E1306" s="81">
        <f t="shared" ca="1" si="143"/>
        <v>0</v>
      </c>
      <c r="F1306" s="83"/>
      <c r="G1306" s="82" t="str">
        <f t="shared" ca="1" si="147"/>
        <v/>
      </c>
      <c r="H1306" s="82" t="str">
        <f t="shared" ca="1" si="148"/>
        <v/>
      </c>
      <c r="I1306" s="82" t="str">
        <f t="shared" ca="1" si="149"/>
        <v/>
      </c>
    </row>
    <row r="1307" spans="2:9" ht="15" thickBot="1" x14ac:dyDescent="0.35">
      <c r="B1307" s="79" t="str">
        <f t="shared" ca="1" si="145"/>
        <v/>
      </c>
      <c r="C1307" s="80" t="str">
        <f t="shared" ca="1" si="146"/>
        <v/>
      </c>
      <c r="D1307" s="83" t="str">
        <f t="shared" ca="1" si="144"/>
        <v/>
      </c>
      <c r="E1307" s="81">
        <f t="shared" ca="1" si="143"/>
        <v>0</v>
      </c>
      <c r="F1307" s="83"/>
      <c r="G1307" s="82" t="str">
        <f t="shared" ca="1" si="147"/>
        <v/>
      </c>
      <c r="H1307" s="82" t="str">
        <f t="shared" ca="1" si="148"/>
        <v/>
      </c>
      <c r="I1307" s="82" t="str">
        <f t="shared" ca="1" si="149"/>
        <v/>
      </c>
    </row>
    <row r="1308" spans="2:9" ht="15" thickBot="1" x14ac:dyDescent="0.35">
      <c r="B1308" s="79" t="str">
        <f t="shared" ca="1" si="145"/>
        <v/>
      </c>
      <c r="C1308" s="80" t="str">
        <f t="shared" ca="1" si="146"/>
        <v/>
      </c>
      <c r="D1308" s="83" t="str">
        <f t="shared" ca="1" si="144"/>
        <v/>
      </c>
      <c r="E1308" s="81">
        <f t="shared" ca="1" si="143"/>
        <v>0</v>
      </c>
      <c r="F1308" s="83"/>
      <c r="G1308" s="82" t="str">
        <f t="shared" ca="1" si="147"/>
        <v/>
      </c>
      <c r="H1308" s="82" t="str">
        <f t="shared" ca="1" si="148"/>
        <v/>
      </c>
      <c r="I1308" s="82" t="str">
        <f t="shared" ca="1" si="149"/>
        <v/>
      </c>
    </row>
    <row r="1309" spans="2:9" ht="15" thickBot="1" x14ac:dyDescent="0.35">
      <c r="B1309" s="79" t="str">
        <f t="shared" ca="1" si="145"/>
        <v/>
      </c>
      <c r="C1309" s="80" t="str">
        <f t="shared" ca="1" si="146"/>
        <v/>
      </c>
      <c r="D1309" s="83" t="str">
        <f t="shared" ca="1" si="144"/>
        <v/>
      </c>
      <c r="E1309" s="81">
        <f t="shared" ca="1" si="143"/>
        <v>0</v>
      </c>
      <c r="F1309" s="83"/>
      <c r="G1309" s="82" t="str">
        <f t="shared" ca="1" si="147"/>
        <v/>
      </c>
      <c r="H1309" s="82" t="str">
        <f t="shared" ca="1" si="148"/>
        <v/>
      </c>
      <c r="I1309" s="82" t="str">
        <f t="shared" ca="1" si="149"/>
        <v/>
      </c>
    </row>
    <row r="1310" spans="2:9" ht="15" thickBot="1" x14ac:dyDescent="0.35">
      <c r="B1310" s="79" t="str">
        <f t="shared" ca="1" si="145"/>
        <v/>
      </c>
      <c r="C1310" s="80" t="str">
        <f t="shared" ca="1" si="146"/>
        <v/>
      </c>
      <c r="D1310" s="83" t="str">
        <f t="shared" ca="1" si="144"/>
        <v/>
      </c>
      <c r="E1310" s="81">
        <f t="shared" ca="1" si="143"/>
        <v>0</v>
      </c>
      <c r="F1310" s="83"/>
      <c r="G1310" s="82" t="str">
        <f t="shared" ca="1" si="147"/>
        <v/>
      </c>
      <c r="H1310" s="82" t="str">
        <f t="shared" ca="1" si="148"/>
        <v/>
      </c>
      <c r="I1310" s="82" t="str">
        <f t="shared" ca="1" si="149"/>
        <v/>
      </c>
    </row>
    <row r="1311" spans="2:9" ht="15" thickBot="1" x14ac:dyDescent="0.35">
      <c r="B1311" s="79" t="str">
        <f t="shared" ca="1" si="145"/>
        <v/>
      </c>
      <c r="C1311" s="80" t="str">
        <f t="shared" ca="1" si="146"/>
        <v/>
      </c>
      <c r="D1311" s="83" t="str">
        <f t="shared" ca="1" si="144"/>
        <v/>
      </c>
      <c r="E1311" s="81">
        <f t="shared" ca="1" si="143"/>
        <v>0</v>
      </c>
      <c r="F1311" s="83"/>
      <c r="G1311" s="82" t="str">
        <f t="shared" ca="1" si="147"/>
        <v/>
      </c>
      <c r="H1311" s="82" t="str">
        <f t="shared" ca="1" si="148"/>
        <v/>
      </c>
      <c r="I1311" s="82" t="str">
        <f t="shared" ca="1" si="149"/>
        <v/>
      </c>
    </row>
    <row r="1312" spans="2:9" ht="15" thickBot="1" x14ac:dyDescent="0.35">
      <c r="B1312" s="79" t="str">
        <f t="shared" ca="1" si="145"/>
        <v/>
      </c>
      <c r="C1312" s="80" t="str">
        <f t="shared" ca="1" si="146"/>
        <v/>
      </c>
      <c r="D1312" s="83" t="str">
        <f t="shared" ca="1" si="144"/>
        <v/>
      </c>
      <c r="E1312" s="81">
        <f t="shared" ca="1" si="143"/>
        <v>0</v>
      </c>
      <c r="F1312" s="83"/>
      <c r="G1312" s="82" t="str">
        <f t="shared" ca="1" si="147"/>
        <v/>
      </c>
      <c r="H1312" s="82" t="str">
        <f t="shared" ca="1" si="148"/>
        <v/>
      </c>
      <c r="I1312" s="82" t="str">
        <f t="shared" ca="1" si="149"/>
        <v/>
      </c>
    </row>
    <row r="1313" spans="2:9" ht="15" thickBot="1" x14ac:dyDescent="0.35">
      <c r="B1313" s="79" t="str">
        <f t="shared" ca="1" si="145"/>
        <v/>
      </c>
      <c r="C1313" s="80" t="str">
        <f t="shared" ca="1" si="146"/>
        <v/>
      </c>
      <c r="D1313" s="83" t="str">
        <f t="shared" ca="1" si="144"/>
        <v/>
      </c>
      <c r="E1313" s="81">
        <f t="shared" ca="1" si="143"/>
        <v>0</v>
      </c>
      <c r="F1313" s="83"/>
      <c r="G1313" s="82" t="str">
        <f t="shared" ca="1" si="147"/>
        <v/>
      </c>
      <c r="H1313" s="82" t="str">
        <f t="shared" ca="1" si="148"/>
        <v/>
      </c>
      <c r="I1313" s="82" t="str">
        <f t="shared" ca="1" si="149"/>
        <v/>
      </c>
    </row>
    <row r="1314" spans="2:9" ht="15" thickBot="1" x14ac:dyDescent="0.35">
      <c r="B1314" s="79" t="str">
        <f t="shared" ca="1" si="145"/>
        <v/>
      </c>
      <c r="C1314" s="80" t="str">
        <f t="shared" ca="1" si="146"/>
        <v/>
      </c>
      <c r="D1314" s="83" t="str">
        <f t="shared" ca="1" si="144"/>
        <v/>
      </c>
      <c r="E1314" s="81">
        <f t="shared" ca="1" si="143"/>
        <v>0</v>
      </c>
      <c r="F1314" s="83"/>
      <c r="G1314" s="82" t="str">
        <f t="shared" ca="1" si="147"/>
        <v/>
      </c>
      <c r="H1314" s="82" t="str">
        <f t="shared" ca="1" si="148"/>
        <v/>
      </c>
      <c r="I1314" s="82" t="str">
        <f t="shared" ca="1" si="149"/>
        <v/>
      </c>
    </row>
    <row r="1315" spans="2:9" ht="15" thickBot="1" x14ac:dyDescent="0.35">
      <c r="B1315" s="79" t="str">
        <f t="shared" ca="1" si="145"/>
        <v/>
      </c>
      <c r="C1315" s="80" t="str">
        <f t="shared" ca="1" si="146"/>
        <v/>
      </c>
      <c r="D1315" s="83" t="str">
        <f t="shared" ca="1" si="144"/>
        <v/>
      </c>
      <c r="E1315" s="81">
        <f t="shared" ca="1" si="143"/>
        <v>0</v>
      </c>
      <c r="F1315" s="83"/>
      <c r="G1315" s="82" t="str">
        <f t="shared" ca="1" si="147"/>
        <v/>
      </c>
      <c r="H1315" s="82" t="str">
        <f t="shared" ca="1" si="148"/>
        <v/>
      </c>
      <c r="I1315" s="82" t="str">
        <f t="shared" ca="1" si="149"/>
        <v/>
      </c>
    </row>
    <row r="1316" spans="2:9" ht="15" thickBot="1" x14ac:dyDescent="0.35">
      <c r="B1316" s="79" t="str">
        <f t="shared" ca="1" si="145"/>
        <v/>
      </c>
      <c r="C1316" s="80" t="str">
        <f t="shared" ca="1" si="146"/>
        <v/>
      </c>
      <c r="D1316" s="83" t="str">
        <f t="shared" ca="1" si="144"/>
        <v/>
      </c>
      <c r="E1316" s="81">
        <f t="shared" ref="E1316:E1379" ca="1" si="150">IFERROR(IF(I1315-D1316&lt;$E$13,0,IF(B1316=$I$17,$E$13,IF(B1316&lt;$I$17,0,IF(MOD(B1316-$I$17,$E$18)=0,$E$13,0)))),0)</f>
        <v>0</v>
      </c>
      <c r="F1316" s="83"/>
      <c r="G1316" s="82" t="str">
        <f t="shared" ca="1" si="147"/>
        <v/>
      </c>
      <c r="H1316" s="82" t="str">
        <f t="shared" ca="1" si="148"/>
        <v/>
      </c>
      <c r="I1316" s="82" t="str">
        <f t="shared" ca="1" si="149"/>
        <v/>
      </c>
    </row>
    <row r="1317" spans="2:9" ht="15" thickBot="1" x14ac:dyDescent="0.35">
      <c r="B1317" s="79" t="str">
        <f t="shared" ca="1" si="145"/>
        <v/>
      </c>
      <c r="C1317" s="80" t="str">
        <f t="shared" ca="1" si="146"/>
        <v/>
      </c>
      <c r="D1317" s="83" t="str">
        <f t="shared" ca="1" si="144"/>
        <v/>
      </c>
      <c r="E1317" s="81">
        <f t="shared" ca="1" si="150"/>
        <v>0</v>
      </c>
      <c r="F1317" s="83"/>
      <c r="G1317" s="82" t="str">
        <f t="shared" ca="1" si="147"/>
        <v/>
      </c>
      <c r="H1317" s="82" t="str">
        <f t="shared" ca="1" si="148"/>
        <v/>
      </c>
      <c r="I1317" s="82" t="str">
        <f t="shared" ca="1" si="149"/>
        <v/>
      </c>
    </row>
    <row r="1318" spans="2:9" ht="15" thickBot="1" x14ac:dyDescent="0.35">
      <c r="B1318" s="79" t="str">
        <f t="shared" ca="1" si="145"/>
        <v/>
      </c>
      <c r="C1318" s="80" t="str">
        <f t="shared" ca="1" si="146"/>
        <v/>
      </c>
      <c r="D1318" s="83" t="str">
        <f t="shared" ca="1" si="144"/>
        <v/>
      </c>
      <c r="E1318" s="81">
        <f t="shared" ca="1" si="150"/>
        <v>0</v>
      </c>
      <c r="F1318" s="83"/>
      <c r="G1318" s="82" t="str">
        <f t="shared" ca="1" si="147"/>
        <v/>
      </c>
      <c r="H1318" s="82" t="str">
        <f t="shared" ca="1" si="148"/>
        <v/>
      </c>
      <c r="I1318" s="82" t="str">
        <f t="shared" ca="1" si="149"/>
        <v/>
      </c>
    </row>
    <row r="1319" spans="2:9" ht="15" thickBot="1" x14ac:dyDescent="0.35">
      <c r="B1319" s="79" t="str">
        <f t="shared" ca="1" si="145"/>
        <v/>
      </c>
      <c r="C1319" s="80" t="str">
        <f t="shared" ca="1" si="146"/>
        <v/>
      </c>
      <c r="D1319" s="83" t="str">
        <f t="shared" ca="1" si="144"/>
        <v/>
      </c>
      <c r="E1319" s="81">
        <f t="shared" ca="1" si="150"/>
        <v>0</v>
      </c>
      <c r="F1319" s="83"/>
      <c r="G1319" s="82" t="str">
        <f t="shared" ca="1" si="147"/>
        <v/>
      </c>
      <c r="H1319" s="82" t="str">
        <f t="shared" ca="1" si="148"/>
        <v/>
      </c>
      <c r="I1319" s="82" t="str">
        <f t="shared" ca="1" si="149"/>
        <v/>
      </c>
    </row>
    <row r="1320" spans="2:9" ht="15" thickBot="1" x14ac:dyDescent="0.35">
      <c r="B1320" s="79" t="str">
        <f t="shared" ca="1" si="145"/>
        <v/>
      </c>
      <c r="C1320" s="80" t="str">
        <f t="shared" ca="1" si="146"/>
        <v/>
      </c>
      <c r="D1320" s="83" t="str">
        <f t="shared" ca="1" si="144"/>
        <v/>
      </c>
      <c r="E1320" s="81">
        <f t="shared" ca="1" si="150"/>
        <v>0</v>
      </c>
      <c r="F1320" s="83"/>
      <c r="G1320" s="82" t="str">
        <f t="shared" ca="1" si="147"/>
        <v/>
      </c>
      <c r="H1320" s="82" t="str">
        <f t="shared" ca="1" si="148"/>
        <v/>
      </c>
      <c r="I1320" s="82" t="str">
        <f t="shared" ca="1" si="149"/>
        <v/>
      </c>
    </row>
    <row r="1321" spans="2:9" ht="15" thickBot="1" x14ac:dyDescent="0.35">
      <c r="B1321" s="79" t="str">
        <f t="shared" ca="1" si="145"/>
        <v/>
      </c>
      <c r="C1321" s="80" t="str">
        <f t="shared" ca="1" si="146"/>
        <v/>
      </c>
      <c r="D1321" s="83" t="str">
        <f t="shared" ref="D1321:D1384" ca="1" si="151">IF(B1321="","",IF(I1320&lt;payment_2,I1320*(1+rate_2),payment_2))</f>
        <v/>
      </c>
      <c r="E1321" s="81">
        <f t="shared" ca="1" si="150"/>
        <v>0</v>
      </c>
      <c r="F1321" s="83"/>
      <c r="G1321" s="82" t="str">
        <f t="shared" ca="1" si="147"/>
        <v/>
      </c>
      <c r="H1321" s="82" t="str">
        <f t="shared" ca="1" si="148"/>
        <v/>
      </c>
      <c r="I1321" s="82" t="str">
        <f t="shared" ca="1" si="149"/>
        <v/>
      </c>
    </row>
    <row r="1322" spans="2:9" ht="15" thickBot="1" x14ac:dyDescent="0.35">
      <c r="B1322" s="79" t="str">
        <f t="shared" ca="1" si="145"/>
        <v/>
      </c>
      <c r="C1322" s="80" t="str">
        <f t="shared" ca="1" si="146"/>
        <v/>
      </c>
      <c r="D1322" s="83" t="str">
        <f t="shared" ca="1" si="151"/>
        <v/>
      </c>
      <c r="E1322" s="81">
        <f t="shared" ca="1" si="150"/>
        <v>0</v>
      </c>
      <c r="F1322" s="83"/>
      <c r="G1322" s="82" t="str">
        <f t="shared" ca="1" si="147"/>
        <v/>
      </c>
      <c r="H1322" s="82" t="str">
        <f t="shared" ca="1" si="148"/>
        <v/>
      </c>
      <c r="I1322" s="82" t="str">
        <f t="shared" ca="1" si="149"/>
        <v/>
      </c>
    </row>
    <row r="1323" spans="2:9" ht="15" thickBot="1" x14ac:dyDescent="0.35">
      <c r="B1323" s="79" t="str">
        <f t="shared" ca="1" si="145"/>
        <v/>
      </c>
      <c r="C1323" s="80" t="str">
        <f t="shared" ca="1" si="146"/>
        <v/>
      </c>
      <c r="D1323" s="83" t="str">
        <f t="shared" ca="1" si="151"/>
        <v/>
      </c>
      <c r="E1323" s="81">
        <f t="shared" ca="1" si="150"/>
        <v>0</v>
      </c>
      <c r="F1323" s="83"/>
      <c r="G1323" s="82" t="str">
        <f t="shared" ca="1" si="147"/>
        <v/>
      </c>
      <c r="H1323" s="82" t="str">
        <f t="shared" ca="1" si="148"/>
        <v/>
      </c>
      <c r="I1323" s="82" t="str">
        <f t="shared" ca="1" si="149"/>
        <v/>
      </c>
    </row>
    <row r="1324" spans="2:9" ht="15" thickBot="1" x14ac:dyDescent="0.35">
      <c r="B1324" s="79" t="str">
        <f t="shared" ca="1" si="145"/>
        <v/>
      </c>
      <c r="C1324" s="80" t="str">
        <f t="shared" ca="1" si="146"/>
        <v/>
      </c>
      <c r="D1324" s="83" t="str">
        <f t="shared" ca="1" si="151"/>
        <v/>
      </c>
      <c r="E1324" s="81">
        <f t="shared" ca="1" si="150"/>
        <v>0</v>
      </c>
      <c r="F1324" s="83"/>
      <c r="G1324" s="82" t="str">
        <f t="shared" ca="1" si="147"/>
        <v/>
      </c>
      <c r="H1324" s="82" t="str">
        <f t="shared" ca="1" si="148"/>
        <v/>
      </c>
      <c r="I1324" s="82" t="str">
        <f t="shared" ca="1" si="149"/>
        <v/>
      </c>
    </row>
    <row r="1325" spans="2:9" ht="15" thickBot="1" x14ac:dyDescent="0.35">
      <c r="B1325" s="79" t="str">
        <f t="shared" ca="1" si="145"/>
        <v/>
      </c>
      <c r="C1325" s="80" t="str">
        <f t="shared" ca="1" si="146"/>
        <v/>
      </c>
      <c r="D1325" s="83" t="str">
        <f t="shared" ca="1" si="151"/>
        <v/>
      </c>
      <c r="E1325" s="81">
        <f t="shared" ca="1" si="150"/>
        <v>0</v>
      </c>
      <c r="F1325" s="83"/>
      <c r="G1325" s="82" t="str">
        <f t="shared" ca="1" si="147"/>
        <v/>
      </c>
      <c r="H1325" s="82" t="str">
        <f t="shared" ca="1" si="148"/>
        <v/>
      </c>
      <c r="I1325" s="82" t="str">
        <f t="shared" ca="1" si="149"/>
        <v/>
      </c>
    </row>
    <row r="1326" spans="2:9" ht="15" thickBot="1" x14ac:dyDescent="0.35">
      <c r="B1326" s="79" t="str">
        <f t="shared" ca="1" si="145"/>
        <v/>
      </c>
      <c r="C1326" s="80" t="str">
        <f t="shared" ca="1" si="146"/>
        <v/>
      </c>
      <c r="D1326" s="83" t="str">
        <f t="shared" ca="1" si="151"/>
        <v/>
      </c>
      <c r="E1326" s="81">
        <f t="shared" ca="1" si="150"/>
        <v>0</v>
      </c>
      <c r="F1326" s="83"/>
      <c r="G1326" s="82" t="str">
        <f t="shared" ca="1" si="147"/>
        <v/>
      </c>
      <c r="H1326" s="82" t="str">
        <f t="shared" ca="1" si="148"/>
        <v/>
      </c>
      <c r="I1326" s="82" t="str">
        <f t="shared" ca="1" si="149"/>
        <v/>
      </c>
    </row>
    <row r="1327" spans="2:9" ht="15" thickBot="1" x14ac:dyDescent="0.35">
      <c r="B1327" s="79" t="str">
        <f t="shared" ref="B1327:B1390" ca="1" si="152">IFERROR(IF(I1326&lt;=0,"",B1326+1),"")</f>
        <v/>
      </c>
      <c r="C1327" s="80" t="str">
        <f t="shared" ca="1" si="146"/>
        <v/>
      </c>
      <c r="D1327" s="83" t="str">
        <f t="shared" ca="1" si="151"/>
        <v/>
      </c>
      <c r="E1327" s="81">
        <f t="shared" ca="1" si="150"/>
        <v>0</v>
      </c>
      <c r="F1327" s="83"/>
      <c r="G1327" s="82" t="str">
        <f t="shared" ca="1" si="147"/>
        <v/>
      </c>
      <c r="H1327" s="82" t="str">
        <f t="shared" ca="1" si="148"/>
        <v/>
      </c>
      <c r="I1327" s="82" t="str">
        <f t="shared" ca="1" si="149"/>
        <v/>
      </c>
    </row>
    <row r="1328" spans="2:9" ht="15" thickBot="1" x14ac:dyDescent="0.35">
      <c r="B1328" s="79" t="str">
        <f t="shared" ca="1" si="152"/>
        <v/>
      </c>
      <c r="C1328" s="80" t="str">
        <f t="shared" ca="1" si="146"/>
        <v/>
      </c>
      <c r="D1328" s="83" t="str">
        <f t="shared" ca="1" si="151"/>
        <v/>
      </c>
      <c r="E1328" s="81">
        <f t="shared" ca="1" si="150"/>
        <v>0</v>
      </c>
      <c r="F1328" s="83"/>
      <c r="G1328" s="82" t="str">
        <f t="shared" ca="1" si="147"/>
        <v/>
      </c>
      <c r="H1328" s="82" t="str">
        <f t="shared" ca="1" si="148"/>
        <v/>
      </c>
      <c r="I1328" s="82" t="str">
        <f t="shared" ca="1" si="149"/>
        <v/>
      </c>
    </row>
    <row r="1329" spans="2:9" ht="15" thickBot="1" x14ac:dyDescent="0.35">
      <c r="B1329" s="79" t="str">
        <f t="shared" ca="1" si="152"/>
        <v/>
      </c>
      <c r="C1329" s="80" t="str">
        <f t="shared" ca="1" si="146"/>
        <v/>
      </c>
      <c r="D1329" s="83" t="str">
        <f t="shared" ca="1" si="151"/>
        <v/>
      </c>
      <c r="E1329" s="81">
        <f t="shared" ca="1" si="150"/>
        <v>0</v>
      </c>
      <c r="F1329" s="83"/>
      <c r="G1329" s="82" t="str">
        <f t="shared" ca="1" si="147"/>
        <v/>
      </c>
      <c r="H1329" s="82" t="str">
        <f t="shared" ca="1" si="148"/>
        <v/>
      </c>
      <c r="I1329" s="82" t="str">
        <f t="shared" ca="1" si="149"/>
        <v/>
      </c>
    </row>
    <row r="1330" spans="2:9" ht="15" thickBot="1" x14ac:dyDescent="0.35">
      <c r="B1330" s="79" t="str">
        <f t="shared" ca="1" si="152"/>
        <v/>
      </c>
      <c r="C1330" s="80" t="str">
        <f t="shared" ca="1" si="146"/>
        <v/>
      </c>
      <c r="D1330" s="83" t="str">
        <f t="shared" ca="1" si="151"/>
        <v/>
      </c>
      <c r="E1330" s="81">
        <f t="shared" ca="1" si="150"/>
        <v>0</v>
      </c>
      <c r="F1330" s="83"/>
      <c r="G1330" s="82" t="str">
        <f t="shared" ca="1" si="147"/>
        <v/>
      </c>
      <c r="H1330" s="82" t="str">
        <f t="shared" ca="1" si="148"/>
        <v/>
      </c>
      <c r="I1330" s="82" t="str">
        <f t="shared" ca="1" si="149"/>
        <v/>
      </c>
    </row>
    <row r="1331" spans="2:9" ht="15" thickBot="1" x14ac:dyDescent="0.35">
      <c r="B1331" s="79" t="str">
        <f t="shared" ca="1" si="152"/>
        <v/>
      </c>
      <c r="C1331" s="80" t="str">
        <f t="shared" ca="1" si="146"/>
        <v/>
      </c>
      <c r="D1331" s="83" t="str">
        <f t="shared" ca="1" si="151"/>
        <v/>
      </c>
      <c r="E1331" s="81">
        <f t="shared" ca="1" si="150"/>
        <v>0</v>
      </c>
      <c r="F1331" s="83"/>
      <c r="G1331" s="82" t="str">
        <f t="shared" ca="1" si="147"/>
        <v/>
      </c>
      <c r="H1331" s="82" t="str">
        <f t="shared" ca="1" si="148"/>
        <v/>
      </c>
      <c r="I1331" s="82" t="str">
        <f t="shared" ca="1" si="149"/>
        <v/>
      </c>
    </row>
    <row r="1332" spans="2:9" ht="15" thickBot="1" x14ac:dyDescent="0.35">
      <c r="B1332" s="79" t="str">
        <f t="shared" ca="1" si="152"/>
        <v/>
      </c>
      <c r="C1332" s="80" t="str">
        <f t="shared" ca="1" si="146"/>
        <v/>
      </c>
      <c r="D1332" s="83" t="str">
        <f t="shared" ca="1" si="151"/>
        <v/>
      </c>
      <c r="E1332" s="81">
        <f t="shared" ca="1" si="150"/>
        <v>0</v>
      </c>
      <c r="F1332" s="83"/>
      <c r="G1332" s="82" t="str">
        <f t="shared" ca="1" si="147"/>
        <v/>
      </c>
      <c r="H1332" s="82" t="str">
        <f t="shared" ca="1" si="148"/>
        <v/>
      </c>
      <c r="I1332" s="82" t="str">
        <f t="shared" ca="1" si="149"/>
        <v/>
      </c>
    </row>
    <row r="1333" spans="2:9" ht="15" thickBot="1" x14ac:dyDescent="0.35">
      <c r="B1333" s="79" t="str">
        <f t="shared" ca="1" si="152"/>
        <v/>
      </c>
      <c r="C1333" s="80" t="str">
        <f t="shared" ca="1" si="146"/>
        <v/>
      </c>
      <c r="D1333" s="83" t="str">
        <f t="shared" ca="1" si="151"/>
        <v/>
      </c>
      <c r="E1333" s="81">
        <f t="shared" ca="1" si="150"/>
        <v>0</v>
      </c>
      <c r="F1333" s="83"/>
      <c r="G1333" s="82" t="str">
        <f t="shared" ca="1" si="147"/>
        <v/>
      </c>
      <c r="H1333" s="82" t="str">
        <f t="shared" ca="1" si="148"/>
        <v/>
      </c>
      <c r="I1333" s="82" t="str">
        <f t="shared" ca="1" si="149"/>
        <v/>
      </c>
    </row>
    <row r="1334" spans="2:9" ht="15" thickBot="1" x14ac:dyDescent="0.35">
      <c r="B1334" s="79" t="str">
        <f t="shared" ca="1" si="152"/>
        <v/>
      </c>
      <c r="C1334" s="80" t="str">
        <f t="shared" ca="1" si="146"/>
        <v/>
      </c>
      <c r="D1334" s="83" t="str">
        <f t="shared" ca="1" si="151"/>
        <v/>
      </c>
      <c r="E1334" s="81">
        <f t="shared" ca="1" si="150"/>
        <v>0</v>
      </c>
      <c r="F1334" s="83"/>
      <c r="G1334" s="82" t="str">
        <f t="shared" ca="1" si="147"/>
        <v/>
      </c>
      <c r="H1334" s="82" t="str">
        <f t="shared" ca="1" si="148"/>
        <v/>
      </c>
      <c r="I1334" s="82" t="str">
        <f t="shared" ca="1" si="149"/>
        <v/>
      </c>
    </row>
    <row r="1335" spans="2:9" ht="15" thickBot="1" x14ac:dyDescent="0.35">
      <c r="B1335" s="79" t="str">
        <f t="shared" ca="1" si="152"/>
        <v/>
      </c>
      <c r="C1335" s="80" t="str">
        <f t="shared" ca="1" si="146"/>
        <v/>
      </c>
      <c r="D1335" s="83" t="str">
        <f t="shared" ca="1" si="151"/>
        <v/>
      </c>
      <c r="E1335" s="81">
        <f t="shared" ca="1" si="150"/>
        <v>0</v>
      </c>
      <c r="F1335" s="83"/>
      <c r="G1335" s="82" t="str">
        <f t="shared" ca="1" si="147"/>
        <v/>
      </c>
      <c r="H1335" s="82" t="str">
        <f t="shared" ca="1" si="148"/>
        <v/>
      </c>
      <c r="I1335" s="82" t="str">
        <f t="shared" ca="1" si="149"/>
        <v/>
      </c>
    </row>
    <row r="1336" spans="2:9" ht="15" thickBot="1" x14ac:dyDescent="0.35">
      <c r="B1336" s="79" t="str">
        <f t="shared" ca="1" si="152"/>
        <v/>
      </c>
      <c r="C1336" s="80" t="str">
        <f t="shared" ca="1" si="146"/>
        <v/>
      </c>
      <c r="D1336" s="83" t="str">
        <f t="shared" ca="1" si="151"/>
        <v/>
      </c>
      <c r="E1336" s="81">
        <f t="shared" ca="1" si="150"/>
        <v>0</v>
      </c>
      <c r="F1336" s="83"/>
      <c r="G1336" s="82" t="str">
        <f t="shared" ca="1" si="147"/>
        <v/>
      </c>
      <c r="H1336" s="82" t="str">
        <f t="shared" ca="1" si="148"/>
        <v/>
      </c>
      <c r="I1336" s="82" t="str">
        <f t="shared" ca="1" si="149"/>
        <v/>
      </c>
    </row>
    <row r="1337" spans="2:9" ht="15" thickBot="1" x14ac:dyDescent="0.35">
      <c r="B1337" s="79" t="str">
        <f t="shared" ca="1" si="152"/>
        <v/>
      </c>
      <c r="C1337" s="80" t="str">
        <f t="shared" ca="1" si="146"/>
        <v/>
      </c>
      <c r="D1337" s="83" t="str">
        <f t="shared" ca="1" si="151"/>
        <v/>
      </c>
      <c r="E1337" s="81">
        <f t="shared" ca="1" si="150"/>
        <v>0</v>
      </c>
      <c r="F1337" s="83"/>
      <c r="G1337" s="82" t="str">
        <f t="shared" ca="1" si="147"/>
        <v/>
      </c>
      <c r="H1337" s="82" t="str">
        <f t="shared" ca="1" si="148"/>
        <v/>
      </c>
      <c r="I1337" s="82" t="str">
        <f t="shared" ca="1" si="149"/>
        <v/>
      </c>
    </row>
    <row r="1338" spans="2:9" ht="15" thickBot="1" x14ac:dyDescent="0.35">
      <c r="B1338" s="79" t="str">
        <f t="shared" ca="1" si="152"/>
        <v/>
      </c>
      <c r="C1338" s="80" t="str">
        <f t="shared" ca="1" si="146"/>
        <v/>
      </c>
      <c r="D1338" s="83" t="str">
        <f t="shared" ca="1" si="151"/>
        <v/>
      </c>
      <c r="E1338" s="81">
        <f t="shared" ca="1" si="150"/>
        <v>0</v>
      </c>
      <c r="F1338" s="83"/>
      <c r="G1338" s="82" t="str">
        <f t="shared" ca="1" si="147"/>
        <v/>
      </c>
      <c r="H1338" s="82" t="str">
        <f t="shared" ca="1" si="148"/>
        <v/>
      </c>
      <c r="I1338" s="82" t="str">
        <f t="shared" ca="1" si="149"/>
        <v/>
      </c>
    </row>
    <row r="1339" spans="2:9" ht="15" thickBot="1" x14ac:dyDescent="0.35">
      <c r="B1339" s="79" t="str">
        <f t="shared" ca="1" si="152"/>
        <v/>
      </c>
      <c r="C1339" s="80" t="str">
        <f t="shared" ca="1" si="146"/>
        <v/>
      </c>
      <c r="D1339" s="83" t="str">
        <f t="shared" ca="1" si="151"/>
        <v/>
      </c>
      <c r="E1339" s="81">
        <f t="shared" ca="1" si="150"/>
        <v>0</v>
      </c>
      <c r="F1339" s="83"/>
      <c r="G1339" s="82" t="str">
        <f t="shared" ca="1" si="147"/>
        <v/>
      </c>
      <c r="H1339" s="82" t="str">
        <f t="shared" ca="1" si="148"/>
        <v/>
      </c>
      <c r="I1339" s="82" t="str">
        <f t="shared" ca="1" si="149"/>
        <v/>
      </c>
    </row>
    <row r="1340" spans="2:9" ht="15" thickBot="1" x14ac:dyDescent="0.35">
      <c r="B1340" s="79" t="str">
        <f t="shared" ca="1" si="152"/>
        <v/>
      </c>
      <c r="C1340" s="80" t="str">
        <f t="shared" ca="1" si="146"/>
        <v/>
      </c>
      <c r="D1340" s="83" t="str">
        <f t="shared" ca="1" si="151"/>
        <v/>
      </c>
      <c r="E1340" s="81">
        <f t="shared" ca="1" si="150"/>
        <v>0</v>
      </c>
      <c r="F1340" s="83"/>
      <c r="G1340" s="82" t="str">
        <f t="shared" ca="1" si="147"/>
        <v/>
      </c>
      <c r="H1340" s="82" t="str">
        <f t="shared" ca="1" si="148"/>
        <v/>
      </c>
      <c r="I1340" s="82" t="str">
        <f t="shared" ca="1" si="149"/>
        <v/>
      </c>
    </row>
    <row r="1341" spans="2:9" ht="15" thickBot="1" x14ac:dyDescent="0.35">
      <c r="B1341" s="79" t="str">
        <f t="shared" ca="1" si="152"/>
        <v/>
      </c>
      <c r="C1341" s="80" t="str">
        <f t="shared" ca="1" si="146"/>
        <v/>
      </c>
      <c r="D1341" s="83" t="str">
        <f t="shared" ca="1" si="151"/>
        <v/>
      </c>
      <c r="E1341" s="81">
        <f t="shared" ca="1" si="150"/>
        <v>0</v>
      </c>
      <c r="F1341" s="83"/>
      <c r="G1341" s="82" t="str">
        <f t="shared" ca="1" si="147"/>
        <v/>
      </c>
      <c r="H1341" s="82" t="str">
        <f t="shared" ca="1" si="148"/>
        <v/>
      </c>
      <c r="I1341" s="82" t="str">
        <f t="shared" ca="1" si="149"/>
        <v/>
      </c>
    </row>
    <row r="1342" spans="2:9" ht="15" thickBot="1" x14ac:dyDescent="0.35">
      <c r="B1342" s="79" t="str">
        <f t="shared" ca="1" si="152"/>
        <v/>
      </c>
      <c r="C1342" s="80" t="str">
        <f t="shared" ca="1" si="146"/>
        <v/>
      </c>
      <c r="D1342" s="83" t="str">
        <f t="shared" ca="1" si="151"/>
        <v/>
      </c>
      <c r="E1342" s="81">
        <f t="shared" ca="1" si="150"/>
        <v>0</v>
      </c>
      <c r="F1342" s="83"/>
      <c r="G1342" s="82" t="str">
        <f t="shared" ca="1" si="147"/>
        <v/>
      </c>
      <c r="H1342" s="82" t="str">
        <f t="shared" ca="1" si="148"/>
        <v/>
      </c>
      <c r="I1342" s="82" t="str">
        <f t="shared" ca="1" si="149"/>
        <v/>
      </c>
    </row>
    <row r="1343" spans="2:9" ht="15" thickBot="1" x14ac:dyDescent="0.35">
      <c r="B1343" s="79" t="str">
        <f t="shared" ca="1" si="152"/>
        <v/>
      </c>
      <c r="C1343" s="80" t="str">
        <f t="shared" ca="1" si="146"/>
        <v/>
      </c>
      <c r="D1343" s="83" t="str">
        <f t="shared" ca="1" si="151"/>
        <v/>
      </c>
      <c r="E1343" s="81">
        <f t="shared" ca="1" si="150"/>
        <v>0</v>
      </c>
      <c r="F1343" s="83"/>
      <c r="G1343" s="82" t="str">
        <f t="shared" ca="1" si="147"/>
        <v/>
      </c>
      <c r="H1343" s="82" t="str">
        <f t="shared" ca="1" si="148"/>
        <v/>
      </c>
      <c r="I1343" s="82" t="str">
        <f t="shared" ca="1" si="149"/>
        <v/>
      </c>
    </row>
    <row r="1344" spans="2:9" ht="15" thickBot="1" x14ac:dyDescent="0.35">
      <c r="B1344" s="79" t="str">
        <f t="shared" ca="1" si="152"/>
        <v/>
      </c>
      <c r="C1344" s="80" t="str">
        <f t="shared" ca="1" si="146"/>
        <v/>
      </c>
      <c r="D1344" s="83" t="str">
        <f t="shared" ca="1" si="151"/>
        <v/>
      </c>
      <c r="E1344" s="81">
        <f t="shared" ca="1" si="150"/>
        <v>0</v>
      </c>
      <c r="F1344" s="83"/>
      <c r="G1344" s="82" t="str">
        <f t="shared" ca="1" si="147"/>
        <v/>
      </c>
      <c r="H1344" s="82" t="str">
        <f t="shared" ca="1" si="148"/>
        <v/>
      </c>
      <c r="I1344" s="82" t="str">
        <f t="shared" ca="1" si="149"/>
        <v/>
      </c>
    </row>
    <row r="1345" spans="2:9" ht="15" thickBot="1" x14ac:dyDescent="0.35">
      <c r="B1345" s="79" t="str">
        <f t="shared" ca="1" si="152"/>
        <v/>
      </c>
      <c r="C1345" s="80" t="str">
        <f t="shared" ca="1" si="146"/>
        <v/>
      </c>
      <c r="D1345" s="83" t="str">
        <f t="shared" ca="1" si="151"/>
        <v/>
      </c>
      <c r="E1345" s="81">
        <f t="shared" ca="1" si="150"/>
        <v>0</v>
      </c>
      <c r="F1345" s="83"/>
      <c r="G1345" s="82" t="str">
        <f t="shared" ca="1" si="147"/>
        <v/>
      </c>
      <c r="H1345" s="82" t="str">
        <f t="shared" ca="1" si="148"/>
        <v/>
      </c>
      <c r="I1345" s="82" t="str">
        <f t="shared" ca="1" si="149"/>
        <v/>
      </c>
    </row>
    <row r="1346" spans="2:9" ht="15" thickBot="1" x14ac:dyDescent="0.35">
      <c r="B1346" s="79" t="str">
        <f t="shared" ca="1" si="152"/>
        <v/>
      </c>
      <c r="C1346" s="80" t="str">
        <f t="shared" ca="1" si="146"/>
        <v/>
      </c>
      <c r="D1346" s="83" t="str">
        <f t="shared" ca="1" si="151"/>
        <v/>
      </c>
      <c r="E1346" s="81">
        <f t="shared" ca="1" si="150"/>
        <v>0</v>
      </c>
      <c r="F1346" s="83"/>
      <c r="G1346" s="82" t="str">
        <f t="shared" ca="1" si="147"/>
        <v/>
      </c>
      <c r="H1346" s="82" t="str">
        <f t="shared" ca="1" si="148"/>
        <v/>
      </c>
      <c r="I1346" s="82" t="str">
        <f t="shared" ca="1" si="149"/>
        <v/>
      </c>
    </row>
    <row r="1347" spans="2:9" ht="15" thickBot="1" x14ac:dyDescent="0.35">
      <c r="B1347" s="79" t="str">
        <f t="shared" ca="1" si="152"/>
        <v/>
      </c>
      <c r="C1347" s="80" t="str">
        <f t="shared" ca="1" si="146"/>
        <v/>
      </c>
      <c r="D1347" s="83" t="str">
        <f t="shared" ca="1" si="151"/>
        <v/>
      </c>
      <c r="E1347" s="81">
        <f t="shared" ca="1" si="150"/>
        <v>0</v>
      </c>
      <c r="F1347" s="83"/>
      <c r="G1347" s="82" t="str">
        <f t="shared" ca="1" si="147"/>
        <v/>
      </c>
      <c r="H1347" s="82" t="str">
        <f t="shared" ca="1" si="148"/>
        <v/>
      </c>
      <c r="I1347" s="82" t="str">
        <f t="shared" ca="1" si="149"/>
        <v/>
      </c>
    </row>
    <row r="1348" spans="2:9" ht="15" thickBot="1" x14ac:dyDescent="0.35">
      <c r="B1348" s="79" t="str">
        <f t="shared" ca="1" si="152"/>
        <v/>
      </c>
      <c r="C1348" s="80" t="str">
        <f t="shared" ca="1" si="146"/>
        <v/>
      </c>
      <c r="D1348" s="83" t="str">
        <f t="shared" ca="1" si="151"/>
        <v/>
      </c>
      <c r="E1348" s="81">
        <f t="shared" ca="1" si="150"/>
        <v>0</v>
      </c>
      <c r="F1348" s="83"/>
      <c r="G1348" s="82" t="str">
        <f t="shared" ca="1" si="147"/>
        <v/>
      </c>
      <c r="H1348" s="82" t="str">
        <f t="shared" ca="1" si="148"/>
        <v/>
      </c>
      <c r="I1348" s="82" t="str">
        <f t="shared" ca="1" si="149"/>
        <v/>
      </c>
    </row>
    <row r="1349" spans="2:9" ht="15" thickBot="1" x14ac:dyDescent="0.35">
      <c r="B1349" s="79" t="str">
        <f t="shared" ca="1" si="152"/>
        <v/>
      </c>
      <c r="C1349" s="80" t="str">
        <f t="shared" ca="1" si="146"/>
        <v/>
      </c>
      <c r="D1349" s="83" t="str">
        <f t="shared" ca="1" si="151"/>
        <v/>
      </c>
      <c r="E1349" s="81">
        <f t="shared" ca="1" si="150"/>
        <v>0</v>
      </c>
      <c r="F1349" s="83"/>
      <c r="G1349" s="82" t="str">
        <f t="shared" ca="1" si="147"/>
        <v/>
      </c>
      <c r="H1349" s="82" t="str">
        <f t="shared" ca="1" si="148"/>
        <v/>
      </c>
      <c r="I1349" s="82" t="str">
        <f t="shared" ca="1" si="149"/>
        <v/>
      </c>
    </row>
    <row r="1350" spans="2:9" ht="15" thickBot="1" x14ac:dyDescent="0.35">
      <c r="B1350" s="79" t="str">
        <f t="shared" ca="1" si="152"/>
        <v/>
      </c>
      <c r="C1350" s="80" t="str">
        <f t="shared" ca="1" si="146"/>
        <v/>
      </c>
      <c r="D1350" s="83" t="str">
        <f t="shared" ca="1" si="151"/>
        <v/>
      </c>
      <c r="E1350" s="81">
        <f t="shared" ca="1" si="150"/>
        <v>0</v>
      </c>
      <c r="F1350" s="83"/>
      <c r="G1350" s="82" t="str">
        <f t="shared" ca="1" si="147"/>
        <v/>
      </c>
      <c r="H1350" s="82" t="str">
        <f t="shared" ca="1" si="148"/>
        <v/>
      </c>
      <c r="I1350" s="82" t="str">
        <f t="shared" ca="1" si="149"/>
        <v/>
      </c>
    </row>
    <row r="1351" spans="2:9" ht="15" thickBot="1" x14ac:dyDescent="0.35">
      <c r="B1351" s="79" t="str">
        <f t="shared" ca="1" si="152"/>
        <v/>
      </c>
      <c r="C1351" s="80" t="str">
        <f t="shared" ca="1" si="146"/>
        <v/>
      </c>
      <c r="D1351" s="83" t="str">
        <f t="shared" ca="1" si="151"/>
        <v/>
      </c>
      <c r="E1351" s="81">
        <f t="shared" ca="1" si="150"/>
        <v>0</v>
      </c>
      <c r="F1351" s="83"/>
      <c r="G1351" s="82" t="str">
        <f t="shared" ca="1" si="147"/>
        <v/>
      </c>
      <c r="H1351" s="82" t="str">
        <f t="shared" ca="1" si="148"/>
        <v/>
      </c>
      <c r="I1351" s="82" t="str">
        <f t="shared" ca="1" si="149"/>
        <v/>
      </c>
    </row>
    <row r="1352" spans="2:9" ht="15" thickBot="1" x14ac:dyDescent="0.35">
      <c r="B1352" s="79" t="str">
        <f t="shared" ca="1" si="152"/>
        <v/>
      </c>
      <c r="C1352" s="80" t="str">
        <f t="shared" ca="1" si="146"/>
        <v/>
      </c>
      <c r="D1352" s="83" t="str">
        <f t="shared" ca="1" si="151"/>
        <v/>
      </c>
      <c r="E1352" s="81">
        <f t="shared" ca="1" si="150"/>
        <v>0</v>
      </c>
      <c r="F1352" s="83"/>
      <c r="G1352" s="82" t="str">
        <f t="shared" ca="1" si="147"/>
        <v/>
      </c>
      <c r="H1352" s="82" t="str">
        <f t="shared" ca="1" si="148"/>
        <v/>
      </c>
      <c r="I1352" s="82" t="str">
        <f t="shared" ca="1" si="149"/>
        <v/>
      </c>
    </row>
    <row r="1353" spans="2:9" ht="15" thickBot="1" x14ac:dyDescent="0.35">
      <c r="B1353" s="79" t="str">
        <f t="shared" ca="1" si="152"/>
        <v/>
      </c>
      <c r="C1353" s="80" t="str">
        <f t="shared" ca="1" si="146"/>
        <v/>
      </c>
      <c r="D1353" s="83" t="str">
        <f t="shared" ca="1" si="151"/>
        <v/>
      </c>
      <c r="E1353" s="81">
        <f t="shared" ca="1" si="150"/>
        <v>0</v>
      </c>
      <c r="F1353" s="83"/>
      <c r="G1353" s="82" t="str">
        <f t="shared" ca="1" si="147"/>
        <v/>
      </c>
      <c r="H1353" s="82" t="str">
        <f t="shared" ca="1" si="148"/>
        <v/>
      </c>
      <c r="I1353" s="82" t="str">
        <f t="shared" ca="1" si="149"/>
        <v/>
      </c>
    </row>
    <row r="1354" spans="2:9" ht="15" thickBot="1" x14ac:dyDescent="0.35">
      <c r="B1354" s="79" t="str">
        <f t="shared" ca="1" si="152"/>
        <v/>
      </c>
      <c r="C1354" s="80" t="str">
        <f t="shared" ca="1" si="146"/>
        <v/>
      </c>
      <c r="D1354" s="83" t="str">
        <f t="shared" ca="1" si="151"/>
        <v/>
      </c>
      <c r="E1354" s="81">
        <f t="shared" ca="1" si="150"/>
        <v>0</v>
      </c>
      <c r="F1354" s="83"/>
      <c r="G1354" s="82" t="str">
        <f t="shared" ca="1" si="147"/>
        <v/>
      </c>
      <c r="H1354" s="82" t="str">
        <f t="shared" ca="1" si="148"/>
        <v/>
      </c>
      <c r="I1354" s="82" t="str">
        <f t="shared" ca="1" si="149"/>
        <v/>
      </c>
    </row>
    <row r="1355" spans="2:9" ht="15" thickBot="1" x14ac:dyDescent="0.35">
      <c r="B1355" s="79" t="str">
        <f t="shared" ca="1" si="152"/>
        <v/>
      </c>
      <c r="C1355" s="80" t="str">
        <f t="shared" ca="1" si="146"/>
        <v/>
      </c>
      <c r="D1355" s="83" t="str">
        <f t="shared" ca="1" si="151"/>
        <v/>
      </c>
      <c r="E1355" s="81">
        <f t="shared" ca="1" si="150"/>
        <v>0</v>
      </c>
      <c r="F1355" s="83"/>
      <c r="G1355" s="82" t="str">
        <f t="shared" ca="1" si="147"/>
        <v/>
      </c>
      <c r="H1355" s="82" t="str">
        <f t="shared" ca="1" si="148"/>
        <v/>
      </c>
      <c r="I1355" s="82" t="str">
        <f t="shared" ca="1" si="149"/>
        <v/>
      </c>
    </row>
    <row r="1356" spans="2:9" ht="15" thickBot="1" x14ac:dyDescent="0.35">
      <c r="B1356" s="79" t="str">
        <f t="shared" ca="1" si="152"/>
        <v/>
      </c>
      <c r="C1356" s="80" t="str">
        <f t="shared" ca="1" si="146"/>
        <v/>
      </c>
      <c r="D1356" s="83" t="str">
        <f t="shared" ca="1" si="151"/>
        <v/>
      </c>
      <c r="E1356" s="81">
        <f t="shared" ca="1" si="150"/>
        <v>0</v>
      </c>
      <c r="F1356" s="83"/>
      <c r="G1356" s="82" t="str">
        <f t="shared" ca="1" si="147"/>
        <v/>
      </c>
      <c r="H1356" s="82" t="str">
        <f t="shared" ca="1" si="148"/>
        <v/>
      </c>
      <c r="I1356" s="82" t="str">
        <f t="shared" ca="1" si="149"/>
        <v/>
      </c>
    </row>
    <row r="1357" spans="2:9" ht="15" thickBot="1" x14ac:dyDescent="0.35">
      <c r="B1357" s="79" t="str">
        <f t="shared" ca="1" si="152"/>
        <v/>
      </c>
      <c r="C1357" s="80" t="str">
        <f t="shared" ca="1" si="146"/>
        <v/>
      </c>
      <c r="D1357" s="83" t="str">
        <f t="shared" ca="1" si="151"/>
        <v/>
      </c>
      <c r="E1357" s="81">
        <f t="shared" ca="1" si="150"/>
        <v>0</v>
      </c>
      <c r="F1357" s="83"/>
      <c r="G1357" s="82" t="str">
        <f t="shared" ca="1" si="147"/>
        <v/>
      </c>
      <c r="H1357" s="82" t="str">
        <f t="shared" ca="1" si="148"/>
        <v/>
      </c>
      <c r="I1357" s="82" t="str">
        <f t="shared" ca="1" si="149"/>
        <v/>
      </c>
    </row>
    <row r="1358" spans="2:9" ht="15" thickBot="1" x14ac:dyDescent="0.35">
      <c r="B1358" s="79" t="str">
        <f t="shared" ca="1" si="152"/>
        <v/>
      </c>
      <c r="C1358" s="80" t="str">
        <f t="shared" ca="1" si="146"/>
        <v/>
      </c>
      <c r="D1358" s="83" t="str">
        <f t="shared" ca="1" si="151"/>
        <v/>
      </c>
      <c r="E1358" s="81">
        <f t="shared" ca="1" si="150"/>
        <v>0</v>
      </c>
      <c r="F1358" s="83"/>
      <c r="G1358" s="82" t="str">
        <f t="shared" ca="1" si="147"/>
        <v/>
      </c>
      <c r="H1358" s="82" t="str">
        <f t="shared" ca="1" si="148"/>
        <v/>
      </c>
      <c r="I1358" s="82" t="str">
        <f t="shared" ca="1" si="149"/>
        <v/>
      </c>
    </row>
    <row r="1359" spans="2:9" ht="15" thickBot="1" x14ac:dyDescent="0.35">
      <c r="B1359" s="79" t="str">
        <f t="shared" ca="1" si="152"/>
        <v/>
      </c>
      <c r="C1359" s="80" t="str">
        <f t="shared" ca="1" si="146"/>
        <v/>
      </c>
      <c r="D1359" s="83" t="str">
        <f t="shared" ca="1" si="151"/>
        <v/>
      </c>
      <c r="E1359" s="81">
        <f t="shared" ca="1" si="150"/>
        <v>0</v>
      </c>
      <c r="F1359" s="83"/>
      <c r="G1359" s="82" t="str">
        <f t="shared" ca="1" si="147"/>
        <v/>
      </c>
      <c r="H1359" s="82" t="str">
        <f t="shared" ca="1" si="148"/>
        <v/>
      </c>
      <c r="I1359" s="82" t="str">
        <f t="shared" ca="1" si="149"/>
        <v/>
      </c>
    </row>
    <row r="1360" spans="2:9" ht="15" thickBot="1" x14ac:dyDescent="0.35">
      <c r="B1360" s="79" t="str">
        <f t="shared" ca="1" si="152"/>
        <v/>
      </c>
      <c r="C1360" s="80" t="str">
        <f t="shared" ca="1" si="146"/>
        <v/>
      </c>
      <c r="D1360" s="83" t="str">
        <f t="shared" ca="1" si="151"/>
        <v/>
      </c>
      <c r="E1360" s="81">
        <f t="shared" ca="1" si="150"/>
        <v>0</v>
      </c>
      <c r="F1360" s="83"/>
      <c r="G1360" s="82" t="str">
        <f t="shared" ca="1" si="147"/>
        <v/>
      </c>
      <c r="H1360" s="82" t="str">
        <f t="shared" ca="1" si="148"/>
        <v/>
      </c>
      <c r="I1360" s="82" t="str">
        <f t="shared" ca="1" si="149"/>
        <v/>
      </c>
    </row>
    <row r="1361" spans="2:9" ht="15" thickBot="1" x14ac:dyDescent="0.35">
      <c r="B1361" s="79" t="str">
        <f t="shared" ca="1" si="152"/>
        <v/>
      </c>
      <c r="C1361" s="80" t="str">
        <f t="shared" ca="1" si="146"/>
        <v/>
      </c>
      <c r="D1361" s="83" t="str">
        <f t="shared" ca="1" si="151"/>
        <v/>
      </c>
      <c r="E1361" s="81">
        <f t="shared" ca="1" si="150"/>
        <v>0</v>
      </c>
      <c r="F1361" s="83"/>
      <c r="G1361" s="82" t="str">
        <f t="shared" ca="1" si="147"/>
        <v/>
      </c>
      <c r="H1361" s="82" t="str">
        <f t="shared" ca="1" si="148"/>
        <v/>
      </c>
      <c r="I1361" s="82" t="str">
        <f t="shared" ca="1" si="149"/>
        <v/>
      </c>
    </row>
    <row r="1362" spans="2:9" ht="15" thickBot="1" x14ac:dyDescent="0.35">
      <c r="B1362" s="79" t="str">
        <f t="shared" ca="1" si="152"/>
        <v/>
      </c>
      <c r="C1362" s="80" t="str">
        <f t="shared" ca="1" si="146"/>
        <v/>
      </c>
      <c r="D1362" s="83" t="str">
        <f t="shared" ca="1" si="151"/>
        <v/>
      </c>
      <c r="E1362" s="81">
        <f t="shared" ca="1" si="150"/>
        <v>0</v>
      </c>
      <c r="F1362" s="83"/>
      <c r="G1362" s="82" t="str">
        <f t="shared" ca="1" si="147"/>
        <v/>
      </c>
      <c r="H1362" s="82" t="str">
        <f t="shared" ca="1" si="148"/>
        <v/>
      </c>
      <c r="I1362" s="82" t="str">
        <f t="shared" ca="1" si="149"/>
        <v/>
      </c>
    </row>
    <row r="1363" spans="2:9" ht="15" thickBot="1" x14ac:dyDescent="0.35">
      <c r="B1363" s="79" t="str">
        <f t="shared" ca="1" si="152"/>
        <v/>
      </c>
      <c r="C1363" s="80" t="str">
        <f t="shared" ca="1" si="146"/>
        <v/>
      </c>
      <c r="D1363" s="83" t="str">
        <f t="shared" ca="1" si="151"/>
        <v/>
      </c>
      <c r="E1363" s="81">
        <f t="shared" ca="1" si="150"/>
        <v>0</v>
      </c>
      <c r="F1363" s="83"/>
      <c r="G1363" s="82" t="str">
        <f t="shared" ca="1" si="147"/>
        <v/>
      </c>
      <c r="H1363" s="82" t="str">
        <f t="shared" ca="1" si="148"/>
        <v/>
      </c>
      <c r="I1363" s="82" t="str">
        <f t="shared" ca="1" si="149"/>
        <v/>
      </c>
    </row>
    <row r="1364" spans="2:9" ht="15" thickBot="1" x14ac:dyDescent="0.35">
      <c r="B1364" s="79" t="str">
        <f t="shared" ca="1" si="152"/>
        <v/>
      </c>
      <c r="C1364" s="80" t="str">
        <f t="shared" ca="1" si="146"/>
        <v/>
      </c>
      <c r="D1364" s="83" t="str">
        <f t="shared" ca="1" si="151"/>
        <v/>
      </c>
      <c r="E1364" s="81">
        <f t="shared" ca="1" si="150"/>
        <v>0</v>
      </c>
      <c r="F1364" s="83"/>
      <c r="G1364" s="82" t="str">
        <f t="shared" ca="1" si="147"/>
        <v/>
      </c>
      <c r="H1364" s="82" t="str">
        <f t="shared" ca="1" si="148"/>
        <v/>
      </c>
      <c r="I1364" s="82" t="str">
        <f t="shared" ca="1" si="149"/>
        <v/>
      </c>
    </row>
    <row r="1365" spans="2:9" ht="15" thickBot="1" x14ac:dyDescent="0.35">
      <c r="B1365" s="79" t="str">
        <f t="shared" ca="1" si="152"/>
        <v/>
      </c>
      <c r="C1365" s="80" t="str">
        <f t="shared" ca="1" si="146"/>
        <v/>
      </c>
      <c r="D1365" s="83" t="str">
        <f t="shared" ca="1" si="151"/>
        <v/>
      </c>
      <c r="E1365" s="81">
        <f t="shared" ca="1" si="150"/>
        <v>0</v>
      </c>
      <c r="F1365" s="83"/>
      <c r="G1365" s="82" t="str">
        <f t="shared" ca="1" si="147"/>
        <v/>
      </c>
      <c r="H1365" s="82" t="str">
        <f t="shared" ca="1" si="148"/>
        <v/>
      </c>
      <c r="I1365" s="82" t="str">
        <f t="shared" ca="1" si="149"/>
        <v/>
      </c>
    </row>
    <row r="1366" spans="2:9" ht="15" thickBot="1" x14ac:dyDescent="0.35">
      <c r="B1366" s="79" t="str">
        <f t="shared" ca="1" si="152"/>
        <v/>
      </c>
      <c r="C1366" s="80" t="str">
        <f t="shared" ca="1" si="146"/>
        <v/>
      </c>
      <c r="D1366" s="83" t="str">
        <f t="shared" ca="1" si="151"/>
        <v/>
      </c>
      <c r="E1366" s="81">
        <f t="shared" ca="1" si="150"/>
        <v>0</v>
      </c>
      <c r="F1366" s="83"/>
      <c r="G1366" s="82" t="str">
        <f t="shared" ca="1" si="147"/>
        <v/>
      </c>
      <c r="H1366" s="82" t="str">
        <f t="shared" ca="1" si="148"/>
        <v/>
      </c>
      <c r="I1366" s="82" t="str">
        <f t="shared" ca="1" si="149"/>
        <v/>
      </c>
    </row>
    <row r="1367" spans="2:9" ht="15" thickBot="1" x14ac:dyDescent="0.35">
      <c r="B1367" s="79" t="str">
        <f t="shared" ca="1" si="152"/>
        <v/>
      </c>
      <c r="C1367" s="80" t="str">
        <f t="shared" ca="1" si="146"/>
        <v/>
      </c>
      <c r="D1367" s="83" t="str">
        <f t="shared" ca="1" si="151"/>
        <v/>
      </c>
      <c r="E1367" s="81">
        <f t="shared" ca="1" si="150"/>
        <v>0</v>
      </c>
      <c r="F1367" s="83"/>
      <c r="G1367" s="82" t="str">
        <f t="shared" ca="1" si="147"/>
        <v/>
      </c>
      <c r="H1367" s="82" t="str">
        <f t="shared" ca="1" si="148"/>
        <v/>
      </c>
      <c r="I1367" s="82" t="str">
        <f t="shared" ca="1" si="149"/>
        <v/>
      </c>
    </row>
    <row r="1368" spans="2:9" ht="15" thickBot="1" x14ac:dyDescent="0.35">
      <c r="B1368" s="79" t="str">
        <f t="shared" ca="1" si="152"/>
        <v/>
      </c>
      <c r="C1368" s="80" t="str">
        <f t="shared" ref="C1368:C1431" ca="1" si="153">IF($E$10="End of the Period",IF(B1368="","",IF(OR(payment_frequency_2="Weekly",payment_frequency_2="Bi-weekly",payment_frequency_2="Semi-monthly"),first_payment_date_2+B1368*VLOOKUP(payment_frequency_2,periodic_table,2,0),EDATE(first_payment_date_2,B1368*VLOOKUP(payment_frequency_2,periodic_table,2,0)))),IF(B1368="","",IF(OR(payment_frequency_2="Weekly",payment_frequency_2="Bi-weekly",payment_frequency_2="Semi-monthly"),first_payment_date_2+(B1368-1)*VLOOKUP(payment_frequency_2,periodic_table,2,0),EDATE(first_payment_date_2,(B1368-1)*VLOOKUP(payment_frequency_2,periodic_table,2,0)))))</f>
        <v/>
      </c>
      <c r="D1368" s="83" t="str">
        <f t="shared" ca="1" si="151"/>
        <v/>
      </c>
      <c r="E1368" s="81">
        <f t="shared" ca="1" si="150"/>
        <v>0</v>
      </c>
      <c r="F1368" s="83"/>
      <c r="G1368" s="82" t="str">
        <f t="shared" ref="G1368:G1431" ca="1" si="154">IF(AND(payment_type_2=1,B1368=1),0,IF(B1368="","",I1367*rate_2))</f>
        <v/>
      </c>
      <c r="H1368" s="82" t="str">
        <f t="shared" ca="1" si="148"/>
        <v/>
      </c>
      <c r="I1368" s="82" t="str">
        <f t="shared" ca="1" si="149"/>
        <v/>
      </c>
    </row>
    <row r="1369" spans="2:9" ht="15" thickBot="1" x14ac:dyDescent="0.35">
      <c r="B1369" s="79" t="str">
        <f t="shared" ca="1" si="152"/>
        <v/>
      </c>
      <c r="C1369" s="80" t="str">
        <f t="shared" ca="1" si="153"/>
        <v/>
      </c>
      <c r="D1369" s="83" t="str">
        <f t="shared" ca="1" si="151"/>
        <v/>
      </c>
      <c r="E1369" s="81">
        <f t="shared" ca="1" si="150"/>
        <v>0</v>
      </c>
      <c r="F1369" s="83"/>
      <c r="G1369" s="82" t="str">
        <f t="shared" ca="1" si="154"/>
        <v/>
      </c>
      <c r="H1369" s="82" t="str">
        <f t="shared" ref="H1369:H1432" ca="1" si="155">IF(B1369="","",D1369-G1369+E1369+F1369)</f>
        <v/>
      </c>
      <c r="I1369" s="82" t="str">
        <f t="shared" ref="I1369:I1432" ca="1" si="156">IFERROR(IF(H1369&lt;=0,"",I1368-H1369),"")</f>
        <v/>
      </c>
    </row>
    <row r="1370" spans="2:9" ht="15" thickBot="1" x14ac:dyDescent="0.35">
      <c r="B1370" s="79" t="str">
        <f t="shared" ca="1" si="152"/>
        <v/>
      </c>
      <c r="C1370" s="80" t="str">
        <f t="shared" ca="1" si="153"/>
        <v/>
      </c>
      <c r="D1370" s="83" t="str">
        <f t="shared" ca="1" si="151"/>
        <v/>
      </c>
      <c r="E1370" s="81">
        <f t="shared" ca="1" si="150"/>
        <v>0</v>
      </c>
      <c r="F1370" s="83"/>
      <c r="G1370" s="82" t="str">
        <f t="shared" ca="1" si="154"/>
        <v/>
      </c>
      <c r="H1370" s="82" t="str">
        <f t="shared" ca="1" si="155"/>
        <v/>
      </c>
      <c r="I1370" s="82" t="str">
        <f t="shared" ca="1" si="156"/>
        <v/>
      </c>
    </row>
    <row r="1371" spans="2:9" ht="15" thickBot="1" x14ac:dyDescent="0.35">
      <c r="B1371" s="79" t="str">
        <f t="shared" ca="1" si="152"/>
        <v/>
      </c>
      <c r="C1371" s="80" t="str">
        <f t="shared" ca="1" si="153"/>
        <v/>
      </c>
      <c r="D1371" s="83" t="str">
        <f t="shared" ca="1" si="151"/>
        <v/>
      </c>
      <c r="E1371" s="81">
        <f t="shared" ca="1" si="150"/>
        <v>0</v>
      </c>
      <c r="F1371" s="83"/>
      <c r="G1371" s="82" t="str">
        <f t="shared" ca="1" si="154"/>
        <v/>
      </c>
      <c r="H1371" s="82" t="str">
        <f t="shared" ca="1" si="155"/>
        <v/>
      </c>
      <c r="I1371" s="82" t="str">
        <f t="shared" ca="1" si="156"/>
        <v/>
      </c>
    </row>
    <row r="1372" spans="2:9" ht="15" thickBot="1" x14ac:dyDescent="0.35">
      <c r="B1372" s="79" t="str">
        <f t="shared" ca="1" si="152"/>
        <v/>
      </c>
      <c r="C1372" s="80" t="str">
        <f t="shared" ca="1" si="153"/>
        <v/>
      </c>
      <c r="D1372" s="83" t="str">
        <f t="shared" ca="1" si="151"/>
        <v/>
      </c>
      <c r="E1372" s="81">
        <f t="shared" ca="1" si="150"/>
        <v>0</v>
      </c>
      <c r="F1372" s="83"/>
      <c r="G1372" s="82" t="str">
        <f t="shared" ca="1" si="154"/>
        <v/>
      </c>
      <c r="H1372" s="82" t="str">
        <f t="shared" ca="1" si="155"/>
        <v/>
      </c>
      <c r="I1372" s="82" t="str">
        <f t="shared" ca="1" si="156"/>
        <v/>
      </c>
    </row>
    <row r="1373" spans="2:9" ht="15" thickBot="1" x14ac:dyDescent="0.35">
      <c r="B1373" s="79" t="str">
        <f t="shared" ca="1" si="152"/>
        <v/>
      </c>
      <c r="C1373" s="80" t="str">
        <f t="shared" ca="1" si="153"/>
        <v/>
      </c>
      <c r="D1373" s="83" t="str">
        <f t="shared" ca="1" si="151"/>
        <v/>
      </c>
      <c r="E1373" s="81">
        <f t="shared" ca="1" si="150"/>
        <v>0</v>
      </c>
      <c r="F1373" s="83"/>
      <c r="G1373" s="82" t="str">
        <f t="shared" ca="1" si="154"/>
        <v/>
      </c>
      <c r="H1373" s="82" t="str">
        <f t="shared" ca="1" si="155"/>
        <v/>
      </c>
      <c r="I1373" s="82" t="str">
        <f t="shared" ca="1" si="156"/>
        <v/>
      </c>
    </row>
    <row r="1374" spans="2:9" ht="15" thickBot="1" x14ac:dyDescent="0.35">
      <c r="B1374" s="79" t="str">
        <f t="shared" ca="1" si="152"/>
        <v/>
      </c>
      <c r="C1374" s="80" t="str">
        <f t="shared" ca="1" si="153"/>
        <v/>
      </c>
      <c r="D1374" s="83" t="str">
        <f t="shared" ca="1" si="151"/>
        <v/>
      </c>
      <c r="E1374" s="81">
        <f t="shared" ca="1" si="150"/>
        <v>0</v>
      </c>
      <c r="F1374" s="83"/>
      <c r="G1374" s="82" t="str">
        <f t="shared" ca="1" si="154"/>
        <v/>
      </c>
      <c r="H1374" s="82" t="str">
        <f t="shared" ca="1" si="155"/>
        <v/>
      </c>
      <c r="I1374" s="82" t="str">
        <f t="shared" ca="1" si="156"/>
        <v/>
      </c>
    </row>
    <row r="1375" spans="2:9" ht="15" thickBot="1" x14ac:dyDescent="0.35">
      <c r="B1375" s="79" t="str">
        <f t="shared" ca="1" si="152"/>
        <v/>
      </c>
      <c r="C1375" s="80" t="str">
        <f t="shared" ca="1" si="153"/>
        <v/>
      </c>
      <c r="D1375" s="83" t="str">
        <f t="shared" ca="1" si="151"/>
        <v/>
      </c>
      <c r="E1375" s="81">
        <f t="shared" ca="1" si="150"/>
        <v>0</v>
      </c>
      <c r="F1375" s="83"/>
      <c r="G1375" s="82" t="str">
        <f t="shared" ca="1" si="154"/>
        <v/>
      </c>
      <c r="H1375" s="82" t="str">
        <f t="shared" ca="1" si="155"/>
        <v/>
      </c>
      <c r="I1375" s="82" t="str">
        <f t="shared" ca="1" si="156"/>
        <v/>
      </c>
    </row>
    <row r="1376" spans="2:9" ht="15" thickBot="1" x14ac:dyDescent="0.35">
      <c r="B1376" s="79" t="str">
        <f t="shared" ca="1" si="152"/>
        <v/>
      </c>
      <c r="C1376" s="80" t="str">
        <f t="shared" ca="1" si="153"/>
        <v/>
      </c>
      <c r="D1376" s="83" t="str">
        <f t="shared" ca="1" si="151"/>
        <v/>
      </c>
      <c r="E1376" s="81">
        <f t="shared" ca="1" si="150"/>
        <v>0</v>
      </c>
      <c r="F1376" s="83"/>
      <c r="G1376" s="82" t="str">
        <f t="shared" ca="1" si="154"/>
        <v/>
      </c>
      <c r="H1376" s="82" t="str">
        <f t="shared" ca="1" si="155"/>
        <v/>
      </c>
      <c r="I1376" s="82" t="str">
        <f t="shared" ca="1" si="156"/>
        <v/>
      </c>
    </row>
    <row r="1377" spans="2:9" ht="15" thickBot="1" x14ac:dyDescent="0.35">
      <c r="B1377" s="79" t="str">
        <f t="shared" ca="1" si="152"/>
        <v/>
      </c>
      <c r="C1377" s="80" t="str">
        <f t="shared" ca="1" si="153"/>
        <v/>
      </c>
      <c r="D1377" s="83" t="str">
        <f t="shared" ca="1" si="151"/>
        <v/>
      </c>
      <c r="E1377" s="81">
        <f t="shared" ca="1" si="150"/>
        <v>0</v>
      </c>
      <c r="F1377" s="83"/>
      <c r="G1377" s="82" t="str">
        <f t="shared" ca="1" si="154"/>
        <v/>
      </c>
      <c r="H1377" s="82" t="str">
        <f t="shared" ca="1" si="155"/>
        <v/>
      </c>
      <c r="I1377" s="82" t="str">
        <f t="shared" ca="1" si="156"/>
        <v/>
      </c>
    </row>
    <row r="1378" spans="2:9" ht="15" thickBot="1" x14ac:dyDescent="0.35">
      <c r="B1378" s="79" t="str">
        <f t="shared" ca="1" si="152"/>
        <v/>
      </c>
      <c r="C1378" s="80" t="str">
        <f t="shared" ca="1" si="153"/>
        <v/>
      </c>
      <c r="D1378" s="83" t="str">
        <f t="shared" ca="1" si="151"/>
        <v/>
      </c>
      <c r="E1378" s="81">
        <f t="shared" ca="1" si="150"/>
        <v>0</v>
      </c>
      <c r="F1378" s="83"/>
      <c r="G1378" s="82" t="str">
        <f t="shared" ca="1" si="154"/>
        <v/>
      </c>
      <c r="H1378" s="82" t="str">
        <f t="shared" ca="1" si="155"/>
        <v/>
      </c>
      <c r="I1378" s="82" t="str">
        <f t="shared" ca="1" si="156"/>
        <v/>
      </c>
    </row>
    <row r="1379" spans="2:9" ht="15" thickBot="1" x14ac:dyDescent="0.35">
      <c r="B1379" s="79" t="str">
        <f t="shared" ca="1" si="152"/>
        <v/>
      </c>
      <c r="C1379" s="80" t="str">
        <f t="shared" ca="1" si="153"/>
        <v/>
      </c>
      <c r="D1379" s="83" t="str">
        <f t="shared" ca="1" si="151"/>
        <v/>
      </c>
      <c r="E1379" s="81">
        <f t="shared" ca="1" si="150"/>
        <v>0</v>
      </c>
      <c r="F1379" s="83"/>
      <c r="G1379" s="82" t="str">
        <f t="shared" ca="1" si="154"/>
        <v/>
      </c>
      <c r="H1379" s="82" t="str">
        <f t="shared" ca="1" si="155"/>
        <v/>
      </c>
      <c r="I1379" s="82" t="str">
        <f t="shared" ca="1" si="156"/>
        <v/>
      </c>
    </row>
    <row r="1380" spans="2:9" ht="15" thickBot="1" x14ac:dyDescent="0.35">
      <c r="B1380" s="79" t="str">
        <f t="shared" ca="1" si="152"/>
        <v/>
      </c>
      <c r="C1380" s="80" t="str">
        <f t="shared" ca="1" si="153"/>
        <v/>
      </c>
      <c r="D1380" s="83" t="str">
        <f t="shared" ca="1" si="151"/>
        <v/>
      </c>
      <c r="E1380" s="81">
        <f t="shared" ref="E1380:E1443" ca="1" si="157">IFERROR(IF(I1379-D1380&lt;$E$13,0,IF(B1380=$I$17,$E$13,IF(B1380&lt;$I$17,0,IF(MOD(B1380-$I$17,$E$18)=0,$E$13,0)))),0)</f>
        <v>0</v>
      </c>
      <c r="F1380" s="83"/>
      <c r="G1380" s="82" t="str">
        <f t="shared" ca="1" si="154"/>
        <v/>
      </c>
      <c r="H1380" s="82" t="str">
        <f t="shared" ca="1" si="155"/>
        <v/>
      </c>
      <c r="I1380" s="82" t="str">
        <f t="shared" ca="1" si="156"/>
        <v/>
      </c>
    </row>
    <row r="1381" spans="2:9" ht="15" thickBot="1" x14ac:dyDescent="0.35">
      <c r="B1381" s="79" t="str">
        <f t="shared" ca="1" si="152"/>
        <v/>
      </c>
      <c r="C1381" s="80" t="str">
        <f t="shared" ca="1" si="153"/>
        <v/>
      </c>
      <c r="D1381" s="83" t="str">
        <f t="shared" ca="1" si="151"/>
        <v/>
      </c>
      <c r="E1381" s="81">
        <f t="shared" ca="1" si="157"/>
        <v>0</v>
      </c>
      <c r="F1381" s="83"/>
      <c r="G1381" s="82" t="str">
        <f t="shared" ca="1" si="154"/>
        <v/>
      </c>
      <c r="H1381" s="82" t="str">
        <f t="shared" ca="1" si="155"/>
        <v/>
      </c>
      <c r="I1381" s="82" t="str">
        <f t="shared" ca="1" si="156"/>
        <v/>
      </c>
    </row>
    <row r="1382" spans="2:9" ht="15" thickBot="1" x14ac:dyDescent="0.35">
      <c r="B1382" s="79" t="str">
        <f t="shared" ca="1" si="152"/>
        <v/>
      </c>
      <c r="C1382" s="80" t="str">
        <f t="shared" ca="1" si="153"/>
        <v/>
      </c>
      <c r="D1382" s="83" t="str">
        <f t="shared" ca="1" si="151"/>
        <v/>
      </c>
      <c r="E1382" s="81">
        <f t="shared" ca="1" si="157"/>
        <v>0</v>
      </c>
      <c r="F1382" s="83"/>
      <c r="G1382" s="82" t="str">
        <f t="shared" ca="1" si="154"/>
        <v/>
      </c>
      <c r="H1382" s="82" t="str">
        <f t="shared" ca="1" si="155"/>
        <v/>
      </c>
      <c r="I1382" s="82" t="str">
        <f t="shared" ca="1" si="156"/>
        <v/>
      </c>
    </row>
    <row r="1383" spans="2:9" ht="15" thickBot="1" x14ac:dyDescent="0.35">
      <c r="B1383" s="79" t="str">
        <f t="shared" ca="1" si="152"/>
        <v/>
      </c>
      <c r="C1383" s="80" t="str">
        <f t="shared" ca="1" si="153"/>
        <v/>
      </c>
      <c r="D1383" s="83" t="str">
        <f t="shared" ca="1" si="151"/>
        <v/>
      </c>
      <c r="E1383" s="81">
        <f t="shared" ca="1" si="157"/>
        <v>0</v>
      </c>
      <c r="F1383" s="83"/>
      <c r="G1383" s="82" t="str">
        <f t="shared" ca="1" si="154"/>
        <v/>
      </c>
      <c r="H1383" s="82" t="str">
        <f t="shared" ca="1" si="155"/>
        <v/>
      </c>
      <c r="I1383" s="82" t="str">
        <f t="shared" ca="1" si="156"/>
        <v/>
      </c>
    </row>
    <row r="1384" spans="2:9" ht="15" thickBot="1" x14ac:dyDescent="0.35">
      <c r="B1384" s="79" t="str">
        <f t="shared" ca="1" si="152"/>
        <v/>
      </c>
      <c r="C1384" s="80" t="str">
        <f t="shared" ca="1" si="153"/>
        <v/>
      </c>
      <c r="D1384" s="83" t="str">
        <f t="shared" ca="1" si="151"/>
        <v/>
      </c>
      <c r="E1384" s="81">
        <f t="shared" ca="1" si="157"/>
        <v>0</v>
      </c>
      <c r="F1384" s="83"/>
      <c r="G1384" s="82" t="str">
        <f t="shared" ca="1" si="154"/>
        <v/>
      </c>
      <c r="H1384" s="82" t="str">
        <f t="shared" ca="1" si="155"/>
        <v/>
      </c>
      <c r="I1384" s="82" t="str">
        <f t="shared" ca="1" si="156"/>
        <v/>
      </c>
    </row>
    <row r="1385" spans="2:9" ht="15" thickBot="1" x14ac:dyDescent="0.35">
      <c r="B1385" s="79" t="str">
        <f t="shared" ca="1" si="152"/>
        <v/>
      </c>
      <c r="C1385" s="80" t="str">
        <f t="shared" ca="1" si="153"/>
        <v/>
      </c>
      <c r="D1385" s="83" t="str">
        <f t="shared" ref="D1385:D1448" ca="1" si="158">IF(B1385="","",IF(I1384&lt;payment_2,I1384*(1+rate_2),payment_2))</f>
        <v/>
      </c>
      <c r="E1385" s="81">
        <f t="shared" ca="1" si="157"/>
        <v>0</v>
      </c>
      <c r="F1385" s="83"/>
      <c r="G1385" s="82" t="str">
        <f t="shared" ca="1" si="154"/>
        <v/>
      </c>
      <c r="H1385" s="82" t="str">
        <f t="shared" ca="1" si="155"/>
        <v/>
      </c>
      <c r="I1385" s="82" t="str">
        <f t="shared" ca="1" si="156"/>
        <v/>
      </c>
    </row>
    <row r="1386" spans="2:9" ht="15" thickBot="1" x14ac:dyDescent="0.35">
      <c r="B1386" s="79" t="str">
        <f t="shared" ca="1" si="152"/>
        <v/>
      </c>
      <c r="C1386" s="80" t="str">
        <f t="shared" ca="1" si="153"/>
        <v/>
      </c>
      <c r="D1386" s="83" t="str">
        <f t="shared" ca="1" si="158"/>
        <v/>
      </c>
      <c r="E1386" s="81">
        <f t="shared" ca="1" si="157"/>
        <v>0</v>
      </c>
      <c r="F1386" s="83"/>
      <c r="G1386" s="82" t="str">
        <f t="shared" ca="1" si="154"/>
        <v/>
      </c>
      <c r="H1386" s="82" t="str">
        <f t="shared" ca="1" si="155"/>
        <v/>
      </c>
      <c r="I1386" s="82" t="str">
        <f t="shared" ca="1" si="156"/>
        <v/>
      </c>
    </row>
    <row r="1387" spans="2:9" ht="15" thickBot="1" x14ac:dyDescent="0.35">
      <c r="B1387" s="79" t="str">
        <f t="shared" ca="1" si="152"/>
        <v/>
      </c>
      <c r="C1387" s="80" t="str">
        <f t="shared" ca="1" si="153"/>
        <v/>
      </c>
      <c r="D1387" s="83" t="str">
        <f t="shared" ca="1" si="158"/>
        <v/>
      </c>
      <c r="E1387" s="81">
        <f t="shared" ca="1" si="157"/>
        <v>0</v>
      </c>
      <c r="F1387" s="83"/>
      <c r="G1387" s="82" t="str">
        <f t="shared" ca="1" si="154"/>
        <v/>
      </c>
      <c r="H1387" s="82" t="str">
        <f t="shared" ca="1" si="155"/>
        <v/>
      </c>
      <c r="I1387" s="82" t="str">
        <f t="shared" ca="1" si="156"/>
        <v/>
      </c>
    </row>
    <row r="1388" spans="2:9" ht="15" thickBot="1" x14ac:dyDescent="0.35">
      <c r="B1388" s="79" t="str">
        <f t="shared" ca="1" si="152"/>
        <v/>
      </c>
      <c r="C1388" s="80" t="str">
        <f t="shared" ca="1" si="153"/>
        <v/>
      </c>
      <c r="D1388" s="83" t="str">
        <f t="shared" ca="1" si="158"/>
        <v/>
      </c>
      <c r="E1388" s="81">
        <f t="shared" ca="1" si="157"/>
        <v>0</v>
      </c>
      <c r="F1388" s="83"/>
      <c r="G1388" s="82" t="str">
        <f t="shared" ca="1" si="154"/>
        <v/>
      </c>
      <c r="H1388" s="82" t="str">
        <f t="shared" ca="1" si="155"/>
        <v/>
      </c>
      <c r="I1388" s="82" t="str">
        <f t="shared" ca="1" si="156"/>
        <v/>
      </c>
    </row>
    <row r="1389" spans="2:9" ht="15" thickBot="1" x14ac:dyDescent="0.35">
      <c r="B1389" s="79" t="str">
        <f t="shared" ca="1" si="152"/>
        <v/>
      </c>
      <c r="C1389" s="80" t="str">
        <f t="shared" ca="1" si="153"/>
        <v/>
      </c>
      <c r="D1389" s="83" t="str">
        <f t="shared" ca="1" si="158"/>
        <v/>
      </c>
      <c r="E1389" s="81">
        <f t="shared" ca="1" si="157"/>
        <v>0</v>
      </c>
      <c r="F1389" s="83"/>
      <c r="G1389" s="82" t="str">
        <f t="shared" ca="1" si="154"/>
        <v/>
      </c>
      <c r="H1389" s="82" t="str">
        <f t="shared" ca="1" si="155"/>
        <v/>
      </c>
      <c r="I1389" s="82" t="str">
        <f t="shared" ca="1" si="156"/>
        <v/>
      </c>
    </row>
    <row r="1390" spans="2:9" ht="15" thickBot="1" x14ac:dyDescent="0.35">
      <c r="B1390" s="79" t="str">
        <f t="shared" ca="1" si="152"/>
        <v/>
      </c>
      <c r="C1390" s="80" t="str">
        <f t="shared" ca="1" si="153"/>
        <v/>
      </c>
      <c r="D1390" s="83" t="str">
        <f t="shared" ca="1" si="158"/>
        <v/>
      </c>
      <c r="E1390" s="81">
        <f t="shared" ca="1" si="157"/>
        <v>0</v>
      </c>
      <c r="F1390" s="83"/>
      <c r="G1390" s="82" t="str">
        <f t="shared" ca="1" si="154"/>
        <v/>
      </c>
      <c r="H1390" s="82" t="str">
        <f t="shared" ca="1" si="155"/>
        <v/>
      </c>
      <c r="I1390" s="82" t="str">
        <f t="shared" ca="1" si="156"/>
        <v/>
      </c>
    </row>
    <row r="1391" spans="2:9" ht="15" thickBot="1" x14ac:dyDescent="0.35">
      <c r="B1391" s="79" t="str">
        <f t="shared" ref="B1391:B1454" ca="1" si="159">IFERROR(IF(I1390&lt;=0,"",B1390+1),"")</f>
        <v/>
      </c>
      <c r="C1391" s="80" t="str">
        <f t="shared" ca="1" si="153"/>
        <v/>
      </c>
      <c r="D1391" s="83" t="str">
        <f t="shared" ca="1" si="158"/>
        <v/>
      </c>
      <c r="E1391" s="81">
        <f t="shared" ca="1" si="157"/>
        <v>0</v>
      </c>
      <c r="F1391" s="83"/>
      <c r="G1391" s="82" t="str">
        <f t="shared" ca="1" si="154"/>
        <v/>
      </c>
      <c r="H1391" s="82" t="str">
        <f t="shared" ca="1" si="155"/>
        <v/>
      </c>
      <c r="I1391" s="82" t="str">
        <f t="shared" ca="1" si="156"/>
        <v/>
      </c>
    </row>
    <row r="1392" spans="2:9" ht="15" thickBot="1" x14ac:dyDescent="0.35">
      <c r="B1392" s="79" t="str">
        <f t="shared" ca="1" si="159"/>
        <v/>
      </c>
      <c r="C1392" s="80" t="str">
        <f t="shared" ca="1" si="153"/>
        <v/>
      </c>
      <c r="D1392" s="83" t="str">
        <f t="shared" ca="1" si="158"/>
        <v/>
      </c>
      <c r="E1392" s="81">
        <f t="shared" ca="1" si="157"/>
        <v>0</v>
      </c>
      <c r="F1392" s="83"/>
      <c r="G1392" s="82" t="str">
        <f t="shared" ca="1" si="154"/>
        <v/>
      </c>
      <c r="H1392" s="82" t="str">
        <f t="shared" ca="1" si="155"/>
        <v/>
      </c>
      <c r="I1392" s="82" t="str">
        <f t="shared" ca="1" si="156"/>
        <v/>
      </c>
    </row>
    <row r="1393" spans="2:9" ht="15" thickBot="1" x14ac:dyDescent="0.35">
      <c r="B1393" s="79" t="str">
        <f t="shared" ca="1" si="159"/>
        <v/>
      </c>
      <c r="C1393" s="80" t="str">
        <f t="shared" ca="1" si="153"/>
        <v/>
      </c>
      <c r="D1393" s="83" t="str">
        <f t="shared" ca="1" si="158"/>
        <v/>
      </c>
      <c r="E1393" s="81">
        <f t="shared" ca="1" si="157"/>
        <v>0</v>
      </c>
      <c r="F1393" s="83"/>
      <c r="G1393" s="82" t="str">
        <f t="shared" ca="1" si="154"/>
        <v/>
      </c>
      <c r="H1393" s="82" t="str">
        <f t="shared" ca="1" si="155"/>
        <v/>
      </c>
      <c r="I1393" s="82" t="str">
        <f t="shared" ca="1" si="156"/>
        <v/>
      </c>
    </row>
    <row r="1394" spans="2:9" ht="15" thickBot="1" x14ac:dyDescent="0.35">
      <c r="B1394" s="79" t="str">
        <f t="shared" ca="1" si="159"/>
        <v/>
      </c>
      <c r="C1394" s="80" t="str">
        <f t="shared" ca="1" si="153"/>
        <v/>
      </c>
      <c r="D1394" s="83" t="str">
        <f t="shared" ca="1" si="158"/>
        <v/>
      </c>
      <c r="E1394" s="81">
        <f t="shared" ca="1" si="157"/>
        <v>0</v>
      </c>
      <c r="F1394" s="83"/>
      <c r="G1394" s="82" t="str">
        <f t="shared" ca="1" si="154"/>
        <v/>
      </c>
      <c r="H1394" s="82" t="str">
        <f t="shared" ca="1" si="155"/>
        <v/>
      </c>
      <c r="I1394" s="82" t="str">
        <f t="shared" ca="1" si="156"/>
        <v/>
      </c>
    </row>
    <row r="1395" spans="2:9" ht="15" thickBot="1" x14ac:dyDescent="0.35">
      <c r="B1395" s="79" t="str">
        <f t="shared" ca="1" si="159"/>
        <v/>
      </c>
      <c r="C1395" s="80" t="str">
        <f t="shared" ca="1" si="153"/>
        <v/>
      </c>
      <c r="D1395" s="83" t="str">
        <f t="shared" ca="1" si="158"/>
        <v/>
      </c>
      <c r="E1395" s="81">
        <f t="shared" ca="1" si="157"/>
        <v>0</v>
      </c>
      <c r="F1395" s="83"/>
      <c r="G1395" s="82" t="str">
        <f t="shared" ca="1" si="154"/>
        <v/>
      </c>
      <c r="H1395" s="82" t="str">
        <f t="shared" ca="1" si="155"/>
        <v/>
      </c>
      <c r="I1395" s="82" t="str">
        <f t="shared" ca="1" si="156"/>
        <v/>
      </c>
    </row>
    <row r="1396" spans="2:9" ht="15" thickBot="1" x14ac:dyDescent="0.35">
      <c r="B1396" s="79" t="str">
        <f t="shared" ca="1" si="159"/>
        <v/>
      </c>
      <c r="C1396" s="80" t="str">
        <f t="shared" ca="1" si="153"/>
        <v/>
      </c>
      <c r="D1396" s="83" t="str">
        <f t="shared" ca="1" si="158"/>
        <v/>
      </c>
      <c r="E1396" s="81">
        <f t="shared" ca="1" si="157"/>
        <v>0</v>
      </c>
      <c r="F1396" s="83"/>
      <c r="G1396" s="82" t="str">
        <f t="shared" ca="1" si="154"/>
        <v/>
      </c>
      <c r="H1396" s="82" t="str">
        <f t="shared" ca="1" si="155"/>
        <v/>
      </c>
      <c r="I1396" s="82" t="str">
        <f t="shared" ca="1" si="156"/>
        <v/>
      </c>
    </row>
    <row r="1397" spans="2:9" ht="15" thickBot="1" x14ac:dyDescent="0.35">
      <c r="B1397" s="79" t="str">
        <f t="shared" ca="1" si="159"/>
        <v/>
      </c>
      <c r="C1397" s="80" t="str">
        <f t="shared" ca="1" si="153"/>
        <v/>
      </c>
      <c r="D1397" s="83" t="str">
        <f t="shared" ca="1" si="158"/>
        <v/>
      </c>
      <c r="E1397" s="81">
        <f t="shared" ca="1" si="157"/>
        <v>0</v>
      </c>
      <c r="F1397" s="83"/>
      <c r="G1397" s="82" t="str">
        <f t="shared" ca="1" si="154"/>
        <v/>
      </c>
      <c r="H1397" s="82" t="str">
        <f t="shared" ca="1" si="155"/>
        <v/>
      </c>
      <c r="I1397" s="82" t="str">
        <f t="shared" ca="1" si="156"/>
        <v/>
      </c>
    </row>
    <row r="1398" spans="2:9" ht="15" thickBot="1" x14ac:dyDescent="0.35">
      <c r="B1398" s="79" t="str">
        <f t="shared" ca="1" si="159"/>
        <v/>
      </c>
      <c r="C1398" s="80" t="str">
        <f t="shared" ca="1" si="153"/>
        <v/>
      </c>
      <c r="D1398" s="83" t="str">
        <f t="shared" ca="1" si="158"/>
        <v/>
      </c>
      <c r="E1398" s="81">
        <f t="shared" ca="1" si="157"/>
        <v>0</v>
      </c>
      <c r="F1398" s="83"/>
      <c r="G1398" s="82" t="str">
        <f t="shared" ca="1" si="154"/>
        <v/>
      </c>
      <c r="H1398" s="82" t="str">
        <f t="shared" ca="1" si="155"/>
        <v/>
      </c>
      <c r="I1398" s="82" t="str">
        <f t="shared" ca="1" si="156"/>
        <v/>
      </c>
    </row>
    <row r="1399" spans="2:9" ht="15" thickBot="1" x14ac:dyDescent="0.35">
      <c r="B1399" s="79" t="str">
        <f t="shared" ca="1" si="159"/>
        <v/>
      </c>
      <c r="C1399" s="80" t="str">
        <f t="shared" ca="1" si="153"/>
        <v/>
      </c>
      <c r="D1399" s="83" t="str">
        <f t="shared" ca="1" si="158"/>
        <v/>
      </c>
      <c r="E1399" s="81">
        <f t="shared" ca="1" si="157"/>
        <v>0</v>
      </c>
      <c r="F1399" s="83"/>
      <c r="G1399" s="82" t="str">
        <f t="shared" ca="1" si="154"/>
        <v/>
      </c>
      <c r="H1399" s="82" t="str">
        <f t="shared" ca="1" si="155"/>
        <v/>
      </c>
      <c r="I1399" s="82" t="str">
        <f t="shared" ca="1" si="156"/>
        <v/>
      </c>
    </row>
    <row r="1400" spans="2:9" ht="15" thickBot="1" x14ac:dyDescent="0.35">
      <c r="B1400" s="79" t="str">
        <f t="shared" ca="1" si="159"/>
        <v/>
      </c>
      <c r="C1400" s="80" t="str">
        <f t="shared" ca="1" si="153"/>
        <v/>
      </c>
      <c r="D1400" s="83" t="str">
        <f t="shared" ca="1" si="158"/>
        <v/>
      </c>
      <c r="E1400" s="81">
        <f t="shared" ca="1" si="157"/>
        <v>0</v>
      </c>
      <c r="F1400" s="83"/>
      <c r="G1400" s="82" t="str">
        <f t="shared" ca="1" si="154"/>
        <v/>
      </c>
      <c r="H1400" s="82" t="str">
        <f t="shared" ca="1" si="155"/>
        <v/>
      </c>
      <c r="I1400" s="82" t="str">
        <f t="shared" ca="1" si="156"/>
        <v/>
      </c>
    </row>
    <row r="1401" spans="2:9" ht="15" thickBot="1" x14ac:dyDescent="0.35">
      <c r="B1401" s="79" t="str">
        <f t="shared" ca="1" si="159"/>
        <v/>
      </c>
      <c r="C1401" s="80" t="str">
        <f t="shared" ca="1" si="153"/>
        <v/>
      </c>
      <c r="D1401" s="83" t="str">
        <f t="shared" ca="1" si="158"/>
        <v/>
      </c>
      <c r="E1401" s="81">
        <f t="shared" ca="1" si="157"/>
        <v>0</v>
      </c>
      <c r="F1401" s="83"/>
      <c r="G1401" s="82" t="str">
        <f t="shared" ca="1" si="154"/>
        <v/>
      </c>
      <c r="H1401" s="82" t="str">
        <f t="shared" ca="1" si="155"/>
        <v/>
      </c>
      <c r="I1401" s="82" t="str">
        <f t="shared" ca="1" si="156"/>
        <v/>
      </c>
    </row>
    <row r="1402" spans="2:9" ht="15" thickBot="1" x14ac:dyDescent="0.35">
      <c r="B1402" s="79" t="str">
        <f t="shared" ca="1" si="159"/>
        <v/>
      </c>
      <c r="C1402" s="80" t="str">
        <f t="shared" ca="1" si="153"/>
        <v/>
      </c>
      <c r="D1402" s="83" t="str">
        <f t="shared" ca="1" si="158"/>
        <v/>
      </c>
      <c r="E1402" s="81">
        <f t="shared" ca="1" si="157"/>
        <v>0</v>
      </c>
      <c r="F1402" s="83"/>
      <c r="G1402" s="82" t="str">
        <f t="shared" ca="1" si="154"/>
        <v/>
      </c>
      <c r="H1402" s="82" t="str">
        <f t="shared" ca="1" si="155"/>
        <v/>
      </c>
      <c r="I1402" s="82" t="str">
        <f t="shared" ca="1" si="156"/>
        <v/>
      </c>
    </row>
    <row r="1403" spans="2:9" ht="15" thickBot="1" x14ac:dyDescent="0.35">
      <c r="B1403" s="79" t="str">
        <f t="shared" ca="1" si="159"/>
        <v/>
      </c>
      <c r="C1403" s="80" t="str">
        <f t="shared" ca="1" si="153"/>
        <v/>
      </c>
      <c r="D1403" s="83" t="str">
        <f t="shared" ca="1" si="158"/>
        <v/>
      </c>
      <c r="E1403" s="81">
        <f t="shared" ca="1" si="157"/>
        <v>0</v>
      </c>
      <c r="F1403" s="83"/>
      <c r="G1403" s="82" t="str">
        <f t="shared" ca="1" si="154"/>
        <v/>
      </c>
      <c r="H1403" s="82" t="str">
        <f t="shared" ca="1" si="155"/>
        <v/>
      </c>
      <c r="I1403" s="82" t="str">
        <f t="shared" ca="1" si="156"/>
        <v/>
      </c>
    </row>
    <row r="1404" spans="2:9" ht="15" thickBot="1" x14ac:dyDescent="0.35">
      <c r="B1404" s="79" t="str">
        <f t="shared" ca="1" si="159"/>
        <v/>
      </c>
      <c r="C1404" s="80" t="str">
        <f t="shared" ca="1" si="153"/>
        <v/>
      </c>
      <c r="D1404" s="83" t="str">
        <f t="shared" ca="1" si="158"/>
        <v/>
      </c>
      <c r="E1404" s="81">
        <f t="shared" ca="1" si="157"/>
        <v>0</v>
      </c>
      <c r="F1404" s="83"/>
      <c r="G1404" s="82" t="str">
        <f t="shared" ca="1" si="154"/>
        <v/>
      </c>
      <c r="H1404" s="82" t="str">
        <f t="shared" ca="1" si="155"/>
        <v/>
      </c>
      <c r="I1404" s="82" t="str">
        <f t="shared" ca="1" si="156"/>
        <v/>
      </c>
    </row>
    <row r="1405" spans="2:9" ht="15" thickBot="1" x14ac:dyDescent="0.35">
      <c r="B1405" s="79" t="str">
        <f t="shared" ca="1" si="159"/>
        <v/>
      </c>
      <c r="C1405" s="80" t="str">
        <f t="shared" ca="1" si="153"/>
        <v/>
      </c>
      <c r="D1405" s="83" t="str">
        <f t="shared" ca="1" si="158"/>
        <v/>
      </c>
      <c r="E1405" s="81">
        <f t="shared" ca="1" si="157"/>
        <v>0</v>
      </c>
      <c r="F1405" s="83"/>
      <c r="G1405" s="82" t="str">
        <f t="shared" ca="1" si="154"/>
        <v/>
      </c>
      <c r="H1405" s="82" t="str">
        <f t="shared" ca="1" si="155"/>
        <v/>
      </c>
      <c r="I1405" s="82" t="str">
        <f t="shared" ca="1" si="156"/>
        <v/>
      </c>
    </row>
    <row r="1406" spans="2:9" ht="15" thickBot="1" x14ac:dyDescent="0.35">
      <c r="B1406" s="79" t="str">
        <f t="shared" ca="1" si="159"/>
        <v/>
      </c>
      <c r="C1406" s="80" t="str">
        <f t="shared" ca="1" si="153"/>
        <v/>
      </c>
      <c r="D1406" s="83" t="str">
        <f t="shared" ca="1" si="158"/>
        <v/>
      </c>
      <c r="E1406" s="81">
        <f t="shared" ca="1" si="157"/>
        <v>0</v>
      </c>
      <c r="F1406" s="83"/>
      <c r="G1406" s="82" t="str">
        <f t="shared" ca="1" si="154"/>
        <v/>
      </c>
      <c r="H1406" s="82" t="str">
        <f t="shared" ca="1" si="155"/>
        <v/>
      </c>
      <c r="I1406" s="82" t="str">
        <f t="shared" ca="1" si="156"/>
        <v/>
      </c>
    </row>
    <row r="1407" spans="2:9" ht="15" thickBot="1" x14ac:dyDescent="0.35">
      <c r="B1407" s="79" t="str">
        <f t="shared" ca="1" si="159"/>
        <v/>
      </c>
      <c r="C1407" s="80" t="str">
        <f t="shared" ca="1" si="153"/>
        <v/>
      </c>
      <c r="D1407" s="83" t="str">
        <f t="shared" ca="1" si="158"/>
        <v/>
      </c>
      <c r="E1407" s="81">
        <f t="shared" ca="1" si="157"/>
        <v>0</v>
      </c>
      <c r="F1407" s="83"/>
      <c r="G1407" s="82" t="str">
        <f t="shared" ca="1" si="154"/>
        <v/>
      </c>
      <c r="H1407" s="82" t="str">
        <f t="shared" ca="1" si="155"/>
        <v/>
      </c>
      <c r="I1407" s="82" t="str">
        <f t="shared" ca="1" si="156"/>
        <v/>
      </c>
    </row>
    <row r="1408" spans="2:9" ht="15" thickBot="1" x14ac:dyDescent="0.35">
      <c r="B1408" s="79" t="str">
        <f t="shared" ca="1" si="159"/>
        <v/>
      </c>
      <c r="C1408" s="80" t="str">
        <f t="shared" ca="1" si="153"/>
        <v/>
      </c>
      <c r="D1408" s="83" t="str">
        <f t="shared" ca="1" si="158"/>
        <v/>
      </c>
      <c r="E1408" s="81">
        <f t="shared" ca="1" si="157"/>
        <v>0</v>
      </c>
      <c r="F1408" s="83"/>
      <c r="G1408" s="82" t="str">
        <f t="shared" ca="1" si="154"/>
        <v/>
      </c>
      <c r="H1408" s="82" t="str">
        <f t="shared" ca="1" si="155"/>
        <v/>
      </c>
      <c r="I1408" s="82" t="str">
        <f t="shared" ca="1" si="156"/>
        <v/>
      </c>
    </row>
    <row r="1409" spans="2:9" ht="15" thickBot="1" x14ac:dyDescent="0.35">
      <c r="B1409" s="79" t="str">
        <f t="shared" ca="1" si="159"/>
        <v/>
      </c>
      <c r="C1409" s="80" t="str">
        <f t="shared" ca="1" si="153"/>
        <v/>
      </c>
      <c r="D1409" s="83" t="str">
        <f t="shared" ca="1" si="158"/>
        <v/>
      </c>
      <c r="E1409" s="81">
        <f t="shared" ca="1" si="157"/>
        <v>0</v>
      </c>
      <c r="F1409" s="83"/>
      <c r="G1409" s="82" t="str">
        <f t="shared" ca="1" si="154"/>
        <v/>
      </c>
      <c r="H1409" s="82" t="str">
        <f t="shared" ca="1" si="155"/>
        <v/>
      </c>
      <c r="I1409" s="82" t="str">
        <f t="shared" ca="1" si="156"/>
        <v/>
      </c>
    </row>
    <row r="1410" spans="2:9" ht="15" thickBot="1" x14ac:dyDescent="0.35">
      <c r="B1410" s="79" t="str">
        <f t="shared" ca="1" si="159"/>
        <v/>
      </c>
      <c r="C1410" s="80" t="str">
        <f t="shared" ca="1" si="153"/>
        <v/>
      </c>
      <c r="D1410" s="83" t="str">
        <f t="shared" ca="1" si="158"/>
        <v/>
      </c>
      <c r="E1410" s="81">
        <f t="shared" ca="1" si="157"/>
        <v>0</v>
      </c>
      <c r="F1410" s="83"/>
      <c r="G1410" s="82" t="str">
        <f t="shared" ca="1" si="154"/>
        <v/>
      </c>
      <c r="H1410" s="82" t="str">
        <f t="shared" ca="1" si="155"/>
        <v/>
      </c>
      <c r="I1410" s="82" t="str">
        <f t="shared" ca="1" si="156"/>
        <v/>
      </c>
    </row>
    <row r="1411" spans="2:9" ht="15" thickBot="1" x14ac:dyDescent="0.35">
      <c r="B1411" s="79" t="str">
        <f t="shared" ca="1" si="159"/>
        <v/>
      </c>
      <c r="C1411" s="80" t="str">
        <f t="shared" ca="1" si="153"/>
        <v/>
      </c>
      <c r="D1411" s="83" t="str">
        <f t="shared" ca="1" si="158"/>
        <v/>
      </c>
      <c r="E1411" s="81">
        <f t="shared" ca="1" si="157"/>
        <v>0</v>
      </c>
      <c r="F1411" s="83"/>
      <c r="G1411" s="82" t="str">
        <f t="shared" ca="1" si="154"/>
        <v/>
      </c>
      <c r="H1411" s="82" t="str">
        <f t="shared" ca="1" si="155"/>
        <v/>
      </c>
      <c r="I1411" s="82" t="str">
        <f t="shared" ca="1" si="156"/>
        <v/>
      </c>
    </row>
    <row r="1412" spans="2:9" ht="15" thickBot="1" x14ac:dyDescent="0.35">
      <c r="B1412" s="79" t="str">
        <f t="shared" ca="1" si="159"/>
        <v/>
      </c>
      <c r="C1412" s="80" t="str">
        <f t="shared" ca="1" si="153"/>
        <v/>
      </c>
      <c r="D1412" s="83" t="str">
        <f t="shared" ca="1" si="158"/>
        <v/>
      </c>
      <c r="E1412" s="81">
        <f t="shared" ca="1" si="157"/>
        <v>0</v>
      </c>
      <c r="F1412" s="83"/>
      <c r="G1412" s="82" t="str">
        <f t="shared" ca="1" si="154"/>
        <v/>
      </c>
      <c r="H1412" s="82" t="str">
        <f t="shared" ca="1" si="155"/>
        <v/>
      </c>
      <c r="I1412" s="82" t="str">
        <f t="shared" ca="1" si="156"/>
        <v/>
      </c>
    </row>
    <row r="1413" spans="2:9" ht="15" thickBot="1" x14ac:dyDescent="0.35">
      <c r="B1413" s="79" t="str">
        <f t="shared" ca="1" si="159"/>
        <v/>
      </c>
      <c r="C1413" s="80" t="str">
        <f t="shared" ca="1" si="153"/>
        <v/>
      </c>
      <c r="D1413" s="83" t="str">
        <f t="shared" ca="1" si="158"/>
        <v/>
      </c>
      <c r="E1413" s="81">
        <f t="shared" ca="1" si="157"/>
        <v>0</v>
      </c>
      <c r="F1413" s="83"/>
      <c r="G1413" s="82" t="str">
        <f t="shared" ca="1" si="154"/>
        <v/>
      </c>
      <c r="H1413" s="82" t="str">
        <f t="shared" ca="1" si="155"/>
        <v/>
      </c>
      <c r="I1413" s="82" t="str">
        <f t="shared" ca="1" si="156"/>
        <v/>
      </c>
    </row>
    <row r="1414" spans="2:9" ht="15" thickBot="1" x14ac:dyDescent="0.35">
      <c r="B1414" s="79" t="str">
        <f t="shared" ca="1" si="159"/>
        <v/>
      </c>
      <c r="C1414" s="80" t="str">
        <f t="shared" ca="1" si="153"/>
        <v/>
      </c>
      <c r="D1414" s="83" t="str">
        <f t="shared" ca="1" si="158"/>
        <v/>
      </c>
      <c r="E1414" s="81">
        <f t="shared" ca="1" si="157"/>
        <v>0</v>
      </c>
      <c r="F1414" s="83"/>
      <c r="G1414" s="82" t="str">
        <f t="shared" ca="1" si="154"/>
        <v/>
      </c>
      <c r="H1414" s="82" t="str">
        <f t="shared" ca="1" si="155"/>
        <v/>
      </c>
      <c r="I1414" s="82" t="str">
        <f t="shared" ca="1" si="156"/>
        <v/>
      </c>
    </row>
    <row r="1415" spans="2:9" ht="15" thickBot="1" x14ac:dyDescent="0.35">
      <c r="B1415" s="79" t="str">
        <f t="shared" ca="1" si="159"/>
        <v/>
      </c>
      <c r="C1415" s="80" t="str">
        <f t="shared" ca="1" si="153"/>
        <v/>
      </c>
      <c r="D1415" s="83" t="str">
        <f t="shared" ca="1" si="158"/>
        <v/>
      </c>
      <c r="E1415" s="81">
        <f t="shared" ca="1" si="157"/>
        <v>0</v>
      </c>
      <c r="F1415" s="83"/>
      <c r="G1415" s="82" t="str">
        <f t="shared" ca="1" si="154"/>
        <v/>
      </c>
      <c r="H1415" s="82" t="str">
        <f t="shared" ca="1" si="155"/>
        <v/>
      </c>
      <c r="I1415" s="82" t="str">
        <f t="shared" ca="1" si="156"/>
        <v/>
      </c>
    </row>
    <row r="1416" spans="2:9" ht="15" thickBot="1" x14ac:dyDescent="0.35">
      <c r="B1416" s="79" t="str">
        <f t="shared" ca="1" si="159"/>
        <v/>
      </c>
      <c r="C1416" s="80" t="str">
        <f t="shared" ca="1" si="153"/>
        <v/>
      </c>
      <c r="D1416" s="83" t="str">
        <f t="shared" ca="1" si="158"/>
        <v/>
      </c>
      <c r="E1416" s="81">
        <f t="shared" ca="1" si="157"/>
        <v>0</v>
      </c>
      <c r="F1416" s="83"/>
      <c r="G1416" s="82" t="str">
        <f t="shared" ca="1" si="154"/>
        <v/>
      </c>
      <c r="H1416" s="82" t="str">
        <f t="shared" ca="1" si="155"/>
        <v/>
      </c>
      <c r="I1416" s="82" t="str">
        <f t="shared" ca="1" si="156"/>
        <v/>
      </c>
    </row>
    <row r="1417" spans="2:9" ht="15" thickBot="1" x14ac:dyDescent="0.35">
      <c r="B1417" s="79" t="str">
        <f t="shared" ca="1" si="159"/>
        <v/>
      </c>
      <c r="C1417" s="80" t="str">
        <f t="shared" ca="1" si="153"/>
        <v/>
      </c>
      <c r="D1417" s="83" t="str">
        <f t="shared" ca="1" si="158"/>
        <v/>
      </c>
      <c r="E1417" s="81">
        <f t="shared" ca="1" si="157"/>
        <v>0</v>
      </c>
      <c r="F1417" s="83"/>
      <c r="G1417" s="82" t="str">
        <f t="shared" ca="1" si="154"/>
        <v/>
      </c>
      <c r="H1417" s="82" t="str">
        <f t="shared" ca="1" si="155"/>
        <v/>
      </c>
      <c r="I1417" s="82" t="str">
        <f t="shared" ca="1" si="156"/>
        <v/>
      </c>
    </row>
    <row r="1418" spans="2:9" ht="15" thickBot="1" x14ac:dyDescent="0.35">
      <c r="B1418" s="79" t="str">
        <f t="shared" ca="1" si="159"/>
        <v/>
      </c>
      <c r="C1418" s="80" t="str">
        <f t="shared" ca="1" si="153"/>
        <v/>
      </c>
      <c r="D1418" s="83" t="str">
        <f t="shared" ca="1" si="158"/>
        <v/>
      </c>
      <c r="E1418" s="81">
        <f t="shared" ca="1" si="157"/>
        <v>0</v>
      </c>
      <c r="F1418" s="83"/>
      <c r="G1418" s="82" t="str">
        <f t="shared" ca="1" si="154"/>
        <v/>
      </c>
      <c r="H1418" s="82" t="str">
        <f t="shared" ca="1" si="155"/>
        <v/>
      </c>
      <c r="I1418" s="82" t="str">
        <f t="shared" ca="1" si="156"/>
        <v/>
      </c>
    </row>
    <row r="1419" spans="2:9" ht="15" thickBot="1" x14ac:dyDescent="0.35">
      <c r="B1419" s="79" t="str">
        <f t="shared" ca="1" si="159"/>
        <v/>
      </c>
      <c r="C1419" s="80" t="str">
        <f t="shared" ca="1" si="153"/>
        <v/>
      </c>
      <c r="D1419" s="83" t="str">
        <f t="shared" ca="1" si="158"/>
        <v/>
      </c>
      <c r="E1419" s="81">
        <f t="shared" ca="1" si="157"/>
        <v>0</v>
      </c>
      <c r="F1419" s="83"/>
      <c r="G1419" s="82" t="str">
        <f t="shared" ca="1" si="154"/>
        <v/>
      </c>
      <c r="H1419" s="82" t="str">
        <f t="shared" ca="1" si="155"/>
        <v/>
      </c>
      <c r="I1419" s="82" t="str">
        <f t="shared" ca="1" si="156"/>
        <v/>
      </c>
    </row>
    <row r="1420" spans="2:9" ht="15" thickBot="1" x14ac:dyDescent="0.35">
      <c r="B1420" s="79" t="str">
        <f t="shared" ca="1" si="159"/>
        <v/>
      </c>
      <c r="C1420" s="80" t="str">
        <f t="shared" ca="1" si="153"/>
        <v/>
      </c>
      <c r="D1420" s="83" t="str">
        <f t="shared" ca="1" si="158"/>
        <v/>
      </c>
      <c r="E1420" s="81">
        <f t="shared" ca="1" si="157"/>
        <v>0</v>
      </c>
      <c r="F1420" s="83"/>
      <c r="G1420" s="82" t="str">
        <f t="shared" ca="1" si="154"/>
        <v/>
      </c>
      <c r="H1420" s="82" t="str">
        <f t="shared" ca="1" si="155"/>
        <v/>
      </c>
      <c r="I1420" s="82" t="str">
        <f t="shared" ca="1" si="156"/>
        <v/>
      </c>
    </row>
    <row r="1421" spans="2:9" ht="15" thickBot="1" x14ac:dyDescent="0.35">
      <c r="B1421" s="79" t="str">
        <f t="shared" ca="1" si="159"/>
        <v/>
      </c>
      <c r="C1421" s="80" t="str">
        <f t="shared" ca="1" si="153"/>
        <v/>
      </c>
      <c r="D1421" s="83" t="str">
        <f t="shared" ca="1" si="158"/>
        <v/>
      </c>
      <c r="E1421" s="81">
        <f t="shared" ca="1" si="157"/>
        <v>0</v>
      </c>
      <c r="F1421" s="83"/>
      <c r="G1421" s="82" t="str">
        <f t="shared" ca="1" si="154"/>
        <v/>
      </c>
      <c r="H1421" s="82" t="str">
        <f t="shared" ca="1" si="155"/>
        <v/>
      </c>
      <c r="I1421" s="82" t="str">
        <f t="shared" ca="1" si="156"/>
        <v/>
      </c>
    </row>
    <row r="1422" spans="2:9" ht="15" thickBot="1" x14ac:dyDescent="0.35">
      <c r="B1422" s="79" t="str">
        <f t="shared" ca="1" si="159"/>
        <v/>
      </c>
      <c r="C1422" s="80" t="str">
        <f t="shared" ca="1" si="153"/>
        <v/>
      </c>
      <c r="D1422" s="83" t="str">
        <f t="shared" ca="1" si="158"/>
        <v/>
      </c>
      <c r="E1422" s="81">
        <f t="shared" ca="1" si="157"/>
        <v>0</v>
      </c>
      <c r="F1422" s="83"/>
      <c r="G1422" s="82" t="str">
        <f t="shared" ca="1" si="154"/>
        <v/>
      </c>
      <c r="H1422" s="82" t="str">
        <f t="shared" ca="1" si="155"/>
        <v/>
      </c>
      <c r="I1422" s="82" t="str">
        <f t="shared" ca="1" si="156"/>
        <v/>
      </c>
    </row>
    <row r="1423" spans="2:9" ht="15" thickBot="1" x14ac:dyDescent="0.35">
      <c r="B1423" s="79" t="str">
        <f t="shared" ca="1" si="159"/>
        <v/>
      </c>
      <c r="C1423" s="80" t="str">
        <f t="shared" ca="1" si="153"/>
        <v/>
      </c>
      <c r="D1423" s="83" t="str">
        <f t="shared" ca="1" si="158"/>
        <v/>
      </c>
      <c r="E1423" s="81">
        <f t="shared" ca="1" si="157"/>
        <v>0</v>
      </c>
      <c r="F1423" s="83"/>
      <c r="G1423" s="82" t="str">
        <f t="shared" ca="1" si="154"/>
        <v/>
      </c>
      <c r="H1423" s="82" t="str">
        <f t="shared" ca="1" si="155"/>
        <v/>
      </c>
      <c r="I1423" s="82" t="str">
        <f t="shared" ca="1" si="156"/>
        <v/>
      </c>
    </row>
    <row r="1424" spans="2:9" ht="15" thickBot="1" x14ac:dyDescent="0.35">
      <c r="B1424" s="79" t="str">
        <f t="shared" ca="1" si="159"/>
        <v/>
      </c>
      <c r="C1424" s="80" t="str">
        <f t="shared" ca="1" si="153"/>
        <v/>
      </c>
      <c r="D1424" s="83" t="str">
        <f t="shared" ca="1" si="158"/>
        <v/>
      </c>
      <c r="E1424" s="81">
        <f t="shared" ca="1" si="157"/>
        <v>0</v>
      </c>
      <c r="F1424" s="83"/>
      <c r="G1424" s="82" t="str">
        <f t="shared" ca="1" si="154"/>
        <v/>
      </c>
      <c r="H1424" s="82" t="str">
        <f t="shared" ca="1" si="155"/>
        <v/>
      </c>
      <c r="I1424" s="82" t="str">
        <f t="shared" ca="1" si="156"/>
        <v/>
      </c>
    </row>
    <row r="1425" spans="2:9" ht="15" thickBot="1" x14ac:dyDescent="0.35">
      <c r="B1425" s="79" t="str">
        <f t="shared" ca="1" si="159"/>
        <v/>
      </c>
      <c r="C1425" s="80" t="str">
        <f t="shared" ca="1" si="153"/>
        <v/>
      </c>
      <c r="D1425" s="83" t="str">
        <f t="shared" ca="1" si="158"/>
        <v/>
      </c>
      <c r="E1425" s="81">
        <f t="shared" ca="1" si="157"/>
        <v>0</v>
      </c>
      <c r="F1425" s="83"/>
      <c r="G1425" s="82" t="str">
        <f t="shared" ca="1" si="154"/>
        <v/>
      </c>
      <c r="H1425" s="82" t="str">
        <f t="shared" ca="1" si="155"/>
        <v/>
      </c>
      <c r="I1425" s="82" t="str">
        <f t="shared" ca="1" si="156"/>
        <v/>
      </c>
    </row>
    <row r="1426" spans="2:9" ht="15" thickBot="1" x14ac:dyDescent="0.35">
      <c r="B1426" s="79" t="str">
        <f t="shared" ca="1" si="159"/>
        <v/>
      </c>
      <c r="C1426" s="80" t="str">
        <f t="shared" ca="1" si="153"/>
        <v/>
      </c>
      <c r="D1426" s="83" t="str">
        <f t="shared" ca="1" si="158"/>
        <v/>
      </c>
      <c r="E1426" s="81">
        <f t="shared" ca="1" si="157"/>
        <v>0</v>
      </c>
      <c r="F1426" s="83"/>
      <c r="G1426" s="82" t="str">
        <f t="shared" ca="1" si="154"/>
        <v/>
      </c>
      <c r="H1426" s="82" t="str">
        <f t="shared" ca="1" si="155"/>
        <v/>
      </c>
      <c r="I1426" s="82" t="str">
        <f t="shared" ca="1" si="156"/>
        <v/>
      </c>
    </row>
    <row r="1427" spans="2:9" ht="15" thickBot="1" x14ac:dyDescent="0.35">
      <c r="B1427" s="79" t="str">
        <f t="shared" ca="1" si="159"/>
        <v/>
      </c>
      <c r="C1427" s="80" t="str">
        <f t="shared" ca="1" si="153"/>
        <v/>
      </c>
      <c r="D1427" s="83" t="str">
        <f t="shared" ca="1" si="158"/>
        <v/>
      </c>
      <c r="E1427" s="81">
        <f t="shared" ca="1" si="157"/>
        <v>0</v>
      </c>
      <c r="F1427" s="83"/>
      <c r="G1427" s="82" t="str">
        <f t="shared" ca="1" si="154"/>
        <v/>
      </c>
      <c r="H1427" s="82" t="str">
        <f t="shared" ca="1" si="155"/>
        <v/>
      </c>
      <c r="I1427" s="82" t="str">
        <f t="shared" ca="1" si="156"/>
        <v/>
      </c>
    </row>
    <row r="1428" spans="2:9" ht="15" thickBot="1" x14ac:dyDescent="0.35">
      <c r="B1428" s="79" t="str">
        <f t="shared" ca="1" si="159"/>
        <v/>
      </c>
      <c r="C1428" s="80" t="str">
        <f t="shared" ca="1" si="153"/>
        <v/>
      </c>
      <c r="D1428" s="83" t="str">
        <f t="shared" ca="1" si="158"/>
        <v/>
      </c>
      <c r="E1428" s="81">
        <f t="shared" ca="1" si="157"/>
        <v>0</v>
      </c>
      <c r="F1428" s="83"/>
      <c r="G1428" s="82" t="str">
        <f t="shared" ca="1" si="154"/>
        <v/>
      </c>
      <c r="H1428" s="82" t="str">
        <f t="shared" ca="1" si="155"/>
        <v/>
      </c>
      <c r="I1428" s="82" t="str">
        <f t="shared" ca="1" si="156"/>
        <v/>
      </c>
    </row>
    <row r="1429" spans="2:9" ht="15" thickBot="1" x14ac:dyDescent="0.35">
      <c r="B1429" s="79" t="str">
        <f t="shared" ca="1" si="159"/>
        <v/>
      </c>
      <c r="C1429" s="80" t="str">
        <f t="shared" ca="1" si="153"/>
        <v/>
      </c>
      <c r="D1429" s="83" t="str">
        <f t="shared" ca="1" si="158"/>
        <v/>
      </c>
      <c r="E1429" s="81">
        <f t="shared" ca="1" si="157"/>
        <v>0</v>
      </c>
      <c r="F1429" s="83"/>
      <c r="G1429" s="82" t="str">
        <f t="shared" ca="1" si="154"/>
        <v/>
      </c>
      <c r="H1429" s="82" t="str">
        <f t="shared" ca="1" si="155"/>
        <v/>
      </c>
      <c r="I1429" s="82" t="str">
        <f t="shared" ca="1" si="156"/>
        <v/>
      </c>
    </row>
    <row r="1430" spans="2:9" ht="15" thickBot="1" x14ac:dyDescent="0.35">
      <c r="B1430" s="79" t="str">
        <f t="shared" ca="1" si="159"/>
        <v/>
      </c>
      <c r="C1430" s="80" t="str">
        <f t="shared" ca="1" si="153"/>
        <v/>
      </c>
      <c r="D1430" s="83" t="str">
        <f t="shared" ca="1" si="158"/>
        <v/>
      </c>
      <c r="E1430" s="81">
        <f t="shared" ca="1" si="157"/>
        <v>0</v>
      </c>
      <c r="F1430" s="83"/>
      <c r="G1430" s="82" t="str">
        <f t="shared" ca="1" si="154"/>
        <v/>
      </c>
      <c r="H1430" s="82" t="str">
        <f t="shared" ca="1" si="155"/>
        <v/>
      </c>
      <c r="I1430" s="82" t="str">
        <f t="shared" ca="1" si="156"/>
        <v/>
      </c>
    </row>
    <row r="1431" spans="2:9" ht="15" thickBot="1" x14ac:dyDescent="0.35">
      <c r="B1431" s="79" t="str">
        <f t="shared" ca="1" si="159"/>
        <v/>
      </c>
      <c r="C1431" s="80" t="str">
        <f t="shared" ca="1" si="153"/>
        <v/>
      </c>
      <c r="D1431" s="83" t="str">
        <f t="shared" ca="1" si="158"/>
        <v/>
      </c>
      <c r="E1431" s="81">
        <f t="shared" ca="1" si="157"/>
        <v>0</v>
      </c>
      <c r="F1431" s="83"/>
      <c r="G1431" s="82" t="str">
        <f t="shared" ca="1" si="154"/>
        <v/>
      </c>
      <c r="H1431" s="82" t="str">
        <f t="shared" ca="1" si="155"/>
        <v/>
      </c>
      <c r="I1431" s="82" t="str">
        <f t="shared" ca="1" si="156"/>
        <v/>
      </c>
    </row>
    <row r="1432" spans="2:9" ht="15" thickBot="1" x14ac:dyDescent="0.35">
      <c r="B1432" s="79" t="str">
        <f t="shared" ca="1" si="159"/>
        <v/>
      </c>
      <c r="C1432" s="80" t="str">
        <f t="shared" ref="C1432:C1495" ca="1" si="160">IF($E$10="End of the Period",IF(B1432="","",IF(OR(payment_frequency_2="Weekly",payment_frequency_2="Bi-weekly",payment_frequency_2="Semi-monthly"),first_payment_date_2+B1432*VLOOKUP(payment_frequency_2,periodic_table,2,0),EDATE(first_payment_date_2,B1432*VLOOKUP(payment_frequency_2,periodic_table,2,0)))),IF(B1432="","",IF(OR(payment_frequency_2="Weekly",payment_frequency_2="Bi-weekly",payment_frequency_2="Semi-monthly"),first_payment_date_2+(B1432-1)*VLOOKUP(payment_frequency_2,periodic_table,2,0),EDATE(first_payment_date_2,(B1432-1)*VLOOKUP(payment_frequency_2,periodic_table,2,0)))))</f>
        <v/>
      </c>
      <c r="D1432" s="83" t="str">
        <f t="shared" ca="1" si="158"/>
        <v/>
      </c>
      <c r="E1432" s="81">
        <f t="shared" ca="1" si="157"/>
        <v>0</v>
      </c>
      <c r="F1432" s="83"/>
      <c r="G1432" s="82" t="str">
        <f t="shared" ref="G1432:G1495" ca="1" si="161">IF(AND(payment_type_2=1,B1432=1),0,IF(B1432="","",I1431*rate_2))</f>
        <v/>
      </c>
      <c r="H1432" s="82" t="str">
        <f t="shared" ca="1" si="155"/>
        <v/>
      </c>
      <c r="I1432" s="82" t="str">
        <f t="shared" ca="1" si="156"/>
        <v/>
      </c>
    </row>
    <row r="1433" spans="2:9" ht="15" thickBot="1" x14ac:dyDescent="0.35">
      <c r="B1433" s="79" t="str">
        <f t="shared" ca="1" si="159"/>
        <v/>
      </c>
      <c r="C1433" s="80" t="str">
        <f t="shared" ca="1" si="160"/>
        <v/>
      </c>
      <c r="D1433" s="83" t="str">
        <f t="shared" ca="1" si="158"/>
        <v/>
      </c>
      <c r="E1433" s="81">
        <f t="shared" ca="1" si="157"/>
        <v>0</v>
      </c>
      <c r="F1433" s="83"/>
      <c r="G1433" s="82" t="str">
        <f t="shared" ca="1" si="161"/>
        <v/>
      </c>
      <c r="H1433" s="82" t="str">
        <f t="shared" ref="H1433:H1496" ca="1" si="162">IF(B1433="","",D1433-G1433+E1433+F1433)</f>
        <v/>
      </c>
      <c r="I1433" s="82" t="str">
        <f t="shared" ref="I1433:I1496" ca="1" si="163">IFERROR(IF(H1433&lt;=0,"",I1432-H1433),"")</f>
        <v/>
      </c>
    </row>
    <row r="1434" spans="2:9" ht="15" thickBot="1" x14ac:dyDescent="0.35">
      <c r="B1434" s="79" t="str">
        <f t="shared" ca="1" si="159"/>
        <v/>
      </c>
      <c r="C1434" s="80" t="str">
        <f t="shared" ca="1" si="160"/>
        <v/>
      </c>
      <c r="D1434" s="83" t="str">
        <f t="shared" ca="1" si="158"/>
        <v/>
      </c>
      <c r="E1434" s="81">
        <f t="shared" ca="1" si="157"/>
        <v>0</v>
      </c>
      <c r="F1434" s="83"/>
      <c r="G1434" s="82" t="str">
        <f t="shared" ca="1" si="161"/>
        <v/>
      </c>
      <c r="H1434" s="82" t="str">
        <f t="shared" ca="1" si="162"/>
        <v/>
      </c>
      <c r="I1434" s="82" t="str">
        <f t="shared" ca="1" si="163"/>
        <v/>
      </c>
    </row>
    <row r="1435" spans="2:9" ht="15" thickBot="1" x14ac:dyDescent="0.35">
      <c r="B1435" s="79" t="str">
        <f t="shared" ca="1" si="159"/>
        <v/>
      </c>
      <c r="C1435" s="80" t="str">
        <f t="shared" ca="1" si="160"/>
        <v/>
      </c>
      <c r="D1435" s="83" t="str">
        <f t="shared" ca="1" si="158"/>
        <v/>
      </c>
      <c r="E1435" s="81">
        <f t="shared" ca="1" si="157"/>
        <v>0</v>
      </c>
      <c r="F1435" s="83"/>
      <c r="G1435" s="82" t="str">
        <f t="shared" ca="1" si="161"/>
        <v/>
      </c>
      <c r="H1435" s="82" t="str">
        <f t="shared" ca="1" si="162"/>
        <v/>
      </c>
      <c r="I1435" s="82" t="str">
        <f t="shared" ca="1" si="163"/>
        <v/>
      </c>
    </row>
    <row r="1436" spans="2:9" ht="15" thickBot="1" x14ac:dyDescent="0.35">
      <c r="B1436" s="79" t="str">
        <f t="shared" ca="1" si="159"/>
        <v/>
      </c>
      <c r="C1436" s="80" t="str">
        <f t="shared" ca="1" si="160"/>
        <v/>
      </c>
      <c r="D1436" s="83" t="str">
        <f t="shared" ca="1" si="158"/>
        <v/>
      </c>
      <c r="E1436" s="81">
        <f t="shared" ca="1" si="157"/>
        <v>0</v>
      </c>
      <c r="F1436" s="83"/>
      <c r="G1436" s="82" t="str">
        <f t="shared" ca="1" si="161"/>
        <v/>
      </c>
      <c r="H1436" s="82" t="str">
        <f t="shared" ca="1" si="162"/>
        <v/>
      </c>
      <c r="I1436" s="82" t="str">
        <f t="shared" ca="1" si="163"/>
        <v/>
      </c>
    </row>
    <row r="1437" spans="2:9" ht="15" thickBot="1" x14ac:dyDescent="0.35">
      <c r="B1437" s="79" t="str">
        <f t="shared" ca="1" si="159"/>
        <v/>
      </c>
      <c r="C1437" s="80" t="str">
        <f t="shared" ca="1" si="160"/>
        <v/>
      </c>
      <c r="D1437" s="83" t="str">
        <f t="shared" ca="1" si="158"/>
        <v/>
      </c>
      <c r="E1437" s="81">
        <f t="shared" ca="1" si="157"/>
        <v>0</v>
      </c>
      <c r="F1437" s="83"/>
      <c r="G1437" s="82" t="str">
        <f t="shared" ca="1" si="161"/>
        <v/>
      </c>
      <c r="H1437" s="82" t="str">
        <f t="shared" ca="1" si="162"/>
        <v/>
      </c>
      <c r="I1437" s="82" t="str">
        <f t="shared" ca="1" si="163"/>
        <v/>
      </c>
    </row>
    <row r="1438" spans="2:9" ht="15" thickBot="1" x14ac:dyDescent="0.35">
      <c r="B1438" s="79" t="str">
        <f t="shared" ca="1" si="159"/>
        <v/>
      </c>
      <c r="C1438" s="80" t="str">
        <f t="shared" ca="1" si="160"/>
        <v/>
      </c>
      <c r="D1438" s="83" t="str">
        <f t="shared" ca="1" si="158"/>
        <v/>
      </c>
      <c r="E1438" s="81">
        <f t="shared" ca="1" si="157"/>
        <v>0</v>
      </c>
      <c r="F1438" s="83"/>
      <c r="G1438" s="82" t="str">
        <f t="shared" ca="1" si="161"/>
        <v/>
      </c>
      <c r="H1438" s="82" t="str">
        <f t="shared" ca="1" si="162"/>
        <v/>
      </c>
      <c r="I1438" s="82" t="str">
        <f t="shared" ca="1" si="163"/>
        <v/>
      </c>
    </row>
    <row r="1439" spans="2:9" ht="15" thickBot="1" x14ac:dyDescent="0.35">
      <c r="B1439" s="79" t="str">
        <f t="shared" ca="1" si="159"/>
        <v/>
      </c>
      <c r="C1439" s="80" t="str">
        <f t="shared" ca="1" si="160"/>
        <v/>
      </c>
      <c r="D1439" s="83" t="str">
        <f t="shared" ca="1" si="158"/>
        <v/>
      </c>
      <c r="E1439" s="81">
        <f t="shared" ca="1" si="157"/>
        <v>0</v>
      </c>
      <c r="F1439" s="83"/>
      <c r="G1439" s="82" t="str">
        <f t="shared" ca="1" si="161"/>
        <v/>
      </c>
      <c r="H1439" s="82" t="str">
        <f t="shared" ca="1" si="162"/>
        <v/>
      </c>
      <c r="I1439" s="82" t="str">
        <f t="shared" ca="1" si="163"/>
        <v/>
      </c>
    </row>
    <row r="1440" spans="2:9" ht="15" thickBot="1" x14ac:dyDescent="0.35">
      <c r="B1440" s="79" t="str">
        <f t="shared" ca="1" si="159"/>
        <v/>
      </c>
      <c r="C1440" s="80" t="str">
        <f t="shared" ca="1" si="160"/>
        <v/>
      </c>
      <c r="D1440" s="83" t="str">
        <f t="shared" ca="1" si="158"/>
        <v/>
      </c>
      <c r="E1440" s="81">
        <f t="shared" ca="1" si="157"/>
        <v>0</v>
      </c>
      <c r="F1440" s="83"/>
      <c r="G1440" s="82" t="str">
        <f t="shared" ca="1" si="161"/>
        <v/>
      </c>
      <c r="H1440" s="82" t="str">
        <f t="shared" ca="1" si="162"/>
        <v/>
      </c>
      <c r="I1440" s="82" t="str">
        <f t="shared" ca="1" si="163"/>
        <v/>
      </c>
    </row>
    <row r="1441" spans="2:9" ht="15" thickBot="1" x14ac:dyDescent="0.35">
      <c r="B1441" s="79" t="str">
        <f t="shared" ca="1" si="159"/>
        <v/>
      </c>
      <c r="C1441" s="80" t="str">
        <f t="shared" ca="1" si="160"/>
        <v/>
      </c>
      <c r="D1441" s="83" t="str">
        <f t="shared" ca="1" si="158"/>
        <v/>
      </c>
      <c r="E1441" s="81">
        <f t="shared" ca="1" si="157"/>
        <v>0</v>
      </c>
      <c r="F1441" s="83"/>
      <c r="G1441" s="82" t="str">
        <f t="shared" ca="1" si="161"/>
        <v/>
      </c>
      <c r="H1441" s="82" t="str">
        <f t="shared" ca="1" si="162"/>
        <v/>
      </c>
      <c r="I1441" s="82" t="str">
        <f t="shared" ca="1" si="163"/>
        <v/>
      </c>
    </row>
    <row r="1442" spans="2:9" ht="15" thickBot="1" x14ac:dyDescent="0.35">
      <c r="B1442" s="79" t="str">
        <f t="shared" ca="1" si="159"/>
        <v/>
      </c>
      <c r="C1442" s="80" t="str">
        <f t="shared" ca="1" si="160"/>
        <v/>
      </c>
      <c r="D1442" s="83" t="str">
        <f t="shared" ca="1" si="158"/>
        <v/>
      </c>
      <c r="E1442" s="81">
        <f t="shared" ca="1" si="157"/>
        <v>0</v>
      </c>
      <c r="F1442" s="83"/>
      <c r="G1442" s="82" t="str">
        <f t="shared" ca="1" si="161"/>
        <v/>
      </c>
      <c r="H1442" s="82" t="str">
        <f t="shared" ca="1" si="162"/>
        <v/>
      </c>
      <c r="I1442" s="82" t="str">
        <f t="shared" ca="1" si="163"/>
        <v/>
      </c>
    </row>
    <row r="1443" spans="2:9" ht="15" thickBot="1" x14ac:dyDescent="0.35">
      <c r="B1443" s="79" t="str">
        <f t="shared" ca="1" si="159"/>
        <v/>
      </c>
      <c r="C1443" s="80" t="str">
        <f t="shared" ca="1" si="160"/>
        <v/>
      </c>
      <c r="D1443" s="83" t="str">
        <f t="shared" ca="1" si="158"/>
        <v/>
      </c>
      <c r="E1443" s="81">
        <f t="shared" ca="1" si="157"/>
        <v>0</v>
      </c>
      <c r="F1443" s="83"/>
      <c r="G1443" s="82" t="str">
        <f t="shared" ca="1" si="161"/>
        <v/>
      </c>
      <c r="H1443" s="82" t="str">
        <f t="shared" ca="1" si="162"/>
        <v/>
      </c>
      <c r="I1443" s="82" t="str">
        <f t="shared" ca="1" si="163"/>
        <v/>
      </c>
    </row>
    <row r="1444" spans="2:9" ht="15" thickBot="1" x14ac:dyDescent="0.35">
      <c r="B1444" s="79" t="str">
        <f t="shared" ca="1" si="159"/>
        <v/>
      </c>
      <c r="C1444" s="80" t="str">
        <f t="shared" ca="1" si="160"/>
        <v/>
      </c>
      <c r="D1444" s="83" t="str">
        <f t="shared" ca="1" si="158"/>
        <v/>
      </c>
      <c r="E1444" s="81">
        <f t="shared" ref="E1444:E1507" ca="1" si="164">IFERROR(IF(I1443-D1444&lt;$E$13,0,IF(B1444=$I$17,$E$13,IF(B1444&lt;$I$17,0,IF(MOD(B1444-$I$17,$E$18)=0,$E$13,0)))),0)</f>
        <v>0</v>
      </c>
      <c r="F1444" s="83"/>
      <c r="G1444" s="82" t="str">
        <f t="shared" ca="1" si="161"/>
        <v/>
      </c>
      <c r="H1444" s="82" t="str">
        <f t="shared" ca="1" si="162"/>
        <v/>
      </c>
      <c r="I1444" s="82" t="str">
        <f t="shared" ca="1" si="163"/>
        <v/>
      </c>
    </row>
    <row r="1445" spans="2:9" ht="15" thickBot="1" x14ac:dyDescent="0.35">
      <c r="B1445" s="79" t="str">
        <f t="shared" ca="1" si="159"/>
        <v/>
      </c>
      <c r="C1445" s="80" t="str">
        <f t="shared" ca="1" si="160"/>
        <v/>
      </c>
      <c r="D1445" s="83" t="str">
        <f t="shared" ca="1" si="158"/>
        <v/>
      </c>
      <c r="E1445" s="81">
        <f t="shared" ca="1" si="164"/>
        <v>0</v>
      </c>
      <c r="F1445" s="83"/>
      <c r="G1445" s="82" t="str">
        <f t="shared" ca="1" si="161"/>
        <v/>
      </c>
      <c r="H1445" s="82" t="str">
        <f t="shared" ca="1" si="162"/>
        <v/>
      </c>
      <c r="I1445" s="82" t="str">
        <f t="shared" ca="1" si="163"/>
        <v/>
      </c>
    </row>
    <row r="1446" spans="2:9" ht="15" thickBot="1" x14ac:dyDescent="0.35">
      <c r="B1446" s="79" t="str">
        <f t="shared" ca="1" si="159"/>
        <v/>
      </c>
      <c r="C1446" s="80" t="str">
        <f t="shared" ca="1" si="160"/>
        <v/>
      </c>
      <c r="D1446" s="83" t="str">
        <f t="shared" ca="1" si="158"/>
        <v/>
      </c>
      <c r="E1446" s="81">
        <f t="shared" ca="1" si="164"/>
        <v>0</v>
      </c>
      <c r="F1446" s="83"/>
      <c r="G1446" s="82" t="str">
        <f t="shared" ca="1" si="161"/>
        <v/>
      </c>
      <c r="H1446" s="82" t="str">
        <f t="shared" ca="1" si="162"/>
        <v/>
      </c>
      <c r="I1446" s="82" t="str">
        <f t="shared" ca="1" si="163"/>
        <v/>
      </c>
    </row>
    <row r="1447" spans="2:9" ht="15" thickBot="1" x14ac:dyDescent="0.35">
      <c r="B1447" s="79" t="str">
        <f t="shared" ca="1" si="159"/>
        <v/>
      </c>
      <c r="C1447" s="80" t="str">
        <f t="shared" ca="1" si="160"/>
        <v/>
      </c>
      <c r="D1447" s="83" t="str">
        <f t="shared" ca="1" si="158"/>
        <v/>
      </c>
      <c r="E1447" s="81">
        <f t="shared" ca="1" si="164"/>
        <v>0</v>
      </c>
      <c r="F1447" s="83"/>
      <c r="G1447" s="82" t="str">
        <f t="shared" ca="1" si="161"/>
        <v/>
      </c>
      <c r="H1447" s="82" t="str">
        <f t="shared" ca="1" si="162"/>
        <v/>
      </c>
      <c r="I1447" s="82" t="str">
        <f t="shared" ca="1" si="163"/>
        <v/>
      </c>
    </row>
    <row r="1448" spans="2:9" ht="15" thickBot="1" x14ac:dyDescent="0.35">
      <c r="B1448" s="79" t="str">
        <f t="shared" ca="1" si="159"/>
        <v/>
      </c>
      <c r="C1448" s="80" t="str">
        <f t="shared" ca="1" si="160"/>
        <v/>
      </c>
      <c r="D1448" s="83" t="str">
        <f t="shared" ca="1" si="158"/>
        <v/>
      </c>
      <c r="E1448" s="81">
        <f t="shared" ca="1" si="164"/>
        <v>0</v>
      </c>
      <c r="F1448" s="83"/>
      <c r="G1448" s="82" t="str">
        <f t="shared" ca="1" si="161"/>
        <v/>
      </c>
      <c r="H1448" s="82" t="str">
        <f t="shared" ca="1" si="162"/>
        <v/>
      </c>
      <c r="I1448" s="82" t="str">
        <f t="shared" ca="1" si="163"/>
        <v/>
      </c>
    </row>
    <row r="1449" spans="2:9" ht="15" thickBot="1" x14ac:dyDescent="0.35">
      <c r="B1449" s="79" t="str">
        <f t="shared" ca="1" si="159"/>
        <v/>
      </c>
      <c r="C1449" s="80" t="str">
        <f t="shared" ca="1" si="160"/>
        <v/>
      </c>
      <c r="D1449" s="83" t="str">
        <f t="shared" ref="D1449:D1512" ca="1" si="165">IF(B1449="","",IF(I1448&lt;payment_2,I1448*(1+rate_2),payment_2))</f>
        <v/>
      </c>
      <c r="E1449" s="81">
        <f t="shared" ca="1" si="164"/>
        <v>0</v>
      </c>
      <c r="F1449" s="83"/>
      <c r="G1449" s="82" t="str">
        <f t="shared" ca="1" si="161"/>
        <v/>
      </c>
      <c r="H1449" s="82" t="str">
        <f t="shared" ca="1" si="162"/>
        <v/>
      </c>
      <c r="I1449" s="82" t="str">
        <f t="shared" ca="1" si="163"/>
        <v/>
      </c>
    </row>
    <row r="1450" spans="2:9" ht="15" thickBot="1" x14ac:dyDescent="0.35">
      <c r="B1450" s="79" t="str">
        <f t="shared" ca="1" si="159"/>
        <v/>
      </c>
      <c r="C1450" s="80" t="str">
        <f t="shared" ca="1" si="160"/>
        <v/>
      </c>
      <c r="D1450" s="83" t="str">
        <f t="shared" ca="1" si="165"/>
        <v/>
      </c>
      <c r="E1450" s="81">
        <f t="shared" ca="1" si="164"/>
        <v>0</v>
      </c>
      <c r="F1450" s="83"/>
      <c r="G1450" s="82" t="str">
        <f t="shared" ca="1" si="161"/>
        <v/>
      </c>
      <c r="H1450" s="82" t="str">
        <f t="shared" ca="1" si="162"/>
        <v/>
      </c>
      <c r="I1450" s="82" t="str">
        <f t="shared" ca="1" si="163"/>
        <v/>
      </c>
    </row>
    <row r="1451" spans="2:9" ht="15" thickBot="1" x14ac:dyDescent="0.35">
      <c r="B1451" s="79" t="str">
        <f t="shared" ca="1" si="159"/>
        <v/>
      </c>
      <c r="C1451" s="80" t="str">
        <f t="shared" ca="1" si="160"/>
        <v/>
      </c>
      <c r="D1451" s="83" t="str">
        <f t="shared" ca="1" si="165"/>
        <v/>
      </c>
      <c r="E1451" s="81">
        <f t="shared" ca="1" si="164"/>
        <v>0</v>
      </c>
      <c r="F1451" s="83"/>
      <c r="G1451" s="82" t="str">
        <f t="shared" ca="1" si="161"/>
        <v/>
      </c>
      <c r="H1451" s="82" t="str">
        <f t="shared" ca="1" si="162"/>
        <v/>
      </c>
      <c r="I1451" s="82" t="str">
        <f t="shared" ca="1" si="163"/>
        <v/>
      </c>
    </row>
    <row r="1452" spans="2:9" ht="15" thickBot="1" x14ac:dyDescent="0.35">
      <c r="B1452" s="79" t="str">
        <f t="shared" ca="1" si="159"/>
        <v/>
      </c>
      <c r="C1452" s="80" t="str">
        <f t="shared" ca="1" si="160"/>
        <v/>
      </c>
      <c r="D1452" s="83" t="str">
        <f t="shared" ca="1" si="165"/>
        <v/>
      </c>
      <c r="E1452" s="81">
        <f t="shared" ca="1" si="164"/>
        <v>0</v>
      </c>
      <c r="F1452" s="83"/>
      <c r="G1452" s="82" t="str">
        <f t="shared" ca="1" si="161"/>
        <v/>
      </c>
      <c r="H1452" s="82" t="str">
        <f t="shared" ca="1" si="162"/>
        <v/>
      </c>
      <c r="I1452" s="82" t="str">
        <f t="shared" ca="1" si="163"/>
        <v/>
      </c>
    </row>
    <row r="1453" spans="2:9" ht="15" thickBot="1" x14ac:dyDescent="0.35">
      <c r="B1453" s="79" t="str">
        <f t="shared" ca="1" si="159"/>
        <v/>
      </c>
      <c r="C1453" s="80" t="str">
        <f t="shared" ca="1" si="160"/>
        <v/>
      </c>
      <c r="D1453" s="83" t="str">
        <f t="shared" ca="1" si="165"/>
        <v/>
      </c>
      <c r="E1453" s="81">
        <f t="shared" ca="1" si="164"/>
        <v>0</v>
      </c>
      <c r="F1453" s="83"/>
      <c r="G1453" s="82" t="str">
        <f t="shared" ca="1" si="161"/>
        <v/>
      </c>
      <c r="H1453" s="82" t="str">
        <f t="shared" ca="1" si="162"/>
        <v/>
      </c>
      <c r="I1453" s="82" t="str">
        <f t="shared" ca="1" si="163"/>
        <v/>
      </c>
    </row>
    <row r="1454" spans="2:9" ht="15" thickBot="1" x14ac:dyDescent="0.35">
      <c r="B1454" s="79" t="str">
        <f t="shared" ca="1" si="159"/>
        <v/>
      </c>
      <c r="C1454" s="80" t="str">
        <f t="shared" ca="1" si="160"/>
        <v/>
      </c>
      <c r="D1454" s="83" t="str">
        <f t="shared" ca="1" si="165"/>
        <v/>
      </c>
      <c r="E1454" s="81">
        <f t="shared" ca="1" si="164"/>
        <v>0</v>
      </c>
      <c r="F1454" s="83"/>
      <c r="G1454" s="82" t="str">
        <f t="shared" ca="1" si="161"/>
        <v/>
      </c>
      <c r="H1454" s="82" t="str">
        <f t="shared" ca="1" si="162"/>
        <v/>
      </c>
      <c r="I1454" s="82" t="str">
        <f t="shared" ca="1" si="163"/>
        <v/>
      </c>
    </row>
    <row r="1455" spans="2:9" ht="15" thickBot="1" x14ac:dyDescent="0.35">
      <c r="B1455" s="79" t="str">
        <f t="shared" ref="B1455:B1518" ca="1" si="166">IFERROR(IF(I1454&lt;=0,"",B1454+1),"")</f>
        <v/>
      </c>
      <c r="C1455" s="80" t="str">
        <f t="shared" ca="1" si="160"/>
        <v/>
      </c>
      <c r="D1455" s="83" t="str">
        <f t="shared" ca="1" si="165"/>
        <v/>
      </c>
      <c r="E1455" s="81">
        <f t="shared" ca="1" si="164"/>
        <v>0</v>
      </c>
      <c r="F1455" s="83"/>
      <c r="G1455" s="82" t="str">
        <f t="shared" ca="1" si="161"/>
        <v/>
      </c>
      <c r="H1455" s="82" t="str">
        <f t="shared" ca="1" si="162"/>
        <v/>
      </c>
      <c r="I1455" s="82" t="str">
        <f t="shared" ca="1" si="163"/>
        <v/>
      </c>
    </row>
    <row r="1456" spans="2:9" ht="15" thickBot="1" x14ac:dyDescent="0.35">
      <c r="B1456" s="79" t="str">
        <f t="shared" ca="1" si="166"/>
        <v/>
      </c>
      <c r="C1456" s="80" t="str">
        <f t="shared" ca="1" si="160"/>
        <v/>
      </c>
      <c r="D1456" s="83" t="str">
        <f t="shared" ca="1" si="165"/>
        <v/>
      </c>
      <c r="E1456" s="81">
        <f t="shared" ca="1" si="164"/>
        <v>0</v>
      </c>
      <c r="F1456" s="83"/>
      <c r="G1456" s="82" t="str">
        <f t="shared" ca="1" si="161"/>
        <v/>
      </c>
      <c r="H1456" s="82" t="str">
        <f t="shared" ca="1" si="162"/>
        <v/>
      </c>
      <c r="I1456" s="82" t="str">
        <f t="shared" ca="1" si="163"/>
        <v/>
      </c>
    </row>
    <row r="1457" spans="2:9" ht="15" thickBot="1" x14ac:dyDescent="0.35">
      <c r="B1457" s="79" t="str">
        <f t="shared" ca="1" si="166"/>
        <v/>
      </c>
      <c r="C1457" s="80" t="str">
        <f t="shared" ca="1" si="160"/>
        <v/>
      </c>
      <c r="D1457" s="83" t="str">
        <f t="shared" ca="1" si="165"/>
        <v/>
      </c>
      <c r="E1457" s="81">
        <f t="shared" ca="1" si="164"/>
        <v>0</v>
      </c>
      <c r="F1457" s="83"/>
      <c r="G1457" s="82" t="str">
        <f t="shared" ca="1" si="161"/>
        <v/>
      </c>
      <c r="H1457" s="82" t="str">
        <f t="shared" ca="1" si="162"/>
        <v/>
      </c>
      <c r="I1457" s="82" t="str">
        <f t="shared" ca="1" si="163"/>
        <v/>
      </c>
    </row>
    <row r="1458" spans="2:9" ht="15" thickBot="1" x14ac:dyDescent="0.35">
      <c r="B1458" s="79" t="str">
        <f t="shared" ca="1" si="166"/>
        <v/>
      </c>
      <c r="C1458" s="80" t="str">
        <f t="shared" ca="1" si="160"/>
        <v/>
      </c>
      <c r="D1458" s="83" t="str">
        <f t="shared" ca="1" si="165"/>
        <v/>
      </c>
      <c r="E1458" s="81">
        <f t="shared" ca="1" si="164"/>
        <v>0</v>
      </c>
      <c r="F1458" s="83"/>
      <c r="G1458" s="82" t="str">
        <f t="shared" ca="1" si="161"/>
        <v/>
      </c>
      <c r="H1458" s="82" t="str">
        <f t="shared" ca="1" si="162"/>
        <v/>
      </c>
      <c r="I1458" s="82" t="str">
        <f t="shared" ca="1" si="163"/>
        <v/>
      </c>
    </row>
    <row r="1459" spans="2:9" ht="15" thickBot="1" x14ac:dyDescent="0.35">
      <c r="B1459" s="79" t="str">
        <f t="shared" ca="1" si="166"/>
        <v/>
      </c>
      <c r="C1459" s="80" t="str">
        <f t="shared" ca="1" si="160"/>
        <v/>
      </c>
      <c r="D1459" s="83" t="str">
        <f t="shared" ca="1" si="165"/>
        <v/>
      </c>
      <c r="E1459" s="81">
        <f t="shared" ca="1" si="164"/>
        <v>0</v>
      </c>
      <c r="F1459" s="83"/>
      <c r="G1459" s="82" t="str">
        <f t="shared" ca="1" si="161"/>
        <v/>
      </c>
      <c r="H1459" s="82" t="str">
        <f t="shared" ca="1" si="162"/>
        <v/>
      </c>
      <c r="I1459" s="82" t="str">
        <f t="shared" ca="1" si="163"/>
        <v/>
      </c>
    </row>
    <row r="1460" spans="2:9" ht="15" thickBot="1" x14ac:dyDescent="0.35">
      <c r="B1460" s="79" t="str">
        <f t="shared" ca="1" si="166"/>
        <v/>
      </c>
      <c r="C1460" s="80" t="str">
        <f t="shared" ca="1" si="160"/>
        <v/>
      </c>
      <c r="D1460" s="83" t="str">
        <f t="shared" ca="1" si="165"/>
        <v/>
      </c>
      <c r="E1460" s="81">
        <f t="shared" ca="1" si="164"/>
        <v>0</v>
      </c>
      <c r="F1460" s="83"/>
      <c r="G1460" s="82" t="str">
        <f t="shared" ca="1" si="161"/>
        <v/>
      </c>
      <c r="H1460" s="82" t="str">
        <f t="shared" ca="1" si="162"/>
        <v/>
      </c>
      <c r="I1460" s="82" t="str">
        <f t="shared" ca="1" si="163"/>
        <v/>
      </c>
    </row>
    <row r="1461" spans="2:9" ht="15" thickBot="1" x14ac:dyDescent="0.35">
      <c r="B1461" s="79" t="str">
        <f t="shared" ca="1" si="166"/>
        <v/>
      </c>
      <c r="C1461" s="80" t="str">
        <f t="shared" ca="1" si="160"/>
        <v/>
      </c>
      <c r="D1461" s="83" t="str">
        <f t="shared" ca="1" si="165"/>
        <v/>
      </c>
      <c r="E1461" s="81">
        <f t="shared" ca="1" si="164"/>
        <v>0</v>
      </c>
      <c r="F1461" s="83"/>
      <c r="G1461" s="82" t="str">
        <f t="shared" ca="1" si="161"/>
        <v/>
      </c>
      <c r="H1461" s="82" t="str">
        <f t="shared" ca="1" si="162"/>
        <v/>
      </c>
      <c r="I1461" s="82" t="str">
        <f t="shared" ca="1" si="163"/>
        <v/>
      </c>
    </row>
    <row r="1462" spans="2:9" ht="15" thickBot="1" x14ac:dyDescent="0.35">
      <c r="B1462" s="79" t="str">
        <f t="shared" ca="1" si="166"/>
        <v/>
      </c>
      <c r="C1462" s="80" t="str">
        <f t="shared" ca="1" si="160"/>
        <v/>
      </c>
      <c r="D1462" s="83" t="str">
        <f t="shared" ca="1" si="165"/>
        <v/>
      </c>
      <c r="E1462" s="81">
        <f t="shared" ca="1" si="164"/>
        <v>0</v>
      </c>
      <c r="F1462" s="83"/>
      <c r="G1462" s="82" t="str">
        <f t="shared" ca="1" si="161"/>
        <v/>
      </c>
      <c r="H1462" s="82" t="str">
        <f t="shared" ca="1" si="162"/>
        <v/>
      </c>
      <c r="I1462" s="82" t="str">
        <f t="shared" ca="1" si="163"/>
        <v/>
      </c>
    </row>
    <row r="1463" spans="2:9" ht="15" thickBot="1" x14ac:dyDescent="0.35">
      <c r="B1463" s="79" t="str">
        <f t="shared" ca="1" si="166"/>
        <v/>
      </c>
      <c r="C1463" s="80" t="str">
        <f t="shared" ca="1" si="160"/>
        <v/>
      </c>
      <c r="D1463" s="83" t="str">
        <f t="shared" ca="1" si="165"/>
        <v/>
      </c>
      <c r="E1463" s="81">
        <f t="shared" ca="1" si="164"/>
        <v>0</v>
      </c>
      <c r="F1463" s="83"/>
      <c r="G1463" s="82" t="str">
        <f t="shared" ca="1" si="161"/>
        <v/>
      </c>
      <c r="H1463" s="82" t="str">
        <f t="shared" ca="1" si="162"/>
        <v/>
      </c>
      <c r="I1463" s="82" t="str">
        <f t="shared" ca="1" si="163"/>
        <v/>
      </c>
    </row>
    <row r="1464" spans="2:9" ht="15" thickBot="1" x14ac:dyDescent="0.35">
      <c r="B1464" s="79" t="str">
        <f t="shared" ca="1" si="166"/>
        <v/>
      </c>
      <c r="C1464" s="80" t="str">
        <f t="shared" ca="1" si="160"/>
        <v/>
      </c>
      <c r="D1464" s="83" t="str">
        <f t="shared" ca="1" si="165"/>
        <v/>
      </c>
      <c r="E1464" s="81">
        <f t="shared" ca="1" si="164"/>
        <v>0</v>
      </c>
      <c r="F1464" s="83"/>
      <c r="G1464" s="82" t="str">
        <f t="shared" ca="1" si="161"/>
        <v/>
      </c>
      <c r="H1464" s="82" t="str">
        <f t="shared" ca="1" si="162"/>
        <v/>
      </c>
      <c r="I1464" s="82" t="str">
        <f t="shared" ca="1" si="163"/>
        <v/>
      </c>
    </row>
    <row r="1465" spans="2:9" ht="15" thickBot="1" x14ac:dyDescent="0.35">
      <c r="B1465" s="79" t="str">
        <f t="shared" ca="1" si="166"/>
        <v/>
      </c>
      <c r="C1465" s="80" t="str">
        <f t="shared" ca="1" si="160"/>
        <v/>
      </c>
      <c r="D1465" s="83" t="str">
        <f t="shared" ca="1" si="165"/>
        <v/>
      </c>
      <c r="E1465" s="81">
        <f t="shared" ca="1" si="164"/>
        <v>0</v>
      </c>
      <c r="F1465" s="83"/>
      <c r="G1465" s="82" t="str">
        <f t="shared" ca="1" si="161"/>
        <v/>
      </c>
      <c r="H1465" s="82" t="str">
        <f t="shared" ca="1" si="162"/>
        <v/>
      </c>
      <c r="I1465" s="82" t="str">
        <f t="shared" ca="1" si="163"/>
        <v/>
      </c>
    </row>
    <row r="1466" spans="2:9" ht="15" thickBot="1" x14ac:dyDescent="0.35">
      <c r="B1466" s="79" t="str">
        <f t="shared" ca="1" si="166"/>
        <v/>
      </c>
      <c r="C1466" s="80" t="str">
        <f t="shared" ca="1" si="160"/>
        <v/>
      </c>
      <c r="D1466" s="83" t="str">
        <f t="shared" ca="1" si="165"/>
        <v/>
      </c>
      <c r="E1466" s="81">
        <f t="shared" ca="1" si="164"/>
        <v>0</v>
      </c>
      <c r="F1466" s="83"/>
      <c r="G1466" s="82" t="str">
        <f t="shared" ca="1" si="161"/>
        <v/>
      </c>
      <c r="H1466" s="82" t="str">
        <f t="shared" ca="1" si="162"/>
        <v/>
      </c>
      <c r="I1466" s="82" t="str">
        <f t="shared" ca="1" si="163"/>
        <v/>
      </c>
    </row>
    <row r="1467" spans="2:9" ht="15" thickBot="1" x14ac:dyDescent="0.35">
      <c r="B1467" s="79" t="str">
        <f t="shared" ca="1" si="166"/>
        <v/>
      </c>
      <c r="C1467" s="80" t="str">
        <f t="shared" ca="1" si="160"/>
        <v/>
      </c>
      <c r="D1467" s="83" t="str">
        <f t="shared" ca="1" si="165"/>
        <v/>
      </c>
      <c r="E1467" s="81">
        <f t="shared" ca="1" si="164"/>
        <v>0</v>
      </c>
      <c r="F1467" s="83"/>
      <c r="G1467" s="82" t="str">
        <f t="shared" ca="1" si="161"/>
        <v/>
      </c>
      <c r="H1467" s="82" t="str">
        <f t="shared" ca="1" si="162"/>
        <v/>
      </c>
      <c r="I1467" s="82" t="str">
        <f t="shared" ca="1" si="163"/>
        <v/>
      </c>
    </row>
    <row r="1468" spans="2:9" ht="15" thickBot="1" x14ac:dyDescent="0.35">
      <c r="B1468" s="79" t="str">
        <f t="shared" ca="1" si="166"/>
        <v/>
      </c>
      <c r="C1468" s="80" t="str">
        <f t="shared" ca="1" si="160"/>
        <v/>
      </c>
      <c r="D1468" s="83" t="str">
        <f t="shared" ca="1" si="165"/>
        <v/>
      </c>
      <c r="E1468" s="81">
        <f t="shared" ca="1" si="164"/>
        <v>0</v>
      </c>
      <c r="F1468" s="83"/>
      <c r="G1468" s="82" t="str">
        <f t="shared" ca="1" si="161"/>
        <v/>
      </c>
      <c r="H1468" s="82" t="str">
        <f t="shared" ca="1" si="162"/>
        <v/>
      </c>
      <c r="I1468" s="82" t="str">
        <f t="shared" ca="1" si="163"/>
        <v/>
      </c>
    </row>
    <row r="1469" spans="2:9" ht="15" thickBot="1" x14ac:dyDescent="0.35">
      <c r="B1469" s="79" t="str">
        <f t="shared" ca="1" si="166"/>
        <v/>
      </c>
      <c r="C1469" s="80" t="str">
        <f t="shared" ca="1" si="160"/>
        <v/>
      </c>
      <c r="D1469" s="83" t="str">
        <f t="shared" ca="1" si="165"/>
        <v/>
      </c>
      <c r="E1469" s="81">
        <f t="shared" ca="1" si="164"/>
        <v>0</v>
      </c>
      <c r="F1469" s="83"/>
      <c r="G1469" s="82" t="str">
        <f t="shared" ca="1" si="161"/>
        <v/>
      </c>
      <c r="H1469" s="82" t="str">
        <f t="shared" ca="1" si="162"/>
        <v/>
      </c>
      <c r="I1469" s="82" t="str">
        <f t="shared" ca="1" si="163"/>
        <v/>
      </c>
    </row>
    <row r="1470" spans="2:9" ht="15" thickBot="1" x14ac:dyDescent="0.35">
      <c r="B1470" s="79" t="str">
        <f t="shared" ca="1" si="166"/>
        <v/>
      </c>
      <c r="C1470" s="80" t="str">
        <f t="shared" ca="1" si="160"/>
        <v/>
      </c>
      <c r="D1470" s="83" t="str">
        <f t="shared" ca="1" si="165"/>
        <v/>
      </c>
      <c r="E1470" s="81">
        <f t="shared" ca="1" si="164"/>
        <v>0</v>
      </c>
      <c r="F1470" s="83"/>
      <c r="G1470" s="82" t="str">
        <f t="shared" ca="1" si="161"/>
        <v/>
      </c>
      <c r="H1470" s="82" t="str">
        <f t="shared" ca="1" si="162"/>
        <v/>
      </c>
      <c r="I1470" s="82" t="str">
        <f t="shared" ca="1" si="163"/>
        <v/>
      </c>
    </row>
    <row r="1471" spans="2:9" ht="15" thickBot="1" x14ac:dyDescent="0.35">
      <c r="B1471" s="79" t="str">
        <f t="shared" ca="1" si="166"/>
        <v/>
      </c>
      <c r="C1471" s="80" t="str">
        <f t="shared" ca="1" si="160"/>
        <v/>
      </c>
      <c r="D1471" s="83" t="str">
        <f t="shared" ca="1" si="165"/>
        <v/>
      </c>
      <c r="E1471" s="81">
        <f t="shared" ca="1" si="164"/>
        <v>0</v>
      </c>
      <c r="F1471" s="83"/>
      <c r="G1471" s="82" t="str">
        <f t="shared" ca="1" si="161"/>
        <v/>
      </c>
      <c r="H1471" s="82" t="str">
        <f t="shared" ca="1" si="162"/>
        <v/>
      </c>
      <c r="I1471" s="82" t="str">
        <f t="shared" ca="1" si="163"/>
        <v/>
      </c>
    </row>
    <row r="1472" spans="2:9" ht="15" thickBot="1" x14ac:dyDescent="0.35">
      <c r="B1472" s="79" t="str">
        <f t="shared" ca="1" si="166"/>
        <v/>
      </c>
      <c r="C1472" s="80" t="str">
        <f t="shared" ca="1" si="160"/>
        <v/>
      </c>
      <c r="D1472" s="83" t="str">
        <f t="shared" ca="1" si="165"/>
        <v/>
      </c>
      <c r="E1472" s="81">
        <f t="shared" ca="1" si="164"/>
        <v>0</v>
      </c>
      <c r="F1472" s="83"/>
      <c r="G1472" s="82" t="str">
        <f t="shared" ca="1" si="161"/>
        <v/>
      </c>
      <c r="H1472" s="82" t="str">
        <f t="shared" ca="1" si="162"/>
        <v/>
      </c>
      <c r="I1472" s="82" t="str">
        <f t="shared" ca="1" si="163"/>
        <v/>
      </c>
    </row>
    <row r="1473" spans="2:9" ht="15" thickBot="1" x14ac:dyDescent="0.35">
      <c r="B1473" s="79" t="str">
        <f t="shared" ca="1" si="166"/>
        <v/>
      </c>
      <c r="C1473" s="80" t="str">
        <f t="shared" ca="1" si="160"/>
        <v/>
      </c>
      <c r="D1473" s="83" t="str">
        <f t="shared" ca="1" si="165"/>
        <v/>
      </c>
      <c r="E1473" s="81">
        <f t="shared" ca="1" si="164"/>
        <v>0</v>
      </c>
      <c r="F1473" s="83"/>
      <c r="G1473" s="82" t="str">
        <f t="shared" ca="1" si="161"/>
        <v/>
      </c>
      <c r="H1473" s="82" t="str">
        <f t="shared" ca="1" si="162"/>
        <v/>
      </c>
      <c r="I1473" s="82" t="str">
        <f t="shared" ca="1" si="163"/>
        <v/>
      </c>
    </row>
    <row r="1474" spans="2:9" ht="15" thickBot="1" x14ac:dyDescent="0.35">
      <c r="B1474" s="79" t="str">
        <f t="shared" ca="1" si="166"/>
        <v/>
      </c>
      <c r="C1474" s="80" t="str">
        <f t="shared" ca="1" si="160"/>
        <v/>
      </c>
      <c r="D1474" s="83" t="str">
        <f t="shared" ca="1" si="165"/>
        <v/>
      </c>
      <c r="E1474" s="81">
        <f t="shared" ca="1" si="164"/>
        <v>0</v>
      </c>
      <c r="F1474" s="83"/>
      <c r="G1474" s="82" t="str">
        <f t="shared" ca="1" si="161"/>
        <v/>
      </c>
      <c r="H1474" s="82" t="str">
        <f t="shared" ca="1" si="162"/>
        <v/>
      </c>
      <c r="I1474" s="82" t="str">
        <f t="shared" ca="1" si="163"/>
        <v/>
      </c>
    </row>
    <row r="1475" spans="2:9" ht="15" thickBot="1" x14ac:dyDescent="0.35">
      <c r="B1475" s="79" t="str">
        <f t="shared" ca="1" si="166"/>
        <v/>
      </c>
      <c r="C1475" s="80" t="str">
        <f t="shared" ca="1" si="160"/>
        <v/>
      </c>
      <c r="D1475" s="83" t="str">
        <f t="shared" ca="1" si="165"/>
        <v/>
      </c>
      <c r="E1475" s="81">
        <f t="shared" ca="1" si="164"/>
        <v>0</v>
      </c>
      <c r="F1475" s="83"/>
      <c r="G1475" s="82" t="str">
        <f t="shared" ca="1" si="161"/>
        <v/>
      </c>
      <c r="H1475" s="82" t="str">
        <f t="shared" ca="1" si="162"/>
        <v/>
      </c>
      <c r="I1475" s="82" t="str">
        <f t="shared" ca="1" si="163"/>
        <v/>
      </c>
    </row>
    <row r="1476" spans="2:9" ht="15" thickBot="1" x14ac:dyDescent="0.35">
      <c r="B1476" s="79" t="str">
        <f t="shared" ca="1" si="166"/>
        <v/>
      </c>
      <c r="C1476" s="80" t="str">
        <f t="shared" ca="1" si="160"/>
        <v/>
      </c>
      <c r="D1476" s="83" t="str">
        <f t="shared" ca="1" si="165"/>
        <v/>
      </c>
      <c r="E1476" s="81">
        <f t="shared" ca="1" si="164"/>
        <v>0</v>
      </c>
      <c r="F1476" s="83"/>
      <c r="G1476" s="82" t="str">
        <f t="shared" ca="1" si="161"/>
        <v/>
      </c>
      <c r="H1476" s="82" t="str">
        <f t="shared" ca="1" si="162"/>
        <v/>
      </c>
      <c r="I1476" s="82" t="str">
        <f t="shared" ca="1" si="163"/>
        <v/>
      </c>
    </row>
    <row r="1477" spans="2:9" ht="15" thickBot="1" x14ac:dyDescent="0.35">
      <c r="B1477" s="79" t="str">
        <f t="shared" ca="1" si="166"/>
        <v/>
      </c>
      <c r="C1477" s="80" t="str">
        <f t="shared" ca="1" si="160"/>
        <v/>
      </c>
      <c r="D1477" s="83" t="str">
        <f t="shared" ca="1" si="165"/>
        <v/>
      </c>
      <c r="E1477" s="81">
        <f t="shared" ca="1" si="164"/>
        <v>0</v>
      </c>
      <c r="F1477" s="83"/>
      <c r="G1477" s="82" t="str">
        <f t="shared" ca="1" si="161"/>
        <v/>
      </c>
      <c r="H1477" s="82" t="str">
        <f t="shared" ca="1" si="162"/>
        <v/>
      </c>
      <c r="I1477" s="82" t="str">
        <f t="shared" ca="1" si="163"/>
        <v/>
      </c>
    </row>
    <row r="1478" spans="2:9" ht="15" thickBot="1" x14ac:dyDescent="0.35">
      <c r="B1478" s="79" t="str">
        <f t="shared" ca="1" si="166"/>
        <v/>
      </c>
      <c r="C1478" s="80" t="str">
        <f t="shared" ca="1" si="160"/>
        <v/>
      </c>
      <c r="D1478" s="83" t="str">
        <f t="shared" ca="1" si="165"/>
        <v/>
      </c>
      <c r="E1478" s="81">
        <f t="shared" ca="1" si="164"/>
        <v>0</v>
      </c>
      <c r="F1478" s="83"/>
      <c r="G1478" s="82" t="str">
        <f t="shared" ca="1" si="161"/>
        <v/>
      </c>
      <c r="H1478" s="82" t="str">
        <f t="shared" ca="1" si="162"/>
        <v/>
      </c>
      <c r="I1478" s="82" t="str">
        <f t="shared" ca="1" si="163"/>
        <v/>
      </c>
    </row>
    <row r="1479" spans="2:9" ht="15" thickBot="1" x14ac:dyDescent="0.35">
      <c r="B1479" s="79" t="str">
        <f t="shared" ca="1" si="166"/>
        <v/>
      </c>
      <c r="C1479" s="80" t="str">
        <f t="shared" ca="1" si="160"/>
        <v/>
      </c>
      <c r="D1479" s="83" t="str">
        <f t="shared" ca="1" si="165"/>
        <v/>
      </c>
      <c r="E1479" s="81">
        <f t="shared" ca="1" si="164"/>
        <v>0</v>
      </c>
      <c r="F1479" s="83"/>
      <c r="G1479" s="82" t="str">
        <f t="shared" ca="1" si="161"/>
        <v/>
      </c>
      <c r="H1479" s="82" t="str">
        <f t="shared" ca="1" si="162"/>
        <v/>
      </c>
      <c r="I1479" s="82" t="str">
        <f t="shared" ca="1" si="163"/>
        <v/>
      </c>
    </row>
    <row r="1480" spans="2:9" ht="15" thickBot="1" x14ac:dyDescent="0.35">
      <c r="B1480" s="79" t="str">
        <f t="shared" ca="1" si="166"/>
        <v/>
      </c>
      <c r="C1480" s="80" t="str">
        <f t="shared" ca="1" si="160"/>
        <v/>
      </c>
      <c r="D1480" s="83" t="str">
        <f t="shared" ca="1" si="165"/>
        <v/>
      </c>
      <c r="E1480" s="81">
        <f t="shared" ca="1" si="164"/>
        <v>0</v>
      </c>
      <c r="F1480" s="83"/>
      <c r="G1480" s="82" t="str">
        <f t="shared" ca="1" si="161"/>
        <v/>
      </c>
      <c r="H1480" s="82" t="str">
        <f t="shared" ca="1" si="162"/>
        <v/>
      </c>
      <c r="I1480" s="82" t="str">
        <f t="shared" ca="1" si="163"/>
        <v/>
      </c>
    </row>
    <row r="1481" spans="2:9" ht="15" thickBot="1" x14ac:dyDescent="0.35">
      <c r="B1481" s="79" t="str">
        <f t="shared" ca="1" si="166"/>
        <v/>
      </c>
      <c r="C1481" s="80" t="str">
        <f t="shared" ca="1" si="160"/>
        <v/>
      </c>
      <c r="D1481" s="83" t="str">
        <f t="shared" ca="1" si="165"/>
        <v/>
      </c>
      <c r="E1481" s="81">
        <f t="shared" ca="1" si="164"/>
        <v>0</v>
      </c>
      <c r="F1481" s="83"/>
      <c r="G1481" s="82" t="str">
        <f t="shared" ca="1" si="161"/>
        <v/>
      </c>
      <c r="H1481" s="82" t="str">
        <f t="shared" ca="1" si="162"/>
        <v/>
      </c>
      <c r="I1481" s="82" t="str">
        <f t="shared" ca="1" si="163"/>
        <v/>
      </c>
    </row>
    <row r="1482" spans="2:9" ht="15" thickBot="1" x14ac:dyDescent="0.35">
      <c r="B1482" s="79" t="str">
        <f t="shared" ca="1" si="166"/>
        <v/>
      </c>
      <c r="C1482" s="80" t="str">
        <f t="shared" ca="1" si="160"/>
        <v/>
      </c>
      <c r="D1482" s="83" t="str">
        <f t="shared" ca="1" si="165"/>
        <v/>
      </c>
      <c r="E1482" s="81">
        <f t="shared" ca="1" si="164"/>
        <v>0</v>
      </c>
      <c r="F1482" s="83"/>
      <c r="G1482" s="82" t="str">
        <f t="shared" ca="1" si="161"/>
        <v/>
      </c>
      <c r="H1482" s="82" t="str">
        <f t="shared" ca="1" si="162"/>
        <v/>
      </c>
      <c r="I1482" s="82" t="str">
        <f t="shared" ca="1" si="163"/>
        <v/>
      </c>
    </row>
    <row r="1483" spans="2:9" ht="15" thickBot="1" x14ac:dyDescent="0.35">
      <c r="B1483" s="79" t="str">
        <f t="shared" ca="1" si="166"/>
        <v/>
      </c>
      <c r="C1483" s="80" t="str">
        <f t="shared" ca="1" si="160"/>
        <v/>
      </c>
      <c r="D1483" s="83" t="str">
        <f t="shared" ca="1" si="165"/>
        <v/>
      </c>
      <c r="E1483" s="81">
        <f t="shared" ca="1" si="164"/>
        <v>0</v>
      </c>
      <c r="F1483" s="83"/>
      <c r="G1483" s="82" t="str">
        <f t="shared" ca="1" si="161"/>
        <v/>
      </c>
      <c r="H1483" s="82" t="str">
        <f t="shared" ca="1" si="162"/>
        <v/>
      </c>
      <c r="I1483" s="82" t="str">
        <f t="shared" ca="1" si="163"/>
        <v/>
      </c>
    </row>
    <row r="1484" spans="2:9" ht="15" thickBot="1" x14ac:dyDescent="0.35">
      <c r="B1484" s="79" t="str">
        <f t="shared" ca="1" si="166"/>
        <v/>
      </c>
      <c r="C1484" s="80" t="str">
        <f t="shared" ca="1" si="160"/>
        <v/>
      </c>
      <c r="D1484" s="83" t="str">
        <f t="shared" ca="1" si="165"/>
        <v/>
      </c>
      <c r="E1484" s="81">
        <f t="shared" ca="1" si="164"/>
        <v>0</v>
      </c>
      <c r="F1484" s="83"/>
      <c r="G1484" s="82" t="str">
        <f t="shared" ca="1" si="161"/>
        <v/>
      </c>
      <c r="H1484" s="82" t="str">
        <f t="shared" ca="1" si="162"/>
        <v/>
      </c>
      <c r="I1484" s="82" t="str">
        <f t="shared" ca="1" si="163"/>
        <v/>
      </c>
    </row>
    <row r="1485" spans="2:9" ht="15" thickBot="1" x14ac:dyDescent="0.35">
      <c r="B1485" s="79" t="str">
        <f t="shared" ca="1" si="166"/>
        <v/>
      </c>
      <c r="C1485" s="80" t="str">
        <f t="shared" ca="1" si="160"/>
        <v/>
      </c>
      <c r="D1485" s="83" t="str">
        <f t="shared" ca="1" si="165"/>
        <v/>
      </c>
      <c r="E1485" s="81">
        <f t="shared" ca="1" si="164"/>
        <v>0</v>
      </c>
      <c r="F1485" s="83"/>
      <c r="G1485" s="82" t="str">
        <f t="shared" ca="1" si="161"/>
        <v/>
      </c>
      <c r="H1485" s="82" t="str">
        <f t="shared" ca="1" si="162"/>
        <v/>
      </c>
      <c r="I1485" s="82" t="str">
        <f t="shared" ca="1" si="163"/>
        <v/>
      </c>
    </row>
    <row r="1486" spans="2:9" ht="15" thickBot="1" x14ac:dyDescent="0.35">
      <c r="B1486" s="79" t="str">
        <f t="shared" ca="1" si="166"/>
        <v/>
      </c>
      <c r="C1486" s="80" t="str">
        <f t="shared" ca="1" si="160"/>
        <v/>
      </c>
      <c r="D1486" s="83" t="str">
        <f t="shared" ca="1" si="165"/>
        <v/>
      </c>
      <c r="E1486" s="81">
        <f t="shared" ca="1" si="164"/>
        <v>0</v>
      </c>
      <c r="F1486" s="83"/>
      <c r="G1486" s="82" t="str">
        <f t="shared" ca="1" si="161"/>
        <v/>
      </c>
      <c r="H1486" s="82" t="str">
        <f t="shared" ca="1" si="162"/>
        <v/>
      </c>
      <c r="I1486" s="82" t="str">
        <f t="shared" ca="1" si="163"/>
        <v/>
      </c>
    </row>
    <row r="1487" spans="2:9" ht="15" thickBot="1" x14ac:dyDescent="0.35">
      <c r="B1487" s="79" t="str">
        <f t="shared" ca="1" si="166"/>
        <v/>
      </c>
      <c r="C1487" s="80" t="str">
        <f t="shared" ca="1" si="160"/>
        <v/>
      </c>
      <c r="D1487" s="83" t="str">
        <f t="shared" ca="1" si="165"/>
        <v/>
      </c>
      <c r="E1487" s="81">
        <f t="shared" ca="1" si="164"/>
        <v>0</v>
      </c>
      <c r="F1487" s="83"/>
      <c r="G1487" s="82" t="str">
        <f t="shared" ca="1" si="161"/>
        <v/>
      </c>
      <c r="H1487" s="82" t="str">
        <f t="shared" ca="1" si="162"/>
        <v/>
      </c>
      <c r="I1487" s="82" t="str">
        <f t="shared" ca="1" si="163"/>
        <v/>
      </c>
    </row>
    <row r="1488" spans="2:9" ht="15" thickBot="1" x14ac:dyDescent="0.35">
      <c r="B1488" s="79" t="str">
        <f t="shared" ca="1" si="166"/>
        <v/>
      </c>
      <c r="C1488" s="80" t="str">
        <f t="shared" ca="1" si="160"/>
        <v/>
      </c>
      <c r="D1488" s="83" t="str">
        <f t="shared" ca="1" si="165"/>
        <v/>
      </c>
      <c r="E1488" s="81">
        <f t="shared" ca="1" si="164"/>
        <v>0</v>
      </c>
      <c r="F1488" s="83"/>
      <c r="G1488" s="82" t="str">
        <f t="shared" ca="1" si="161"/>
        <v/>
      </c>
      <c r="H1488" s="82" t="str">
        <f t="shared" ca="1" si="162"/>
        <v/>
      </c>
      <c r="I1488" s="82" t="str">
        <f t="shared" ca="1" si="163"/>
        <v/>
      </c>
    </row>
    <row r="1489" spans="2:9" ht="15" thickBot="1" x14ac:dyDescent="0.35">
      <c r="B1489" s="79" t="str">
        <f t="shared" ca="1" si="166"/>
        <v/>
      </c>
      <c r="C1489" s="80" t="str">
        <f t="shared" ca="1" si="160"/>
        <v/>
      </c>
      <c r="D1489" s="83" t="str">
        <f t="shared" ca="1" si="165"/>
        <v/>
      </c>
      <c r="E1489" s="81">
        <f t="shared" ca="1" si="164"/>
        <v>0</v>
      </c>
      <c r="F1489" s="83"/>
      <c r="G1489" s="82" t="str">
        <f t="shared" ca="1" si="161"/>
        <v/>
      </c>
      <c r="H1489" s="82" t="str">
        <f t="shared" ca="1" si="162"/>
        <v/>
      </c>
      <c r="I1489" s="82" t="str">
        <f t="shared" ca="1" si="163"/>
        <v/>
      </c>
    </row>
    <row r="1490" spans="2:9" ht="15" thickBot="1" x14ac:dyDescent="0.35">
      <c r="B1490" s="79" t="str">
        <f t="shared" ca="1" si="166"/>
        <v/>
      </c>
      <c r="C1490" s="80" t="str">
        <f t="shared" ca="1" si="160"/>
        <v/>
      </c>
      <c r="D1490" s="83" t="str">
        <f t="shared" ca="1" si="165"/>
        <v/>
      </c>
      <c r="E1490" s="81">
        <f t="shared" ca="1" si="164"/>
        <v>0</v>
      </c>
      <c r="F1490" s="83"/>
      <c r="G1490" s="82" t="str">
        <f t="shared" ca="1" si="161"/>
        <v/>
      </c>
      <c r="H1490" s="82" t="str">
        <f t="shared" ca="1" si="162"/>
        <v/>
      </c>
      <c r="I1490" s="82" t="str">
        <f t="shared" ca="1" si="163"/>
        <v/>
      </c>
    </row>
    <row r="1491" spans="2:9" ht="15" thickBot="1" x14ac:dyDescent="0.35">
      <c r="B1491" s="79" t="str">
        <f t="shared" ca="1" si="166"/>
        <v/>
      </c>
      <c r="C1491" s="80" t="str">
        <f t="shared" ca="1" si="160"/>
        <v/>
      </c>
      <c r="D1491" s="83" t="str">
        <f t="shared" ca="1" si="165"/>
        <v/>
      </c>
      <c r="E1491" s="81">
        <f t="shared" ca="1" si="164"/>
        <v>0</v>
      </c>
      <c r="F1491" s="83"/>
      <c r="G1491" s="82" t="str">
        <f t="shared" ca="1" si="161"/>
        <v/>
      </c>
      <c r="H1491" s="82" t="str">
        <f t="shared" ca="1" si="162"/>
        <v/>
      </c>
      <c r="I1491" s="82" t="str">
        <f t="shared" ca="1" si="163"/>
        <v/>
      </c>
    </row>
    <row r="1492" spans="2:9" ht="15" thickBot="1" x14ac:dyDescent="0.35">
      <c r="B1492" s="79" t="str">
        <f t="shared" ca="1" si="166"/>
        <v/>
      </c>
      <c r="C1492" s="80" t="str">
        <f t="shared" ca="1" si="160"/>
        <v/>
      </c>
      <c r="D1492" s="83" t="str">
        <f t="shared" ca="1" si="165"/>
        <v/>
      </c>
      <c r="E1492" s="81">
        <f t="shared" ca="1" si="164"/>
        <v>0</v>
      </c>
      <c r="F1492" s="83"/>
      <c r="G1492" s="82" t="str">
        <f t="shared" ca="1" si="161"/>
        <v/>
      </c>
      <c r="H1492" s="82" t="str">
        <f t="shared" ca="1" si="162"/>
        <v/>
      </c>
      <c r="I1492" s="82" t="str">
        <f t="shared" ca="1" si="163"/>
        <v/>
      </c>
    </row>
    <row r="1493" spans="2:9" ht="15" thickBot="1" x14ac:dyDescent="0.35">
      <c r="B1493" s="79" t="str">
        <f t="shared" ca="1" si="166"/>
        <v/>
      </c>
      <c r="C1493" s="80" t="str">
        <f t="shared" ca="1" si="160"/>
        <v/>
      </c>
      <c r="D1493" s="83" t="str">
        <f t="shared" ca="1" si="165"/>
        <v/>
      </c>
      <c r="E1493" s="81">
        <f t="shared" ca="1" si="164"/>
        <v>0</v>
      </c>
      <c r="F1493" s="83"/>
      <c r="G1493" s="82" t="str">
        <f t="shared" ca="1" si="161"/>
        <v/>
      </c>
      <c r="H1493" s="82" t="str">
        <f t="shared" ca="1" si="162"/>
        <v/>
      </c>
      <c r="I1493" s="82" t="str">
        <f t="shared" ca="1" si="163"/>
        <v/>
      </c>
    </row>
    <row r="1494" spans="2:9" ht="15" thickBot="1" x14ac:dyDescent="0.35">
      <c r="B1494" s="79" t="str">
        <f t="shared" ca="1" si="166"/>
        <v/>
      </c>
      <c r="C1494" s="80" t="str">
        <f t="shared" ca="1" si="160"/>
        <v/>
      </c>
      <c r="D1494" s="83" t="str">
        <f t="shared" ca="1" si="165"/>
        <v/>
      </c>
      <c r="E1494" s="81">
        <f t="shared" ca="1" si="164"/>
        <v>0</v>
      </c>
      <c r="F1494" s="83"/>
      <c r="G1494" s="82" t="str">
        <f t="shared" ca="1" si="161"/>
        <v/>
      </c>
      <c r="H1494" s="82" t="str">
        <f t="shared" ca="1" si="162"/>
        <v/>
      </c>
      <c r="I1494" s="82" t="str">
        <f t="shared" ca="1" si="163"/>
        <v/>
      </c>
    </row>
    <row r="1495" spans="2:9" ht="15" thickBot="1" x14ac:dyDescent="0.35">
      <c r="B1495" s="79" t="str">
        <f t="shared" ca="1" si="166"/>
        <v/>
      </c>
      <c r="C1495" s="80" t="str">
        <f t="shared" ca="1" si="160"/>
        <v/>
      </c>
      <c r="D1495" s="83" t="str">
        <f t="shared" ca="1" si="165"/>
        <v/>
      </c>
      <c r="E1495" s="81">
        <f t="shared" ca="1" si="164"/>
        <v>0</v>
      </c>
      <c r="F1495" s="83"/>
      <c r="G1495" s="82" t="str">
        <f t="shared" ca="1" si="161"/>
        <v/>
      </c>
      <c r="H1495" s="82" t="str">
        <f t="shared" ca="1" si="162"/>
        <v/>
      </c>
      <c r="I1495" s="82" t="str">
        <f t="shared" ca="1" si="163"/>
        <v/>
      </c>
    </row>
    <row r="1496" spans="2:9" ht="15" thickBot="1" x14ac:dyDescent="0.35">
      <c r="B1496" s="79" t="str">
        <f t="shared" ca="1" si="166"/>
        <v/>
      </c>
      <c r="C1496" s="80" t="str">
        <f t="shared" ref="C1496:C1559" ca="1" si="167">IF($E$10="End of the Period",IF(B1496="","",IF(OR(payment_frequency_2="Weekly",payment_frequency_2="Bi-weekly",payment_frequency_2="Semi-monthly"),first_payment_date_2+B1496*VLOOKUP(payment_frequency_2,periodic_table,2,0),EDATE(first_payment_date_2,B1496*VLOOKUP(payment_frequency_2,periodic_table,2,0)))),IF(B1496="","",IF(OR(payment_frequency_2="Weekly",payment_frequency_2="Bi-weekly",payment_frequency_2="Semi-monthly"),first_payment_date_2+(B1496-1)*VLOOKUP(payment_frequency_2,periodic_table,2,0),EDATE(first_payment_date_2,(B1496-1)*VLOOKUP(payment_frequency_2,periodic_table,2,0)))))</f>
        <v/>
      </c>
      <c r="D1496" s="83" t="str">
        <f t="shared" ca="1" si="165"/>
        <v/>
      </c>
      <c r="E1496" s="81">
        <f t="shared" ca="1" si="164"/>
        <v>0</v>
      </c>
      <c r="F1496" s="83"/>
      <c r="G1496" s="82" t="str">
        <f t="shared" ref="G1496:G1559" ca="1" si="168">IF(AND(payment_type_2=1,B1496=1),0,IF(B1496="","",I1495*rate_2))</f>
        <v/>
      </c>
      <c r="H1496" s="82" t="str">
        <f t="shared" ca="1" si="162"/>
        <v/>
      </c>
      <c r="I1496" s="82" t="str">
        <f t="shared" ca="1" si="163"/>
        <v/>
      </c>
    </row>
    <row r="1497" spans="2:9" ht="15" thickBot="1" x14ac:dyDescent="0.35">
      <c r="B1497" s="79" t="str">
        <f t="shared" ca="1" si="166"/>
        <v/>
      </c>
      <c r="C1497" s="80" t="str">
        <f t="shared" ca="1" si="167"/>
        <v/>
      </c>
      <c r="D1497" s="83" t="str">
        <f t="shared" ca="1" si="165"/>
        <v/>
      </c>
      <c r="E1497" s="81">
        <f t="shared" ca="1" si="164"/>
        <v>0</v>
      </c>
      <c r="F1497" s="83"/>
      <c r="G1497" s="82" t="str">
        <f t="shared" ca="1" si="168"/>
        <v/>
      </c>
      <c r="H1497" s="82" t="str">
        <f t="shared" ref="H1497:H1560" ca="1" si="169">IF(B1497="","",D1497-G1497+E1497+F1497)</f>
        <v/>
      </c>
      <c r="I1497" s="82" t="str">
        <f t="shared" ref="I1497:I1560" ca="1" si="170">IFERROR(IF(H1497&lt;=0,"",I1496-H1497),"")</f>
        <v/>
      </c>
    </row>
    <row r="1498" spans="2:9" ht="15" thickBot="1" x14ac:dyDescent="0.35">
      <c r="B1498" s="79" t="str">
        <f t="shared" ca="1" si="166"/>
        <v/>
      </c>
      <c r="C1498" s="80" t="str">
        <f t="shared" ca="1" si="167"/>
        <v/>
      </c>
      <c r="D1498" s="83" t="str">
        <f t="shared" ca="1" si="165"/>
        <v/>
      </c>
      <c r="E1498" s="81">
        <f t="shared" ca="1" si="164"/>
        <v>0</v>
      </c>
      <c r="F1498" s="83"/>
      <c r="G1498" s="82" t="str">
        <f t="shared" ca="1" si="168"/>
        <v/>
      </c>
      <c r="H1498" s="82" t="str">
        <f t="shared" ca="1" si="169"/>
        <v/>
      </c>
      <c r="I1498" s="82" t="str">
        <f t="shared" ca="1" si="170"/>
        <v/>
      </c>
    </row>
    <row r="1499" spans="2:9" ht="15" thickBot="1" x14ac:dyDescent="0.35">
      <c r="B1499" s="79" t="str">
        <f t="shared" ca="1" si="166"/>
        <v/>
      </c>
      <c r="C1499" s="80" t="str">
        <f t="shared" ca="1" si="167"/>
        <v/>
      </c>
      <c r="D1499" s="83" t="str">
        <f t="shared" ca="1" si="165"/>
        <v/>
      </c>
      <c r="E1499" s="81">
        <f t="shared" ca="1" si="164"/>
        <v>0</v>
      </c>
      <c r="F1499" s="83"/>
      <c r="G1499" s="82" t="str">
        <f t="shared" ca="1" si="168"/>
        <v/>
      </c>
      <c r="H1499" s="82" t="str">
        <f t="shared" ca="1" si="169"/>
        <v/>
      </c>
      <c r="I1499" s="82" t="str">
        <f t="shared" ca="1" si="170"/>
        <v/>
      </c>
    </row>
    <row r="1500" spans="2:9" ht="15" thickBot="1" x14ac:dyDescent="0.35">
      <c r="B1500" s="79" t="str">
        <f t="shared" ca="1" si="166"/>
        <v/>
      </c>
      <c r="C1500" s="80" t="str">
        <f t="shared" ca="1" si="167"/>
        <v/>
      </c>
      <c r="D1500" s="83" t="str">
        <f t="shared" ca="1" si="165"/>
        <v/>
      </c>
      <c r="E1500" s="81">
        <f t="shared" ca="1" si="164"/>
        <v>0</v>
      </c>
      <c r="F1500" s="83"/>
      <c r="G1500" s="82" t="str">
        <f t="shared" ca="1" si="168"/>
        <v/>
      </c>
      <c r="H1500" s="82" t="str">
        <f t="shared" ca="1" si="169"/>
        <v/>
      </c>
      <c r="I1500" s="82" t="str">
        <f t="shared" ca="1" si="170"/>
        <v/>
      </c>
    </row>
    <row r="1501" spans="2:9" ht="15" thickBot="1" x14ac:dyDescent="0.35">
      <c r="B1501" s="79" t="str">
        <f t="shared" ca="1" si="166"/>
        <v/>
      </c>
      <c r="C1501" s="80" t="str">
        <f t="shared" ca="1" si="167"/>
        <v/>
      </c>
      <c r="D1501" s="83" t="str">
        <f t="shared" ca="1" si="165"/>
        <v/>
      </c>
      <c r="E1501" s="81">
        <f t="shared" ca="1" si="164"/>
        <v>0</v>
      </c>
      <c r="F1501" s="83"/>
      <c r="G1501" s="82" t="str">
        <f t="shared" ca="1" si="168"/>
        <v/>
      </c>
      <c r="H1501" s="82" t="str">
        <f t="shared" ca="1" si="169"/>
        <v/>
      </c>
      <c r="I1501" s="82" t="str">
        <f t="shared" ca="1" si="170"/>
        <v/>
      </c>
    </row>
    <row r="1502" spans="2:9" ht="15" thickBot="1" x14ac:dyDescent="0.35">
      <c r="B1502" s="79" t="str">
        <f t="shared" ca="1" si="166"/>
        <v/>
      </c>
      <c r="C1502" s="80" t="str">
        <f t="shared" ca="1" si="167"/>
        <v/>
      </c>
      <c r="D1502" s="83" t="str">
        <f t="shared" ca="1" si="165"/>
        <v/>
      </c>
      <c r="E1502" s="81">
        <f t="shared" ca="1" si="164"/>
        <v>0</v>
      </c>
      <c r="F1502" s="83"/>
      <c r="G1502" s="82" t="str">
        <f t="shared" ca="1" si="168"/>
        <v/>
      </c>
      <c r="H1502" s="82" t="str">
        <f t="shared" ca="1" si="169"/>
        <v/>
      </c>
      <c r="I1502" s="82" t="str">
        <f t="shared" ca="1" si="170"/>
        <v/>
      </c>
    </row>
    <row r="1503" spans="2:9" ht="15" thickBot="1" x14ac:dyDescent="0.35">
      <c r="B1503" s="79" t="str">
        <f t="shared" ca="1" si="166"/>
        <v/>
      </c>
      <c r="C1503" s="80" t="str">
        <f t="shared" ca="1" si="167"/>
        <v/>
      </c>
      <c r="D1503" s="83" t="str">
        <f t="shared" ca="1" si="165"/>
        <v/>
      </c>
      <c r="E1503" s="81">
        <f t="shared" ca="1" si="164"/>
        <v>0</v>
      </c>
      <c r="F1503" s="83"/>
      <c r="G1503" s="82" t="str">
        <f t="shared" ca="1" si="168"/>
        <v/>
      </c>
      <c r="H1503" s="82" t="str">
        <f t="shared" ca="1" si="169"/>
        <v/>
      </c>
      <c r="I1503" s="82" t="str">
        <f t="shared" ca="1" si="170"/>
        <v/>
      </c>
    </row>
    <row r="1504" spans="2:9" ht="15" thickBot="1" x14ac:dyDescent="0.35">
      <c r="B1504" s="79" t="str">
        <f t="shared" ca="1" si="166"/>
        <v/>
      </c>
      <c r="C1504" s="80" t="str">
        <f t="shared" ca="1" si="167"/>
        <v/>
      </c>
      <c r="D1504" s="83" t="str">
        <f t="shared" ca="1" si="165"/>
        <v/>
      </c>
      <c r="E1504" s="81">
        <f t="shared" ca="1" si="164"/>
        <v>0</v>
      </c>
      <c r="F1504" s="83"/>
      <c r="G1504" s="82" t="str">
        <f t="shared" ca="1" si="168"/>
        <v/>
      </c>
      <c r="H1504" s="82" t="str">
        <f t="shared" ca="1" si="169"/>
        <v/>
      </c>
      <c r="I1504" s="82" t="str">
        <f t="shared" ca="1" si="170"/>
        <v/>
      </c>
    </row>
    <row r="1505" spans="2:9" ht="15" thickBot="1" x14ac:dyDescent="0.35">
      <c r="B1505" s="79" t="str">
        <f t="shared" ca="1" si="166"/>
        <v/>
      </c>
      <c r="C1505" s="80" t="str">
        <f t="shared" ca="1" si="167"/>
        <v/>
      </c>
      <c r="D1505" s="83" t="str">
        <f t="shared" ca="1" si="165"/>
        <v/>
      </c>
      <c r="E1505" s="81">
        <f t="shared" ca="1" si="164"/>
        <v>0</v>
      </c>
      <c r="F1505" s="83"/>
      <c r="G1505" s="82" t="str">
        <f t="shared" ca="1" si="168"/>
        <v/>
      </c>
      <c r="H1505" s="82" t="str">
        <f t="shared" ca="1" si="169"/>
        <v/>
      </c>
      <c r="I1505" s="82" t="str">
        <f t="shared" ca="1" si="170"/>
        <v/>
      </c>
    </row>
    <row r="1506" spans="2:9" ht="15" thickBot="1" x14ac:dyDescent="0.35">
      <c r="B1506" s="79" t="str">
        <f t="shared" ca="1" si="166"/>
        <v/>
      </c>
      <c r="C1506" s="80" t="str">
        <f t="shared" ca="1" si="167"/>
        <v/>
      </c>
      <c r="D1506" s="83" t="str">
        <f t="shared" ca="1" si="165"/>
        <v/>
      </c>
      <c r="E1506" s="81">
        <f t="shared" ca="1" si="164"/>
        <v>0</v>
      </c>
      <c r="F1506" s="83"/>
      <c r="G1506" s="82" t="str">
        <f t="shared" ca="1" si="168"/>
        <v/>
      </c>
      <c r="H1506" s="82" t="str">
        <f t="shared" ca="1" si="169"/>
        <v/>
      </c>
      <c r="I1506" s="82" t="str">
        <f t="shared" ca="1" si="170"/>
        <v/>
      </c>
    </row>
    <row r="1507" spans="2:9" ht="15" thickBot="1" x14ac:dyDescent="0.35">
      <c r="B1507" s="79" t="str">
        <f t="shared" ca="1" si="166"/>
        <v/>
      </c>
      <c r="C1507" s="80" t="str">
        <f t="shared" ca="1" si="167"/>
        <v/>
      </c>
      <c r="D1507" s="83" t="str">
        <f t="shared" ca="1" si="165"/>
        <v/>
      </c>
      <c r="E1507" s="81">
        <f t="shared" ca="1" si="164"/>
        <v>0</v>
      </c>
      <c r="F1507" s="83"/>
      <c r="G1507" s="82" t="str">
        <f t="shared" ca="1" si="168"/>
        <v/>
      </c>
      <c r="H1507" s="82" t="str">
        <f t="shared" ca="1" si="169"/>
        <v/>
      </c>
      <c r="I1507" s="82" t="str">
        <f t="shared" ca="1" si="170"/>
        <v/>
      </c>
    </row>
    <row r="1508" spans="2:9" ht="15" thickBot="1" x14ac:dyDescent="0.35">
      <c r="B1508" s="79" t="str">
        <f t="shared" ca="1" si="166"/>
        <v/>
      </c>
      <c r="C1508" s="80" t="str">
        <f t="shared" ca="1" si="167"/>
        <v/>
      </c>
      <c r="D1508" s="83" t="str">
        <f t="shared" ca="1" si="165"/>
        <v/>
      </c>
      <c r="E1508" s="81">
        <f t="shared" ref="E1508:E1571" ca="1" si="171">IFERROR(IF(I1507-D1508&lt;$E$13,0,IF(B1508=$I$17,$E$13,IF(B1508&lt;$I$17,0,IF(MOD(B1508-$I$17,$E$18)=0,$E$13,0)))),0)</f>
        <v>0</v>
      </c>
      <c r="F1508" s="83"/>
      <c r="G1508" s="82" t="str">
        <f t="shared" ca="1" si="168"/>
        <v/>
      </c>
      <c r="H1508" s="82" t="str">
        <f t="shared" ca="1" si="169"/>
        <v/>
      </c>
      <c r="I1508" s="82" t="str">
        <f t="shared" ca="1" si="170"/>
        <v/>
      </c>
    </row>
    <row r="1509" spans="2:9" ht="15" thickBot="1" x14ac:dyDescent="0.35">
      <c r="B1509" s="79" t="str">
        <f t="shared" ca="1" si="166"/>
        <v/>
      </c>
      <c r="C1509" s="80" t="str">
        <f t="shared" ca="1" si="167"/>
        <v/>
      </c>
      <c r="D1509" s="83" t="str">
        <f t="shared" ca="1" si="165"/>
        <v/>
      </c>
      <c r="E1509" s="81">
        <f t="shared" ca="1" si="171"/>
        <v>0</v>
      </c>
      <c r="F1509" s="83"/>
      <c r="G1509" s="82" t="str">
        <f t="shared" ca="1" si="168"/>
        <v/>
      </c>
      <c r="H1509" s="82" t="str">
        <f t="shared" ca="1" si="169"/>
        <v/>
      </c>
      <c r="I1509" s="82" t="str">
        <f t="shared" ca="1" si="170"/>
        <v/>
      </c>
    </row>
    <row r="1510" spans="2:9" ht="15" thickBot="1" x14ac:dyDescent="0.35">
      <c r="B1510" s="79" t="str">
        <f t="shared" ca="1" si="166"/>
        <v/>
      </c>
      <c r="C1510" s="80" t="str">
        <f t="shared" ca="1" si="167"/>
        <v/>
      </c>
      <c r="D1510" s="83" t="str">
        <f t="shared" ca="1" si="165"/>
        <v/>
      </c>
      <c r="E1510" s="81">
        <f t="shared" ca="1" si="171"/>
        <v>0</v>
      </c>
      <c r="F1510" s="83"/>
      <c r="G1510" s="82" t="str">
        <f t="shared" ca="1" si="168"/>
        <v/>
      </c>
      <c r="H1510" s="82" t="str">
        <f t="shared" ca="1" si="169"/>
        <v/>
      </c>
      <c r="I1510" s="82" t="str">
        <f t="shared" ca="1" si="170"/>
        <v/>
      </c>
    </row>
    <row r="1511" spans="2:9" ht="15" thickBot="1" x14ac:dyDescent="0.35">
      <c r="B1511" s="79" t="str">
        <f t="shared" ca="1" si="166"/>
        <v/>
      </c>
      <c r="C1511" s="80" t="str">
        <f t="shared" ca="1" si="167"/>
        <v/>
      </c>
      <c r="D1511" s="83" t="str">
        <f t="shared" ca="1" si="165"/>
        <v/>
      </c>
      <c r="E1511" s="81">
        <f t="shared" ca="1" si="171"/>
        <v>0</v>
      </c>
      <c r="F1511" s="83"/>
      <c r="G1511" s="82" t="str">
        <f t="shared" ca="1" si="168"/>
        <v/>
      </c>
      <c r="H1511" s="82" t="str">
        <f t="shared" ca="1" si="169"/>
        <v/>
      </c>
      <c r="I1511" s="82" t="str">
        <f t="shared" ca="1" si="170"/>
        <v/>
      </c>
    </row>
    <row r="1512" spans="2:9" ht="15" thickBot="1" x14ac:dyDescent="0.35">
      <c r="B1512" s="79" t="str">
        <f t="shared" ca="1" si="166"/>
        <v/>
      </c>
      <c r="C1512" s="80" t="str">
        <f t="shared" ca="1" si="167"/>
        <v/>
      </c>
      <c r="D1512" s="83" t="str">
        <f t="shared" ca="1" si="165"/>
        <v/>
      </c>
      <c r="E1512" s="81">
        <f t="shared" ca="1" si="171"/>
        <v>0</v>
      </c>
      <c r="F1512" s="83"/>
      <c r="G1512" s="82" t="str">
        <f t="shared" ca="1" si="168"/>
        <v/>
      </c>
      <c r="H1512" s="82" t="str">
        <f t="shared" ca="1" si="169"/>
        <v/>
      </c>
      <c r="I1512" s="82" t="str">
        <f t="shared" ca="1" si="170"/>
        <v/>
      </c>
    </row>
    <row r="1513" spans="2:9" ht="15" thickBot="1" x14ac:dyDescent="0.35">
      <c r="B1513" s="79" t="str">
        <f t="shared" ca="1" si="166"/>
        <v/>
      </c>
      <c r="C1513" s="80" t="str">
        <f t="shared" ca="1" si="167"/>
        <v/>
      </c>
      <c r="D1513" s="83" t="str">
        <f t="shared" ref="D1513:D1576" ca="1" si="172">IF(B1513="","",IF(I1512&lt;payment_2,I1512*(1+rate_2),payment_2))</f>
        <v/>
      </c>
      <c r="E1513" s="81">
        <f t="shared" ca="1" si="171"/>
        <v>0</v>
      </c>
      <c r="F1513" s="83"/>
      <c r="G1513" s="82" t="str">
        <f t="shared" ca="1" si="168"/>
        <v/>
      </c>
      <c r="H1513" s="82" t="str">
        <f t="shared" ca="1" si="169"/>
        <v/>
      </c>
      <c r="I1513" s="82" t="str">
        <f t="shared" ca="1" si="170"/>
        <v/>
      </c>
    </row>
    <row r="1514" spans="2:9" ht="15" thickBot="1" x14ac:dyDescent="0.35">
      <c r="B1514" s="79" t="str">
        <f t="shared" ca="1" si="166"/>
        <v/>
      </c>
      <c r="C1514" s="80" t="str">
        <f t="shared" ca="1" si="167"/>
        <v/>
      </c>
      <c r="D1514" s="83" t="str">
        <f t="shared" ca="1" si="172"/>
        <v/>
      </c>
      <c r="E1514" s="81">
        <f t="shared" ca="1" si="171"/>
        <v>0</v>
      </c>
      <c r="F1514" s="83"/>
      <c r="G1514" s="82" t="str">
        <f t="shared" ca="1" si="168"/>
        <v/>
      </c>
      <c r="H1514" s="82" t="str">
        <f t="shared" ca="1" si="169"/>
        <v/>
      </c>
      <c r="I1514" s="82" t="str">
        <f t="shared" ca="1" si="170"/>
        <v/>
      </c>
    </row>
    <row r="1515" spans="2:9" ht="15" thickBot="1" x14ac:dyDescent="0.35">
      <c r="B1515" s="79" t="str">
        <f t="shared" ca="1" si="166"/>
        <v/>
      </c>
      <c r="C1515" s="80" t="str">
        <f t="shared" ca="1" si="167"/>
        <v/>
      </c>
      <c r="D1515" s="83" t="str">
        <f t="shared" ca="1" si="172"/>
        <v/>
      </c>
      <c r="E1515" s="81">
        <f t="shared" ca="1" si="171"/>
        <v>0</v>
      </c>
      <c r="F1515" s="83"/>
      <c r="G1515" s="82" t="str">
        <f t="shared" ca="1" si="168"/>
        <v/>
      </c>
      <c r="H1515" s="82" t="str">
        <f t="shared" ca="1" si="169"/>
        <v/>
      </c>
      <c r="I1515" s="82" t="str">
        <f t="shared" ca="1" si="170"/>
        <v/>
      </c>
    </row>
    <row r="1516" spans="2:9" ht="15" thickBot="1" x14ac:dyDescent="0.35">
      <c r="B1516" s="79" t="str">
        <f t="shared" ca="1" si="166"/>
        <v/>
      </c>
      <c r="C1516" s="80" t="str">
        <f t="shared" ca="1" si="167"/>
        <v/>
      </c>
      <c r="D1516" s="83" t="str">
        <f t="shared" ca="1" si="172"/>
        <v/>
      </c>
      <c r="E1516" s="81">
        <f t="shared" ca="1" si="171"/>
        <v>0</v>
      </c>
      <c r="F1516" s="83"/>
      <c r="G1516" s="82" t="str">
        <f t="shared" ca="1" si="168"/>
        <v/>
      </c>
      <c r="H1516" s="82" t="str">
        <f t="shared" ca="1" si="169"/>
        <v/>
      </c>
      <c r="I1516" s="82" t="str">
        <f t="shared" ca="1" si="170"/>
        <v/>
      </c>
    </row>
    <row r="1517" spans="2:9" ht="15" thickBot="1" x14ac:dyDescent="0.35">
      <c r="B1517" s="79" t="str">
        <f t="shared" ca="1" si="166"/>
        <v/>
      </c>
      <c r="C1517" s="80" t="str">
        <f t="shared" ca="1" si="167"/>
        <v/>
      </c>
      <c r="D1517" s="83" t="str">
        <f t="shared" ca="1" si="172"/>
        <v/>
      </c>
      <c r="E1517" s="81">
        <f t="shared" ca="1" si="171"/>
        <v>0</v>
      </c>
      <c r="F1517" s="83"/>
      <c r="G1517" s="82" t="str">
        <f t="shared" ca="1" si="168"/>
        <v/>
      </c>
      <c r="H1517" s="82" t="str">
        <f t="shared" ca="1" si="169"/>
        <v/>
      </c>
      <c r="I1517" s="82" t="str">
        <f t="shared" ca="1" si="170"/>
        <v/>
      </c>
    </row>
    <row r="1518" spans="2:9" ht="15" thickBot="1" x14ac:dyDescent="0.35">
      <c r="B1518" s="79" t="str">
        <f t="shared" ca="1" si="166"/>
        <v/>
      </c>
      <c r="C1518" s="80" t="str">
        <f t="shared" ca="1" si="167"/>
        <v/>
      </c>
      <c r="D1518" s="83" t="str">
        <f t="shared" ca="1" si="172"/>
        <v/>
      </c>
      <c r="E1518" s="81">
        <f t="shared" ca="1" si="171"/>
        <v>0</v>
      </c>
      <c r="F1518" s="83"/>
      <c r="G1518" s="82" t="str">
        <f t="shared" ca="1" si="168"/>
        <v/>
      </c>
      <c r="H1518" s="82" t="str">
        <f t="shared" ca="1" si="169"/>
        <v/>
      </c>
      <c r="I1518" s="82" t="str">
        <f t="shared" ca="1" si="170"/>
        <v/>
      </c>
    </row>
    <row r="1519" spans="2:9" ht="15" thickBot="1" x14ac:dyDescent="0.35">
      <c r="B1519" s="79" t="str">
        <f t="shared" ref="B1519:B1582" ca="1" si="173">IFERROR(IF(I1518&lt;=0,"",B1518+1),"")</f>
        <v/>
      </c>
      <c r="C1519" s="80" t="str">
        <f t="shared" ca="1" si="167"/>
        <v/>
      </c>
      <c r="D1519" s="83" t="str">
        <f t="shared" ca="1" si="172"/>
        <v/>
      </c>
      <c r="E1519" s="81">
        <f t="shared" ca="1" si="171"/>
        <v>0</v>
      </c>
      <c r="F1519" s="83"/>
      <c r="G1519" s="82" t="str">
        <f t="shared" ca="1" si="168"/>
        <v/>
      </c>
      <c r="H1519" s="82" t="str">
        <f t="shared" ca="1" si="169"/>
        <v/>
      </c>
      <c r="I1519" s="82" t="str">
        <f t="shared" ca="1" si="170"/>
        <v/>
      </c>
    </row>
    <row r="1520" spans="2:9" ht="15" thickBot="1" x14ac:dyDescent="0.35">
      <c r="B1520" s="79" t="str">
        <f t="shared" ca="1" si="173"/>
        <v/>
      </c>
      <c r="C1520" s="80" t="str">
        <f t="shared" ca="1" si="167"/>
        <v/>
      </c>
      <c r="D1520" s="83" t="str">
        <f t="shared" ca="1" si="172"/>
        <v/>
      </c>
      <c r="E1520" s="81">
        <f t="shared" ca="1" si="171"/>
        <v>0</v>
      </c>
      <c r="F1520" s="83"/>
      <c r="G1520" s="82" t="str">
        <f t="shared" ca="1" si="168"/>
        <v/>
      </c>
      <c r="H1520" s="82" t="str">
        <f t="shared" ca="1" si="169"/>
        <v/>
      </c>
      <c r="I1520" s="82" t="str">
        <f t="shared" ca="1" si="170"/>
        <v/>
      </c>
    </row>
    <row r="1521" spans="2:9" ht="15" thickBot="1" x14ac:dyDescent="0.35">
      <c r="B1521" s="79" t="str">
        <f t="shared" ca="1" si="173"/>
        <v/>
      </c>
      <c r="C1521" s="80" t="str">
        <f t="shared" ca="1" si="167"/>
        <v/>
      </c>
      <c r="D1521" s="83" t="str">
        <f t="shared" ca="1" si="172"/>
        <v/>
      </c>
      <c r="E1521" s="81">
        <f t="shared" ca="1" si="171"/>
        <v>0</v>
      </c>
      <c r="F1521" s="83"/>
      <c r="G1521" s="82" t="str">
        <f t="shared" ca="1" si="168"/>
        <v/>
      </c>
      <c r="H1521" s="82" t="str">
        <f t="shared" ca="1" si="169"/>
        <v/>
      </c>
      <c r="I1521" s="82" t="str">
        <f t="shared" ca="1" si="170"/>
        <v/>
      </c>
    </row>
    <row r="1522" spans="2:9" ht="15" thickBot="1" x14ac:dyDescent="0.35">
      <c r="B1522" s="79" t="str">
        <f t="shared" ca="1" si="173"/>
        <v/>
      </c>
      <c r="C1522" s="80" t="str">
        <f t="shared" ca="1" si="167"/>
        <v/>
      </c>
      <c r="D1522" s="83" t="str">
        <f t="shared" ca="1" si="172"/>
        <v/>
      </c>
      <c r="E1522" s="81">
        <f t="shared" ca="1" si="171"/>
        <v>0</v>
      </c>
      <c r="F1522" s="83"/>
      <c r="G1522" s="82" t="str">
        <f t="shared" ca="1" si="168"/>
        <v/>
      </c>
      <c r="H1522" s="82" t="str">
        <f t="shared" ca="1" si="169"/>
        <v/>
      </c>
      <c r="I1522" s="82" t="str">
        <f t="shared" ca="1" si="170"/>
        <v/>
      </c>
    </row>
    <row r="1523" spans="2:9" ht="15" thickBot="1" x14ac:dyDescent="0.35">
      <c r="B1523" s="79" t="str">
        <f t="shared" ca="1" si="173"/>
        <v/>
      </c>
      <c r="C1523" s="80" t="str">
        <f t="shared" ca="1" si="167"/>
        <v/>
      </c>
      <c r="D1523" s="83" t="str">
        <f t="shared" ca="1" si="172"/>
        <v/>
      </c>
      <c r="E1523" s="81">
        <f t="shared" ca="1" si="171"/>
        <v>0</v>
      </c>
      <c r="F1523" s="83"/>
      <c r="G1523" s="82" t="str">
        <f t="shared" ca="1" si="168"/>
        <v/>
      </c>
      <c r="H1523" s="82" t="str">
        <f t="shared" ca="1" si="169"/>
        <v/>
      </c>
      <c r="I1523" s="82" t="str">
        <f t="shared" ca="1" si="170"/>
        <v/>
      </c>
    </row>
    <row r="1524" spans="2:9" ht="15" thickBot="1" x14ac:dyDescent="0.35">
      <c r="B1524" s="79" t="str">
        <f t="shared" ca="1" si="173"/>
        <v/>
      </c>
      <c r="C1524" s="80" t="str">
        <f t="shared" ca="1" si="167"/>
        <v/>
      </c>
      <c r="D1524" s="83" t="str">
        <f t="shared" ca="1" si="172"/>
        <v/>
      </c>
      <c r="E1524" s="81">
        <f t="shared" ca="1" si="171"/>
        <v>0</v>
      </c>
      <c r="F1524" s="83"/>
      <c r="G1524" s="82" t="str">
        <f t="shared" ca="1" si="168"/>
        <v/>
      </c>
      <c r="H1524" s="82" t="str">
        <f t="shared" ca="1" si="169"/>
        <v/>
      </c>
      <c r="I1524" s="82" t="str">
        <f t="shared" ca="1" si="170"/>
        <v/>
      </c>
    </row>
    <row r="1525" spans="2:9" ht="15" thickBot="1" x14ac:dyDescent="0.35">
      <c r="B1525" s="79" t="str">
        <f t="shared" ca="1" si="173"/>
        <v/>
      </c>
      <c r="C1525" s="80" t="str">
        <f t="shared" ca="1" si="167"/>
        <v/>
      </c>
      <c r="D1525" s="83" t="str">
        <f t="shared" ca="1" si="172"/>
        <v/>
      </c>
      <c r="E1525" s="81">
        <f t="shared" ca="1" si="171"/>
        <v>0</v>
      </c>
      <c r="F1525" s="83"/>
      <c r="G1525" s="82" t="str">
        <f t="shared" ca="1" si="168"/>
        <v/>
      </c>
      <c r="H1525" s="82" t="str">
        <f t="shared" ca="1" si="169"/>
        <v/>
      </c>
      <c r="I1525" s="82" t="str">
        <f t="shared" ca="1" si="170"/>
        <v/>
      </c>
    </row>
    <row r="1526" spans="2:9" ht="15" thickBot="1" x14ac:dyDescent="0.35">
      <c r="B1526" s="79" t="str">
        <f t="shared" ca="1" si="173"/>
        <v/>
      </c>
      <c r="C1526" s="80" t="str">
        <f t="shared" ca="1" si="167"/>
        <v/>
      </c>
      <c r="D1526" s="83" t="str">
        <f t="shared" ca="1" si="172"/>
        <v/>
      </c>
      <c r="E1526" s="81">
        <f t="shared" ca="1" si="171"/>
        <v>0</v>
      </c>
      <c r="F1526" s="83"/>
      <c r="G1526" s="82" t="str">
        <f t="shared" ca="1" si="168"/>
        <v/>
      </c>
      <c r="H1526" s="82" t="str">
        <f t="shared" ca="1" si="169"/>
        <v/>
      </c>
      <c r="I1526" s="82" t="str">
        <f t="shared" ca="1" si="170"/>
        <v/>
      </c>
    </row>
    <row r="1527" spans="2:9" ht="15" thickBot="1" x14ac:dyDescent="0.35">
      <c r="B1527" s="79" t="str">
        <f t="shared" ca="1" si="173"/>
        <v/>
      </c>
      <c r="C1527" s="80" t="str">
        <f t="shared" ca="1" si="167"/>
        <v/>
      </c>
      <c r="D1527" s="83" t="str">
        <f t="shared" ca="1" si="172"/>
        <v/>
      </c>
      <c r="E1527" s="81">
        <f t="shared" ca="1" si="171"/>
        <v>0</v>
      </c>
      <c r="F1527" s="83"/>
      <c r="G1527" s="82" t="str">
        <f t="shared" ca="1" si="168"/>
        <v/>
      </c>
      <c r="H1527" s="82" t="str">
        <f t="shared" ca="1" si="169"/>
        <v/>
      </c>
      <c r="I1527" s="82" t="str">
        <f t="shared" ca="1" si="170"/>
        <v/>
      </c>
    </row>
    <row r="1528" spans="2:9" ht="15" thickBot="1" x14ac:dyDescent="0.35">
      <c r="B1528" s="79" t="str">
        <f t="shared" ca="1" si="173"/>
        <v/>
      </c>
      <c r="C1528" s="80" t="str">
        <f t="shared" ca="1" si="167"/>
        <v/>
      </c>
      <c r="D1528" s="83" t="str">
        <f t="shared" ca="1" si="172"/>
        <v/>
      </c>
      <c r="E1528" s="81">
        <f t="shared" ca="1" si="171"/>
        <v>0</v>
      </c>
      <c r="F1528" s="83"/>
      <c r="G1528" s="82" t="str">
        <f t="shared" ca="1" si="168"/>
        <v/>
      </c>
      <c r="H1528" s="82" t="str">
        <f t="shared" ca="1" si="169"/>
        <v/>
      </c>
      <c r="I1528" s="82" t="str">
        <f t="shared" ca="1" si="170"/>
        <v/>
      </c>
    </row>
    <row r="1529" spans="2:9" ht="15" thickBot="1" x14ac:dyDescent="0.35">
      <c r="B1529" s="79" t="str">
        <f t="shared" ca="1" si="173"/>
        <v/>
      </c>
      <c r="C1529" s="80" t="str">
        <f t="shared" ca="1" si="167"/>
        <v/>
      </c>
      <c r="D1529" s="83" t="str">
        <f t="shared" ca="1" si="172"/>
        <v/>
      </c>
      <c r="E1529" s="81">
        <f t="shared" ca="1" si="171"/>
        <v>0</v>
      </c>
      <c r="F1529" s="83"/>
      <c r="G1529" s="82" t="str">
        <f t="shared" ca="1" si="168"/>
        <v/>
      </c>
      <c r="H1529" s="82" t="str">
        <f t="shared" ca="1" si="169"/>
        <v/>
      </c>
      <c r="I1529" s="82" t="str">
        <f t="shared" ca="1" si="170"/>
        <v/>
      </c>
    </row>
    <row r="1530" spans="2:9" ht="15" thickBot="1" x14ac:dyDescent="0.35">
      <c r="B1530" s="79" t="str">
        <f t="shared" ca="1" si="173"/>
        <v/>
      </c>
      <c r="C1530" s="80" t="str">
        <f t="shared" ca="1" si="167"/>
        <v/>
      </c>
      <c r="D1530" s="83" t="str">
        <f t="shared" ca="1" si="172"/>
        <v/>
      </c>
      <c r="E1530" s="81">
        <f t="shared" ca="1" si="171"/>
        <v>0</v>
      </c>
      <c r="F1530" s="83"/>
      <c r="G1530" s="82" t="str">
        <f t="shared" ca="1" si="168"/>
        <v/>
      </c>
      <c r="H1530" s="82" t="str">
        <f t="shared" ca="1" si="169"/>
        <v/>
      </c>
      <c r="I1530" s="82" t="str">
        <f t="shared" ca="1" si="170"/>
        <v/>
      </c>
    </row>
    <row r="1531" spans="2:9" ht="15" thickBot="1" x14ac:dyDescent="0.35">
      <c r="B1531" s="79" t="str">
        <f t="shared" ca="1" si="173"/>
        <v/>
      </c>
      <c r="C1531" s="80" t="str">
        <f t="shared" ca="1" si="167"/>
        <v/>
      </c>
      <c r="D1531" s="83" t="str">
        <f t="shared" ca="1" si="172"/>
        <v/>
      </c>
      <c r="E1531" s="81">
        <f t="shared" ca="1" si="171"/>
        <v>0</v>
      </c>
      <c r="F1531" s="83"/>
      <c r="G1531" s="82" t="str">
        <f t="shared" ca="1" si="168"/>
        <v/>
      </c>
      <c r="H1531" s="82" t="str">
        <f t="shared" ca="1" si="169"/>
        <v/>
      </c>
      <c r="I1531" s="82" t="str">
        <f t="shared" ca="1" si="170"/>
        <v/>
      </c>
    </row>
    <row r="1532" spans="2:9" ht="15" thickBot="1" x14ac:dyDescent="0.35">
      <c r="B1532" s="79" t="str">
        <f t="shared" ca="1" si="173"/>
        <v/>
      </c>
      <c r="C1532" s="80" t="str">
        <f t="shared" ca="1" si="167"/>
        <v/>
      </c>
      <c r="D1532" s="83" t="str">
        <f t="shared" ca="1" si="172"/>
        <v/>
      </c>
      <c r="E1532" s="81">
        <f t="shared" ca="1" si="171"/>
        <v>0</v>
      </c>
      <c r="F1532" s="83"/>
      <c r="G1532" s="82" t="str">
        <f t="shared" ca="1" si="168"/>
        <v/>
      </c>
      <c r="H1532" s="82" t="str">
        <f t="shared" ca="1" si="169"/>
        <v/>
      </c>
      <c r="I1532" s="82" t="str">
        <f t="shared" ca="1" si="170"/>
        <v/>
      </c>
    </row>
    <row r="1533" spans="2:9" ht="15" thickBot="1" x14ac:dyDescent="0.35">
      <c r="B1533" s="79" t="str">
        <f t="shared" ca="1" si="173"/>
        <v/>
      </c>
      <c r="C1533" s="80" t="str">
        <f t="shared" ca="1" si="167"/>
        <v/>
      </c>
      <c r="D1533" s="83" t="str">
        <f t="shared" ca="1" si="172"/>
        <v/>
      </c>
      <c r="E1533" s="81">
        <f t="shared" ca="1" si="171"/>
        <v>0</v>
      </c>
      <c r="F1533" s="83"/>
      <c r="G1533" s="82" t="str">
        <f t="shared" ca="1" si="168"/>
        <v/>
      </c>
      <c r="H1533" s="82" t="str">
        <f t="shared" ca="1" si="169"/>
        <v/>
      </c>
      <c r="I1533" s="82" t="str">
        <f t="shared" ca="1" si="170"/>
        <v/>
      </c>
    </row>
    <row r="1534" spans="2:9" ht="15" thickBot="1" x14ac:dyDescent="0.35">
      <c r="B1534" s="79" t="str">
        <f t="shared" ca="1" si="173"/>
        <v/>
      </c>
      <c r="C1534" s="80" t="str">
        <f t="shared" ca="1" si="167"/>
        <v/>
      </c>
      <c r="D1534" s="83" t="str">
        <f t="shared" ca="1" si="172"/>
        <v/>
      </c>
      <c r="E1534" s="81">
        <f t="shared" ca="1" si="171"/>
        <v>0</v>
      </c>
      <c r="F1534" s="83"/>
      <c r="G1534" s="82" t="str">
        <f t="shared" ca="1" si="168"/>
        <v/>
      </c>
      <c r="H1534" s="82" t="str">
        <f t="shared" ca="1" si="169"/>
        <v/>
      </c>
      <c r="I1534" s="82" t="str">
        <f t="shared" ca="1" si="170"/>
        <v/>
      </c>
    </row>
    <row r="1535" spans="2:9" ht="15" thickBot="1" x14ac:dyDescent="0.35">
      <c r="B1535" s="79" t="str">
        <f t="shared" ca="1" si="173"/>
        <v/>
      </c>
      <c r="C1535" s="80" t="str">
        <f t="shared" ca="1" si="167"/>
        <v/>
      </c>
      <c r="D1535" s="83" t="str">
        <f t="shared" ca="1" si="172"/>
        <v/>
      </c>
      <c r="E1535" s="81">
        <f t="shared" ca="1" si="171"/>
        <v>0</v>
      </c>
      <c r="F1535" s="83"/>
      <c r="G1535" s="82" t="str">
        <f t="shared" ca="1" si="168"/>
        <v/>
      </c>
      <c r="H1535" s="82" t="str">
        <f t="shared" ca="1" si="169"/>
        <v/>
      </c>
      <c r="I1535" s="82" t="str">
        <f t="shared" ca="1" si="170"/>
        <v/>
      </c>
    </row>
    <row r="1536" spans="2:9" ht="15" thickBot="1" x14ac:dyDescent="0.35">
      <c r="B1536" s="79" t="str">
        <f t="shared" ca="1" si="173"/>
        <v/>
      </c>
      <c r="C1536" s="80" t="str">
        <f t="shared" ca="1" si="167"/>
        <v/>
      </c>
      <c r="D1536" s="83" t="str">
        <f t="shared" ca="1" si="172"/>
        <v/>
      </c>
      <c r="E1536" s="81">
        <f t="shared" ca="1" si="171"/>
        <v>0</v>
      </c>
      <c r="F1536" s="83"/>
      <c r="G1536" s="82" t="str">
        <f t="shared" ca="1" si="168"/>
        <v/>
      </c>
      <c r="H1536" s="82" t="str">
        <f t="shared" ca="1" si="169"/>
        <v/>
      </c>
      <c r="I1536" s="82" t="str">
        <f t="shared" ca="1" si="170"/>
        <v/>
      </c>
    </row>
    <row r="1537" spans="2:9" ht="15" thickBot="1" x14ac:dyDescent="0.35">
      <c r="B1537" s="79" t="str">
        <f t="shared" ca="1" si="173"/>
        <v/>
      </c>
      <c r="C1537" s="80" t="str">
        <f t="shared" ca="1" si="167"/>
        <v/>
      </c>
      <c r="D1537" s="83" t="str">
        <f t="shared" ca="1" si="172"/>
        <v/>
      </c>
      <c r="E1537" s="81">
        <f t="shared" ca="1" si="171"/>
        <v>0</v>
      </c>
      <c r="F1537" s="83"/>
      <c r="G1537" s="82" t="str">
        <f t="shared" ca="1" si="168"/>
        <v/>
      </c>
      <c r="H1537" s="82" t="str">
        <f t="shared" ca="1" si="169"/>
        <v/>
      </c>
      <c r="I1537" s="82" t="str">
        <f t="shared" ca="1" si="170"/>
        <v/>
      </c>
    </row>
    <row r="1538" spans="2:9" ht="15" thickBot="1" x14ac:dyDescent="0.35">
      <c r="B1538" s="79" t="str">
        <f t="shared" ca="1" si="173"/>
        <v/>
      </c>
      <c r="C1538" s="80" t="str">
        <f t="shared" ca="1" si="167"/>
        <v/>
      </c>
      <c r="D1538" s="83" t="str">
        <f t="shared" ca="1" si="172"/>
        <v/>
      </c>
      <c r="E1538" s="81">
        <f t="shared" ca="1" si="171"/>
        <v>0</v>
      </c>
      <c r="F1538" s="83"/>
      <c r="G1538" s="82" t="str">
        <f t="shared" ca="1" si="168"/>
        <v/>
      </c>
      <c r="H1538" s="82" t="str">
        <f t="shared" ca="1" si="169"/>
        <v/>
      </c>
      <c r="I1538" s="82" t="str">
        <f t="shared" ca="1" si="170"/>
        <v/>
      </c>
    </row>
    <row r="1539" spans="2:9" ht="15" thickBot="1" x14ac:dyDescent="0.35">
      <c r="B1539" s="79" t="str">
        <f t="shared" ca="1" si="173"/>
        <v/>
      </c>
      <c r="C1539" s="80" t="str">
        <f t="shared" ca="1" si="167"/>
        <v/>
      </c>
      <c r="D1539" s="83" t="str">
        <f t="shared" ca="1" si="172"/>
        <v/>
      </c>
      <c r="E1539" s="81">
        <f t="shared" ca="1" si="171"/>
        <v>0</v>
      </c>
      <c r="F1539" s="83"/>
      <c r="G1539" s="82" t="str">
        <f t="shared" ca="1" si="168"/>
        <v/>
      </c>
      <c r="H1539" s="82" t="str">
        <f t="shared" ca="1" si="169"/>
        <v/>
      </c>
      <c r="I1539" s="82" t="str">
        <f t="shared" ca="1" si="170"/>
        <v/>
      </c>
    </row>
    <row r="1540" spans="2:9" ht="15" thickBot="1" x14ac:dyDescent="0.35">
      <c r="B1540" s="79" t="str">
        <f t="shared" ca="1" si="173"/>
        <v/>
      </c>
      <c r="C1540" s="80" t="str">
        <f t="shared" ca="1" si="167"/>
        <v/>
      </c>
      <c r="D1540" s="83" t="str">
        <f t="shared" ca="1" si="172"/>
        <v/>
      </c>
      <c r="E1540" s="81">
        <f t="shared" ca="1" si="171"/>
        <v>0</v>
      </c>
      <c r="F1540" s="83"/>
      <c r="G1540" s="82" t="str">
        <f t="shared" ca="1" si="168"/>
        <v/>
      </c>
      <c r="H1540" s="82" t="str">
        <f t="shared" ca="1" si="169"/>
        <v/>
      </c>
      <c r="I1540" s="82" t="str">
        <f t="shared" ca="1" si="170"/>
        <v/>
      </c>
    </row>
    <row r="1541" spans="2:9" ht="15" thickBot="1" x14ac:dyDescent="0.35">
      <c r="B1541" s="79" t="str">
        <f t="shared" ca="1" si="173"/>
        <v/>
      </c>
      <c r="C1541" s="80" t="str">
        <f t="shared" ca="1" si="167"/>
        <v/>
      </c>
      <c r="D1541" s="83" t="str">
        <f t="shared" ca="1" si="172"/>
        <v/>
      </c>
      <c r="E1541" s="81">
        <f t="shared" ca="1" si="171"/>
        <v>0</v>
      </c>
      <c r="F1541" s="83"/>
      <c r="G1541" s="82" t="str">
        <f t="shared" ca="1" si="168"/>
        <v/>
      </c>
      <c r="H1541" s="82" t="str">
        <f t="shared" ca="1" si="169"/>
        <v/>
      </c>
      <c r="I1541" s="82" t="str">
        <f t="shared" ca="1" si="170"/>
        <v/>
      </c>
    </row>
    <row r="1542" spans="2:9" ht="15" thickBot="1" x14ac:dyDescent="0.35">
      <c r="B1542" s="79" t="str">
        <f t="shared" ca="1" si="173"/>
        <v/>
      </c>
      <c r="C1542" s="80" t="str">
        <f t="shared" ca="1" si="167"/>
        <v/>
      </c>
      <c r="D1542" s="83" t="str">
        <f t="shared" ca="1" si="172"/>
        <v/>
      </c>
      <c r="E1542" s="81">
        <f t="shared" ca="1" si="171"/>
        <v>0</v>
      </c>
      <c r="F1542" s="83"/>
      <c r="G1542" s="82" t="str">
        <f t="shared" ca="1" si="168"/>
        <v/>
      </c>
      <c r="H1542" s="82" t="str">
        <f t="shared" ca="1" si="169"/>
        <v/>
      </c>
      <c r="I1542" s="82" t="str">
        <f t="shared" ca="1" si="170"/>
        <v/>
      </c>
    </row>
    <row r="1543" spans="2:9" ht="15" thickBot="1" x14ac:dyDescent="0.35">
      <c r="B1543" s="79" t="str">
        <f t="shared" ca="1" si="173"/>
        <v/>
      </c>
      <c r="C1543" s="80" t="str">
        <f t="shared" ca="1" si="167"/>
        <v/>
      </c>
      <c r="D1543" s="83" t="str">
        <f t="shared" ca="1" si="172"/>
        <v/>
      </c>
      <c r="E1543" s="81">
        <f t="shared" ca="1" si="171"/>
        <v>0</v>
      </c>
      <c r="F1543" s="83"/>
      <c r="G1543" s="82" t="str">
        <f t="shared" ca="1" si="168"/>
        <v/>
      </c>
      <c r="H1543" s="82" t="str">
        <f t="shared" ca="1" si="169"/>
        <v/>
      </c>
      <c r="I1543" s="82" t="str">
        <f t="shared" ca="1" si="170"/>
        <v/>
      </c>
    </row>
    <row r="1544" spans="2:9" ht="15" thickBot="1" x14ac:dyDescent="0.35">
      <c r="B1544" s="79" t="str">
        <f t="shared" ca="1" si="173"/>
        <v/>
      </c>
      <c r="C1544" s="80" t="str">
        <f t="shared" ca="1" si="167"/>
        <v/>
      </c>
      <c r="D1544" s="83" t="str">
        <f t="shared" ca="1" si="172"/>
        <v/>
      </c>
      <c r="E1544" s="81">
        <f t="shared" ca="1" si="171"/>
        <v>0</v>
      </c>
      <c r="F1544" s="83"/>
      <c r="G1544" s="82" t="str">
        <f t="shared" ca="1" si="168"/>
        <v/>
      </c>
      <c r="H1544" s="82" t="str">
        <f t="shared" ca="1" si="169"/>
        <v/>
      </c>
      <c r="I1544" s="82" t="str">
        <f t="shared" ca="1" si="170"/>
        <v/>
      </c>
    </row>
    <row r="1545" spans="2:9" ht="15" thickBot="1" x14ac:dyDescent="0.35">
      <c r="B1545" s="79" t="str">
        <f t="shared" ca="1" si="173"/>
        <v/>
      </c>
      <c r="C1545" s="80" t="str">
        <f t="shared" ca="1" si="167"/>
        <v/>
      </c>
      <c r="D1545" s="83" t="str">
        <f t="shared" ca="1" si="172"/>
        <v/>
      </c>
      <c r="E1545" s="81">
        <f t="shared" ca="1" si="171"/>
        <v>0</v>
      </c>
      <c r="F1545" s="83"/>
      <c r="G1545" s="82" t="str">
        <f t="shared" ca="1" si="168"/>
        <v/>
      </c>
      <c r="H1545" s="82" t="str">
        <f t="shared" ca="1" si="169"/>
        <v/>
      </c>
      <c r="I1545" s="82" t="str">
        <f t="shared" ca="1" si="170"/>
        <v/>
      </c>
    </row>
    <row r="1546" spans="2:9" ht="15" thickBot="1" x14ac:dyDescent="0.35">
      <c r="B1546" s="79" t="str">
        <f t="shared" ca="1" si="173"/>
        <v/>
      </c>
      <c r="C1546" s="80" t="str">
        <f t="shared" ca="1" si="167"/>
        <v/>
      </c>
      <c r="D1546" s="83" t="str">
        <f t="shared" ca="1" si="172"/>
        <v/>
      </c>
      <c r="E1546" s="81">
        <f t="shared" ca="1" si="171"/>
        <v>0</v>
      </c>
      <c r="F1546" s="83"/>
      <c r="G1546" s="82" t="str">
        <f t="shared" ca="1" si="168"/>
        <v/>
      </c>
      <c r="H1546" s="82" t="str">
        <f t="shared" ca="1" si="169"/>
        <v/>
      </c>
      <c r="I1546" s="82" t="str">
        <f t="shared" ca="1" si="170"/>
        <v/>
      </c>
    </row>
    <row r="1547" spans="2:9" ht="15" thickBot="1" x14ac:dyDescent="0.35">
      <c r="B1547" s="79" t="str">
        <f t="shared" ca="1" si="173"/>
        <v/>
      </c>
      <c r="C1547" s="80" t="str">
        <f t="shared" ca="1" si="167"/>
        <v/>
      </c>
      <c r="D1547" s="83" t="str">
        <f t="shared" ca="1" si="172"/>
        <v/>
      </c>
      <c r="E1547" s="81">
        <f t="shared" ca="1" si="171"/>
        <v>0</v>
      </c>
      <c r="F1547" s="83"/>
      <c r="G1547" s="82" t="str">
        <f t="shared" ca="1" si="168"/>
        <v/>
      </c>
      <c r="H1547" s="82" t="str">
        <f t="shared" ca="1" si="169"/>
        <v/>
      </c>
      <c r="I1547" s="82" t="str">
        <f t="shared" ca="1" si="170"/>
        <v/>
      </c>
    </row>
    <row r="1548" spans="2:9" ht="15" thickBot="1" x14ac:dyDescent="0.35">
      <c r="B1548" s="79" t="str">
        <f t="shared" ca="1" si="173"/>
        <v/>
      </c>
      <c r="C1548" s="80" t="str">
        <f t="shared" ca="1" si="167"/>
        <v/>
      </c>
      <c r="D1548" s="83" t="str">
        <f t="shared" ca="1" si="172"/>
        <v/>
      </c>
      <c r="E1548" s="81">
        <f t="shared" ca="1" si="171"/>
        <v>0</v>
      </c>
      <c r="F1548" s="83"/>
      <c r="G1548" s="82" t="str">
        <f t="shared" ca="1" si="168"/>
        <v/>
      </c>
      <c r="H1548" s="82" t="str">
        <f t="shared" ca="1" si="169"/>
        <v/>
      </c>
      <c r="I1548" s="82" t="str">
        <f t="shared" ca="1" si="170"/>
        <v/>
      </c>
    </row>
    <row r="1549" spans="2:9" ht="15" thickBot="1" x14ac:dyDescent="0.35">
      <c r="B1549" s="79" t="str">
        <f t="shared" ca="1" si="173"/>
        <v/>
      </c>
      <c r="C1549" s="80" t="str">
        <f t="shared" ca="1" si="167"/>
        <v/>
      </c>
      <c r="D1549" s="83" t="str">
        <f t="shared" ca="1" si="172"/>
        <v/>
      </c>
      <c r="E1549" s="81">
        <f t="shared" ca="1" si="171"/>
        <v>0</v>
      </c>
      <c r="F1549" s="83"/>
      <c r="G1549" s="82" t="str">
        <f t="shared" ca="1" si="168"/>
        <v/>
      </c>
      <c r="H1549" s="82" t="str">
        <f t="shared" ca="1" si="169"/>
        <v/>
      </c>
      <c r="I1549" s="82" t="str">
        <f t="shared" ca="1" si="170"/>
        <v/>
      </c>
    </row>
    <row r="1550" spans="2:9" ht="15" thickBot="1" x14ac:dyDescent="0.35">
      <c r="B1550" s="79" t="str">
        <f t="shared" ca="1" si="173"/>
        <v/>
      </c>
      <c r="C1550" s="80" t="str">
        <f t="shared" ca="1" si="167"/>
        <v/>
      </c>
      <c r="D1550" s="83" t="str">
        <f t="shared" ca="1" si="172"/>
        <v/>
      </c>
      <c r="E1550" s="81">
        <f t="shared" ca="1" si="171"/>
        <v>0</v>
      </c>
      <c r="F1550" s="83"/>
      <c r="G1550" s="82" t="str">
        <f t="shared" ca="1" si="168"/>
        <v/>
      </c>
      <c r="H1550" s="82" t="str">
        <f t="shared" ca="1" si="169"/>
        <v/>
      </c>
      <c r="I1550" s="82" t="str">
        <f t="shared" ca="1" si="170"/>
        <v/>
      </c>
    </row>
    <row r="1551" spans="2:9" ht="15" thickBot="1" x14ac:dyDescent="0.35">
      <c r="B1551" s="79" t="str">
        <f t="shared" ca="1" si="173"/>
        <v/>
      </c>
      <c r="C1551" s="80" t="str">
        <f t="shared" ca="1" si="167"/>
        <v/>
      </c>
      <c r="D1551" s="83" t="str">
        <f t="shared" ca="1" si="172"/>
        <v/>
      </c>
      <c r="E1551" s="81">
        <f t="shared" ca="1" si="171"/>
        <v>0</v>
      </c>
      <c r="F1551" s="83"/>
      <c r="G1551" s="82" t="str">
        <f t="shared" ca="1" si="168"/>
        <v/>
      </c>
      <c r="H1551" s="82" t="str">
        <f t="shared" ca="1" si="169"/>
        <v/>
      </c>
      <c r="I1551" s="82" t="str">
        <f t="shared" ca="1" si="170"/>
        <v/>
      </c>
    </row>
    <row r="1552" spans="2:9" ht="15" thickBot="1" x14ac:dyDescent="0.35">
      <c r="B1552" s="79" t="str">
        <f t="shared" ca="1" si="173"/>
        <v/>
      </c>
      <c r="C1552" s="80" t="str">
        <f t="shared" ca="1" si="167"/>
        <v/>
      </c>
      <c r="D1552" s="83" t="str">
        <f t="shared" ca="1" si="172"/>
        <v/>
      </c>
      <c r="E1552" s="81">
        <f t="shared" ca="1" si="171"/>
        <v>0</v>
      </c>
      <c r="F1552" s="83"/>
      <c r="G1552" s="82" t="str">
        <f t="shared" ca="1" si="168"/>
        <v/>
      </c>
      <c r="H1552" s="82" t="str">
        <f t="shared" ca="1" si="169"/>
        <v/>
      </c>
      <c r="I1552" s="82" t="str">
        <f t="shared" ca="1" si="170"/>
        <v/>
      </c>
    </row>
    <row r="1553" spans="2:9" ht="15" thickBot="1" x14ac:dyDescent="0.35">
      <c r="B1553" s="79" t="str">
        <f t="shared" ca="1" si="173"/>
        <v/>
      </c>
      <c r="C1553" s="80" t="str">
        <f t="shared" ca="1" si="167"/>
        <v/>
      </c>
      <c r="D1553" s="83" t="str">
        <f t="shared" ca="1" si="172"/>
        <v/>
      </c>
      <c r="E1553" s="81">
        <f t="shared" ca="1" si="171"/>
        <v>0</v>
      </c>
      <c r="F1553" s="83"/>
      <c r="G1553" s="82" t="str">
        <f t="shared" ca="1" si="168"/>
        <v/>
      </c>
      <c r="H1553" s="82" t="str">
        <f t="shared" ca="1" si="169"/>
        <v/>
      </c>
      <c r="I1553" s="82" t="str">
        <f t="shared" ca="1" si="170"/>
        <v/>
      </c>
    </row>
    <row r="1554" spans="2:9" ht="15" thickBot="1" x14ac:dyDescent="0.35">
      <c r="B1554" s="79" t="str">
        <f t="shared" ca="1" si="173"/>
        <v/>
      </c>
      <c r="C1554" s="80" t="str">
        <f t="shared" ca="1" si="167"/>
        <v/>
      </c>
      <c r="D1554" s="83" t="str">
        <f t="shared" ca="1" si="172"/>
        <v/>
      </c>
      <c r="E1554" s="81">
        <f t="shared" ca="1" si="171"/>
        <v>0</v>
      </c>
      <c r="F1554" s="83"/>
      <c r="G1554" s="82" t="str">
        <f t="shared" ca="1" si="168"/>
        <v/>
      </c>
      <c r="H1554" s="82" t="str">
        <f t="shared" ca="1" si="169"/>
        <v/>
      </c>
      <c r="I1554" s="82" t="str">
        <f t="shared" ca="1" si="170"/>
        <v/>
      </c>
    </row>
    <row r="1555" spans="2:9" ht="15" thickBot="1" x14ac:dyDescent="0.35">
      <c r="B1555" s="79" t="str">
        <f t="shared" ca="1" si="173"/>
        <v/>
      </c>
      <c r="C1555" s="80" t="str">
        <f t="shared" ca="1" si="167"/>
        <v/>
      </c>
      <c r="D1555" s="83" t="str">
        <f t="shared" ca="1" si="172"/>
        <v/>
      </c>
      <c r="E1555" s="81">
        <f t="shared" ca="1" si="171"/>
        <v>0</v>
      </c>
      <c r="F1555" s="83"/>
      <c r="G1555" s="82" t="str">
        <f t="shared" ca="1" si="168"/>
        <v/>
      </c>
      <c r="H1555" s="82" t="str">
        <f t="shared" ca="1" si="169"/>
        <v/>
      </c>
      <c r="I1555" s="82" t="str">
        <f t="shared" ca="1" si="170"/>
        <v/>
      </c>
    </row>
    <row r="1556" spans="2:9" ht="15" thickBot="1" x14ac:dyDescent="0.35">
      <c r="B1556" s="79" t="str">
        <f t="shared" ca="1" si="173"/>
        <v/>
      </c>
      <c r="C1556" s="80" t="str">
        <f t="shared" ca="1" si="167"/>
        <v/>
      </c>
      <c r="D1556" s="83" t="str">
        <f t="shared" ca="1" si="172"/>
        <v/>
      </c>
      <c r="E1556" s="81">
        <f t="shared" ca="1" si="171"/>
        <v>0</v>
      </c>
      <c r="F1556" s="83"/>
      <c r="G1556" s="82" t="str">
        <f t="shared" ca="1" si="168"/>
        <v/>
      </c>
      <c r="H1556" s="82" t="str">
        <f t="shared" ca="1" si="169"/>
        <v/>
      </c>
      <c r="I1556" s="82" t="str">
        <f t="shared" ca="1" si="170"/>
        <v/>
      </c>
    </row>
    <row r="1557" spans="2:9" ht="15" thickBot="1" x14ac:dyDescent="0.35">
      <c r="B1557" s="79" t="str">
        <f t="shared" ca="1" si="173"/>
        <v/>
      </c>
      <c r="C1557" s="80" t="str">
        <f t="shared" ca="1" si="167"/>
        <v/>
      </c>
      <c r="D1557" s="83" t="str">
        <f t="shared" ca="1" si="172"/>
        <v/>
      </c>
      <c r="E1557" s="81">
        <f t="shared" ca="1" si="171"/>
        <v>0</v>
      </c>
      <c r="F1557" s="83"/>
      <c r="G1557" s="82" t="str">
        <f t="shared" ca="1" si="168"/>
        <v/>
      </c>
      <c r="H1557" s="82" t="str">
        <f t="shared" ca="1" si="169"/>
        <v/>
      </c>
      <c r="I1557" s="82" t="str">
        <f t="shared" ca="1" si="170"/>
        <v/>
      </c>
    </row>
    <row r="1558" spans="2:9" ht="15" thickBot="1" x14ac:dyDescent="0.35">
      <c r="B1558" s="79" t="str">
        <f t="shared" ca="1" si="173"/>
        <v/>
      </c>
      <c r="C1558" s="80" t="str">
        <f t="shared" ca="1" si="167"/>
        <v/>
      </c>
      <c r="D1558" s="83" t="str">
        <f t="shared" ca="1" si="172"/>
        <v/>
      </c>
      <c r="E1558" s="81">
        <f t="shared" ca="1" si="171"/>
        <v>0</v>
      </c>
      <c r="F1558" s="83"/>
      <c r="G1558" s="82" t="str">
        <f t="shared" ca="1" si="168"/>
        <v/>
      </c>
      <c r="H1558" s="82" t="str">
        <f t="shared" ca="1" si="169"/>
        <v/>
      </c>
      <c r="I1558" s="82" t="str">
        <f t="shared" ca="1" si="170"/>
        <v/>
      </c>
    </row>
    <row r="1559" spans="2:9" ht="15" thickBot="1" x14ac:dyDescent="0.35">
      <c r="B1559" s="79" t="str">
        <f t="shared" ca="1" si="173"/>
        <v/>
      </c>
      <c r="C1559" s="80" t="str">
        <f t="shared" ca="1" si="167"/>
        <v/>
      </c>
      <c r="D1559" s="83" t="str">
        <f t="shared" ca="1" si="172"/>
        <v/>
      </c>
      <c r="E1559" s="81">
        <f t="shared" ca="1" si="171"/>
        <v>0</v>
      </c>
      <c r="F1559" s="83"/>
      <c r="G1559" s="82" t="str">
        <f t="shared" ca="1" si="168"/>
        <v/>
      </c>
      <c r="H1559" s="82" t="str">
        <f t="shared" ca="1" si="169"/>
        <v/>
      </c>
      <c r="I1559" s="82" t="str">
        <f t="shared" ca="1" si="170"/>
        <v/>
      </c>
    </row>
    <row r="1560" spans="2:9" ht="15" thickBot="1" x14ac:dyDescent="0.35">
      <c r="B1560" s="79" t="str">
        <f t="shared" ca="1" si="173"/>
        <v/>
      </c>
      <c r="C1560" s="80" t="str">
        <f t="shared" ref="C1560:C1623" ca="1" si="174">IF($E$10="End of the Period",IF(B1560="","",IF(OR(payment_frequency_2="Weekly",payment_frequency_2="Bi-weekly",payment_frequency_2="Semi-monthly"),first_payment_date_2+B1560*VLOOKUP(payment_frequency_2,periodic_table,2,0),EDATE(first_payment_date_2,B1560*VLOOKUP(payment_frequency_2,periodic_table,2,0)))),IF(B1560="","",IF(OR(payment_frequency_2="Weekly",payment_frequency_2="Bi-weekly",payment_frequency_2="Semi-monthly"),first_payment_date_2+(B1560-1)*VLOOKUP(payment_frequency_2,periodic_table,2,0),EDATE(first_payment_date_2,(B1560-1)*VLOOKUP(payment_frequency_2,periodic_table,2,0)))))</f>
        <v/>
      </c>
      <c r="D1560" s="83" t="str">
        <f t="shared" ca="1" si="172"/>
        <v/>
      </c>
      <c r="E1560" s="81">
        <f t="shared" ca="1" si="171"/>
        <v>0</v>
      </c>
      <c r="F1560" s="83"/>
      <c r="G1560" s="82" t="str">
        <f t="shared" ref="G1560:G1623" ca="1" si="175">IF(AND(payment_type_2=1,B1560=1),0,IF(B1560="","",I1559*rate_2))</f>
        <v/>
      </c>
      <c r="H1560" s="82" t="str">
        <f t="shared" ca="1" si="169"/>
        <v/>
      </c>
      <c r="I1560" s="82" t="str">
        <f t="shared" ca="1" si="170"/>
        <v/>
      </c>
    </row>
    <row r="1561" spans="2:9" ht="15" thickBot="1" x14ac:dyDescent="0.35">
      <c r="B1561" s="79" t="str">
        <f t="shared" ca="1" si="173"/>
        <v/>
      </c>
      <c r="C1561" s="80" t="str">
        <f t="shared" ca="1" si="174"/>
        <v/>
      </c>
      <c r="D1561" s="83" t="str">
        <f t="shared" ca="1" si="172"/>
        <v/>
      </c>
      <c r="E1561" s="81">
        <f t="shared" ca="1" si="171"/>
        <v>0</v>
      </c>
      <c r="F1561" s="83"/>
      <c r="G1561" s="82" t="str">
        <f t="shared" ca="1" si="175"/>
        <v/>
      </c>
      <c r="H1561" s="82" t="str">
        <f t="shared" ref="H1561:H1624" ca="1" si="176">IF(B1561="","",D1561-G1561+E1561+F1561)</f>
        <v/>
      </c>
      <c r="I1561" s="82" t="str">
        <f t="shared" ref="I1561:I1624" ca="1" si="177">IFERROR(IF(H1561&lt;=0,"",I1560-H1561),"")</f>
        <v/>
      </c>
    </row>
    <row r="1562" spans="2:9" ht="15" thickBot="1" x14ac:dyDescent="0.35">
      <c r="B1562" s="79" t="str">
        <f t="shared" ca="1" si="173"/>
        <v/>
      </c>
      <c r="C1562" s="80" t="str">
        <f t="shared" ca="1" si="174"/>
        <v/>
      </c>
      <c r="D1562" s="83" t="str">
        <f t="shared" ca="1" si="172"/>
        <v/>
      </c>
      <c r="E1562" s="81">
        <f t="shared" ca="1" si="171"/>
        <v>0</v>
      </c>
      <c r="F1562" s="83"/>
      <c r="G1562" s="82" t="str">
        <f t="shared" ca="1" si="175"/>
        <v/>
      </c>
      <c r="H1562" s="82" t="str">
        <f t="shared" ca="1" si="176"/>
        <v/>
      </c>
      <c r="I1562" s="82" t="str">
        <f t="shared" ca="1" si="177"/>
        <v/>
      </c>
    </row>
    <row r="1563" spans="2:9" ht="15" thickBot="1" x14ac:dyDescent="0.35">
      <c r="B1563" s="79" t="str">
        <f t="shared" ca="1" si="173"/>
        <v/>
      </c>
      <c r="C1563" s="80" t="str">
        <f t="shared" ca="1" si="174"/>
        <v/>
      </c>
      <c r="D1563" s="83" t="str">
        <f t="shared" ca="1" si="172"/>
        <v/>
      </c>
      <c r="E1563" s="81">
        <f t="shared" ca="1" si="171"/>
        <v>0</v>
      </c>
      <c r="F1563" s="83"/>
      <c r="G1563" s="82" t="str">
        <f t="shared" ca="1" si="175"/>
        <v/>
      </c>
      <c r="H1563" s="82" t="str">
        <f t="shared" ca="1" si="176"/>
        <v/>
      </c>
      <c r="I1563" s="82" t="str">
        <f t="shared" ca="1" si="177"/>
        <v/>
      </c>
    </row>
    <row r="1564" spans="2:9" ht="15" thickBot="1" x14ac:dyDescent="0.35">
      <c r="B1564" s="79" t="str">
        <f t="shared" ca="1" si="173"/>
        <v/>
      </c>
      <c r="C1564" s="80" t="str">
        <f t="shared" ca="1" si="174"/>
        <v/>
      </c>
      <c r="D1564" s="83" t="str">
        <f t="shared" ca="1" si="172"/>
        <v/>
      </c>
      <c r="E1564" s="81">
        <f t="shared" ca="1" si="171"/>
        <v>0</v>
      </c>
      <c r="F1564" s="83"/>
      <c r="G1564" s="82" t="str">
        <f t="shared" ca="1" si="175"/>
        <v/>
      </c>
      <c r="H1564" s="82" t="str">
        <f t="shared" ca="1" si="176"/>
        <v/>
      </c>
      <c r="I1564" s="82" t="str">
        <f t="shared" ca="1" si="177"/>
        <v/>
      </c>
    </row>
    <row r="1565" spans="2:9" ht="15" thickBot="1" x14ac:dyDescent="0.35">
      <c r="B1565" s="79" t="str">
        <f t="shared" ca="1" si="173"/>
        <v/>
      </c>
      <c r="C1565" s="80" t="str">
        <f t="shared" ca="1" si="174"/>
        <v/>
      </c>
      <c r="D1565" s="83" t="str">
        <f t="shared" ca="1" si="172"/>
        <v/>
      </c>
      <c r="E1565" s="81">
        <f t="shared" ca="1" si="171"/>
        <v>0</v>
      </c>
      <c r="F1565" s="83"/>
      <c r="G1565" s="82" t="str">
        <f t="shared" ca="1" si="175"/>
        <v/>
      </c>
      <c r="H1565" s="82" t="str">
        <f t="shared" ca="1" si="176"/>
        <v/>
      </c>
      <c r="I1565" s="82" t="str">
        <f t="shared" ca="1" si="177"/>
        <v/>
      </c>
    </row>
    <row r="1566" spans="2:9" ht="15" thickBot="1" x14ac:dyDescent="0.35">
      <c r="B1566" s="79" t="str">
        <f t="shared" ca="1" si="173"/>
        <v/>
      </c>
      <c r="C1566" s="80" t="str">
        <f t="shared" ca="1" si="174"/>
        <v/>
      </c>
      <c r="D1566" s="83" t="str">
        <f t="shared" ca="1" si="172"/>
        <v/>
      </c>
      <c r="E1566" s="81">
        <f t="shared" ca="1" si="171"/>
        <v>0</v>
      </c>
      <c r="F1566" s="83"/>
      <c r="G1566" s="82" t="str">
        <f t="shared" ca="1" si="175"/>
        <v/>
      </c>
      <c r="H1566" s="82" t="str">
        <f t="shared" ca="1" si="176"/>
        <v/>
      </c>
      <c r="I1566" s="82" t="str">
        <f t="shared" ca="1" si="177"/>
        <v/>
      </c>
    </row>
    <row r="1567" spans="2:9" ht="15" thickBot="1" x14ac:dyDescent="0.35">
      <c r="B1567" s="79" t="str">
        <f t="shared" ca="1" si="173"/>
        <v/>
      </c>
      <c r="C1567" s="80" t="str">
        <f t="shared" ca="1" si="174"/>
        <v/>
      </c>
      <c r="D1567" s="83" t="str">
        <f t="shared" ca="1" si="172"/>
        <v/>
      </c>
      <c r="E1567" s="81">
        <f t="shared" ca="1" si="171"/>
        <v>0</v>
      </c>
      <c r="F1567" s="83"/>
      <c r="G1567" s="82" t="str">
        <f t="shared" ca="1" si="175"/>
        <v/>
      </c>
      <c r="H1567" s="82" t="str">
        <f t="shared" ca="1" si="176"/>
        <v/>
      </c>
      <c r="I1567" s="82" t="str">
        <f t="shared" ca="1" si="177"/>
        <v/>
      </c>
    </row>
    <row r="1568" spans="2:9" ht="15" thickBot="1" x14ac:dyDescent="0.35">
      <c r="B1568" s="79" t="str">
        <f t="shared" ca="1" si="173"/>
        <v/>
      </c>
      <c r="C1568" s="80" t="str">
        <f t="shared" ca="1" si="174"/>
        <v/>
      </c>
      <c r="D1568" s="83" t="str">
        <f t="shared" ca="1" si="172"/>
        <v/>
      </c>
      <c r="E1568" s="81">
        <f t="shared" ca="1" si="171"/>
        <v>0</v>
      </c>
      <c r="F1568" s="83"/>
      <c r="G1568" s="82" t="str">
        <f t="shared" ca="1" si="175"/>
        <v/>
      </c>
      <c r="H1568" s="82" t="str">
        <f t="shared" ca="1" si="176"/>
        <v/>
      </c>
      <c r="I1568" s="82" t="str">
        <f t="shared" ca="1" si="177"/>
        <v/>
      </c>
    </row>
    <row r="1569" spans="2:9" ht="15" thickBot="1" x14ac:dyDescent="0.35">
      <c r="B1569" s="79" t="str">
        <f t="shared" ca="1" si="173"/>
        <v/>
      </c>
      <c r="C1569" s="80" t="str">
        <f t="shared" ca="1" si="174"/>
        <v/>
      </c>
      <c r="D1569" s="83" t="str">
        <f t="shared" ca="1" si="172"/>
        <v/>
      </c>
      <c r="E1569" s="81">
        <f t="shared" ca="1" si="171"/>
        <v>0</v>
      </c>
      <c r="F1569" s="83"/>
      <c r="G1569" s="82" t="str">
        <f t="shared" ca="1" si="175"/>
        <v/>
      </c>
      <c r="H1569" s="82" t="str">
        <f t="shared" ca="1" si="176"/>
        <v/>
      </c>
      <c r="I1569" s="82" t="str">
        <f t="shared" ca="1" si="177"/>
        <v/>
      </c>
    </row>
    <row r="1570" spans="2:9" ht="15" thickBot="1" x14ac:dyDescent="0.35">
      <c r="B1570" s="79" t="str">
        <f t="shared" ca="1" si="173"/>
        <v/>
      </c>
      <c r="C1570" s="80" t="str">
        <f t="shared" ca="1" si="174"/>
        <v/>
      </c>
      <c r="D1570" s="83" t="str">
        <f t="shared" ca="1" si="172"/>
        <v/>
      </c>
      <c r="E1570" s="81">
        <f t="shared" ca="1" si="171"/>
        <v>0</v>
      </c>
      <c r="F1570" s="83"/>
      <c r="G1570" s="82" t="str">
        <f t="shared" ca="1" si="175"/>
        <v/>
      </c>
      <c r="H1570" s="82" t="str">
        <f t="shared" ca="1" si="176"/>
        <v/>
      </c>
      <c r="I1570" s="82" t="str">
        <f t="shared" ca="1" si="177"/>
        <v/>
      </c>
    </row>
    <row r="1571" spans="2:9" ht="15" thickBot="1" x14ac:dyDescent="0.35">
      <c r="B1571" s="79" t="str">
        <f t="shared" ca="1" si="173"/>
        <v/>
      </c>
      <c r="C1571" s="80" t="str">
        <f t="shared" ca="1" si="174"/>
        <v/>
      </c>
      <c r="D1571" s="83" t="str">
        <f t="shared" ca="1" si="172"/>
        <v/>
      </c>
      <c r="E1571" s="81">
        <f t="shared" ca="1" si="171"/>
        <v>0</v>
      </c>
      <c r="F1571" s="83"/>
      <c r="G1571" s="82" t="str">
        <f t="shared" ca="1" si="175"/>
        <v/>
      </c>
      <c r="H1571" s="82" t="str">
        <f t="shared" ca="1" si="176"/>
        <v/>
      </c>
      <c r="I1571" s="82" t="str">
        <f t="shared" ca="1" si="177"/>
        <v/>
      </c>
    </row>
    <row r="1572" spans="2:9" ht="15" thickBot="1" x14ac:dyDescent="0.35">
      <c r="B1572" s="79" t="str">
        <f t="shared" ca="1" si="173"/>
        <v/>
      </c>
      <c r="C1572" s="80" t="str">
        <f t="shared" ca="1" si="174"/>
        <v/>
      </c>
      <c r="D1572" s="83" t="str">
        <f t="shared" ca="1" si="172"/>
        <v/>
      </c>
      <c r="E1572" s="81">
        <f t="shared" ref="E1572:E1635" ca="1" si="178">IFERROR(IF(I1571-D1572&lt;$E$13,0,IF(B1572=$I$17,$E$13,IF(B1572&lt;$I$17,0,IF(MOD(B1572-$I$17,$E$18)=0,$E$13,0)))),0)</f>
        <v>0</v>
      </c>
      <c r="F1572" s="83"/>
      <c r="G1572" s="82" t="str">
        <f t="shared" ca="1" si="175"/>
        <v/>
      </c>
      <c r="H1572" s="82" t="str">
        <f t="shared" ca="1" si="176"/>
        <v/>
      </c>
      <c r="I1572" s="82" t="str">
        <f t="shared" ca="1" si="177"/>
        <v/>
      </c>
    </row>
    <row r="1573" spans="2:9" ht="15" thickBot="1" x14ac:dyDescent="0.35">
      <c r="B1573" s="79" t="str">
        <f t="shared" ca="1" si="173"/>
        <v/>
      </c>
      <c r="C1573" s="80" t="str">
        <f t="shared" ca="1" si="174"/>
        <v/>
      </c>
      <c r="D1573" s="83" t="str">
        <f t="shared" ca="1" si="172"/>
        <v/>
      </c>
      <c r="E1573" s="81">
        <f t="shared" ca="1" si="178"/>
        <v>0</v>
      </c>
      <c r="F1573" s="83"/>
      <c r="G1573" s="82" t="str">
        <f t="shared" ca="1" si="175"/>
        <v/>
      </c>
      <c r="H1573" s="82" t="str">
        <f t="shared" ca="1" si="176"/>
        <v/>
      </c>
      <c r="I1573" s="82" t="str">
        <f t="shared" ca="1" si="177"/>
        <v/>
      </c>
    </row>
    <row r="1574" spans="2:9" ht="15" thickBot="1" x14ac:dyDescent="0.35">
      <c r="B1574" s="79" t="str">
        <f t="shared" ca="1" si="173"/>
        <v/>
      </c>
      <c r="C1574" s="80" t="str">
        <f t="shared" ca="1" si="174"/>
        <v/>
      </c>
      <c r="D1574" s="83" t="str">
        <f t="shared" ca="1" si="172"/>
        <v/>
      </c>
      <c r="E1574" s="81">
        <f t="shared" ca="1" si="178"/>
        <v>0</v>
      </c>
      <c r="F1574" s="83"/>
      <c r="G1574" s="82" t="str">
        <f t="shared" ca="1" si="175"/>
        <v/>
      </c>
      <c r="H1574" s="82" t="str">
        <f t="shared" ca="1" si="176"/>
        <v/>
      </c>
      <c r="I1574" s="82" t="str">
        <f t="shared" ca="1" si="177"/>
        <v/>
      </c>
    </row>
    <row r="1575" spans="2:9" ht="15" thickBot="1" x14ac:dyDescent="0.35">
      <c r="B1575" s="79" t="str">
        <f t="shared" ca="1" si="173"/>
        <v/>
      </c>
      <c r="C1575" s="80" t="str">
        <f t="shared" ca="1" si="174"/>
        <v/>
      </c>
      <c r="D1575" s="83" t="str">
        <f t="shared" ca="1" si="172"/>
        <v/>
      </c>
      <c r="E1575" s="81">
        <f t="shared" ca="1" si="178"/>
        <v>0</v>
      </c>
      <c r="F1575" s="83"/>
      <c r="G1575" s="82" t="str">
        <f t="shared" ca="1" si="175"/>
        <v/>
      </c>
      <c r="H1575" s="82" t="str">
        <f t="shared" ca="1" si="176"/>
        <v/>
      </c>
      <c r="I1575" s="82" t="str">
        <f t="shared" ca="1" si="177"/>
        <v/>
      </c>
    </row>
    <row r="1576" spans="2:9" ht="15" thickBot="1" x14ac:dyDescent="0.35">
      <c r="B1576" s="79" t="str">
        <f t="shared" ca="1" si="173"/>
        <v/>
      </c>
      <c r="C1576" s="80" t="str">
        <f t="shared" ca="1" si="174"/>
        <v/>
      </c>
      <c r="D1576" s="83" t="str">
        <f t="shared" ca="1" si="172"/>
        <v/>
      </c>
      <c r="E1576" s="81">
        <f t="shared" ca="1" si="178"/>
        <v>0</v>
      </c>
      <c r="F1576" s="83"/>
      <c r="G1576" s="82" t="str">
        <f t="shared" ca="1" si="175"/>
        <v/>
      </c>
      <c r="H1576" s="82" t="str">
        <f t="shared" ca="1" si="176"/>
        <v/>
      </c>
      <c r="I1576" s="82" t="str">
        <f t="shared" ca="1" si="177"/>
        <v/>
      </c>
    </row>
    <row r="1577" spans="2:9" ht="15" thickBot="1" x14ac:dyDescent="0.35">
      <c r="B1577" s="79" t="str">
        <f t="shared" ca="1" si="173"/>
        <v/>
      </c>
      <c r="C1577" s="80" t="str">
        <f t="shared" ca="1" si="174"/>
        <v/>
      </c>
      <c r="D1577" s="83" t="str">
        <f t="shared" ref="D1577:D1633" ca="1" si="179">IF(B1577="","",IF(I1576&lt;payment_2,I1576*(1+rate_2),payment_2))</f>
        <v/>
      </c>
      <c r="E1577" s="81">
        <f t="shared" ca="1" si="178"/>
        <v>0</v>
      </c>
      <c r="F1577" s="83"/>
      <c r="G1577" s="82" t="str">
        <f t="shared" ca="1" si="175"/>
        <v/>
      </c>
      <c r="H1577" s="82" t="str">
        <f t="shared" ca="1" si="176"/>
        <v/>
      </c>
      <c r="I1577" s="82" t="str">
        <f t="shared" ca="1" si="177"/>
        <v/>
      </c>
    </row>
    <row r="1578" spans="2:9" ht="15" thickBot="1" x14ac:dyDescent="0.35">
      <c r="B1578" s="79" t="str">
        <f t="shared" ca="1" si="173"/>
        <v/>
      </c>
      <c r="C1578" s="80" t="str">
        <f t="shared" ca="1" si="174"/>
        <v/>
      </c>
      <c r="D1578" s="83" t="str">
        <f t="shared" ca="1" si="179"/>
        <v/>
      </c>
      <c r="E1578" s="81">
        <f t="shared" ca="1" si="178"/>
        <v>0</v>
      </c>
      <c r="F1578" s="83"/>
      <c r="G1578" s="82" t="str">
        <f t="shared" ca="1" si="175"/>
        <v/>
      </c>
      <c r="H1578" s="82" t="str">
        <f t="shared" ca="1" si="176"/>
        <v/>
      </c>
      <c r="I1578" s="82" t="str">
        <f t="shared" ca="1" si="177"/>
        <v/>
      </c>
    </row>
    <row r="1579" spans="2:9" ht="15" thickBot="1" x14ac:dyDescent="0.35">
      <c r="B1579" s="79" t="str">
        <f t="shared" ca="1" si="173"/>
        <v/>
      </c>
      <c r="C1579" s="80" t="str">
        <f t="shared" ca="1" si="174"/>
        <v/>
      </c>
      <c r="D1579" s="83" t="str">
        <f t="shared" ca="1" si="179"/>
        <v/>
      </c>
      <c r="E1579" s="81">
        <f t="shared" ca="1" si="178"/>
        <v>0</v>
      </c>
      <c r="F1579" s="83"/>
      <c r="G1579" s="82" t="str">
        <f t="shared" ca="1" si="175"/>
        <v/>
      </c>
      <c r="H1579" s="82" t="str">
        <f t="shared" ca="1" si="176"/>
        <v/>
      </c>
      <c r="I1579" s="82" t="str">
        <f t="shared" ca="1" si="177"/>
        <v/>
      </c>
    </row>
    <row r="1580" spans="2:9" ht="15" thickBot="1" x14ac:dyDescent="0.35">
      <c r="B1580" s="79" t="str">
        <f t="shared" ca="1" si="173"/>
        <v/>
      </c>
      <c r="C1580" s="80" t="str">
        <f t="shared" ca="1" si="174"/>
        <v/>
      </c>
      <c r="D1580" s="83" t="str">
        <f t="shared" ca="1" si="179"/>
        <v/>
      </c>
      <c r="E1580" s="81">
        <f t="shared" ca="1" si="178"/>
        <v>0</v>
      </c>
      <c r="F1580" s="83"/>
      <c r="G1580" s="82" t="str">
        <f t="shared" ca="1" si="175"/>
        <v/>
      </c>
      <c r="H1580" s="82" t="str">
        <f t="shared" ca="1" si="176"/>
        <v/>
      </c>
      <c r="I1580" s="82" t="str">
        <f t="shared" ca="1" si="177"/>
        <v/>
      </c>
    </row>
    <row r="1581" spans="2:9" ht="15" thickBot="1" x14ac:dyDescent="0.35">
      <c r="B1581" s="79" t="str">
        <f t="shared" ca="1" si="173"/>
        <v/>
      </c>
      <c r="C1581" s="80" t="str">
        <f t="shared" ca="1" si="174"/>
        <v/>
      </c>
      <c r="D1581" s="83" t="str">
        <f t="shared" ca="1" si="179"/>
        <v/>
      </c>
      <c r="E1581" s="81">
        <f t="shared" ca="1" si="178"/>
        <v>0</v>
      </c>
      <c r="F1581" s="83"/>
      <c r="G1581" s="82" t="str">
        <f t="shared" ca="1" si="175"/>
        <v/>
      </c>
      <c r="H1581" s="82" t="str">
        <f t="shared" ca="1" si="176"/>
        <v/>
      </c>
      <c r="I1581" s="82" t="str">
        <f t="shared" ca="1" si="177"/>
        <v/>
      </c>
    </row>
    <row r="1582" spans="2:9" ht="15" thickBot="1" x14ac:dyDescent="0.35">
      <c r="B1582" s="79" t="str">
        <f t="shared" ca="1" si="173"/>
        <v/>
      </c>
      <c r="C1582" s="80" t="str">
        <f t="shared" ca="1" si="174"/>
        <v/>
      </c>
      <c r="D1582" s="83" t="str">
        <f t="shared" ca="1" si="179"/>
        <v/>
      </c>
      <c r="E1582" s="81">
        <f t="shared" ca="1" si="178"/>
        <v>0</v>
      </c>
      <c r="F1582" s="83"/>
      <c r="G1582" s="82" t="str">
        <f t="shared" ca="1" si="175"/>
        <v/>
      </c>
      <c r="H1582" s="82" t="str">
        <f t="shared" ca="1" si="176"/>
        <v/>
      </c>
      <c r="I1582" s="82" t="str">
        <f t="shared" ca="1" si="177"/>
        <v/>
      </c>
    </row>
    <row r="1583" spans="2:9" ht="15" thickBot="1" x14ac:dyDescent="0.35">
      <c r="B1583" s="79" t="str">
        <f t="shared" ref="B1583:B1646" ca="1" si="180">IFERROR(IF(I1582&lt;=0,"",B1582+1),"")</f>
        <v/>
      </c>
      <c r="C1583" s="80" t="str">
        <f t="shared" ca="1" si="174"/>
        <v/>
      </c>
      <c r="D1583" s="83" t="str">
        <f t="shared" ca="1" si="179"/>
        <v/>
      </c>
      <c r="E1583" s="81">
        <f t="shared" ca="1" si="178"/>
        <v>0</v>
      </c>
      <c r="F1583" s="83"/>
      <c r="G1583" s="82" t="str">
        <f t="shared" ca="1" si="175"/>
        <v/>
      </c>
      <c r="H1583" s="82" t="str">
        <f t="shared" ca="1" si="176"/>
        <v/>
      </c>
      <c r="I1583" s="82" t="str">
        <f t="shared" ca="1" si="177"/>
        <v/>
      </c>
    </row>
    <row r="1584" spans="2:9" ht="15" thickBot="1" x14ac:dyDescent="0.35">
      <c r="B1584" s="79" t="str">
        <f t="shared" ca="1" si="180"/>
        <v/>
      </c>
      <c r="C1584" s="80" t="str">
        <f t="shared" ca="1" si="174"/>
        <v/>
      </c>
      <c r="D1584" s="83" t="str">
        <f t="shared" ca="1" si="179"/>
        <v/>
      </c>
      <c r="E1584" s="81">
        <f t="shared" ca="1" si="178"/>
        <v>0</v>
      </c>
      <c r="F1584" s="83"/>
      <c r="G1584" s="82" t="str">
        <f t="shared" ca="1" si="175"/>
        <v/>
      </c>
      <c r="H1584" s="82" t="str">
        <f t="shared" ca="1" si="176"/>
        <v/>
      </c>
      <c r="I1584" s="82" t="str">
        <f t="shared" ca="1" si="177"/>
        <v/>
      </c>
    </row>
    <row r="1585" spans="2:9" ht="15" thickBot="1" x14ac:dyDescent="0.35">
      <c r="B1585" s="79" t="str">
        <f t="shared" ca="1" si="180"/>
        <v/>
      </c>
      <c r="C1585" s="80" t="str">
        <f t="shared" ca="1" si="174"/>
        <v/>
      </c>
      <c r="D1585" s="83" t="str">
        <f t="shared" ca="1" si="179"/>
        <v/>
      </c>
      <c r="E1585" s="81">
        <f t="shared" ca="1" si="178"/>
        <v>0</v>
      </c>
      <c r="F1585" s="83"/>
      <c r="G1585" s="82" t="str">
        <f t="shared" ca="1" si="175"/>
        <v/>
      </c>
      <c r="H1585" s="82" t="str">
        <f t="shared" ca="1" si="176"/>
        <v/>
      </c>
      <c r="I1585" s="82" t="str">
        <f t="shared" ca="1" si="177"/>
        <v/>
      </c>
    </row>
    <row r="1586" spans="2:9" ht="15" thickBot="1" x14ac:dyDescent="0.35">
      <c r="B1586" s="79" t="str">
        <f t="shared" ca="1" si="180"/>
        <v/>
      </c>
      <c r="C1586" s="80" t="str">
        <f t="shared" ca="1" si="174"/>
        <v/>
      </c>
      <c r="D1586" s="83" t="str">
        <f t="shared" ca="1" si="179"/>
        <v/>
      </c>
      <c r="E1586" s="81">
        <f t="shared" ca="1" si="178"/>
        <v>0</v>
      </c>
      <c r="F1586" s="83"/>
      <c r="G1586" s="82" t="str">
        <f t="shared" ca="1" si="175"/>
        <v/>
      </c>
      <c r="H1586" s="82" t="str">
        <f t="shared" ca="1" si="176"/>
        <v/>
      </c>
      <c r="I1586" s="82" t="str">
        <f t="shared" ca="1" si="177"/>
        <v/>
      </c>
    </row>
    <row r="1587" spans="2:9" ht="15" thickBot="1" x14ac:dyDescent="0.35">
      <c r="B1587" s="79" t="str">
        <f t="shared" ca="1" si="180"/>
        <v/>
      </c>
      <c r="C1587" s="80" t="str">
        <f t="shared" ca="1" si="174"/>
        <v/>
      </c>
      <c r="D1587" s="83" t="str">
        <f t="shared" ca="1" si="179"/>
        <v/>
      </c>
      <c r="E1587" s="81">
        <f t="shared" ca="1" si="178"/>
        <v>0</v>
      </c>
      <c r="F1587" s="83"/>
      <c r="G1587" s="82" t="str">
        <f t="shared" ca="1" si="175"/>
        <v/>
      </c>
      <c r="H1587" s="82" t="str">
        <f t="shared" ca="1" si="176"/>
        <v/>
      </c>
      <c r="I1587" s="82" t="str">
        <f t="shared" ca="1" si="177"/>
        <v/>
      </c>
    </row>
    <row r="1588" spans="2:9" ht="15" thickBot="1" x14ac:dyDescent="0.35">
      <c r="B1588" s="79" t="str">
        <f t="shared" ca="1" si="180"/>
        <v/>
      </c>
      <c r="C1588" s="80" t="str">
        <f t="shared" ca="1" si="174"/>
        <v/>
      </c>
      <c r="D1588" s="83" t="str">
        <f t="shared" ca="1" si="179"/>
        <v/>
      </c>
      <c r="E1588" s="81">
        <f t="shared" ca="1" si="178"/>
        <v>0</v>
      </c>
      <c r="F1588" s="83"/>
      <c r="G1588" s="82" t="str">
        <f t="shared" ca="1" si="175"/>
        <v/>
      </c>
      <c r="H1588" s="82" t="str">
        <f t="shared" ca="1" si="176"/>
        <v/>
      </c>
      <c r="I1588" s="82" t="str">
        <f t="shared" ca="1" si="177"/>
        <v/>
      </c>
    </row>
    <row r="1589" spans="2:9" ht="15" thickBot="1" x14ac:dyDescent="0.35">
      <c r="B1589" s="79" t="str">
        <f t="shared" ca="1" si="180"/>
        <v/>
      </c>
      <c r="C1589" s="80" t="str">
        <f t="shared" ca="1" si="174"/>
        <v/>
      </c>
      <c r="D1589" s="83" t="str">
        <f t="shared" ca="1" si="179"/>
        <v/>
      </c>
      <c r="E1589" s="81">
        <f t="shared" ca="1" si="178"/>
        <v>0</v>
      </c>
      <c r="F1589" s="83"/>
      <c r="G1589" s="82" t="str">
        <f t="shared" ca="1" si="175"/>
        <v/>
      </c>
      <c r="H1589" s="82" t="str">
        <f t="shared" ca="1" si="176"/>
        <v/>
      </c>
      <c r="I1589" s="82" t="str">
        <f t="shared" ca="1" si="177"/>
        <v/>
      </c>
    </row>
    <row r="1590" spans="2:9" ht="15" thickBot="1" x14ac:dyDescent="0.35">
      <c r="B1590" s="79" t="str">
        <f t="shared" ca="1" si="180"/>
        <v/>
      </c>
      <c r="C1590" s="80" t="str">
        <f t="shared" ca="1" si="174"/>
        <v/>
      </c>
      <c r="D1590" s="83" t="str">
        <f t="shared" ca="1" si="179"/>
        <v/>
      </c>
      <c r="E1590" s="81">
        <f t="shared" ca="1" si="178"/>
        <v>0</v>
      </c>
      <c r="F1590" s="83"/>
      <c r="G1590" s="82" t="str">
        <f t="shared" ca="1" si="175"/>
        <v/>
      </c>
      <c r="H1590" s="82" t="str">
        <f t="shared" ca="1" si="176"/>
        <v/>
      </c>
      <c r="I1590" s="82" t="str">
        <f t="shared" ca="1" si="177"/>
        <v/>
      </c>
    </row>
    <row r="1591" spans="2:9" ht="15" thickBot="1" x14ac:dyDescent="0.35">
      <c r="B1591" s="79" t="str">
        <f t="shared" ca="1" si="180"/>
        <v/>
      </c>
      <c r="C1591" s="80" t="str">
        <f t="shared" ca="1" si="174"/>
        <v/>
      </c>
      <c r="D1591" s="83" t="str">
        <f t="shared" ca="1" si="179"/>
        <v/>
      </c>
      <c r="E1591" s="81">
        <f t="shared" ca="1" si="178"/>
        <v>0</v>
      </c>
      <c r="F1591" s="83"/>
      <c r="G1591" s="82" t="str">
        <f t="shared" ca="1" si="175"/>
        <v/>
      </c>
      <c r="H1591" s="82" t="str">
        <f t="shared" ca="1" si="176"/>
        <v/>
      </c>
      <c r="I1591" s="82" t="str">
        <f t="shared" ca="1" si="177"/>
        <v/>
      </c>
    </row>
    <row r="1592" spans="2:9" ht="15" thickBot="1" x14ac:dyDescent="0.35">
      <c r="B1592" s="79" t="str">
        <f t="shared" ca="1" si="180"/>
        <v/>
      </c>
      <c r="C1592" s="80" t="str">
        <f t="shared" ca="1" si="174"/>
        <v/>
      </c>
      <c r="D1592" s="83" t="str">
        <f t="shared" ca="1" si="179"/>
        <v/>
      </c>
      <c r="E1592" s="81">
        <f t="shared" ca="1" si="178"/>
        <v>0</v>
      </c>
      <c r="F1592" s="83"/>
      <c r="G1592" s="82" t="str">
        <f t="shared" ca="1" si="175"/>
        <v/>
      </c>
      <c r="H1592" s="82" t="str">
        <f t="shared" ca="1" si="176"/>
        <v/>
      </c>
      <c r="I1592" s="82" t="str">
        <f t="shared" ca="1" si="177"/>
        <v/>
      </c>
    </row>
    <row r="1593" spans="2:9" ht="15" thickBot="1" x14ac:dyDescent="0.35">
      <c r="B1593" s="79" t="str">
        <f t="shared" ca="1" si="180"/>
        <v/>
      </c>
      <c r="C1593" s="80" t="str">
        <f t="shared" ca="1" si="174"/>
        <v/>
      </c>
      <c r="D1593" s="83" t="str">
        <f t="shared" ca="1" si="179"/>
        <v/>
      </c>
      <c r="E1593" s="81">
        <f t="shared" ca="1" si="178"/>
        <v>0</v>
      </c>
      <c r="F1593" s="83"/>
      <c r="G1593" s="82" t="str">
        <f t="shared" ca="1" si="175"/>
        <v/>
      </c>
      <c r="H1593" s="82" t="str">
        <f t="shared" ca="1" si="176"/>
        <v/>
      </c>
      <c r="I1593" s="82" t="str">
        <f t="shared" ca="1" si="177"/>
        <v/>
      </c>
    </row>
    <row r="1594" spans="2:9" ht="15" thickBot="1" x14ac:dyDescent="0.35">
      <c r="B1594" s="79" t="str">
        <f t="shared" ca="1" si="180"/>
        <v/>
      </c>
      <c r="C1594" s="80" t="str">
        <f t="shared" ca="1" si="174"/>
        <v/>
      </c>
      <c r="D1594" s="83" t="str">
        <f t="shared" ca="1" si="179"/>
        <v/>
      </c>
      <c r="E1594" s="81">
        <f t="shared" ca="1" si="178"/>
        <v>0</v>
      </c>
      <c r="F1594" s="83"/>
      <c r="G1594" s="82" t="str">
        <f t="shared" ca="1" si="175"/>
        <v/>
      </c>
      <c r="H1594" s="82" t="str">
        <f t="shared" ca="1" si="176"/>
        <v/>
      </c>
      <c r="I1594" s="82" t="str">
        <f t="shared" ca="1" si="177"/>
        <v/>
      </c>
    </row>
    <row r="1595" spans="2:9" ht="15" thickBot="1" x14ac:dyDescent="0.35">
      <c r="B1595" s="79" t="str">
        <f t="shared" ca="1" si="180"/>
        <v/>
      </c>
      <c r="C1595" s="80" t="str">
        <f t="shared" ca="1" si="174"/>
        <v/>
      </c>
      <c r="D1595" s="83" t="str">
        <f t="shared" ca="1" si="179"/>
        <v/>
      </c>
      <c r="E1595" s="81">
        <f t="shared" ca="1" si="178"/>
        <v>0</v>
      </c>
      <c r="F1595" s="83"/>
      <c r="G1595" s="82" t="str">
        <f t="shared" ca="1" si="175"/>
        <v/>
      </c>
      <c r="H1595" s="82" t="str">
        <f t="shared" ca="1" si="176"/>
        <v/>
      </c>
      <c r="I1595" s="82" t="str">
        <f t="shared" ca="1" si="177"/>
        <v/>
      </c>
    </row>
    <row r="1596" spans="2:9" ht="15" thickBot="1" x14ac:dyDescent="0.35">
      <c r="B1596" s="79" t="str">
        <f t="shared" ca="1" si="180"/>
        <v/>
      </c>
      <c r="C1596" s="80" t="str">
        <f t="shared" ca="1" si="174"/>
        <v/>
      </c>
      <c r="D1596" s="83" t="str">
        <f t="shared" ca="1" si="179"/>
        <v/>
      </c>
      <c r="E1596" s="81">
        <f t="shared" ca="1" si="178"/>
        <v>0</v>
      </c>
      <c r="F1596" s="83"/>
      <c r="G1596" s="82" t="str">
        <f t="shared" ca="1" si="175"/>
        <v/>
      </c>
      <c r="H1596" s="82" t="str">
        <f t="shared" ca="1" si="176"/>
        <v/>
      </c>
      <c r="I1596" s="82" t="str">
        <f t="shared" ca="1" si="177"/>
        <v/>
      </c>
    </row>
    <row r="1597" spans="2:9" ht="15" thickBot="1" x14ac:dyDescent="0.35">
      <c r="B1597" s="79" t="str">
        <f t="shared" ca="1" si="180"/>
        <v/>
      </c>
      <c r="C1597" s="80" t="str">
        <f t="shared" ca="1" si="174"/>
        <v/>
      </c>
      <c r="D1597" s="83" t="str">
        <f t="shared" ca="1" si="179"/>
        <v/>
      </c>
      <c r="E1597" s="81">
        <f t="shared" ca="1" si="178"/>
        <v>0</v>
      </c>
      <c r="F1597" s="83"/>
      <c r="G1597" s="82" t="str">
        <f t="shared" ca="1" si="175"/>
        <v/>
      </c>
      <c r="H1597" s="82" t="str">
        <f t="shared" ca="1" si="176"/>
        <v/>
      </c>
      <c r="I1597" s="82" t="str">
        <f t="shared" ca="1" si="177"/>
        <v/>
      </c>
    </row>
    <row r="1598" spans="2:9" ht="15" thickBot="1" x14ac:dyDescent="0.35">
      <c r="B1598" s="79" t="str">
        <f t="shared" ca="1" si="180"/>
        <v/>
      </c>
      <c r="C1598" s="80" t="str">
        <f t="shared" ca="1" si="174"/>
        <v/>
      </c>
      <c r="D1598" s="83" t="str">
        <f t="shared" ca="1" si="179"/>
        <v/>
      </c>
      <c r="E1598" s="81">
        <f t="shared" ca="1" si="178"/>
        <v>0</v>
      </c>
      <c r="F1598" s="83"/>
      <c r="G1598" s="82" t="str">
        <f t="shared" ca="1" si="175"/>
        <v/>
      </c>
      <c r="H1598" s="82" t="str">
        <f t="shared" ca="1" si="176"/>
        <v/>
      </c>
      <c r="I1598" s="82" t="str">
        <f t="shared" ca="1" si="177"/>
        <v/>
      </c>
    </row>
    <row r="1599" spans="2:9" ht="15" thickBot="1" x14ac:dyDescent="0.35">
      <c r="B1599" s="79" t="str">
        <f t="shared" ca="1" si="180"/>
        <v/>
      </c>
      <c r="C1599" s="80" t="str">
        <f t="shared" ca="1" si="174"/>
        <v/>
      </c>
      <c r="D1599" s="83" t="str">
        <f t="shared" ca="1" si="179"/>
        <v/>
      </c>
      <c r="E1599" s="81">
        <f t="shared" ca="1" si="178"/>
        <v>0</v>
      </c>
      <c r="F1599" s="83"/>
      <c r="G1599" s="82" t="str">
        <f t="shared" ca="1" si="175"/>
        <v/>
      </c>
      <c r="H1599" s="82" t="str">
        <f t="shared" ca="1" si="176"/>
        <v/>
      </c>
      <c r="I1599" s="82" t="str">
        <f t="shared" ca="1" si="177"/>
        <v/>
      </c>
    </row>
    <row r="1600" spans="2:9" ht="15" thickBot="1" x14ac:dyDescent="0.35">
      <c r="B1600" s="79" t="str">
        <f t="shared" ca="1" si="180"/>
        <v/>
      </c>
      <c r="C1600" s="80" t="str">
        <f t="shared" ca="1" si="174"/>
        <v/>
      </c>
      <c r="D1600" s="83" t="str">
        <f t="shared" ca="1" si="179"/>
        <v/>
      </c>
      <c r="E1600" s="81">
        <f t="shared" ca="1" si="178"/>
        <v>0</v>
      </c>
      <c r="F1600" s="83"/>
      <c r="G1600" s="82" t="str">
        <f t="shared" ca="1" si="175"/>
        <v/>
      </c>
      <c r="H1600" s="82" t="str">
        <f t="shared" ca="1" si="176"/>
        <v/>
      </c>
      <c r="I1600" s="82" t="str">
        <f t="shared" ca="1" si="177"/>
        <v/>
      </c>
    </row>
    <row r="1601" spans="2:9" ht="15" thickBot="1" x14ac:dyDescent="0.35">
      <c r="B1601" s="79" t="str">
        <f t="shared" ca="1" si="180"/>
        <v/>
      </c>
      <c r="C1601" s="80" t="str">
        <f t="shared" ca="1" si="174"/>
        <v/>
      </c>
      <c r="D1601" s="83" t="str">
        <f t="shared" ca="1" si="179"/>
        <v/>
      </c>
      <c r="E1601" s="81">
        <f t="shared" ca="1" si="178"/>
        <v>0</v>
      </c>
      <c r="F1601" s="83"/>
      <c r="G1601" s="82" t="str">
        <f t="shared" ca="1" si="175"/>
        <v/>
      </c>
      <c r="H1601" s="82" t="str">
        <f t="shared" ca="1" si="176"/>
        <v/>
      </c>
      <c r="I1601" s="82" t="str">
        <f t="shared" ca="1" si="177"/>
        <v/>
      </c>
    </row>
    <row r="1602" spans="2:9" ht="15" thickBot="1" x14ac:dyDescent="0.35">
      <c r="B1602" s="79" t="str">
        <f t="shared" ca="1" si="180"/>
        <v/>
      </c>
      <c r="C1602" s="80" t="str">
        <f t="shared" ca="1" si="174"/>
        <v/>
      </c>
      <c r="D1602" s="83" t="str">
        <f t="shared" ca="1" si="179"/>
        <v/>
      </c>
      <c r="E1602" s="81">
        <f t="shared" ca="1" si="178"/>
        <v>0</v>
      </c>
      <c r="F1602" s="83"/>
      <c r="G1602" s="82" t="str">
        <f t="shared" ca="1" si="175"/>
        <v/>
      </c>
      <c r="H1602" s="82" t="str">
        <f t="shared" ca="1" si="176"/>
        <v/>
      </c>
      <c r="I1602" s="82" t="str">
        <f t="shared" ca="1" si="177"/>
        <v/>
      </c>
    </row>
    <row r="1603" spans="2:9" ht="15" thickBot="1" x14ac:dyDescent="0.35">
      <c r="B1603" s="79" t="str">
        <f t="shared" ca="1" si="180"/>
        <v/>
      </c>
      <c r="C1603" s="80" t="str">
        <f t="shared" ca="1" si="174"/>
        <v/>
      </c>
      <c r="D1603" s="83" t="str">
        <f t="shared" ca="1" si="179"/>
        <v/>
      </c>
      <c r="E1603" s="81">
        <f t="shared" ca="1" si="178"/>
        <v>0</v>
      </c>
      <c r="F1603" s="83"/>
      <c r="G1603" s="82" t="str">
        <f t="shared" ca="1" si="175"/>
        <v/>
      </c>
      <c r="H1603" s="82" t="str">
        <f t="shared" ca="1" si="176"/>
        <v/>
      </c>
      <c r="I1603" s="82" t="str">
        <f t="shared" ca="1" si="177"/>
        <v/>
      </c>
    </row>
    <row r="1604" spans="2:9" ht="15" thickBot="1" x14ac:dyDescent="0.35">
      <c r="B1604" s="79" t="str">
        <f t="shared" ca="1" si="180"/>
        <v/>
      </c>
      <c r="C1604" s="80" t="str">
        <f t="shared" ca="1" si="174"/>
        <v/>
      </c>
      <c r="D1604" s="83" t="str">
        <f t="shared" ca="1" si="179"/>
        <v/>
      </c>
      <c r="E1604" s="81">
        <f t="shared" ca="1" si="178"/>
        <v>0</v>
      </c>
      <c r="F1604" s="83"/>
      <c r="G1604" s="82" t="str">
        <f t="shared" ca="1" si="175"/>
        <v/>
      </c>
      <c r="H1604" s="82" t="str">
        <f t="shared" ca="1" si="176"/>
        <v/>
      </c>
      <c r="I1604" s="82" t="str">
        <f t="shared" ca="1" si="177"/>
        <v/>
      </c>
    </row>
    <row r="1605" spans="2:9" ht="15" thickBot="1" x14ac:dyDescent="0.35">
      <c r="B1605" s="79" t="str">
        <f t="shared" ca="1" si="180"/>
        <v/>
      </c>
      <c r="C1605" s="80" t="str">
        <f t="shared" ca="1" si="174"/>
        <v/>
      </c>
      <c r="D1605" s="83" t="str">
        <f t="shared" ca="1" si="179"/>
        <v/>
      </c>
      <c r="E1605" s="81">
        <f t="shared" ca="1" si="178"/>
        <v>0</v>
      </c>
      <c r="F1605" s="83"/>
      <c r="G1605" s="82" t="str">
        <f t="shared" ca="1" si="175"/>
        <v/>
      </c>
      <c r="H1605" s="82" t="str">
        <f t="shared" ca="1" si="176"/>
        <v/>
      </c>
      <c r="I1605" s="82" t="str">
        <f t="shared" ca="1" si="177"/>
        <v/>
      </c>
    </row>
    <row r="1606" spans="2:9" ht="15" thickBot="1" x14ac:dyDescent="0.35">
      <c r="B1606" s="79" t="str">
        <f t="shared" ca="1" si="180"/>
        <v/>
      </c>
      <c r="C1606" s="80" t="str">
        <f t="shared" ca="1" si="174"/>
        <v/>
      </c>
      <c r="D1606" s="83" t="str">
        <f t="shared" ca="1" si="179"/>
        <v/>
      </c>
      <c r="E1606" s="81">
        <f t="shared" ca="1" si="178"/>
        <v>0</v>
      </c>
      <c r="F1606" s="83"/>
      <c r="G1606" s="82" t="str">
        <f t="shared" ca="1" si="175"/>
        <v/>
      </c>
      <c r="H1606" s="82" t="str">
        <f t="shared" ca="1" si="176"/>
        <v/>
      </c>
      <c r="I1606" s="82" t="str">
        <f t="shared" ca="1" si="177"/>
        <v/>
      </c>
    </row>
    <row r="1607" spans="2:9" ht="15" thickBot="1" x14ac:dyDescent="0.35">
      <c r="B1607" s="79" t="str">
        <f t="shared" ca="1" si="180"/>
        <v/>
      </c>
      <c r="C1607" s="80" t="str">
        <f t="shared" ca="1" si="174"/>
        <v/>
      </c>
      <c r="D1607" s="83" t="str">
        <f t="shared" ca="1" si="179"/>
        <v/>
      </c>
      <c r="E1607" s="81">
        <f t="shared" ca="1" si="178"/>
        <v>0</v>
      </c>
      <c r="F1607" s="83"/>
      <c r="G1607" s="82" t="str">
        <f t="shared" ca="1" si="175"/>
        <v/>
      </c>
      <c r="H1607" s="82" t="str">
        <f t="shared" ca="1" si="176"/>
        <v/>
      </c>
      <c r="I1607" s="82" t="str">
        <f t="shared" ca="1" si="177"/>
        <v/>
      </c>
    </row>
    <row r="1608" spans="2:9" ht="15" thickBot="1" x14ac:dyDescent="0.35">
      <c r="B1608" s="79" t="str">
        <f t="shared" ca="1" si="180"/>
        <v/>
      </c>
      <c r="C1608" s="80" t="str">
        <f t="shared" ca="1" si="174"/>
        <v/>
      </c>
      <c r="D1608" s="83" t="str">
        <f t="shared" ca="1" si="179"/>
        <v/>
      </c>
      <c r="E1608" s="81">
        <f t="shared" ca="1" si="178"/>
        <v>0</v>
      </c>
      <c r="F1608" s="83"/>
      <c r="G1608" s="82" t="str">
        <f t="shared" ca="1" si="175"/>
        <v/>
      </c>
      <c r="H1608" s="82" t="str">
        <f t="shared" ca="1" si="176"/>
        <v/>
      </c>
      <c r="I1608" s="82" t="str">
        <f t="shared" ca="1" si="177"/>
        <v/>
      </c>
    </row>
    <row r="1609" spans="2:9" ht="15" thickBot="1" x14ac:dyDescent="0.35">
      <c r="B1609" s="79" t="str">
        <f t="shared" ca="1" si="180"/>
        <v/>
      </c>
      <c r="C1609" s="80" t="str">
        <f t="shared" ca="1" si="174"/>
        <v/>
      </c>
      <c r="D1609" s="83" t="str">
        <f t="shared" ca="1" si="179"/>
        <v/>
      </c>
      <c r="E1609" s="81">
        <f t="shared" ca="1" si="178"/>
        <v>0</v>
      </c>
      <c r="F1609" s="83"/>
      <c r="G1609" s="82" t="str">
        <f t="shared" ca="1" si="175"/>
        <v/>
      </c>
      <c r="H1609" s="82" t="str">
        <f t="shared" ca="1" si="176"/>
        <v/>
      </c>
      <c r="I1609" s="82" t="str">
        <f t="shared" ca="1" si="177"/>
        <v/>
      </c>
    </row>
    <row r="1610" spans="2:9" ht="15" thickBot="1" x14ac:dyDescent="0.35">
      <c r="B1610" s="79" t="str">
        <f t="shared" ca="1" si="180"/>
        <v/>
      </c>
      <c r="C1610" s="80" t="str">
        <f t="shared" ca="1" si="174"/>
        <v/>
      </c>
      <c r="D1610" s="83" t="str">
        <f t="shared" ca="1" si="179"/>
        <v/>
      </c>
      <c r="E1610" s="81">
        <f t="shared" ca="1" si="178"/>
        <v>0</v>
      </c>
      <c r="F1610" s="83"/>
      <c r="G1610" s="82" t="str">
        <f t="shared" ca="1" si="175"/>
        <v/>
      </c>
      <c r="H1610" s="82" t="str">
        <f t="shared" ca="1" si="176"/>
        <v/>
      </c>
      <c r="I1610" s="82" t="str">
        <f t="shared" ca="1" si="177"/>
        <v/>
      </c>
    </row>
    <row r="1611" spans="2:9" ht="15" thickBot="1" x14ac:dyDescent="0.35">
      <c r="B1611" s="79" t="str">
        <f t="shared" ca="1" si="180"/>
        <v/>
      </c>
      <c r="C1611" s="80" t="str">
        <f t="shared" ca="1" si="174"/>
        <v/>
      </c>
      <c r="D1611" s="83" t="str">
        <f t="shared" ca="1" si="179"/>
        <v/>
      </c>
      <c r="E1611" s="81">
        <f t="shared" ca="1" si="178"/>
        <v>0</v>
      </c>
      <c r="F1611" s="83"/>
      <c r="G1611" s="82" t="str">
        <f t="shared" ca="1" si="175"/>
        <v/>
      </c>
      <c r="H1611" s="82" t="str">
        <f t="shared" ca="1" si="176"/>
        <v/>
      </c>
      <c r="I1611" s="82" t="str">
        <f t="shared" ca="1" si="177"/>
        <v/>
      </c>
    </row>
    <row r="1612" spans="2:9" ht="15" thickBot="1" x14ac:dyDescent="0.35">
      <c r="B1612" s="79" t="str">
        <f t="shared" ca="1" si="180"/>
        <v/>
      </c>
      <c r="C1612" s="80" t="str">
        <f t="shared" ca="1" si="174"/>
        <v/>
      </c>
      <c r="D1612" s="83" t="str">
        <f t="shared" ca="1" si="179"/>
        <v/>
      </c>
      <c r="E1612" s="81">
        <f t="shared" ca="1" si="178"/>
        <v>0</v>
      </c>
      <c r="F1612" s="83"/>
      <c r="G1612" s="82" t="str">
        <f t="shared" ca="1" si="175"/>
        <v/>
      </c>
      <c r="H1612" s="82" t="str">
        <f t="shared" ca="1" si="176"/>
        <v/>
      </c>
      <c r="I1612" s="82" t="str">
        <f t="shared" ca="1" si="177"/>
        <v/>
      </c>
    </row>
    <row r="1613" spans="2:9" ht="15" thickBot="1" x14ac:dyDescent="0.35">
      <c r="B1613" s="79" t="str">
        <f t="shared" ca="1" si="180"/>
        <v/>
      </c>
      <c r="C1613" s="80" t="str">
        <f t="shared" ca="1" si="174"/>
        <v/>
      </c>
      <c r="D1613" s="83" t="str">
        <f t="shared" ca="1" si="179"/>
        <v/>
      </c>
      <c r="E1613" s="81">
        <f t="shared" ca="1" si="178"/>
        <v>0</v>
      </c>
      <c r="F1613" s="83"/>
      <c r="G1613" s="82" t="str">
        <f t="shared" ca="1" si="175"/>
        <v/>
      </c>
      <c r="H1613" s="82" t="str">
        <f t="shared" ca="1" si="176"/>
        <v/>
      </c>
      <c r="I1613" s="82" t="str">
        <f t="shared" ca="1" si="177"/>
        <v/>
      </c>
    </row>
    <row r="1614" spans="2:9" ht="15" thickBot="1" x14ac:dyDescent="0.35">
      <c r="B1614" s="79" t="str">
        <f t="shared" ca="1" si="180"/>
        <v/>
      </c>
      <c r="C1614" s="80" t="str">
        <f t="shared" ca="1" si="174"/>
        <v/>
      </c>
      <c r="D1614" s="83" t="str">
        <f t="shared" ca="1" si="179"/>
        <v/>
      </c>
      <c r="E1614" s="81">
        <f t="shared" ca="1" si="178"/>
        <v>0</v>
      </c>
      <c r="F1614" s="83"/>
      <c r="G1614" s="82" t="str">
        <f t="shared" ca="1" si="175"/>
        <v/>
      </c>
      <c r="H1614" s="82" t="str">
        <f t="shared" ca="1" si="176"/>
        <v/>
      </c>
      <c r="I1614" s="82" t="str">
        <f t="shared" ca="1" si="177"/>
        <v/>
      </c>
    </row>
    <row r="1615" spans="2:9" ht="15" thickBot="1" x14ac:dyDescent="0.35">
      <c r="B1615" s="79" t="str">
        <f t="shared" ca="1" si="180"/>
        <v/>
      </c>
      <c r="C1615" s="80" t="str">
        <f t="shared" ca="1" si="174"/>
        <v/>
      </c>
      <c r="D1615" s="83" t="str">
        <f t="shared" ca="1" si="179"/>
        <v/>
      </c>
      <c r="E1615" s="81">
        <f t="shared" ca="1" si="178"/>
        <v>0</v>
      </c>
      <c r="F1615" s="83"/>
      <c r="G1615" s="82" t="str">
        <f t="shared" ca="1" si="175"/>
        <v/>
      </c>
      <c r="H1615" s="82" t="str">
        <f t="shared" ca="1" si="176"/>
        <v/>
      </c>
      <c r="I1615" s="82" t="str">
        <f t="shared" ca="1" si="177"/>
        <v/>
      </c>
    </row>
    <row r="1616" spans="2:9" ht="15" thickBot="1" x14ac:dyDescent="0.35">
      <c r="B1616" s="79" t="str">
        <f t="shared" ca="1" si="180"/>
        <v/>
      </c>
      <c r="C1616" s="80" t="str">
        <f t="shared" ca="1" si="174"/>
        <v/>
      </c>
      <c r="D1616" s="83" t="str">
        <f t="shared" ca="1" si="179"/>
        <v/>
      </c>
      <c r="E1616" s="81">
        <f t="shared" ca="1" si="178"/>
        <v>0</v>
      </c>
      <c r="F1616" s="83"/>
      <c r="G1616" s="82" t="str">
        <f t="shared" ca="1" si="175"/>
        <v/>
      </c>
      <c r="H1616" s="82" t="str">
        <f t="shared" ca="1" si="176"/>
        <v/>
      </c>
      <c r="I1616" s="82" t="str">
        <f t="shared" ca="1" si="177"/>
        <v/>
      </c>
    </row>
    <row r="1617" spans="2:9" ht="15" thickBot="1" x14ac:dyDescent="0.35">
      <c r="B1617" s="79" t="str">
        <f t="shared" ca="1" si="180"/>
        <v/>
      </c>
      <c r="C1617" s="80" t="str">
        <f t="shared" ca="1" si="174"/>
        <v/>
      </c>
      <c r="D1617" s="83" t="str">
        <f t="shared" ca="1" si="179"/>
        <v/>
      </c>
      <c r="E1617" s="81">
        <f t="shared" ca="1" si="178"/>
        <v>0</v>
      </c>
      <c r="F1617" s="83"/>
      <c r="G1617" s="82" t="str">
        <f t="shared" ca="1" si="175"/>
        <v/>
      </c>
      <c r="H1617" s="82" t="str">
        <f t="shared" ca="1" si="176"/>
        <v/>
      </c>
      <c r="I1617" s="82" t="str">
        <f t="shared" ca="1" si="177"/>
        <v/>
      </c>
    </row>
    <row r="1618" spans="2:9" ht="15" thickBot="1" x14ac:dyDescent="0.35">
      <c r="B1618" s="79" t="str">
        <f t="shared" ca="1" si="180"/>
        <v/>
      </c>
      <c r="C1618" s="80" t="str">
        <f t="shared" ca="1" si="174"/>
        <v/>
      </c>
      <c r="D1618" s="83" t="str">
        <f t="shared" ca="1" si="179"/>
        <v/>
      </c>
      <c r="E1618" s="81">
        <f t="shared" ca="1" si="178"/>
        <v>0</v>
      </c>
      <c r="F1618" s="83"/>
      <c r="G1618" s="82" t="str">
        <f t="shared" ca="1" si="175"/>
        <v/>
      </c>
      <c r="H1618" s="82" t="str">
        <f t="shared" ca="1" si="176"/>
        <v/>
      </c>
      <c r="I1618" s="82" t="str">
        <f t="shared" ca="1" si="177"/>
        <v/>
      </c>
    </row>
    <row r="1619" spans="2:9" ht="15" thickBot="1" x14ac:dyDescent="0.35">
      <c r="B1619" s="79" t="str">
        <f t="shared" ca="1" si="180"/>
        <v/>
      </c>
      <c r="C1619" s="80" t="str">
        <f t="shared" ca="1" si="174"/>
        <v/>
      </c>
      <c r="D1619" s="83" t="str">
        <f t="shared" ca="1" si="179"/>
        <v/>
      </c>
      <c r="E1619" s="81">
        <f t="shared" ca="1" si="178"/>
        <v>0</v>
      </c>
      <c r="F1619" s="83"/>
      <c r="G1619" s="82" t="str">
        <f t="shared" ca="1" si="175"/>
        <v/>
      </c>
      <c r="H1619" s="82" t="str">
        <f t="shared" ca="1" si="176"/>
        <v/>
      </c>
      <c r="I1619" s="82" t="str">
        <f t="shared" ca="1" si="177"/>
        <v/>
      </c>
    </row>
    <row r="1620" spans="2:9" ht="15" thickBot="1" x14ac:dyDescent="0.35">
      <c r="B1620" s="79" t="str">
        <f t="shared" ca="1" si="180"/>
        <v/>
      </c>
      <c r="C1620" s="80" t="str">
        <f t="shared" ca="1" si="174"/>
        <v/>
      </c>
      <c r="D1620" s="83" t="str">
        <f t="shared" ca="1" si="179"/>
        <v/>
      </c>
      <c r="E1620" s="81">
        <f t="shared" ca="1" si="178"/>
        <v>0</v>
      </c>
      <c r="F1620" s="83"/>
      <c r="G1620" s="82" t="str">
        <f t="shared" ca="1" si="175"/>
        <v/>
      </c>
      <c r="H1620" s="82" t="str">
        <f t="shared" ca="1" si="176"/>
        <v/>
      </c>
      <c r="I1620" s="82" t="str">
        <f t="shared" ca="1" si="177"/>
        <v/>
      </c>
    </row>
    <row r="1621" spans="2:9" ht="15" thickBot="1" x14ac:dyDescent="0.35">
      <c r="B1621" s="79" t="str">
        <f t="shared" ca="1" si="180"/>
        <v/>
      </c>
      <c r="C1621" s="80" t="str">
        <f t="shared" ca="1" si="174"/>
        <v/>
      </c>
      <c r="D1621" s="83" t="str">
        <f t="shared" ca="1" si="179"/>
        <v/>
      </c>
      <c r="E1621" s="81">
        <f t="shared" ca="1" si="178"/>
        <v>0</v>
      </c>
      <c r="F1621" s="83"/>
      <c r="G1621" s="82" t="str">
        <f t="shared" ca="1" si="175"/>
        <v/>
      </c>
      <c r="H1621" s="82" t="str">
        <f t="shared" ca="1" si="176"/>
        <v/>
      </c>
      <c r="I1621" s="82" t="str">
        <f t="shared" ca="1" si="177"/>
        <v/>
      </c>
    </row>
    <row r="1622" spans="2:9" ht="15" thickBot="1" x14ac:dyDescent="0.35">
      <c r="B1622" s="79" t="str">
        <f t="shared" ca="1" si="180"/>
        <v/>
      </c>
      <c r="C1622" s="80" t="str">
        <f t="shared" ca="1" si="174"/>
        <v/>
      </c>
      <c r="D1622" s="83" t="str">
        <f t="shared" ca="1" si="179"/>
        <v/>
      </c>
      <c r="E1622" s="81">
        <f t="shared" ca="1" si="178"/>
        <v>0</v>
      </c>
      <c r="F1622" s="83"/>
      <c r="G1622" s="82" t="str">
        <f t="shared" ca="1" si="175"/>
        <v/>
      </c>
      <c r="H1622" s="82" t="str">
        <f t="shared" ca="1" si="176"/>
        <v/>
      </c>
      <c r="I1622" s="82" t="str">
        <f t="shared" ca="1" si="177"/>
        <v/>
      </c>
    </row>
    <row r="1623" spans="2:9" ht="15" thickBot="1" x14ac:dyDescent="0.35">
      <c r="B1623" s="79" t="str">
        <f t="shared" ca="1" si="180"/>
        <v/>
      </c>
      <c r="C1623" s="80" t="str">
        <f t="shared" ca="1" si="174"/>
        <v/>
      </c>
      <c r="D1623" s="83" t="str">
        <f t="shared" ca="1" si="179"/>
        <v/>
      </c>
      <c r="E1623" s="81">
        <f t="shared" ca="1" si="178"/>
        <v>0</v>
      </c>
      <c r="F1623" s="83"/>
      <c r="G1623" s="82" t="str">
        <f t="shared" ca="1" si="175"/>
        <v/>
      </c>
      <c r="H1623" s="82" t="str">
        <f t="shared" ca="1" si="176"/>
        <v/>
      </c>
      <c r="I1623" s="82" t="str">
        <f t="shared" ca="1" si="177"/>
        <v/>
      </c>
    </row>
    <row r="1624" spans="2:9" ht="15" thickBot="1" x14ac:dyDescent="0.35">
      <c r="B1624" s="79" t="str">
        <f t="shared" ca="1" si="180"/>
        <v/>
      </c>
      <c r="C1624" s="80" t="str">
        <f t="shared" ref="C1624:C1650" ca="1" si="181">IF($E$10="End of the Period",IF(B1624="","",IF(OR(payment_frequency_2="Weekly",payment_frequency_2="Bi-weekly",payment_frequency_2="Semi-monthly"),first_payment_date_2+B1624*VLOOKUP(payment_frequency_2,periodic_table,2,0),EDATE(first_payment_date_2,B1624*VLOOKUP(payment_frequency_2,periodic_table,2,0)))),IF(B1624="","",IF(OR(payment_frequency_2="Weekly",payment_frequency_2="Bi-weekly",payment_frequency_2="Semi-monthly"),first_payment_date_2+(B1624-1)*VLOOKUP(payment_frequency_2,periodic_table,2,0),EDATE(first_payment_date_2,(B1624-1)*VLOOKUP(payment_frequency_2,periodic_table,2,0)))))</f>
        <v/>
      </c>
      <c r="D1624" s="83" t="str">
        <f t="shared" ca="1" si="179"/>
        <v/>
      </c>
      <c r="E1624" s="81">
        <f t="shared" ca="1" si="178"/>
        <v>0</v>
      </c>
      <c r="F1624" s="83"/>
      <c r="G1624" s="82" t="str">
        <f t="shared" ref="G1624:G1650" ca="1" si="182">IF(AND(payment_type_2=1,B1624=1),0,IF(B1624="","",I1623*rate_2))</f>
        <v/>
      </c>
      <c r="H1624" s="82" t="str">
        <f t="shared" ca="1" si="176"/>
        <v/>
      </c>
      <c r="I1624" s="82" t="str">
        <f t="shared" ca="1" si="177"/>
        <v/>
      </c>
    </row>
    <row r="1625" spans="2:9" ht="15" thickBot="1" x14ac:dyDescent="0.35">
      <c r="B1625" s="79" t="str">
        <f t="shared" ca="1" si="180"/>
        <v/>
      </c>
      <c r="C1625" s="80" t="str">
        <f t="shared" ca="1" si="181"/>
        <v/>
      </c>
      <c r="D1625" s="83" t="str">
        <f t="shared" ca="1" si="179"/>
        <v/>
      </c>
      <c r="E1625" s="81">
        <f t="shared" ca="1" si="178"/>
        <v>0</v>
      </c>
      <c r="F1625" s="83"/>
      <c r="G1625" s="82" t="str">
        <f t="shared" ca="1" si="182"/>
        <v/>
      </c>
      <c r="H1625" s="82" t="str">
        <f t="shared" ref="H1625:H1650" ca="1" si="183">IF(B1625="","",D1625-G1625+E1625+F1625)</f>
        <v/>
      </c>
      <c r="I1625" s="82" t="str">
        <f t="shared" ref="I1625:I1650" ca="1" si="184">IFERROR(IF(H1625&lt;=0,"",I1624-H1625),"")</f>
        <v/>
      </c>
    </row>
    <row r="1626" spans="2:9" ht="15" thickBot="1" x14ac:dyDescent="0.35">
      <c r="B1626" s="79" t="str">
        <f t="shared" ca="1" si="180"/>
        <v/>
      </c>
      <c r="C1626" s="80" t="str">
        <f t="shared" ca="1" si="181"/>
        <v/>
      </c>
      <c r="D1626" s="83" t="str">
        <f t="shared" ca="1" si="179"/>
        <v/>
      </c>
      <c r="E1626" s="81">
        <f t="shared" ca="1" si="178"/>
        <v>0</v>
      </c>
      <c r="F1626" s="83"/>
      <c r="G1626" s="82" t="str">
        <f t="shared" ca="1" si="182"/>
        <v/>
      </c>
      <c r="H1626" s="82" t="str">
        <f t="shared" ca="1" si="183"/>
        <v/>
      </c>
      <c r="I1626" s="82" t="str">
        <f t="shared" ca="1" si="184"/>
        <v/>
      </c>
    </row>
    <row r="1627" spans="2:9" ht="15" thickBot="1" x14ac:dyDescent="0.35">
      <c r="B1627" s="79" t="str">
        <f t="shared" ca="1" si="180"/>
        <v/>
      </c>
      <c r="C1627" s="80" t="str">
        <f t="shared" ca="1" si="181"/>
        <v/>
      </c>
      <c r="D1627" s="83" t="str">
        <f t="shared" ca="1" si="179"/>
        <v/>
      </c>
      <c r="E1627" s="81">
        <f t="shared" ca="1" si="178"/>
        <v>0</v>
      </c>
      <c r="F1627" s="83"/>
      <c r="G1627" s="82" t="str">
        <f t="shared" ca="1" si="182"/>
        <v/>
      </c>
      <c r="H1627" s="82" t="str">
        <f t="shared" ca="1" si="183"/>
        <v/>
      </c>
      <c r="I1627" s="82" t="str">
        <f t="shared" ca="1" si="184"/>
        <v/>
      </c>
    </row>
    <row r="1628" spans="2:9" ht="15" thickBot="1" x14ac:dyDescent="0.35">
      <c r="B1628" s="79" t="str">
        <f t="shared" ca="1" si="180"/>
        <v/>
      </c>
      <c r="C1628" s="80" t="str">
        <f t="shared" ca="1" si="181"/>
        <v/>
      </c>
      <c r="D1628" s="83" t="str">
        <f t="shared" ca="1" si="179"/>
        <v/>
      </c>
      <c r="E1628" s="81">
        <f t="shared" ca="1" si="178"/>
        <v>0</v>
      </c>
      <c r="F1628" s="83"/>
      <c r="G1628" s="82" t="str">
        <f t="shared" ca="1" si="182"/>
        <v/>
      </c>
      <c r="H1628" s="82" t="str">
        <f t="shared" ca="1" si="183"/>
        <v/>
      </c>
      <c r="I1628" s="82" t="str">
        <f t="shared" ca="1" si="184"/>
        <v/>
      </c>
    </row>
    <row r="1629" spans="2:9" ht="15" thickBot="1" x14ac:dyDescent="0.35">
      <c r="B1629" s="79" t="str">
        <f t="shared" ca="1" si="180"/>
        <v/>
      </c>
      <c r="C1629" s="80" t="str">
        <f t="shared" ca="1" si="181"/>
        <v/>
      </c>
      <c r="D1629" s="83" t="str">
        <f t="shared" ca="1" si="179"/>
        <v/>
      </c>
      <c r="E1629" s="81">
        <f t="shared" ca="1" si="178"/>
        <v>0</v>
      </c>
      <c r="F1629" s="83"/>
      <c r="G1629" s="82" t="str">
        <f t="shared" ca="1" si="182"/>
        <v/>
      </c>
      <c r="H1629" s="82" t="str">
        <f t="shared" ca="1" si="183"/>
        <v/>
      </c>
      <c r="I1629" s="82" t="str">
        <f t="shared" ca="1" si="184"/>
        <v/>
      </c>
    </row>
    <row r="1630" spans="2:9" ht="15" thickBot="1" x14ac:dyDescent="0.35">
      <c r="B1630" s="79" t="str">
        <f t="shared" ca="1" si="180"/>
        <v/>
      </c>
      <c r="C1630" s="80" t="str">
        <f t="shared" ca="1" si="181"/>
        <v/>
      </c>
      <c r="D1630" s="83" t="str">
        <f t="shared" ca="1" si="179"/>
        <v/>
      </c>
      <c r="E1630" s="81">
        <f t="shared" ca="1" si="178"/>
        <v>0</v>
      </c>
      <c r="F1630" s="83"/>
      <c r="G1630" s="82" t="str">
        <f t="shared" ca="1" si="182"/>
        <v/>
      </c>
      <c r="H1630" s="82" t="str">
        <f t="shared" ca="1" si="183"/>
        <v/>
      </c>
      <c r="I1630" s="82" t="str">
        <f t="shared" ca="1" si="184"/>
        <v/>
      </c>
    </row>
    <row r="1631" spans="2:9" ht="15" thickBot="1" x14ac:dyDescent="0.35">
      <c r="B1631" s="79" t="str">
        <f t="shared" ca="1" si="180"/>
        <v/>
      </c>
      <c r="C1631" s="80" t="str">
        <f t="shared" ca="1" si="181"/>
        <v/>
      </c>
      <c r="D1631" s="83" t="str">
        <f t="shared" ca="1" si="179"/>
        <v/>
      </c>
      <c r="E1631" s="81">
        <f t="shared" ca="1" si="178"/>
        <v>0</v>
      </c>
      <c r="F1631" s="83"/>
      <c r="G1631" s="82" t="str">
        <f t="shared" ca="1" si="182"/>
        <v/>
      </c>
      <c r="H1631" s="82" t="str">
        <f t="shared" ca="1" si="183"/>
        <v/>
      </c>
      <c r="I1631" s="82" t="str">
        <f t="shared" ca="1" si="184"/>
        <v/>
      </c>
    </row>
    <row r="1632" spans="2:9" ht="15" thickBot="1" x14ac:dyDescent="0.35">
      <c r="B1632" s="79" t="str">
        <f t="shared" ca="1" si="180"/>
        <v/>
      </c>
      <c r="C1632" s="80" t="str">
        <f t="shared" ca="1" si="181"/>
        <v/>
      </c>
      <c r="D1632" s="83" t="str">
        <f t="shared" ca="1" si="179"/>
        <v/>
      </c>
      <c r="E1632" s="81">
        <f t="shared" ca="1" si="178"/>
        <v>0</v>
      </c>
      <c r="F1632" s="83"/>
      <c r="G1632" s="82" t="str">
        <f t="shared" ca="1" si="182"/>
        <v/>
      </c>
      <c r="H1632" s="82" t="str">
        <f t="shared" ca="1" si="183"/>
        <v/>
      </c>
      <c r="I1632" s="82" t="str">
        <f t="shared" ca="1" si="184"/>
        <v/>
      </c>
    </row>
    <row r="1633" spans="2:9" ht="15" thickBot="1" x14ac:dyDescent="0.35">
      <c r="B1633" s="79" t="str">
        <f t="shared" ca="1" si="180"/>
        <v/>
      </c>
      <c r="C1633" s="80" t="str">
        <f t="shared" ca="1" si="181"/>
        <v/>
      </c>
      <c r="D1633" s="83" t="str">
        <f t="shared" ca="1" si="179"/>
        <v/>
      </c>
      <c r="E1633" s="81">
        <f t="shared" ca="1" si="178"/>
        <v>0</v>
      </c>
      <c r="F1633" s="83"/>
      <c r="G1633" s="82" t="str">
        <f t="shared" ca="1" si="182"/>
        <v/>
      </c>
      <c r="H1633" s="82" t="str">
        <f t="shared" ca="1" si="183"/>
        <v/>
      </c>
      <c r="I1633" s="82" t="str">
        <f t="shared" ca="1" si="184"/>
        <v/>
      </c>
    </row>
    <row r="1634" spans="2:9" ht="15" thickBot="1" x14ac:dyDescent="0.35">
      <c r="B1634" s="79" t="str">
        <f t="shared" ca="1" si="180"/>
        <v/>
      </c>
      <c r="C1634" s="80" t="str">
        <f t="shared" ca="1" si="181"/>
        <v/>
      </c>
      <c r="D1634" s="83" t="str">
        <f t="shared" ref="D1634:D1650" ca="1" si="185">IF(B1634="","",IF(I1633&lt;payment_2,I1633*(1+rate_2),payment_2))</f>
        <v/>
      </c>
      <c r="E1634" s="81">
        <f t="shared" ca="1" si="178"/>
        <v>0</v>
      </c>
      <c r="F1634" s="83"/>
      <c r="G1634" s="82" t="str">
        <f t="shared" ca="1" si="182"/>
        <v/>
      </c>
      <c r="H1634" s="82" t="str">
        <f t="shared" ca="1" si="183"/>
        <v/>
      </c>
      <c r="I1634" s="82" t="str">
        <f t="shared" ca="1" si="184"/>
        <v/>
      </c>
    </row>
    <row r="1635" spans="2:9" ht="15" thickBot="1" x14ac:dyDescent="0.35">
      <c r="B1635" s="79" t="str">
        <f t="shared" ca="1" si="180"/>
        <v/>
      </c>
      <c r="C1635" s="80" t="str">
        <f t="shared" ca="1" si="181"/>
        <v/>
      </c>
      <c r="D1635" s="83" t="str">
        <f t="shared" ca="1" si="185"/>
        <v/>
      </c>
      <c r="E1635" s="81">
        <f t="shared" ca="1" si="178"/>
        <v>0</v>
      </c>
      <c r="F1635" s="83"/>
      <c r="G1635" s="82" t="str">
        <f t="shared" ca="1" si="182"/>
        <v/>
      </c>
      <c r="H1635" s="82" t="str">
        <f t="shared" ca="1" si="183"/>
        <v/>
      </c>
      <c r="I1635" s="82" t="str">
        <f t="shared" ca="1" si="184"/>
        <v/>
      </c>
    </row>
    <row r="1636" spans="2:9" ht="15" thickBot="1" x14ac:dyDescent="0.35">
      <c r="B1636" s="79" t="str">
        <f t="shared" ca="1" si="180"/>
        <v/>
      </c>
      <c r="C1636" s="80" t="str">
        <f t="shared" ca="1" si="181"/>
        <v/>
      </c>
      <c r="D1636" s="83" t="str">
        <f t="shared" ca="1" si="185"/>
        <v/>
      </c>
      <c r="E1636" s="81">
        <f t="shared" ref="E1636:E1650" ca="1" si="186">IFERROR(IF(I1635-D1636&lt;$E$13,0,IF(B1636=$I$17,$E$13,IF(B1636&lt;$I$17,0,IF(MOD(B1636-$I$17,$E$18)=0,$E$13,0)))),0)</f>
        <v>0</v>
      </c>
      <c r="F1636" s="83"/>
      <c r="G1636" s="82" t="str">
        <f t="shared" ca="1" si="182"/>
        <v/>
      </c>
      <c r="H1636" s="82" t="str">
        <f t="shared" ca="1" si="183"/>
        <v/>
      </c>
      <c r="I1636" s="82" t="str">
        <f t="shared" ca="1" si="184"/>
        <v/>
      </c>
    </row>
    <row r="1637" spans="2:9" ht="15" thickBot="1" x14ac:dyDescent="0.35">
      <c r="B1637" s="79" t="str">
        <f t="shared" ca="1" si="180"/>
        <v/>
      </c>
      <c r="C1637" s="80" t="str">
        <f t="shared" ca="1" si="181"/>
        <v/>
      </c>
      <c r="D1637" s="83" t="str">
        <f t="shared" ca="1" si="185"/>
        <v/>
      </c>
      <c r="E1637" s="81">
        <f t="shared" ca="1" si="186"/>
        <v>0</v>
      </c>
      <c r="F1637" s="83"/>
      <c r="G1637" s="82" t="str">
        <f t="shared" ca="1" si="182"/>
        <v/>
      </c>
      <c r="H1637" s="82" t="str">
        <f t="shared" ca="1" si="183"/>
        <v/>
      </c>
      <c r="I1637" s="82" t="str">
        <f t="shared" ca="1" si="184"/>
        <v/>
      </c>
    </row>
    <row r="1638" spans="2:9" ht="15" thickBot="1" x14ac:dyDescent="0.35">
      <c r="B1638" s="79" t="str">
        <f t="shared" ca="1" si="180"/>
        <v/>
      </c>
      <c r="C1638" s="80" t="str">
        <f t="shared" ca="1" si="181"/>
        <v/>
      </c>
      <c r="D1638" s="83" t="str">
        <f t="shared" ca="1" si="185"/>
        <v/>
      </c>
      <c r="E1638" s="81">
        <f t="shared" ca="1" si="186"/>
        <v>0</v>
      </c>
      <c r="F1638" s="83"/>
      <c r="G1638" s="82" t="str">
        <f t="shared" ca="1" si="182"/>
        <v/>
      </c>
      <c r="H1638" s="82" t="str">
        <f t="shared" ca="1" si="183"/>
        <v/>
      </c>
      <c r="I1638" s="82" t="str">
        <f t="shared" ca="1" si="184"/>
        <v/>
      </c>
    </row>
    <row r="1639" spans="2:9" ht="15" thickBot="1" x14ac:dyDescent="0.35">
      <c r="B1639" s="79" t="str">
        <f t="shared" ca="1" si="180"/>
        <v/>
      </c>
      <c r="C1639" s="80" t="str">
        <f t="shared" ca="1" si="181"/>
        <v/>
      </c>
      <c r="D1639" s="83" t="str">
        <f t="shared" ca="1" si="185"/>
        <v/>
      </c>
      <c r="E1639" s="81">
        <f t="shared" ca="1" si="186"/>
        <v>0</v>
      </c>
      <c r="F1639" s="83"/>
      <c r="G1639" s="82" t="str">
        <f t="shared" ca="1" si="182"/>
        <v/>
      </c>
      <c r="H1639" s="82" t="str">
        <f t="shared" ca="1" si="183"/>
        <v/>
      </c>
      <c r="I1639" s="82" t="str">
        <f t="shared" ca="1" si="184"/>
        <v/>
      </c>
    </row>
    <row r="1640" spans="2:9" ht="15" thickBot="1" x14ac:dyDescent="0.35">
      <c r="B1640" s="79" t="str">
        <f t="shared" ca="1" si="180"/>
        <v/>
      </c>
      <c r="C1640" s="80" t="str">
        <f t="shared" ca="1" si="181"/>
        <v/>
      </c>
      <c r="D1640" s="83" t="str">
        <f t="shared" ca="1" si="185"/>
        <v/>
      </c>
      <c r="E1640" s="81">
        <f t="shared" ca="1" si="186"/>
        <v>0</v>
      </c>
      <c r="F1640" s="83"/>
      <c r="G1640" s="82" t="str">
        <f t="shared" ca="1" si="182"/>
        <v/>
      </c>
      <c r="H1640" s="82" t="str">
        <f t="shared" ca="1" si="183"/>
        <v/>
      </c>
      <c r="I1640" s="82" t="str">
        <f t="shared" ca="1" si="184"/>
        <v/>
      </c>
    </row>
    <row r="1641" spans="2:9" ht="15" thickBot="1" x14ac:dyDescent="0.35">
      <c r="B1641" s="79" t="str">
        <f t="shared" ca="1" si="180"/>
        <v/>
      </c>
      <c r="C1641" s="80" t="str">
        <f t="shared" ca="1" si="181"/>
        <v/>
      </c>
      <c r="D1641" s="83" t="str">
        <f t="shared" ca="1" si="185"/>
        <v/>
      </c>
      <c r="E1641" s="81">
        <f t="shared" ca="1" si="186"/>
        <v>0</v>
      </c>
      <c r="F1641" s="83"/>
      <c r="G1641" s="82" t="str">
        <f t="shared" ca="1" si="182"/>
        <v/>
      </c>
      <c r="H1641" s="82" t="str">
        <f t="shared" ca="1" si="183"/>
        <v/>
      </c>
      <c r="I1641" s="82" t="str">
        <f t="shared" ca="1" si="184"/>
        <v/>
      </c>
    </row>
    <row r="1642" spans="2:9" ht="15" thickBot="1" x14ac:dyDescent="0.35">
      <c r="B1642" s="79" t="str">
        <f t="shared" ca="1" si="180"/>
        <v/>
      </c>
      <c r="C1642" s="80" t="str">
        <f t="shared" ca="1" si="181"/>
        <v/>
      </c>
      <c r="D1642" s="83" t="str">
        <f t="shared" ca="1" si="185"/>
        <v/>
      </c>
      <c r="E1642" s="81">
        <f t="shared" ca="1" si="186"/>
        <v>0</v>
      </c>
      <c r="F1642" s="83"/>
      <c r="G1642" s="82" t="str">
        <f t="shared" ca="1" si="182"/>
        <v/>
      </c>
      <c r="H1642" s="82" t="str">
        <f t="shared" ca="1" si="183"/>
        <v/>
      </c>
      <c r="I1642" s="82" t="str">
        <f t="shared" ca="1" si="184"/>
        <v/>
      </c>
    </row>
    <row r="1643" spans="2:9" ht="15" thickBot="1" x14ac:dyDescent="0.35">
      <c r="B1643" s="79" t="str">
        <f t="shared" ca="1" si="180"/>
        <v/>
      </c>
      <c r="C1643" s="80" t="str">
        <f t="shared" ca="1" si="181"/>
        <v/>
      </c>
      <c r="D1643" s="83" t="str">
        <f t="shared" ca="1" si="185"/>
        <v/>
      </c>
      <c r="E1643" s="81">
        <f t="shared" ca="1" si="186"/>
        <v>0</v>
      </c>
      <c r="F1643" s="83"/>
      <c r="G1643" s="82" t="str">
        <f t="shared" ca="1" si="182"/>
        <v/>
      </c>
      <c r="H1643" s="82" t="str">
        <f t="shared" ca="1" si="183"/>
        <v/>
      </c>
      <c r="I1643" s="82" t="str">
        <f t="shared" ca="1" si="184"/>
        <v/>
      </c>
    </row>
    <row r="1644" spans="2:9" ht="15" thickBot="1" x14ac:dyDescent="0.35">
      <c r="B1644" s="79" t="str">
        <f t="shared" ca="1" si="180"/>
        <v/>
      </c>
      <c r="C1644" s="80" t="str">
        <f t="shared" ca="1" si="181"/>
        <v/>
      </c>
      <c r="D1644" s="83" t="str">
        <f t="shared" ca="1" si="185"/>
        <v/>
      </c>
      <c r="E1644" s="81">
        <f t="shared" ca="1" si="186"/>
        <v>0</v>
      </c>
      <c r="F1644" s="83"/>
      <c r="G1644" s="82" t="str">
        <f t="shared" ca="1" si="182"/>
        <v/>
      </c>
      <c r="H1644" s="82" t="str">
        <f t="shared" ca="1" si="183"/>
        <v/>
      </c>
      <c r="I1644" s="82" t="str">
        <f t="shared" ca="1" si="184"/>
        <v/>
      </c>
    </row>
    <row r="1645" spans="2:9" ht="15" thickBot="1" x14ac:dyDescent="0.35">
      <c r="B1645" s="79" t="str">
        <f t="shared" ca="1" si="180"/>
        <v/>
      </c>
      <c r="C1645" s="80" t="str">
        <f t="shared" ca="1" si="181"/>
        <v/>
      </c>
      <c r="D1645" s="83" t="str">
        <f t="shared" ca="1" si="185"/>
        <v/>
      </c>
      <c r="E1645" s="81">
        <f t="shared" ca="1" si="186"/>
        <v>0</v>
      </c>
      <c r="F1645" s="83"/>
      <c r="G1645" s="82" t="str">
        <f t="shared" ca="1" si="182"/>
        <v/>
      </c>
      <c r="H1645" s="82" t="str">
        <f t="shared" ca="1" si="183"/>
        <v/>
      </c>
      <c r="I1645" s="82" t="str">
        <f t="shared" ca="1" si="184"/>
        <v/>
      </c>
    </row>
    <row r="1646" spans="2:9" ht="15" thickBot="1" x14ac:dyDescent="0.35">
      <c r="B1646" s="79" t="str">
        <f t="shared" ca="1" si="180"/>
        <v/>
      </c>
      <c r="C1646" s="80" t="str">
        <f t="shared" ca="1" si="181"/>
        <v/>
      </c>
      <c r="D1646" s="83" t="str">
        <f t="shared" ca="1" si="185"/>
        <v/>
      </c>
      <c r="E1646" s="81">
        <f t="shared" ca="1" si="186"/>
        <v>0</v>
      </c>
      <c r="F1646" s="83"/>
      <c r="G1646" s="82" t="str">
        <f t="shared" ca="1" si="182"/>
        <v/>
      </c>
      <c r="H1646" s="82" t="str">
        <f t="shared" ca="1" si="183"/>
        <v/>
      </c>
      <c r="I1646" s="82" t="str">
        <f t="shared" ca="1" si="184"/>
        <v/>
      </c>
    </row>
    <row r="1647" spans="2:9" ht="15" thickBot="1" x14ac:dyDescent="0.35">
      <c r="B1647" s="79" t="str">
        <f t="shared" ref="B1647:B1650" ca="1" si="187">IFERROR(IF(I1646&lt;=0,"",B1646+1),"")</f>
        <v/>
      </c>
      <c r="C1647" s="80" t="str">
        <f t="shared" ca="1" si="181"/>
        <v/>
      </c>
      <c r="D1647" s="83" t="str">
        <f t="shared" ca="1" si="185"/>
        <v/>
      </c>
      <c r="E1647" s="81">
        <f t="shared" ca="1" si="186"/>
        <v>0</v>
      </c>
      <c r="F1647" s="83"/>
      <c r="G1647" s="82" t="str">
        <f t="shared" ca="1" si="182"/>
        <v/>
      </c>
      <c r="H1647" s="82" t="str">
        <f t="shared" ca="1" si="183"/>
        <v/>
      </c>
      <c r="I1647" s="82" t="str">
        <f t="shared" ca="1" si="184"/>
        <v/>
      </c>
    </row>
    <row r="1648" spans="2:9" ht="15" thickBot="1" x14ac:dyDescent="0.35">
      <c r="B1648" s="79" t="str">
        <f t="shared" ca="1" si="187"/>
        <v/>
      </c>
      <c r="C1648" s="80" t="str">
        <f t="shared" ca="1" si="181"/>
        <v/>
      </c>
      <c r="D1648" s="83" t="str">
        <f t="shared" ca="1" si="185"/>
        <v/>
      </c>
      <c r="E1648" s="81">
        <f t="shared" ca="1" si="186"/>
        <v>0</v>
      </c>
      <c r="F1648" s="83"/>
      <c r="G1648" s="82" t="str">
        <f t="shared" ca="1" si="182"/>
        <v/>
      </c>
      <c r="H1648" s="82" t="str">
        <f t="shared" ca="1" si="183"/>
        <v/>
      </c>
      <c r="I1648" s="82" t="str">
        <f t="shared" ca="1" si="184"/>
        <v/>
      </c>
    </row>
    <row r="1649" spans="2:9" ht="15" thickBot="1" x14ac:dyDescent="0.35">
      <c r="B1649" s="79" t="str">
        <f t="shared" ca="1" si="187"/>
        <v/>
      </c>
      <c r="C1649" s="80" t="str">
        <f t="shared" ca="1" si="181"/>
        <v/>
      </c>
      <c r="D1649" s="83" t="str">
        <f t="shared" ca="1" si="185"/>
        <v/>
      </c>
      <c r="E1649" s="81">
        <f t="shared" ca="1" si="186"/>
        <v>0</v>
      </c>
      <c r="F1649" s="83"/>
      <c r="G1649" s="82" t="str">
        <f t="shared" ca="1" si="182"/>
        <v/>
      </c>
      <c r="H1649" s="82" t="str">
        <f t="shared" ca="1" si="183"/>
        <v/>
      </c>
      <c r="I1649" s="82" t="str">
        <f t="shared" ca="1" si="184"/>
        <v/>
      </c>
    </row>
    <row r="1650" spans="2:9" ht="15" thickBot="1" x14ac:dyDescent="0.35">
      <c r="B1650" s="79" t="str">
        <f t="shared" ca="1" si="187"/>
        <v/>
      </c>
      <c r="C1650" s="80" t="str">
        <f t="shared" ca="1" si="181"/>
        <v/>
      </c>
      <c r="D1650" s="83" t="str">
        <f t="shared" ca="1" si="185"/>
        <v/>
      </c>
      <c r="E1650" s="81">
        <f t="shared" ca="1" si="186"/>
        <v>0</v>
      </c>
      <c r="F1650" s="83"/>
      <c r="G1650" s="82" t="str">
        <f t="shared" ca="1" si="182"/>
        <v/>
      </c>
      <c r="H1650" s="82" t="str">
        <f t="shared" ca="1" si="183"/>
        <v/>
      </c>
      <c r="I1650" s="82" t="str">
        <f t="shared" ca="1" si="184"/>
        <v/>
      </c>
    </row>
    <row r="1651" spans="2:9" x14ac:dyDescent="0.3">
      <c r="B1651" s="71"/>
      <c r="C1651" s="71"/>
      <c r="D1651" s="72"/>
      <c r="E1651" s="72"/>
      <c r="F1651" s="72"/>
      <c r="G1651" s="72"/>
      <c r="H1651" s="72"/>
      <c r="I1651" s="72"/>
    </row>
  </sheetData>
  <mergeCells count="8">
    <mergeCell ref="F14:I15"/>
    <mergeCell ref="B20:C20"/>
    <mergeCell ref="B4:D4"/>
    <mergeCell ref="G4:I4"/>
    <mergeCell ref="J5:L11"/>
    <mergeCell ref="B6:D6"/>
    <mergeCell ref="G6:H6"/>
    <mergeCell ref="F12:I13"/>
  </mergeCells>
  <conditionalFormatting sqref="B23">
    <cfRule type="expression" dxfId="77" priority="18">
      <formula>$B24=""</formula>
    </cfRule>
  </conditionalFormatting>
  <conditionalFormatting sqref="C23">
    <cfRule type="expression" dxfId="76" priority="17">
      <formula>$B24=""</formula>
    </cfRule>
  </conditionalFormatting>
  <conditionalFormatting sqref="D23:F23">
    <cfRule type="expression" dxfId="75" priority="16">
      <formula>$B24=""</formula>
    </cfRule>
  </conditionalFormatting>
  <conditionalFormatting sqref="G23:H23">
    <cfRule type="expression" dxfId="74" priority="15">
      <formula>$B24=""</formula>
    </cfRule>
  </conditionalFormatting>
  <conditionalFormatting sqref="I23">
    <cfRule type="expression" dxfId="73" priority="14">
      <formula>$B24=""</formula>
    </cfRule>
  </conditionalFormatting>
  <conditionalFormatting sqref="B23:I23">
    <cfRule type="expression" dxfId="72" priority="13">
      <formula>$C24&lt;=TODAY()</formula>
    </cfRule>
  </conditionalFormatting>
  <conditionalFormatting sqref="B24">
    <cfRule type="expression" dxfId="71" priority="12">
      <formula>$B24=""</formula>
    </cfRule>
  </conditionalFormatting>
  <conditionalFormatting sqref="C24">
    <cfRule type="expression" dxfId="70" priority="11">
      <formula>$B24=""</formula>
    </cfRule>
  </conditionalFormatting>
  <conditionalFormatting sqref="D24:F24">
    <cfRule type="expression" dxfId="69" priority="10">
      <formula>$B24=""</formula>
    </cfRule>
  </conditionalFormatting>
  <conditionalFormatting sqref="G24:H24">
    <cfRule type="expression" dxfId="68" priority="9">
      <formula>$B24=""</formula>
    </cfRule>
  </conditionalFormatting>
  <conditionalFormatting sqref="I24">
    <cfRule type="expression" dxfId="67" priority="8">
      <formula>$B24=""</formula>
    </cfRule>
  </conditionalFormatting>
  <conditionalFormatting sqref="B25:B1650">
    <cfRule type="expression" dxfId="66" priority="7">
      <formula>$B25=""</formula>
    </cfRule>
  </conditionalFormatting>
  <conditionalFormatting sqref="C25:C1650">
    <cfRule type="expression" dxfId="65" priority="6">
      <formula>$B25=""</formula>
    </cfRule>
  </conditionalFormatting>
  <conditionalFormatting sqref="D25:F1650">
    <cfRule type="expression" dxfId="64" priority="5">
      <formula>$B25=""</formula>
    </cfRule>
  </conditionalFormatting>
  <conditionalFormatting sqref="G25:H1650">
    <cfRule type="expression" dxfId="63" priority="4">
      <formula>$B25=""</formula>
    </cfRule>
  </conditionalFormatting>
  <conditionalFormatting sqref="I25:I1650">
    <cfRule type="expression" dxfId="62" priority="3">
      <formula>$B25=""</formula>
    </cfRule>
  </conditionalFormatting>
  <conditionalFormatting sqref="B23:I1650">
    <cfRule type="expression" dxfId="61" priority="1">
      <formula>$C23&lt;=TODAY()</formula>
    </cfRule>
    <cfRule type="expression" dxfId="60" priority="2">
      <formula>MOD($B23,VLOOKUP(payment_frequency_2,periodic_table,3,FALSE))=0</formula>
    </cfRule>
  </conditionalFormatting>
  <dataValidations count="2">
    <dataValidation type="list" allowBlank="1" showInputMessage="1" showErrorMessage="1" sqref="N14" xr:uid="{C7539D32-5C01-4947-87A2-AD407BAB561D}">
      <formula1>$M$6:$M$11</formula1>
    </dataValidation>
    <dataValidation type="whole" operator="greaterThan" allowBlank="1" showInputMessage="1" showErrorMessage="1" errorTitle="Whole Numbers" error="Only whole numbers that are greater than 0" sqref="I17" xr:uid="{A75C4D70-F24B-4F71-9F7B-B59BB118DA6F}">
      <formula1>0</formula1>
    </dataValidation>
  </dataValidation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CA315-0D71-464A-ACF7-306A0384C1A1}">
  <dimension ref="B1:Q1651"/>
  <sheetViews>
    <sheetView showGridLines="0" zoomScale="90" zoomScaleNormal="90" workbookViewId="0">
      <pane ySplit="31" topLeftCell="A1650" activePane="bottomLeft" state="frozen"/>
      <selection activeCell="I7" sqref="I7"/>
      <selection pane="bottomLeft" activeCell="I7" sqref="I7"/>
    </sheetView>
  </sheetViews>
  <sheetFormatPr defaultColWidth="8.88671875" defaultRowHeight="14.4" x14ac:dyDescent="0.3"/>
  <cols>
    <col min="1" max="1" width="2.44140625" style="65" customWidth="1"/>
    <col min="2" max="2" width="11.5546875" style="73" customWidth="1"/>
    <col min="3" max="3" width="12.6640625" style="73" customWidth="1"/>
    <col min="4" max="4" width="9.6640625" style="66" customWidth="1"/>
    <col min="5" max="5" width="16.109375" style="66" customWidth="1"/>
    <col min="6" max="6" width="11" style="66" customWidth="1"/>
    <col min="7" max="7" width="9.88671875" style="66" customWidth="1"/>
    <col min="8" max="8" width="13.6640625" style="66" customWidth="1"/>
    <col min="9" max="9" width="24.88671875" style="66" customWidth="1"/>
    <col min="10" max="10" width="9.33203125" style="65" customWidth="1"/>
    <col min="11" max="13" width="8.88671875" style="65"/>
    <col min="14" max="14" width="13.6640625" style="65" customWidth="1"/>
    <col min="15" max="15" width="10.109375" style="65" bestFit="1" customWidth="1"/>
    <col min="16" max="16" width="25.6640625" style="65" customWidth="1"/>
    <col min="17" max="16384" width="8.88671875" style="65"/>
  </cols>
  <sheetData>
    <row r="1" spans="2:12" ht="13.2" customHeight="1" x14ac:dyDescent="0.3">
      <c r="B1" s="65"/>
      <c r="C1" s="65"/>
      <c r="D1" s="65"/>
      <c r="E1" s="65"/>
      <c r="F1" s="65"/>
      <c r="G1" s="65"/>
      <c r="H1" s="65"/>
      <c r="I1" s="65"/>
    </row>
    <row r="2" spans="2:12" ht="31.2" customHeight="1" x14ac:dyDescent="0.3">
      <c r="B2" s="65"/>
      <c r="C2" s="65"/>
      <c r="D2" s="65"/>
      <c r="E2" s="65"/>
      <c r="F2" s="65"/>
      <c r="G2" s="65"/>
      <c r="H2" s="65"/>
      <c r="I2" s="65"/>
    </row>
    <row r="3" spans="2:12" ht="4.95" customHeight="1" thickBot="1" x14ac:dyDescent="0.35">
      <c r="B3" s="65"/>
      <c r="C3" s="65"/>
      <c r="D3" s="65"/>
      <c r="E3" s="65"/>
      <c r="F3" s="65"/>
      <c r="G3" s="65"/>
      <c r="H3" s="65"/>
      <c r="I3" s="65"/>
    </row>
    <row r="4" spans="2:12" ht="46.95" customHeight="1" thickBot="1" x14ac:dyDescent="0.35">
      <c r="B4" s="117" t="s">
        <v>15</v>
      </c>
      <c r="C4" s="118"/>
      <c r="D4" s="119"/>
      <c r="E4" s="30" t="s">
        <v>72</v>
      </c>
      <c r="F4" s="65"/>
      <c r="G4" s="120" t="s">
        <v>16</v>
      </c>
      <c r="H4" s="121"/>
      <c r="I4" s="122"/>
    </row>
    <row r="5" spans="2:12" ht="15" thickBot="1" x14ac:dyDescent="0.35">
      <c r="B5" s="32"/>
      <c r="C5" s="33"/>
      <c r="D5" s="31" t="s">
        <v>57</v>
      </c>
      <c r="E5" s="41">
        <f>'Loan Input'!$E$6</f>
        <v>5</v>
      </c>
      <c r="F5" s="65"/>
      <c r="G5" s="46"/>
      <c r="H5" s="47" t="s">
        <v>43</v>
      </c>
      <c r="I5" s="74">
        <f>(1+apr_3/VLOOKUP(interest_compounded_3,periodic_table,3,0))^(VLOOKUP(interest_compounded_3,periodic_table,3,0)/VLOOKUP(payment_frequency_3,periodic_table,3,0))-1</f>
        <v>1.3019746893534467E-3</v>
      </c>
      <c r="J5" s="113"/>
      <c r="K5" s="114"/>
      <c r="L5" s="114"/>
    </row>
    <row r="6" spans="2:12" ht="31.2" customHeight="1" thickBot="1" x14ac:dyDescent="0.35">
      <c r="B6" s="115" t="s">
        <v>67</v>
      </c>
      <c r="C6" s="116"/>
      <c r="D6" s="116"/>
      <c r="E6" s="41">
        <f>'Loan Input'!$E$7</f>
        <v>5</v>
      </c>
      <c r="F6" s="65"/>
      <c r="G6" s="115" t="s">
        <v>44</v>
      </c>
      <c r="H6" s="116" t="s">
        <v>44</v>
      </c>
      <c r="I6" s="75">
        <f ca="1">SUM(interest_paid_3,principal_paid_3)</f>
        <v>94354.597593366023</v>
      </c>
      <c r="J6" s="113"/>
      <c r="K6" s="114"/>
      <c r="L6" s="114"/>
    </row>
    <row r="7" spans="2:12" ht="15" thickBot="1" x14ac:dyDescent="0.35">
      <c r="B7" s="34"/>
      <c r="C7" s="35"/>
      <c r="D7" s="36" t="s">
        <v>81</v>
      </c>
      <c r="E7" s="42">
        <f>'Loan Input'!$E$8</f>
        <v>80000</v>
      </c>
      <c r="F7" s="65"/>
      <c r="G7" s="48"/>
      <c r="H7" s="49" t="s">
        <v>45</v>
      </c>
      <c r="I7" s="75">
        <f ca="1">SUM(OFFSET($G$24,0,0,I9))</f>
        <v>14354.597593366001</v>
      </c>
      <c r="J7" s="113"/>
      <c r="K7" s="114"/>
      <c r="L7" s="114"/>
    </row>
    <row r="8" spans="2:12" ht="15" thickBot="1" x14ac:dyDescent="0.35">
      <c r="B8" s="34"/>
      <c r="C8" s="35"/>
      <c r="D8" s="36" t="s">
        <v>58</v>
      </c>
      <c r="E8" s="43">
        <f>'Loan Input'!$E$9</f>
        <v>7.0000000000000007E-2</v>
      </c>
      <c r="F8" s="65"/>
      <c r="G8" s="48"/>
      <c r="H8" s="49" t="s">
        <v>17</v>
      </c>
      <c r="I8" s="75">
        <f ca="1">nper_3*payment_3-_xlfn.SINGLE(loan_3)-I7</f>
        <v>-2.1827872842550278E-11</v>
      </c>
      <c r="J8" s="113"/>
      <c r="K8" s="114"/>
      <c r="L8" s="114"/>
    </row>
    <row r="9" spans="2:12" ht="15" thickBot="1" x14ac:dyDescent="0.35">
      <c r="B9" s="34"/>
      <c r="C9" s="35"/>
      <c r="D9" s="38" t="s">
        <v>59</v>
      </c>
      <c r="E9" s="44">
        <f>'Loan Input'!$E$10</f>
        <v>43466</v>
      </c>
      <c r="F9" s="65"/>
      <c r="G9" s="48"/>
      <c r="H9" s="49" t="s">
        <v>42</v>
      </c>
      <c r="I9" s="1">
        <f ca="1">COUNTIF(array_3,"&gt;0")</f>
        <v>260</v>
      </c>
      <c r="J9" s="113"/>
      <c r="K9" s="114"/>
      <c r="L9" s="114"/>
    </row>
    <row r="10" spans="2:12" ht="15" thickBot="1" x14ac:dyDescent="0.35">
      <c r="B10" s="34"/>
      <c r="C10" s="35"/>
      <c r="D10" s="37" t="s">
        <v>60</v>
      </c>
      <c r="E10" s="41" t="str">
        <f>'Loan Input'!$E$11</f>
        <v>End of the Period</v>
      </c>
      <c r="F10" s="65"/>
      <c r="G10" s="48"/>
      <c r="H10" s="49" t="s">
        <v>46</v>
      </c>
      <c r="I10" s="76" t="str">
        <f ca="1">DATEDIF(first_payment_date_3,INDEX(dates_3,I9),"y") &amp; " Years, " &amp; DATEDIF(first_payment_date_3,INDEX(dates_3,I9),"ym") &amp; " Months, " &amp; DATEDIF(first_payment_date_3,INDEX(dates_3,I9),"md") &amp; " Days"</f>
        <v>4 Years, 11 Months, 25 Days</v>
      </c>
      <c r="J10" s="113"/>
      <c r="K10" s="114"/>
      <c r="L10" s="114"/>
    </row>
    <row r="11" spans="2:12" ht="15" thickBot="1" x14ac:dyDescent="0.35">
      <c r="B11" s="34"/>
      <c r="C11" s="35"/>
      <c r="D11" s="38" t="s">
        <v>61</v>
      </c>
      <c r="E11" s="41" t="str">
        <f>'Loan Input'!$E$12</f>
        <v>Weekly</v>
      </c>
      <c r="F11" s="65"/>
      <c r="G11" s="50"/>
      <c r="H11" s="51" t="s">
        <v>56</v>
      </c>
      <c r="I11" s="77" t="str">
        <f ca="1">DATEDIF(INDEX(dates_3,I9),EDATE(first_payment_date_3,term_3*12),"y") &amp; " Years, " &amp; DATEDIF(INDEX(dates_3,I9),EDATE(first_payment_date_3,term_3*12),"ym") &amp; " Months, " &amp; DATEDIF(INDEX(dates_3,I9),EDATE(first_payment_date_3,term_3*12),"md") &amp; " Days"</f>
        <v>0 Years, 0 Months, 6 Days</v>
      </c>
      <c r="J11" s="113"/>
      <c r="K11" s="114"/>
      <c r="L11" s="114"/>
    </row>
    <row r="12" spans="2:12" ht="15" thickBot="1" x14ac:dyDescent="0.35">
      <c r="B12" s="34"/>
      <c r="C12" s="35"/>
      <c r="D12" s="37" t="s">
        <v>62</v>
      </c>
      <c r="E12" s="41" t="str">
        <f>'Loan Input'!$E$13</f>
        <v>Yearly</v>
      </c>
      <c r="F12" s="124" t="str">
        <f>IF(VLOOKUP(interest_compounded_3,periodic_table,3,0)&lt;=VLOOKUP(payment_frequency_3,periodic_table,3,0),"","&lt;&lt; Warning! When interest is compounded '"&amp;interest_compounded_3&amp;"', Payment cannot be '"&amp;payment_frequency_3&amp;"'")</f>
        <v/>
      </c>
      <c r="G12" s="125"/>
      <c r="H12" s="125"/>
      <c r="I12" s="125"/>
    </row>
    <row r="13" spans="2:12" ht="15" thickBot="1" x14ac:dyDescent="0.35">
      <c r="B13" s="34"/>
      <c r="C13" s="35"/>
      <c r="D13" s="36" t="s">
        <v>68</v>
      </c>
      <c r="E13" s="41">
        <f>'Loan Input'!E14</f>
        <v>0</v>
      </c>
      <c r="F13" s="124"/>
      <c r="G13" s="125"/>
      <c r="H13" s="125"/>
      <c r="I13" s="125"/>
    </row>
    <row r="14" spans="2:12" ht="15" customHeight="1" x14ac:dyDescent="0.3">
      <c r="B14" s="39"/>
      <c r="C14" s="40"/>
      <c r="D14" s="45" t="s">
        <v>63</v>
      </c>
      <c r="E14" s="41">
        <f>'Loan Input'!$E$15</f>
        <v>0</v>
      </c>
      <c r="F14" s="123" t="str">
        <f ca="1">IF($I$18=TRUE,"Warning! Regular Payment Frequency &amp; Extra Payment Frequency don't MATCH. Check out them","")</f>
        <v>Warning! Regular Payment Frequency &amp; Extra Payment Frequency don't MATCH. Check out them</v>
      </c>
      <c r="G14" s="123"/>
      <c r="H14" s="123"/>
      <c r="I14" s="123"/>
    </row>
    <row r="15" spans="2:12" x14ac:dyDescent="0.3">
      <c r="F15" s="123"/>
      <c r="G15" s="123"/>
      <c r="H15" s="123"/>
      <c r="I15" s="123"/>
    </row>
    <row r="16" spans="2:12" hidden="1" x14ac:dyDescent="0.3">
      <c r="B16" s="67"/>
      <c r="C16" s="67"/>
      <c r="D16" s="68" t="s">
        <v>14</v>
      </c>
      <c r="E16" s="67">
        <f>IF(E10="Beginning of the Period", 1,0)</f>
        <v>0</v>
      </c>
      <c r="F16" s="67"/>
      <c r="G16" s="67" t="s">
        <v>41</v>
      </c>
      <c r="H16" s="67"/>
      <c r="I16" s="67">
        <f>IF(AND(payment_frequency_3="Weekly",OR(recurring_payment_frequency_3="Weekly",recurring_payment_frequency_3="Bi-Weekly")),TRUE,IF(AND(payment_frequency_3="Monthly",OR(recurring_payment_frequency_3="Monthly",recurring_payment_frequency_3="Bi-monthly",recurring_payment_frequency_3="Quarterly",recurring_payment_frequency_3="Semi-annually",recurring_payment_frequency_3="Yearly")),TRUE,0))</f>
        <v>0</v>
      </c>
    </row>
    <row r="17" spans="2:17" hidden="1" x14ac:dyDescent="0.3">
      <c r="B17" s="67"/>
      <c r="C17" s="67"/>
      <c r="D17" s="68" t="s">
        <v>24</v>
      </c>
      <c r="E17" s="67">
        <f>term_3*VLOOKUP(payment_frequency_3,periodic_table,3,FALSE)</f>
        <v>260</v>
      </c>
      <c r="F17" s="67"/>
      <c r="G17" s="67" t="s">
        <v>13</v>
      </c>
      <c r="H17" s="67"/>
      <c r="I17" s="67">
        <f>VLOOKUP(payment_frequency_3,periodic_table,3,0)*(term_3-$E$6)+1</f>
        <v>1</v>
      </c>
    </row>
    <row r="18" spans="2:17" hidden="1" x14ac:dyDescent="0.3">
      <c r="B18" s="67"/>
      <c r="C18" s="67"/>
      <c r="D18" s="68" t="s">
        <v>30</v>
      </c>
      <c r="E18" s="67" t="e">
        <f ca="1">VLOOKUP(recurring_payment_frequency_3,INDIRECT(SUBSTITUTE(payment_frequency_3,"-","_")&amp;"_table"),2,FALSE)</f>
        <v>#N/A</v>
      </c>
      <c r="F18" s="67"/>
      <c r="G18" s="67" t="s">
        <v>71</v>
      </c>
      <c r="H18" s="67"/>
      <c r="I18" s="67" t="b">
        <f ca="1">ISNA(E18)</f>
        <v>1</v>
      </c>
    </row>
    <row r="19" spans="2:17" ht="11.25" customHeight="1" x14ac:dyDescent="0.3">
      <c r="B19" s="65"/>
      <c r="C19" s="65"/>
      <c r="D19" s="65"/>
      <c r="E19" s="65"/>
      <c r="F19" s="65"/>
      <c r="G19" s="65"/>
      <c r="H19" s="65"/>
      <c r="I19" s="65"/>
    </row>
    <row r="20" spans="2:17" ht="15.6" x14ac:dyDescent="0.3">
      <c r="B20" s="112" t="str">
        <f>E11&amp;" Payment Amount"</f>
        <v>Weekly Payment Amount</v>
      </c>
      <c r="C20" s="112"/>
      <c r="D20" s="78">
        <f>-IF(payment_type_3=1,PMT(rate_3,nper_3,_xlfn.SINGLE(loan_3),,1),PMT(rate_3,nper_3,_xlfn.SINGLE(loan_3),,0))</f>
        <v>362.90229843602299</v>
      </c>
      <c r="E20" s="65"/>
      <c r="F20" s="65"/>
      <c r="G20" s="65"/>
      <c r="H20" s="65"/>
      <c r="I20" s="65"/>
    </row>
    <row r="21" spans="2:17" ht="6.6" customHeight="1" thickBot="1" x14ac:dyDescent="0.35">
      <c r="B21" s="65"/>
      <c r="C21" s="65"/>
      <c r="D21" s="65"/>
      <c r="E21" s="65"/>
      <c r="F21" s="65"/>
      <c r="G21" s="65"/>
      <c r="H21" s="65"/>
      <c r="I21" s="65"/>
    </row>
    <row r="22" spans="2:17" ht="48" customHeight="1" thickBot="1" x14ac:dyDescent="0.35">
      <c r="B22" s="52" t="s">
        <v>1</v>
      </c>
      <c r="C22" s="53" t="s">
        <v>0</v>
      </c>
      <c r="D22" s="53" t="s">
        <v>2</v>
      </c>
      <c r="E22" s="53" t="s">
        <v>33</v>
      </c>
      <c r="F22" s="53" t="s">
        <v>73</v>
      </c>
      <c r="G22" s="53" t="s">
        <v>22</v>
      </c>
      <c r="H22" s="53" t="s">
        <v>23</v>
      </c>
      <c r="I22" s="30" t="s">
        <v>3</v>
      </c>
    </row>
    <row r="23" spans="2:17" ht="15" thickBot="1" x14ac:dyDescent="0.35">
      <c r="B23" s="79"/>
      <c r="C23" s="80"/>
      <c r="D23" s="79"/>
      <c r="E23" s="81"/>
      <c r="F23" s="79"/>
      <c r="G23" s="79"/>
      <c r="H23" s="79"/>
      <c r="I23" s="82" cm="1">
        <f t="array" ref="I23">loan_3</f>
        <v>80000</v>
      </c>
    </row>
    <row r="24" spans="2:17" ht="15" thickBot="1" x14ac:dyDescent="0.35">
      <c r="B24" s="79">
        <f t="shared" ref="B24:B45" si="0">IFERROR(IF(I23&lt;=0,"",B23+1),"")</f>
        <v>1</v>
      </c>
      <c r="C24" s="80">
        <f t="shared" ref="C24:C87" si="1">IF($E$10="End of the Period",IF(B24="","",IF(OR(payment_frequency_3="Weekly",payment_frequency_3="Bi-weekly",payment_frequency_3="Semi-monthly"),first_payment_date_3+B24*VLOOKUP(payment_frequency_3,periodic_table,2,0),EDATE(first_payment_date_3,B24*VLOOKUP(payment_frequency_3,periodic_table,2,0)))),IF(B24="","",IF(OR(payment_frequency_3="Weekly",payment_frequency_3="Bi-weekly",payment_frequency_3="Semi-monthly"),first_payment_date_3+(B24-1)*VLOOKUP(payment_frequency_3,periodic_table,2,0),EDATE(first_payment_date_3,(B24-1)*VLOOKUP(payment_frequency_3,periodic_table,2,0)))))</f>
        <v>43473</v>
      </c>
      <c r="D24" s="83">
        <f t="shared" ref="D24:D87" si="2">IF(B24="","",IF(I23&lt;payment_3,I23*(1+rate_3),payment_3))</f>
        <v>362.90229843602299</v>
      </c>
      <c r="E24" s="81">
        <f t="shared" ref="E24:E55" si="3">IFERROR(IF(I23*(1+rate_3)-D24&lt;$E$13,I23*(1+rate_3)-D24,IF(B24=$I$17,$E$13,IF(B24&lt;$I$17,0,IF(MOD(B24-$I$17,$E$18)=0,$E$13,0)))),0)</f>
        <v>0</v>
      </c>
      <c r="F24" s="83"/>
      <c r="G24" s="82">
        <f t="shared" ref="G24:G87" si="4">IF(AND(payment_type_3=1,B24=1),0,IF(B24="","",I23*rate_3))</f>
        <v>104.15797514827574</v>
      </c>
      <c r="H24" s="82">
        <f>IF(B24="","",D24-G24+E24+F24)</f>
        <v>258.74432328774725</v>
      </c>
      <c r="I24" s="82">
        <f>IFERROR(IF(H24&lt;=0,"",I23-H24),"")</f>
        <v>79741.255676712259</v>
      </c>
    </row>
    <row r="25" spans="2:17" ht="15" thickBot="1" x14ac:dyDescent="0.35">
      <c r="B25" s="79">
        <f t="shared" si="0"/>
        <v>2</v>
      </c>
      <c r="C25" s="80">
        <f t="shared" si="1"/>
        <v>43480</v>
      </c>
      <c r="D25" s="83">
        <f t="shared" si="2"/>
        <v>362.90229843602299</v>
      </c>
      <c r="E25" s="81">
        <f t="shared" ca="1" si="3"/>
        <v>0</v>
      </c>
      <c r="F25" s="83"/>
      <c r="G25" s="82">
        <f t="shared" si="4"/>
        <v>103.82109658834122</v>
      </c>
      <c r="H25" s="82">
        <f t="shared" ref="H25:H88" ca="1" si="5">IF(B25="","",D25-G25+E25+F25)</f>
        <v>259.08120184768177</v>
      </c>
      <c r="I25" s="82">
        <f t="shared" ref="I25:I88" ca="1" si="6">IFERROR(IF(H25&lt;=0,"",I24-H25),"")</f>
        <v>79482.174474864572</v>
      </c>
      <c r="M25" s="69"/>
      <c r="Q25" s="70"/>
    </row>
    <row r="26" spans="2:17" ht="15" thickBot="1" x14ac:dyDescent="0.35">
      <c r="B26" s="79">
        <f t="shared" ca="1" si="0"/>
        <v>3</v>
      </c>
      <c r="C26" s="80">
        <f t="shared" ca="1" si="1"/>
        <v>43487</v>
      </c>
      <c r="D26" s="83">
        <f t="shared" ca="1" si="2"/>
        <v>362.90229843602299</v>
      </c>
      <c r="E26" s="81">
        <f t="shared" ca="1" si="3"/>
        <v>0</v>
      </c>
      <c r="F26" s="83"/>
      <c r="G26" s="82">
        <f t="shared" ca="1" si="4"/>
        <v>103.48377942104825</v>
      </c>
      <c r="H26" s="82">
        <f t="shared" ca="1" si="5"/>
        <v>259.41851901497472</v>
      </c>
      <c r="I26" s="82">
        <f t="shared" ca="1" si="6"/>
        <v>79222.7559558496</v>
      </c>
    </row>
    <row r="27" spans="2:17" ht="15" thickBot="1" x14ac:dyDescent="0.35">
      <c r="B27" s="79">
        <f t="shared" ca="1" si="0"/>
        <v>4</v>
      </c>
      <c r="C27" s="80">
        <f t="shared" ca="1" si="1"/>
        <v>43494</v>
      </c>
      <c r="D27" s="83">
        <f t="shared" ca="1" si="2"/>
        <v>362.90229843602299</v>
      </c>
      <c r="E27" s="81">
        <f t="shared" ca="1" si="3"/>
        <v>0</v>
      </c>
      <c r="F27" s="83"/>
      <c r="G27" s="82">
        <f t="shared" ca="1" si="4"/>
        <v>103.1460230753412</v>
      </c>
      <c r="H27" s="82">
        <f t="shared" ca="1" si="5"/>
        <v>259.7562753606818</v>
      </c>
      <c r="I27" s="82">
        <f t="shared" ca="1" si="6"/>
        <v>78962.999680488923</v>
      </c>
      <c r="O27" s="69"/>
    </row>
    <row r="28" spans="2:17" ht="15" thickBot="1" x14ac:dyDescent="0.35">
      <c r="B28" s="79">
        <f t="shared" ca="1" si="0"/>
        <v>5</v>
      </c>
      <c r="C28" s="80">
        <f t="shared" ca="1" si="1"/>
        <v>43501</v>
      </c>
      <c r="D28" s="83">
        <f t="shared" ca="1" si="2"/>
        <v>362.90229843602299</v>
      </c>
      <c r="E28" s="81">
        <f t="shared" ca="1" si="3"/>
        <v>0</v>
      </c>
      <c r="F28" s="83"/>
      <c r="G28" s="82">
        <f t="shared" ca="1" si="4"/>
        <v>102.80782697942088</v>
      </c>
      <c r="H28" s="82">
        <f t="shared" ca="1" si="5"/>
        <v>260.09447145660209</v>
      </c>
      <c r="I28" s="82">
        <f t="shared" ca="1" si="6"/>
        <v>78702.905209032324</v>
      </c>
    </row>
    <row r="29" spans="2:17" ht="15" thickBot="1" x14ac:dyDescent="0.35">
      <c r="B29" s="79">
        <f t="shared" ca="1" si="0"/>
        <v>6</v>
      </c>
      <c r="C29" s="80">
        <f t="shared" ca="1" si="1"/>
        <v>43508</v>
      </c>
      <c r="D29" s="83">
        <f t="shared" ca="1" si="2"/>
        <v>362.90229843602299</v>
      </c>
      <c r="E29" s="81">
        <f t="shared" ca="1" si="3"/>
        <v>0</v>
      </c>
      <c r="F29" s="83"/>
      <c r="G29" s="82">
        <f t="shared" ca="1" si="4"/>
        <v>102.46919056074363</v>
      </c>
      <c r="H29" s="82">
        <f t="shared" ca="1" si="5"/>
        <v>260.43310787527935</v>
      </c>
      <c r="I29" s="82">
        <f t="shared" ca="1" si="6"/>
        <v>78442.472101157051</v>
      </c>
    </row>
    <row r="30" spans="2:17" ht="15" thickBot="1" x14ac:dyDescent="0.35">
      <c r="B30" s="79">
        <f t="shared" ca="1" si="0"/>
        <v>7</v>
      </c>
      <c r="C30" s="80">
        <f t="shared" ca="1" si="1"/>
        <v>43515</v>
      </c>
      <c r="D30" s="83">
        <f t="shared" ca="1" si="2"/>
        <v>362.90229843602299</v>
      </c>
      <c r="E30" s="81">
        <f t="shared" ca="1" si="3"/>
        <v>0</v>
      </c>
      <c r="F30" s="83"/>
      <c r="G30" s="82">
        <f t="shared" ca="1" si="4"/>
        <v>102.13011324602036</v>
      </c>
      <c r="H30" s="82">
        <f t="shared" ca="1" si="5"/>
        <v>260.77218519000263</v>
      </c>
      <c r="I30" s="82">
        <f t="shared" ca="1" si="6"/>
        <v>78181.699915967052</v>
      </c>
    </row>
    <row r="31" spans="2:17" ht="15" thickBot="1" x14ac:dyDescent="0.35">
      <c r="B31" s="79">
        <f t="shared" ca="1" si="0"/>
        <v>8</v>
      </c>
      <c r="C31" s="80">
        <f t="shared" ca="1" si="1"/>
        <v>43522</v>
      </c>
      <c r="D31" s="83">
        <f t="shared" ca="1" si="2"/>
        <v>362.90229843602299</v>
      </c>
      <c r="E31" s="81">
        <f t="shared" ca="1" si="3"/>
        <v>0</v>
      </c>
      <c r="F31" s="83"/>
      <c r="G31" s="82">
        <f t="shared" ca="1" si="4"/>
        <v>101.79059446121559</v>
      </c>
      <c r="H31" s="82">
        <f t="shared" ca="1" si="5"/>
        <v>261.11170397480737</v>
      </c>
      <c r="I31" s="82">
        <f t="shared" ca="1" si="6"/>
        <v>77920.588211992246</v>
      </c>
    </row>
    <row r="32" spans="2:17" ht="15" thickBot="1" x14ac:dyDescent="0.35">
      <c r="B32" s="79">
        <f t="shared" ca="1" si="0"/>
        <v>9</v>
      </c>
      <c r="C32" s="80">
        <f t="shared" ca="1" si="1"/>
        <v>43529</v>
      </c>
      <c r="D32" s="83">
        <f t="shared" ca="1" si="2"/>
        <v>362.90229843602299</v>
      </c>
      <c r="E32" s="81">
        <f t="shared" ca="1" si="3"/>
        <v>0</v>
      </c>
      <c r="F32" s="83"/>
      <c r="G32" s="82">
        <f t="shared" ca="1" si="4"/>
        <v>101.45063363154645</v>
      </c>
      <c r="H32" s="82">
        <f t="shared" ca="1" si="5"/>
        <v>261.45166480447654</v>
      </c>
      <c r="I32" s="82">
        <f t="shared" ca="1" si="6"/>
        <v>77659.136547187765</v>
      </c>
    </row>
    <row r="33" spans="2:9" ht="15" thickBot="1" x14ac:dyDescent="0.35">
      <c r="B33" s="79">
        <f t="shared" ca="1" si="0"/>
        <v>10</v>
      </c>
      <c r="C33" s="80">
        <f t="shared" ca="1" si="1"/>
        <v>43536</v>
      </c>
      <c r="D33" s="83">
        <f t="shared" ca="1" si="2"/>
        <v>362.90229843602299</v>
      </c>
      <c r="E33" s="81">
        <f t="shared" ca="1" si="3"/>
        <v>0</v>
      </c>
      <c r="F33" s="83"/>
      <c r="G33" s="82">
        <f t="shared" ca="1" si="4"/>
        <v>101.1102301814817</v>
      </c>
      <c r="H33" s="82">
        <f t="shared" ca="1" si="5"/>
        <v>261.79206825454128</v>
      </c>
      <c r="I33" s="82">
        <f t="shared" ca="1" si="6"/>
        <v>77397.344478933228</v>
      </c>
    </row>
    <row r="34" spans="2:9" ht="15" thickBot="1" x14ac:dyDescent="0.35">
      <c r="B34" s="79">
        <f t="shared" ca="1" si="0"/>
        <v>11</v>
      </c>
      <c r="C34" s="80">
        <f t="shared" ca="1" si="1"/>
        <v>43543</v>
      </c>
      <c r="D34" s="83">
        <f t="shared" ca="1" si="2"/>
        <v>362.90229843602299</v>
      </c>
      <c r="E34" s="81">
        <f t="shared" ca="1" si="3"/>
        <v>0</v>
      </c>
      <c r="F34" s="83"/>
      <c r="G34" s="82">
        <f t="shared" ca="1" si="4"/>
        <v>100.7693835347408</v>
      </c>
      <c r="H34" s="82">
        <f t="shared" ca="1" si="5"/>
        <v>262.13291490128222</v>
      </c>
      <c r="I34" s="82">
        <f t="shared" ca="1" si="6"/>
        <v>77135.211564031939</v>
      </c>
    </row>
    <row r="35" spans="2:9" ht="15" thickBot="1" x14ac:dyDescent="0.35">
      <c r="B35" s="79">
        <f t="shared" ca="1" si="0"/>
        <v>12</v>
      </c>
      <c r="C35" s="80">
        <f t="shared" ca="1" si="1"/>
        <v>43550</v>
      </c>
      <c r="D35" s="83">
        <f t="shared" ca="1" si="2"/>
        <v>362.90229843602299</v>
      </c>
      <c r="E35" s="81">
        <f t="shared" ca="1" si="3"/>
        <v>0</v>
      </c>
      <c r="F35" s="83"/>
      <c r="G35" s="82">
        <f t="shared" ca="1" si="4"/>
        <v>100.42809311429288</v>
      </c>
      <c r="H35" s="82">
        <f t="shared" ca="1" si="5"/>
        <v>262.4742053217301</v>
      </c>
      <c r="I35" s="82">
        <f t="shared" ca="1" si="6"/>
        <v>76872.737358710205</v>
      </c>
    </row>
    <row r="36" spans="2:9" ht="15" thickBot="1" x14ac:dyDescent="0.35">
      <c r="B36" s="79">
        <f t="shared" ca="1" si="0"/>
        <v>13</v>
      </c>
      <c r="C36" s="80">
        <f t="shared" ca="1" si="1"/>
        <v>43557</v>
      </c>
      <c r="D36" s="83">
        <f t="shared" ca="1" si="2"/>
        <v>362.90229843602299</v>
      </c>
      <c r="E36" s="81">
        <f t="shared" ca="1" si="3"/>
        <v>0</v>
      </c>
      <c r="F36" s="83"/>
      <c r="G36" s="82">
        <f t="shared" ca="1" si="4"/>
        <v>100.08635834235582</v>
      </c>
      <c r="H36" s="82">
        <f t="shared" ca="1" si="5"/>
        <v>262.81594009366717</v>
      </c>
      <c r="I36" s="82">
        <f t="shared" ca="1" si="6"/>
        <v>76609.921418616534</v>
      </c>
    </row>
    <row r="37" spans="2:9" ht="15" thickBot="1" x14ac:dyDescent="0.35">
      <c r="B37" s="79">
        <f t="shared" ca="1" si="0"/>
        <v>14</v>
      </c>
      <c r="C37" s="80">
        <f t="shared" ca="1" si="1"/>
        <v>43564</v>
      </c>
      <c r="D37" s="83">
        <f t="shared" ca="1" si="2"/>
        <v>362.90229843602299</v>
      </c>
      <c r="E37" s="81">
        <f t="shared" ca="1" si="3"/>
        <v>0</v>
      </c>
      <c r="F37" s="83"/>
      <c r="G37" s="82">
        <f t="shared" ca="1" si="4"/>
        <v>99.744178640395234</v>
      </c>
      <c r="H37" s="82">
        <f t="shared" ca="1" si="5"/>
        <v>263.15811979562773</v>
      </c>
      <c r="I37" s="82">
        <f t="shared" ca="1" si="6"/>
        <v>76346.763298820908</v>
      </c>
    </row>
    <row r="38" spans="2:9" ht="15" thickBot="1" x14ac:dyDescent="0.35">
      <c r="B38" s="79">
        <f t="shared" ca="1" si="0"/>
        <v>15</v>
      </c>
      <c r="C38" s="80">
        <f t="shared" ca="1" si="1"/>
        <v>43571</v>
      </c>
      <c r="D38" s="83">
        <f t="shared" ca="1" si="2"/>
        <v>362.90229843602299</v>
      </c>
      <c r="E38" s="81">
        <f t="shared" ca="1" si="3"/>
        <v>0</v>
      </c>
      <c r="F38" s="83"/>
      <c r="G38" s="82">
        <f t="shared" ca="1" si="4"/>
        <v>99.401553429123481</v>
      </c>
      <c r="H38" s="82">
        <f t="shared" ca="1" si="5"/>
        <v>263.50074500689948</v>
      </c>
      <c r="I38" s="82">
        <f t="shared" ca="1" si="6"/>
        <v>76083.262553814013</v>
      </c>
    </row>
    <row r="39" spans="2:9" ht="15" thickBot="1" x14ac:dyDescent="0.35">
      <c r="B39" s="79">
        <f t="shared" ca="1" si="0"/>
        <v>16</v>
      </c>
      <c r="C39" s="80">
        <f t="shared" ca="1" si="1"/>
        <v>43578</v>
      </c>
      <c r="D39" s="83">
        <f t="shared" ca="1" si="2"/>
        <v>362.90229843602299</v>
      </c>
      <c r="E39" s="81">
        <f t="shared" ca="1" si="3"/>
        <v>0</v>
      </c>
      <c r="F39" s="83"/>
      <c r="G39" s="82">
        <f t="shared" ca="1" si="4"/>
        <v>99.058482128498724</v>
      </c>
      <c r="H39" s="82">
        <f t="shared" ca="1" si="5"/>
        <v>263.84381630752426</v>
      </c>
      <c r="I39" s="82">
        <f t="shared" ca="1" si="6"/>
        <v>75819.418737506494</v>
      </c>
    </row>
    <row r="40" spans="2:9" ht="15" thickBot="1" x14ac:dyDescent="0.35">
      <c r="B40" s="79">
        <f t="shared" ca="1" si="0"/>
        <v>17</v>
      </c>
      <c r="C40" s="80">
        <f t="shared" ca="1" si="1"/>
        <v>43585</v>
      </c>
      <c r="D40" s="83">
        <f t="shared" ca="1" si="2"/>
        <v>362.90229843602299</v>
      </c>
      <c r="E40" s="81">
        <f t="shared" ca="1" si="3"/>
        <v>0</v>
      </c>
      <c r="F40" s="83"/>
      <c r="G40" s="82">
        <f t="shared" ca="1" si="4"/>
        <v>98.714964157723912</v>
      </c>
      <c r="H40" s="82">
        <f t="shared" ca="1" si="5"/>
        <v>264.18733427829909</v>
      </c>
      <c r="I40" s="82">
        <f t="shared" ca="1" si="6"/>
        <v>75555.231403228201</v>
      </c>
    </row>
    <row r="41" spans="2:9" ht="15" thickBot="1" x14ac:dyDescent="0.35">
      <c r="B41" s="79">
        <f t="shared" ca="1" si="0"/>
        <v>18</v>
      </c>
      <c r="C41" s="80">
        <f t="shared" ca="1" si="1"/>
        <v>43592</v>
      </c>
      <c r="D41" s="83">
        <f t="shared" ca="1" si="2"/>
        <v>362.90229843602299</v>
      </c>
      <c r="E41" s="81">
        <f t="shared" ca="1" si="3"/>
        <v>0</v>
      </c>
      <c r="F41" s="83"/>
      <c r="G41" s="82">
        <f t="shared" ca="1" si="4"/>
        <v>98.370998935245822</v>
      </c>
      <c r="H41" s="82">
        <f t="shared" ca="1" si="5"/>
        <v>264.53129950077715</v>
      </c>
      <c r="I41" s="82">
        <f t="shared" ca="1" si="6"/>
        <v>75290.700103727417</v>
      </c>
    </row>
    <row r="42" spans="2:9" ht="15" thickBot="1" x14ac:dyDescent="0.35">
      <c r="B42" s="79">
        <f t="shared" ca="1" si="0"/>
        <v>19</v>
      </c>
      <c r="C42" s="80">
        <f t="shared" ca="1" si="1"/>
        <v>43599</v>
      </c>
      <c r="D42" s="83">
        <f t="shared" ca="1" si="2"/>
        <v>362.90229843602299</v>
      </c>
      <c r="E42" s="81">
        <f t="shared" ca="1" si="3"/>
        <v>0</v>
      </c>
      <c r="F42" s="83"/>
      <c r="G42" s="82">
        <f t="shared" ca="1" si="4"/>
        <v>98.02658587875402</v>
      </c>
      <c r="H42" s="82">
        <f t="shared" ca="1" si="5"/>
        <v>264.87571255726897</v>
      </c>
      <c r="I42" s="82">
        <f t="shared" ca="1" si="6"/>
        <v>75025.824391170143</v>
      </c>
    </row>
    <row r="43" spans="2:9" ht="15" thickBot="1" x14ac:dyDescent="0.35">
      <c r="B43" s="79">
        <f t="shared" ca="1" si="0"/>
        <v>20</v>
      </c>
      <c r="C43" s="80">
        <f t="shared" ca="1" si="1"/>
        <v>43606</v>
      </c>
      <c r="D43" s="83">
        <f t="shared" ca="1" si="2"/>
        <v>362.90229843602299</v>
      </c>
      <c r="E43" s="81">
        <f t="shared" ca="1" si="3"/>
        <v>0</v>
      </c>
      <c r="F43" s="83"/>
      <c r="G43" s="82">
        <f t="shared" ca="1" si="4"/>
        <v>97.681724405179992</v>
      </c>
      <c r="H43" s="82">
        <f t="shared" ca="1" si="5"/>
        <v>265.22057403084301</v>
      </c>
      <c r="I43" s="82">
        <f t="shared" ca="1" si="6"/>
        <v>74760.603817139301</v>
      </c>
    </row>
    <row r="44" spans="2:9" ht="15" thickBot="1" x14ac:dyDescent="0.35">
      <c r="B44" s="79">
        <f t="shared" ca="1" si="0"/>
        <v>21</v>
      </c>
      <c r="C44" s="80">
        <f t="shared" ca="1" si="1"/>
        <v>43613</v>
      </c>
      <c r="D44" s="83">
        <f t="shared" ca="1" si="2"/>
        <v>362.90229843602299</v>
      </c>
      <c r="E44" s="81">
        <f t="shared" ca="1" si="3"/>
        <v>0</v>
      </c>
      <c r="F44" s="83"/>
      <c r="G44" s="82">
        <f t="shared" ca="1" si="4"/>
        <v>97.33641393069604</v>
      </c>
      <c r="H44" s="82">
        <f t="shared" ca="1" si="5"/>
        <v>265.56588450532695</v>
      </c>
      <c r="I44" s="82">
        <f t="shared" ca="1" si="6"/>
        <v>74495.037932633975</v>
      </c>
    </row>
    <row r="45" spans="2:9" ht="15" thickBot="1" x14ac:dyDescent="0.35">
      <c r="B45" s="79">
        <f t="shared" ca="1" si="0"/>
        <v>22</v>
      </c>
      <c r="C45" s="80">
        <f t="shared" ca="1" si="1"/>
        <v>43620</v>
      </c>
      <c r="D45" s="83">
        <f t="shared" ca="1" si="2"/>
        <v>362.90229843602299</v>
      </c>
      <c r="E45" s="81">
        <f t="shared" ca="1" si="3"/>
        <v>0</v>
      </c>
      <c r="F45" s="83"/>
      <c r="G45" s="82">
        <f t="shared" ca="1" si="4"/>
        <v>96.990653870714354</v>
      </c>
      <c r="H45" s="82">
        <f t="shared" ca="1" si="5"/>
        <v>265.91164456530862</v>
      </c>
      <c r="I45" s="82">
        <f t="shared" ca="1" si="6"/>
        <v>74229.12628806867</v>
      </c>
    </row>
    <row r="46" spans="2:9" ht="15" thickBot="1" x14ac:dyDescent="0.35">
      <c r="B46" s="79">
        <f ca="1">IFERROR(IF(I45&lt;=0,"",B45+1),"")</f>
        <v>23</v>
      </c>
      <c r="C46" s="80">
        <f t="shared" ca="1" si="1"/>
        <v>43627</v>
      </c>
      <c r="D46" s="83">
        <f t="shared" ca="1" si="2"/>
        <v>362.90229843602299</v>
      </c>
      <c r="E46" s="81">
        <f t="shared" ca="1" si="3"/>
        <v>0</v>
      </c>
      <c r="F46" s="83"/>
      <c r="G46" s="82">
        <f t="shared" ca="1" si="4"/>
        <v>96.644443639885978</v>
      </c>
      <c r="H46" s="82">
        <f t="shared" ca="1" si="5"/>
        <v>266.257854796137</v>
      </c>
      <c r="I46" s="82">
        <f t="shared" ca="1" si="6"/>
        <v>73962.868433272539</v>
      </c>
    </row>
    <row r="47" spans="2:9" ht="15" thickBot="1" x14ac:dyDescent="0.35">
      <c r="B47" s="79">
        <f t="shared" ref="B47:B110" ca="1" si="7">IFERROR(IF(I46&lt;=0,"",B46+1),"")</f>
        <v>24</v>
      </c>
      <c r="C47" s="80">
        <f t="shared" ca="1" si="1"/>
        <v>43634</v>
      </c>
      <c r="D47" s="83">
        <f t="shared" ca="1" si="2"/>
        <v>362.90229843602299</v>
      </c>
      <c r="E47" s="81">
        <f t="shared" ca="1" si="3"/>
        <v>0</v>
      </c>
      <c r="F47" s="83"/>
      <c r="G47" s="82">
        <f t="shared" ca="1" si="4"/>
        <v>96.297782652099869</v>
      </c>
      <c r="H47" s="82">
        <f t="shared" ca="1" si="5"/>
        <v>266.60451578392315</v>
      </c>
      <c r="I47" s="82">
        <f t="shared" ca="1" si="6"/>
        <v>73696.263917488614</v>
      </c>
    </row>
    <row r="48" spans="2:9" ht="15" thickBot="1" x14ac:dyDescent="0.35">
      <c r="B48" s="79">
        <f t="shared" ca="1" si="7"/>
        <v>25</v>
      </c>
      <c r="C48" s="80">
        <f t="shared" ca="1" si="1"/>
        <v>43641</v>
      </c>
      <c r="D48" s="83">
        <f t="shared" ca="1" si="2"/>
        <v>362.90229843602299</v>
      </c>
      <c r="E48" s="81">
        <f t="shared" ca="1" si="3"/>
        <v>0</v>
      </c>
      <c r="F48" s="83"/>
      <c r="G48" s="82">
        <f t="shared" ca="1" si="4"/>
        <v>95.950670320481862</v>
      </c>
      <c r="H48" s="82">
        <f t="shared" ca="1" si="5"/>
        <v>266.9516281155411</v>
      </c>
      <c r="I48" s="82">
        <f t="shared" ca="1" si="6"/>
        <v>73429.312289373076</v>
      </c>
    </row>
    <row r="49" spans="2:9" ht="15" thickBot="1" x14ac:dyDescent="0.35">
      <c r="B49" s="79">
        <f t="shared" ca="1" si="7"/>
        <v>26</v>
      </c>
      <c r="C49" s="80">
        <f t="shared" ca="1" si="1"/>
        <v>43648</v>
      </c>
      <c r="D49" s="83">
        <f t="shared" ca="1" si="2"/>
        <v>362.90229843602299</v>
      </c>
      <c r="E49" s="81">
        <f t="shared" ca="1" si="3"/>
        <v>0</v>
      </c>
      <c r="F49" s="83"/>
      <c r="G49" s="82">
        <f t="shared" ca="1" si="4"/>
        <v>95.603106057393745</v>
      </c>
      <c r="H49" s="82">
        <f t="shared" ca="1" si="5"/>
        <v>267.29919237862924</v>
      </c>
      <c r="I49" s="82">
        <f t="shared" ca="1" si="6"/>
        <v>73162.013096994444</v>
      </c>
    </row>
    <row r="50" spans="2:9" ht="15" thickBot="1" x14ac:dyDescent="0.35">
      <c r="B50" s="79">
        <f t="shared" ca="1" si="7"/>
        <v>27</v>
      </c>
      <c r="C50" s="80">
        <f t="shared" ca="1" si="1"/>
        <v>43655</v>
      </c>
      <c r="D50" s="83">
        <f t="shared" ca="1" si="2"/>
        <v>362.90229843602299</v>
      </c>
      <c r="E50" s="81">
        <f t="shared" ca="1" si="3"/>
        <v>0</v>
      </c>
      <c r="F50" s="83"/>
      <c r="G50" s="82">
        <f t="shared" ca="1" si="4"/>
        <v>95.255089274432137</v>
      </c>
      <c r="H50" s="82">
        <f t="shared" ca="1" si="5"/>
        <v>267.64720916159087</v>
      </c>
      <c r="I50" s="82">
        <f t="shared" ca="1" si="6"/>
        <v>72894.365887832857</v>
      </c>
    </row>
    <row r="51" spans="2:9" ht="15" thickBot="1" x14ac:dyDescent="0.35">
      <c r="B51" s="79">
        <f t="shared" ca="1" si="7"/>
        <v>28</v>
      </c>
      <c r="C51" s="80">
        <f t="shared" ca="1" si="1"/>
        <v>43662</v>
      </c>
      <c r="D51" s="83">
        <f t="shared" ca="1" si="2"/>
        <v>362.90229843602299</v>
      </c>
      <c r="E51" s="81">
        <f t="shared" ca="1" si="3"/>
        <v>0</v>
      </c>
      <c r="F51" s="83"/>
      <c r="G51" s="82">
        <f t="shared" ca="1" si="4"/>
        <v>94.906619382427664</v>
      </c>
      <c r="H51" s="82">
        <f t="shared" ca="1" si="5"/>
        <v>267.99567905359532</v>
      </c>
      <c r="I51" s="82">
        <f t="shared" ca="1" si="6"/>
        <v>72626.370208779263</v>
      </c>
    </row>
    <row r="52" spans="2:9" ht="15" thickBot="1" x14ac:dyDescent="0.35">
      <c r="B52" s="79">
        <f t="shared" ca="1" si="7"/>
        <v>29</v>
      </c>
      <c r="C52" s="80">
        <f t="shared" ca="1" si="1"/>
        <v>43669</v>
      </c>
      <c r="D52" s="83">
        <f t="shared" ca="1" si="2"/>
        <v>362.90229843602299</v>
      </c>
      <c r="E52" s="81">
        <f t="shared" ca="1" si="3"/>
        <v>0</v>
      </c>
      <c r="F52" s="83"/>
      <c r="G52" s="82">
        <f t="shared" ca="1" si="4"/>
        <v>94.557695791443805</v>
      </c>
      <c r="H52" s="82">
        <f t="shared" ca="1" si="5"/>
        <v>268.3446026445792</v>
      </c>
      <c r="I52" s="82">
        <f t="shared" ca="1" si="6"/>
        <v>72358.025606134688</v>
      </c>
    </row>
    <row r="53" spans="2:9" ht="15" thickBot="1" x14ac:dyDescent="0.35">
      <c r="B53" s="79">
        <f t="shared" ca="1" si="7"/>
        <v>30</v>
      </c>
      <c r="C53" s="80">
        <f t="shared" ca="1" si="1"/>
        <v>43676</v>
      </c>
      <c r="D53" s="83">
        <f t="shared" ca="1" si="2"/>
        <v>362.90229843602299</v>
      </c>
      <c r="E53" s="81">
        <f t="shared" ca="1" si="3"/>
        <v>0</v>
      </c>
      <c r="F53" s="83"/>
      <c r="G53" s="82">
        <f t="shared" ca="1" si="4"/>
        <v>94.208317910775961</v>
      </c>
      <c r="H53" s="82">
        <f t="shared" ca="1" si="5"/>
        <v>268.69398052524701</v>
      </c>
      <c r="I53" s="82">
        <f t="shared" ca="1" si="6"/>
        <v>72089.33162560944</v>
      </c>
    </row>
    <row r="54" spans="2:9" ht="15" thickBot="1" x14ac:dyDescent="0.35">
      <c r="B54" s="79">
        <f t="shared" ca="1" si="7"/>
        <v>31</v>
      </c>
      <c r="C54" s="80">
        <f t="shared" ca="1" si="1"/>
        <v>43683</v>
      </c>
      <c r="D54" s="83">
        <f t="shared" ca="1" si="2"/>
        <v>362.90229843602299</v>
      </c>
      <c r="E54" s="81">
        <f t="shared" ca="1" si="3"/>
        <v>0</v>
      </c>
      <c r="F54" s="83"/>
      <c r="G54" s="82">
        <f t="shared" ca="1" si="4"/>
        <v>93.85848514895045</v>
      </c>
      <c r="H54" s="82">
        <f t="shared" ca="1" si="5"/>
        <v>269.04381328707257</v>
      </c>
      <c r="I54" s="82">
        <f t="shared" ca="1" si="6"/>
        <v>71820.287812322364</v>
      </c>
    </row>
    <row r="55" spans="2:9" ht="15" thickBot="1" x14ac:dyDescent="0.35">
      <c r="B55" s="79">
        <f t="shared" ca="1" si="7"/>
        <v>32</v>
      </c>
      <c r="C55" s="80">
        <f t="shared" ca="1" si="1"/>
        <v>43690</v>
      </c>
      <c r="D55" s="83">
        <f t="shared" ca="1" si="2"/>
        <v>362.90229843602299</v>
      </c>
      <c r="E55" s="81">
        <f t="shared" ca="1" si="3"/>
        <v>0</v>
      </c>
      <c r="F55" s="83"/>
      <c r="G55" s="82">
        <f t="shared" ca="1" si="4"/>
        <v>93.508196913723552</v>
      </c>
      <c r="H55" s="82">
        <f t="shared" ca="1" si="5"/>
        <v>269.39410152229942</v>
      </c>
      <c r="I55" s="82">
        <f t="shared" ca="1" si="6"/>
        <v>71550.893710800068</v>
      </c>
    </row>
    <row r="56" spans="2:9" ht="15" thickBot="1" x14ac:dyDescent="0.35">
      <c r="B56" s="79">
        <f t="shared" ca="1" si="7"/>
        <v>33</v>
      </c>
      <c r="C56" s="80">
        <f t="shared" ca="1" si="1"/>
        <v>43697</v>
      </c>
      <c r="D56" s="83">
        <f t="shared" ca="1" si="2"/>
        <v>362.90229843602299</v>
      </c>
      <c r="E56" s="81">
        <f t="shared" ref="E56:E87" ca="1" si="8">IFERROR(IF(I55*(1+rate_3)-D56&lt;$E$13,I55*(1+rate_3)-D56,IF(B56=$I$17,$E$13,IF(B56&lt;$I$17,0,IF(MOD(B56-$I$17,$E$18)=0,$E$13,0)))),0)</f>
        <v>0</v>
      </c>
      <c r="F56" s="83"/>
      <c r="G56" s="82">
        <f t="shared" ca="1" si="4"/>
        <v>93.157452612080405</v>
      </c>
      <c r="H56" s="82">
        <f t="shared" ca="1" si="5"/>
        <v>269.74484582394257</v>
      </c>
      <c r="I56" s="82">
        <f t="shared" ca="1" si="6"/>
        <v>71281.14886497613</v>
      </c>
    </row>
    <row r="57" spans="2:9" ht="15" thickBot="1" x14ac:dyDescent="0.35">
      <c r="B57" s="79">
        <f t="shared" ca="1" si="7"/>
        <v>34</v>
      </c>
      <c r="C57" s="80">
        <f t="shared" ca="1" si="1"/>
        <v>43704</v>
      </c>
      <c r="D57" s="83">
        <f t="shared" ca="1" si="2"/>
        <v>362.90229843602299</v>
      </c>
      <c r="E57" s="81">
        <f t="shared" ca="1" si="8"/>
        <v>0</v>
      </c>
      <c r="F57" s="83"/>
      <c r="G57" s="82">
        <f t="shared" ca="1" si="4"/>
        <v>92.806251650234088</v>
      </c>
      <c r="H57" s="82">
        <f t="shared" ca="1" si="5"/>
        <v>270.09604678578887</v>
      </c>
      <c r="I57" s="82">
        <f t="shared" ca="1" si="6"/>
        <v>71011.052818190336</v>
      </c>
    </row>
    <row r="58" spans="2:9" ht="15" thickBot="1" x14ac:dyDescent="0.35">
      <c r="B58" s="79">
        <f t="shared" ca="1" si="7"/>
        <v>35</v>
      </c>
      <c r="C58" s="80">
        <f t="shared" ca="1" si="1"/>
        <v>43711</v>
      </c>
      <c r="D58" s="83">
        <f t="shared" ca="1" si="2"/>
        <v>362.90229843602299</v>
      </c>
      <c r="E58" s="81">
        <f t="shared" ca="1" si="8"/>
        <v>0</v>
      </c>
      <c r="F58" s="83"/>
      <c r="G58" s="82">
        <f t="shared" ca="1" si="4"/>
        <v>92.454593433624567</v>
      </c>
      <c r="H58" s="82">
        <f t="shared" ca="1" si="5"/>
        <v>270.44770500239844</v>
      </c>
      <c r="I58" s="82">
        <f t="shared" ca="1" si="6"/>
        <v>70740.605113187936</v>
      </c>
    </row>
    <row r="59" spans="2:9" ht="15" thickBot="1" x14ac:dyDescent="0.35">
      <c r="B59" s="79">
        <f t="shared" ca="1" si="7"/>
        <v>36</v>
      </c>
      <c r="C59" s="80">
        <f t="shared" ca="1" si="1"/>
        <v>43718</v>
      </c>
      <c r="D59" s="83">
        <f t="shared" ca="1" si="2"/>
        <v>362.90229843602299</v>
      </c>
      <c r="E59" s="81">
        <f t="shared" ca="1" si="8"/>
        <v>0</v>
      </c>
      <c r="F59" s="83"/>
      <c r="G59" s="82">
        <f t="shared" ca="1" si="4"/>
        <v>92.102477366917711</v>
      </c>
      <c r="H59" s="82">
        <f t="shared" ca="1" si="5"/>
        <v>270.79982106910529</v>
      </c>
      <c r="I59" s="82">
        <f t="shared" ca="1" si="6"/>
        <v>70469.805292118835</v>
      </c>
    </row>
    <row r="60" spans="2:9" ht="15" thickBot="1" x14ac:dyDescent="0.35">
      <c r="B60" s="79">
        <f t="shared" ca="1" si="7"/>
        <v>37</v>
      </c>
      <c r="C60" s="80">
        <f t="shared" ca="1" si="1"/>
        <v>43725</v>
      </c>
      <c r="D60" s="83">
        <f t="shared" ca="1" si="2"/>
        <v>362.90229843602299</v>
      </c>
      <c r="E60" s="81">
        <f t="shared" ca="1" si="8"/>
        <v>0</v>
      </c>
      <c r="F60" s="83"/>
      <c r="G60" s="82">
        <f t="shared" ca="1" si="4"/>
        <v>91.749902854004304</v>
      </c>
      <c r="H60" s="82">
        <f t="shared" ca="1" si="5"/>
        <v>271.1523955820187</v>
      </c>
      <c r="I60" s="82">
        <f t="shared" ca="1" si="6"/>
        <v>70198.65289653682</v>
      </c>
    </row>
    <row r="61" spans="2:9" ht="15" thickBot="1" x14ac:dyDescent="0.35">
      <c r="B61" s="79">
        <f t="shared" ca="1" si="7"/>
        <v>38</v>
      </c>
      <c r="C61" s="80">
        <f t="shared" ca="1" si="1"/>
        <v>43732</v>
      </c>
      <c r="D61" s="83">
        <f t="shared" ca="1" si="2"/>
        <v>362.90229843602299</v>
      </c>
      <c r="E61" s="81">
        <f t="shared" ca="1" si="8"/>
        <v>0</v>
      </c>
      <c r="F61" s="83"/>
      <c r="G61" s="82">
        <f t="shared" ca="1" si="4"/>
        <v>91.396869297998961</v>
      </c>
      <c r="H61" s="82">
        <f t="shared" ca="1" si="5"/>
        <v>271.50542913802406</v>
      </c>
      <c r="I61" s="82">
        <f t="shared" ca="1" si="6"/>
        <v>69927.147467398798</v>
      </c>
    </row>
    <row r="62" spans="2:9" ht="15" thickBot="1" x14ac:dyDescent="0.35">
      <c r="B62" s="79">
        <f t="shared" ca="1" si="7"/>
        <v>39</v>
      </c>
      <c r="C62" s="80">
        <f t="shared" ca="1" si="1"/>
        <v>43739</v>
      </c>
      <c r="D62" s="83">
        <f t="shared" ca="1" si="2"/>
        <v>362.90229843602299</v>
      </c>
      <c r="E62" s="81">
        <f t="shared" ca="1" si="8"/>
        <v>0</v>
      </c>
      <c r="F62" s="83"/>
      <c r="G62" s="82">
        <f t="shared" ca="1" si="4"/>
        <v>91.043376101239204</v>
      </c>
      <c r="H62" s="82">
        <f t="shared" ca="1" si="5"/>
        <v>271.85892233478376</v>
      </c>
      <c r="I62" s="82">
        <f t="shared" ca="1" si="6"/>
        <v>69655.288545064017</v>
      </c>
    </row>
    <row r="63" spans="2:9" ht="15" thickBot="1" x14ac:dyDescent="0.35">
      <c r="B63" s="79">
        <f t="shared" ca="1" si="7"/>
        <v>40</v>
      </c>
      <c r="C63" s="80">
        <f t="shared" ca="1" si="1"/>
        <v>43746</v>
      </c>
      <c r="D63" s="83">
        <f t="shared" ca="1" si="2"/>
        <v>362.90229843602299</v>
      </c>
      <c r="E63" s="81">
        <f t="shared" ca="1" si="8"/>
        <v>0</v>
      </c>
      <c r="F63" s="83"/>
      <c r="G63" s="82">
        <f t="shared" ca="1" si="4"/>
        <v>90.689422665284425</v>
      </c>
      <c r="H63" s="82">
        <f t="shared" ca="1" si="5"/>
        <v>272.21287577073855</v>
      </c>
      <c r="I63" s="82">
        <f t="shared" ca="1" si="6"/>
        <v>69383.075669293277</v>
      </c>
    </row>
    <row r="64" spans="2:9" ht="15" thickBot="1" x14ac:dyDescent="0.35">
      <c r="B64" s="79">
        <f t="shared" ca="1" si="7"/>
        <v>41</v>
      </c>
      <c r="C64" s="80">
        <f t="shared" ca="1" si="1"/>
        <v>43753</v>
      </c>
      <c r="D64" s="83">
        <f t="shared" ca="1" si="2"/>
        <v>362.90229843602299</v>
      </c>
      <c r="E64" s="81">
        <f t="shared" ca="1" si="8"/>
        <v>0</v>
      </c>
      <c r="F64" s="83"/>
      <c r="G64" s="82">
        <f t="shared" ca="1" si="4"/>
        <v>90.335008390914808</v>
      </c>
      <c r="H64" s="82">
        <f t="shared" ca="1" si="5"/>
        <v>272.56729004510817</v>
      </c>
      <c r="I64" s="82">
        <f t="shared" ca="1" si="6"/>
        <v>69110.508379248175</v>
      </c>
    </row>
    <row r="65" spans="2:9" ht="15" thickBot="1" x14ac:dyDescent="0.35">
      <c r="B65" s="79">
        <f t="shared" ca="1" si="7"/>
        <v>42</v>
      </c>
      <c r="C65" s="80">
        <f t="shared" ca="1" si="1"/>
        <v>43760</v>
      </c>
      <c r="D65" s="83">
        <f t="shared" ca="1" si="2"/>
        <v>362.90229843602299</v>
      </c>
      <c r="E65" s="81">
        <f t="shared" ca="1" si="8"/>
        <v>0</v>
      </c>
      <c r="F65" s="83"/>
      <c r="G65" s="82">
        <f t="shared" ca="1" si="4"/>
        <v>89.980132678130417</v>
      </c>
      <c r="H65" s="82">
        <f t="shared" ca="1" si="5"/>
        <v>272.92216575789257</v>
      </c>
      <c r="I65" s="82">
        <f t="shared" ca="1" si="6"/>
        <v>68837.586213490285</v>
      </c>
    </row>
    <row r="66" spans="2:9" ht="15" thickBot="1" x14ac:dyDescent="0.35">
      <c r="B66" s="79">
        <f t="shared" ca="1" si="7"/>
        <v>43</v>
      </c>
      <c r="C66" s="80">
        <f t="shared" ca="1" si="1"/>
        <v>43767</v>
      </c>
      <c r="D66" s="83">
        <f t="shared" ca="1" si="2"/>
        <v>362.90229843602299</v>
      </c>
      <c r="E66" s="81">
        <f t="shared" ca="1" si="8"/>
        <v>0</v>
      </c>
      <c r="F66" s="83"/>
      <c r="G66" s="82">
        <f t="shared" ca="1" si="4"/>
        <v>89.624794926150116</v>
      </c>
      <c r="H66" s="82">
        <f t="shared" ca="1" si="5"/>
        <v>273.27750350987287</v>
      </c>
      <c r="I66" s="82">
        <f t="shared" ca="1" si="6"/>
        <v>68564.308709980411</v>
      </c>
    </row>
    <row r="67" spans="2:9" ht="15" thickBot="1" x14ac:dyDescent="0.35">
      <c r="B67" s="79">
        <f t="shared" ca="1" si="7"/>
        <v>44</v>
      </c>
      <c r="C67" s="80">
        <f t="shared" ca="1" si="1"/>
        <v>43774</v>
      </c>
      <c r="D67" s="83">
        <f t="shared" ca="1" si="2"/>
        <v>362.90229843602299</v>
      </c>
      <c r="E67" s="81">
        <f t="shared" ca="1" si="8"/>
        <v>0</v>
      </c>
      <c r="F67" s="83"/>
      <c r="G67" s="82">
        <f t="shared" ca="1" si="4"/>
        <v>89.268994533410563</v>
      </c>
      <c r="H67" s="82">
        <f t="shared" ca="1" si="5"/>
        <v>273.6333039026124</v>
      </c>
      <c r="I67" s="82">
        <f t="shared" ca="1" si="6"/>
        <v>68290.675406077804</v>
      </c>
    </row>
    <row r="68" spans="2:9" ht="15" thickBot="1" x14ac:dyDescent="0.35">
      <c r="B68" s="79">
        <f t="shared" ca="1" si="7"/>
        <v>45</v>
      </c>
      <c r="C68" s="80">
        <f t="shared" ca="1" si="1"/>
        <v>43781</v>
      </c>
      <c r="D68" s="83">
        <f t="shared" ca="1" si="2"/>
        <v>362.90229843602299</v>
      </c>
      <c r="E68" s="81">
        <f t="shared" ca="1" si="8"/>
        <v>0</v>
      </c>
      <c r="F68" s="83"/>
      <c r="G68" s="82">
        <f t="shared" ca="1" si="4"/>
        <v>88.912730897565211</v>
      </c>
      <c r="H68" s="82">
        <f t="shared" ca="1" si="5"/>
        <v>273.98956753845778</v>
      </c>
      <c r="I68" s="82">
        <f t="shared" ca="1" si="6"/>
        <v>68016.685838539343</v>
      </c>
    </row>
    <row r="69" spans="2:9" ht="15" thickBot="1" x14ac:dyDescent="0.35">
      <c r="B69" s="79">
        <f t="shared" ca="1" si="7"/>
        <v>46</v>
      </c>
      <c r="C69" s="80">
        <f t="shared" ca="1" si="1"/>
        <v>43788</v>
      </c>
      <c r="D69" s="83">
        <f t="shared" ca="1" si="2"/>
        <v>362.90229843602299</v>
      </c>
      <c r="E69" s="81">
        <f t="shared" ca="1" si="8"/>
        <v>0</v>
      </c>
      <c r="F69" s="83"/>
      <c r="G69" s="82">
        <f t="shared" ca="1" si="4"/>
        <v>88.556003415483246</v>
      </c>
      <c r="H69" s="82">
        <f t="shared" ca="1" si="5"/>
        <v>274.34629502053974</v>
      </c>
      <c r="I69" s="82">
        <f t="shared" ca="1" si="6"/>
        <v>67742.339543518799</v>
      </c>
    </row>
    <row r="70" spans="2:9" ht="15" thickBot="1" x14ac:dyDescent="0.35">
      <c r="B70" s="79">
        <f t="shared" ca="1" si="7"/>
        <v>47</v>
      </c>
      <c r="C70" s="80">
        <f t="shared" ca="1" si="1"/>
        <v>43795</v>
      </c>
      <c r="D70" s="83">
        <f t="shared" ca="1" si="2"/>
        <v>362.90229843602299</v>
      </c>
      <c r="E70" s="81">
        <f t="shared" ca="1" si="8"/>
        <v>0</v>
      </c>
      <c r="F70" s="83"/>
      <c r="G70" s="82">
        <f t="shared" ca="1" si="4"/>
        <v>88.198811483248605</v>
      </c>
      <c r="H70" s="82">
        <f t="shared" ca="1" si="5"/>
        <v>274.70348695277437</v>
      </c>
      <c r="I70" s="82">
        <f t="shared" ca="1" si="6"/>
        <v>67467.636056566029</v>
      </c>
    </row>
    <row r="71" spans="2:9" ht="15" thickBot="1" x14ac:dyDescent="0.35">
      <c r="B71" s="79">
        <f t="shared" ca="1" si="7"/>
        <v>48</v>
      </c>
      <c r="C71" s="80">
        <f t="shared" ca="1" si="1"/>
        <v>43802</v>
      </c>
      <c r="D71" s="83">
        <f t="shared" ca="1" si="2"/>
        <v>362.90229843602299</v>
      </c>
      <c r="E71" s="81">
        <f t="shared" ca="1" si="8"/>
        <v>0</v>
      </c>
      <c r="F71" s="83"/>
      <c r="G71" s="82">
        <f t="shared" ca="1" si="4"/>
        <v>87.841154496158964</v>
      </c>
      <c r="H71" s="82">
        <f t="shared" ca="1" si="5"/>
        <v>275.061143939864</v>
      </c>
      <c r="I71" s="82">
        <f t="shared" ca="1" si="6"/>
        <v>67192.574912626165</v>
      </c>
    </row>
    <row r="72" spans="2:9" ht="15" thickBot="1" x14ac:dyDescent="0.35">
      <c r="B72" s="79">
        <f t="shared" ca="1" si="7"/>
        <v>49</v>
      </c>
      <c r="C72" s="80">
        <f t="shared" ca="1" si="1"/>
        <v>43809</v>
      </c>
      <c r="D72" s="83">
        <f t="shared" ca="1" si="2"/>
        <v>362.90229843602299</v>
      </c>
      <c r="E72" s="81">
        <f t="shared" ca="1" si="8"/>
        <v>0</v>
      </c>
      <c r="F72" s="83"/>
      <c r="G72" s="82">
        <f t="shared" ca="1" si="4"/>
        <v>87.48303184872465</v>
      </c>
      <c r="H72" s="82">
        <f t="shared" ca="1" si="5"/>
        <v>275.41926658729835</v>
      </c>
      <c r="I72" s="82">
        <f t="shared" ca="1" si="6"/>
        <v>66917.155646038867</v>
      </c>
    </row>
    <row r="73" spans="2:9" ht="15" thickBot="1" x14ac:dyDescent="0.35">
      <c r="B73" s="79">
        <f t="shared" ca="1" si="7"/>
        <v>50</v>
      </c>
      <c r="C73" s="80">
        <f t="shared" ca="1" si="1"/>
        <v>43816</v>
      </c>
      <c r="D73" s="83">
        <f t="shared" ca="1" si="2"/>
        <v>362.90229843602299</v>
      </c>
      <c r="E73" s="81">
        <f t="shared" ca="1" si="8"/>
        <v>0</v>
      </c>
      <c r="F73" s="83"/>
      <c r="G73" s="82">
        <f t="shared" ca="1" si="4"/>
        <v>87.124442934667698</v>
      </c>
      <c r="H73" s="82">
        <f t="shared" ca="1" si="5"/>
        <v>275.7778555013553</v>
      </c>
      <c r="I73" s="82">
        <f t="shared" ca="1" si="6"/>
        <v>66641.377790537517</v>
      </c>
    </row>
    <row r="74" spans="2:9" ht="15" thickBot="1" x14ac:dyDescent="0.35">
      <c r="B74" s="79">
        <f t="shared" ca="1" si="7"/>
        <v>51</v>
      </c>
      <c r="C74" s="80">
        <f t="shared" ca="1" si="1"/>
        <v>43823</v>
      </c>
      <c r="D74" s="83">
        <f t="shared" ca="1" si="2"/>
        <v>362.90229843602299</v>
      </c>
      <c r="E74" s="81">
        <f t="shared" ca="1" si="8"/>
        <v>0</v>
      </c>
      <c r="F74" s="83"/>
      <c r="G74" s="82">
        <f t="shared" ca="1" si="4"/>
        <v>86.765387146920773</v>
      </c>
      <c r="H74" s="82">
        <f t="shared" ca="1" si="5"/>
        <v>276.13691128910222</v>
      </c>
      <c r="I74" s="82">
        <f t="shared" ca="1" si="6"/>
        <v>66365.24087924842</v>
      </c>
    </row>
    <row r="75" spans="2:9" ht="15" thickBot="1" x14ac:dyDescent="0.35">
      <c r="B75" s="79">
        <f t="shared" ca="1" si="7"/>
        <v>52</v>
      </c>
      <c r="C75" s="80">
        <f t="shared" ca="1" si="1"/>
        <v>43830</v>
      </c>
      <c r="D75" s="83">
        <f t="shared" ca="1" si="2"/>
        <v>362.90229843602299</v>
      </c>
      <c r="E75" s="81">
        <f t="shared" ca="1" si="8"/>
        <v>0</v>
      </c>
      <c r="F75" s="83"/>
      <c r="G75" s="82">
        <f t="shared" ca="1" si="4"/>
        <v>86.405863877626132</v>
      </c>
      <c r="H75" s="82">
        <f t="shared" ca="1" si="5"/>
        <v>276.49643455839686</v>
      </c>
      <c r="I75" s="82">
        <f t="shared" ca="1" si="6"/>
        <v>66088.744444690019</v>
      </c>
    </row>
    <row r="76" spans="2:9" ht="15" thickBot="1" x14ac:dyDescent="0.35">
      <c r="B76" s="79">
        <f t="shared" ca="1" si="7"/>
        <v>53</v>
      </c>
      <c r="C76" s="80">
        <f t="shared" ca="1" si="1"/>
        <v>43837</v>
      </c>
      <c r="D76" s="83">
        <f t="shared" ca="1" si="2"/>
        <v>362.90229843602299</v>
      </c>
      <c r="E76" s="81">
        <f t="shared" ca="1" si="8"/>
        <v>0</v>
      </c>
      <c r="F76" s="83"/>
      <c r="G76" s="82">
        <f t="shared" ca="1" si="4"/>
        <v>86.045872518134615</v>
      </c>
      <c r="H76" s="82">
        <f t="shared" ca="1" si="5"/>
        <v>276.85642591788837</v>
      </c>
      <c r="I76" s="82">
        <f t="shared" ca="1" si="6"/>
        <v>65811.888018772137</v>
      </c>
    </row>
    <row r="77" spans="2:9" ht="15" thickBot="1" x14ac:dyDescent="0.35">
      <c r="B77" s="79">
        <f t="shared" ca="1" si="7"/>
        <v>54</v>
      </c>
      <c r="C77" s="80">
        <f t="shared" ca="1" si="1"/>
        <v>43844</v>
      </c>
      <c r="D77" s="83">
        <f t="shared" ca="1" si="2"/>
        <v>362.90229843602299</v>
      </c>
      <c r="E77" s="81">
        <f t="shared" ca="1" si="8"/>
        <v>0</v>
      </c>
      <c r="F77" s="83"/>
      <c r="G77" s="82">
        <f t="shared" ca="1" si="4"/>
        <v>85.685412459004681</v>
      </c>
      <c r="H77" s="82">
        <f t="shared" ca="1" si="5"/>
        <v>277.21688597701831</v>
      </c>
      <c r="I77" s="82">
        <f t="shared" ca="1" si="6"/>
        <v>65534.67113279512</v>
      </c>
    </row>
    <row r="78" spans="2:9" ht="15" thickBot="1" x14ac:dyDescent="0.35">
      <c r="B78" s="79">
        <f t="shared" ca="1" si="7"/>
        <v>55</v>
      </c>
      <c r="C78" s="80">
        <f t="shared" ca="1" si="1"/>
        <v>43851</v>
      </c>
      <c r="D78" s="83">
        <f t="shared" ca="1" si="2"/>
        <v>362.90229843602299</v>
      </c>
      <c r="E78" s="81">
        <f t="shared" ca="1" si="8"/>
        <v>0</v>
      </c>
      <c r="F78" s="83"/>
      <c r="G78" s="82">
        <f t="shared" ca="1" si="4"/>
        <v>85.324483090001223</v>
      </c>
      <c r="H78" s="82">
        <f t="shared" ca="1" si="5"/>
        <v>277.57781534602179</v>
      </c>
      <c r="I78" s="82">
        <f t="shared" ca="1" si="6"/>
        <v>65257.0933174491</v>
      </c>
    </row>
    <row r="79" spans="2:9" ht="15" thickBot="1" x14ac:dyDescent="0.35">
      <c r="B79" s="79">
        <f t="shared" ca="1" si="7"/>
        <v>56</v>
      </c>
      <c r="C79" s="80">
        <f t="shared" ca="1" si="1"/>
        <v>43858</v>
      </c>
      <c r="D79" s="83">
        <f t="shared" ca="1" si="2"/>
        <v>362.90229843602299</v>
      </c>
      <c r="E79" s="81">
        <f t="shared" ca="1" si="8"/>
        <v>0</v>
      </c>
      <c r="F79" s="83"/>
      <c r="G79" s="82">
        <f t="shared" ca="1" si="4"/>
        <v>84.96308380009468</v>
      </c>
      <c r="H79" s="82">
        <f t="shared" ca="1" si="5"/>
        <v>277.93921463592829</v>
      </c>
      <c r="I79" s="82">
        <f t="shared" ca="1" si="6"/>
        <v>64979.154102813169</v>
      </c>
    </row>
    <row r="80" spans="2:9" ht="15" thickBot="1" x14ac:dyDescent="0.35">
      <c r="B80" s="79">
        <f t="shared" ca="1" si="7"/>
        <v>57</v>
      </c>
      <c r="C80" s="80">
        <f t="shared" ca="1" si="1"/>
        <v>43865</v>
      </c>
      <c r="D80" s="83">
        <f t="shared" ca="1" si="2"/>
        <v>362.90229843602299</v>
      </c>
      <c r="E80" s="81">
        <f t="shared" ca="1" si="8"/>
        <v>0</v>
      </c>
      <c r="F80" s="83"/>
      <c r="G80" s="82">
        <f t="shared" ca="1" si="4"/>
        <v>84.601213977459921</v>
      </c>
      <c r="H80" s="82">
        <f t="shared" ca="1" si="5"/>
        <v>278.30108445856308</v>
      </c>
      <c r="I80" s="82">
        <f t="shared" ca="1" si="6"/>
        <v>64700.853018354603</v>
      </c>
    </row>
    <row r="81" spans="2:9" ht="15" thickBot="1" x14ac:dyDescent="0.35">
      <c r="B81" s="79">
        <f t="shared" ca="1" si="7"/>
        <v>58</v>
      </c>
      <c r="C81" s="80">
        <f t="shared" ca="1" si="1"/>
        <v>43872</v>
      </c>
      <c r="D81" s="83">
        <f t="shared" ca="1" si="2"/>
        <v>362.90229843602299</v>
      </c>
      <c r="E81" s="81">
        <f t="shared" ca="1" si="8"/>
        <v>0</v>
      </c>
      <c r="F81" s="83"/>
      <c r="G81" s="82">
        <f t="shared" ca="1" si="4"/>
        <v>84.238873009475256</v>
      </c>
      <c r="H81" s="82">
        <f t="shared" ca="1" si="5"/>
        <v>278.66342542654775</v>
      </c>
      <c r="I81" s="82">
        <f t="shared" ca="1" si="6"/>
        <v>64422.189592928058</v>
      </c>
    </row>
    <row r="82" spans="2:9" ht="15" thickBot="1" x14ac:dyDescent="0.35">
      <c r="B82" s="79">
        <f t="shared" ca="1" si="7"/>
        <v>59</v>
      </c>
      <c r="C82" s="80">
        <f t="shared" ca="1" si="1"/>
        <v>43879</v>
      </c>
      <c r="D82" s="83">
        <f t="shared" ca="1" si="2"/>
        <v>362.90229843602299</v>
      </c>
      <c r="E82" s="81">
        <f t="shared" ca="1" si="8"/>
        <v>0</v>
      </c>
      <c r="F82" s="83"/>
      <c r="G82" s="82">
        <f t="shared" ca="1" si="4"/>
        <v>83.876060282721355</v>
      </c>
      <c r="H82" s="82">
        <f t="shared" ca="1" si="5"/>
        <v>279.02623815330162</v>
      </c>
      <c r="I82" s="82">
        <f t="shared" ca="1" si="6"/>
        <v>64143.163354774755</v>
      </c>
    </row>
    <row r="83" spans="2:9" ht="15" thickBot="1" x14ac:dyDescent="0.35">
      <c r="B83" s="79">
        <f t="shared" ca="1" si="7"/>
        <v>60</v>
      </c>
      <c r="C83" s="80">
        <f t="shared" ca="1" si="1"/>
        <v>43886</v>
      </c>
      <c r="D83" s="83">
        <f t="shared" ca="1" si="2"/>
        <v>362.90229843602299</v>
      </c>
      <c r="E83" s="81">
        <f t="shared" ca="1" si="8"/>
        <v>0</v>
      </c>
      <c r="F83" s="83"/>
      <c r="G83" s="82">
        <f t="shared" ca="1" si="4"/>
        <v>83.512775182980249</v>
      </c>
      <c r="H83" s="82">
        <f t="shared" ca="1" si="5"/>
        <v>279.38952325304274</v>
      </c>
      <c r="I83" s="82">
        <f t="shared" ca="1" si="6"/>
        <v>63863.773831521714</v>
      </c>
    </row>
    <row r="84" spans="2:9" ht="15" thickBot="1" x14ac:dyDescent="0.35">
      <c r="B84" s="79">
        <f t="shared" ca="1" si="7"/>
        <v>61</v>
      </c>
      <c r="C84" s="80">
        <f t="shared" ca="1" si="1"/>
        <v>43893</v>
      </c>
      <c r="D84" s="83">
        <f t="shared" ca="1" si="2"/>
        <v>362.90229843602299</v>
      </c>
      <c r="E84" s="81">
        <f t="shared" ca="1" si="8"/>
        <v>0</v>
      </c>
      <c r="F84" s="83"/>
      <c r="G84" s="82">
        <f t="shared" ca="1" si="4"/>
        <v>83.149017095234271</v>
      </c>
      <c r="H84" s="82">
        <f t="shared" ca="1" si="5"/>
        <v>279.7532813407887</v>
      </c>
      <c r="I84" s="82">
        <f t="shared" ca="1" si="6"/>
        <v>63584.020550180925</v>
      </c>
    </row>
    <row r="85" spans="2:9" ht="15" thickBot="1" x14ac:dyDescent="0.35">
      <c r="B85" s="79">
        <f t="shared" ca="1" si="7"/>
        <v>62</v>
      </c>
      <c r="C85" s="80">
        <f t="shared" ca="1" si="1"/>
        <v>43900</v>
      </c>
      <c r="D85" s="83">
        <f t="shared" ca="1" si="2"/>
        <v>362.90229843602299</v>
      </c>
      <c r="E85" s="81">
        <f t="shared" ca="1" si="8"/>
        <v>0</v>
      </c>
      <c r="F85" s="83"/>
      <c r="G85" s="82">
        <f t="shared" ca="1" si="4"/>
        <v>82.784785403664984</v>
      </c>
      <c r="H85" s="82">
        <f t="shared" ca="1" si="5"/>
        <v>280.11751303235803</v>
      </c>
      <c r="I85" s="82">
        <f t="shared" ca="1" si="6"/>
        <v>63303.903037148564</v>
      </c>
    </row>
    <row r="86" spans="2:9" ht="15" thickBot="1" x14ac:dyDescent="0.35">
      <c r="B86" s="79">
        <f t="shared" ca="1" si="7"/>
        <v>63</v>
      </c>
      <c r="C86" s="80">
        <f t="shared" ca="1" si="1"/>
        <v>43907</v>
      </c>
      <c r="D86" s="83">
        <f t="shared" ca="1" si="2"/>
        <v>362.90229843602299</v>
      </c>
      <c r="E86" s="81">
        <f t="shared" ca="1" si="8"/>
        <v>0</v>
      </c>
      <c r="F86" s="83"/>
      <c r="G86" s="82">
        <f t="shared" ca="1" si="4"/>
        <v>82.420079491652217</v>
      </c>
      <c r="H86" s="82">
        <f t="shared" ca="1" si="5"/>
        <v>280.48221894437074</v>
      </c>
      <c r="I86" s="82">
        <f t="shared" ca="1" si="6"/>
        <v>63023.420818204191</v>
      </c>
    </row>
    <row r="87" spans="2:9" ht="15" thickBot="1" x14ac:dyDescent="0.35">
      <c r="B87" s="79">
        <f t="shared" ca="1" si="7"/>
        <v>64</v>
      </c>
      <c r="C87" s="80">
        <f t="shared" ca="1" si="1"/>
        <v>43914</v>
      </c>
      <c r="D87" s="83">
        <f t="shared" ca="1" si="2"/>
        <v>362.90229843602299</v>
      </c>
      <c r="E87" s="81">
        <f t="shared" ca="1" si="8"/>
        <v>0</v>
      </c>
      <c r="F87" s="83"/>
      <c r="G87" s="82">
        <f t="shared" ca="1" si="4"/>
        <v>82.054898741772945</v>
      </c>
      <c r="H87" s="82">
        <f t="shared" ca="1" si="5"/>
        <v>280.84739969425004</v>
      </c>
      <c r="I87" s="82">
        <f t="shared" ca="1" si="6"/>
        <v>62742.573418509943</v>
      </c>
    </row>
    <row r="88" spans="2:9" ht="15" thickBot="1" x14ac:dyDescent="0.35">
      <c r="B88" s="79">
        <f t="shared" ca="1" si="7"/>
        <v>65</v>
      </c>
      <c r="C88" s="80">
        <f t="shared" ref="C88:C151" ca="1" si="9">IF($E$10="End of the Period",IF(B88="","",IF(OR(payment_frequency_3="Weekly",payment_frequency_3="Bi-weekly",payment_frequency_3="Semi-monthly"),first_payment_date_3+B88*VLOOKUP(payment_frequency_3,periodic_table,2,0),EDATE(first_payment_date_3,B88*VLOOKUP(payment_frequency_3,periodic_table,2,0)))),IF(B88="","",IF(OR(payment_frequency_3="Weekly",payment_frequency_3="Bi-weekly",payment_frequency_3="Semi-monthly"),first_payment_date_3+(B88-1)*VLOOKUP(payment_frequency_3,periodic_table,2,0),EDATE(first_payment_date_3,(B88-1)*VLOOKUP(payment_frequency_3,periodic_table,2,0)))))</f>
        <v>43921</v>
      </c>
      <c r="D88" s="83">
        <f t="shared" ref="D88:D151" ca="1" si="10">IF(B88="","",IF(I87&lt;payment_3,I87*(1+rate_3),payment_3))</f>
        <v>362.90229843602299</v>
      </c>
      <c r="E88" s="81">
        <f t="shared" ref="E88:E119" ca="1" si="11">IFERROR(IF(I87*(1+rate_3)-D88&lt;$E$13,I87*(1+rate_3)-D88,IF(B88=$I$17,$E$13,IF(B88&lt;$I$17,0,IF(MOD(B88-$I$17,$E$18)=0,$E$13,0)))),0)</f>
        <v>0</v>
      </c>
      <c r="F88" s="83"/>
      <c r="G88" s="82">
        <f t="shared" ref="G88:G151" ca="1" si="12">IF(AND(payment_type_3=1,B88=1),0,IF(B88="","",I87*rate_3))</f>
        <v>81.689242535800304</v>
      </c>
      <c r="H88" s="82">
        <f t="shared" ca="1" si="5"/>
        <v>281.21305590022268</v>
      </c>
      <c r="I88" s="82">
        <f t="shared" ca="1" si="6"/>
        <v>62461.360362609717</v>
      </c>
    </row>
    <row r="89" spans="2:9" ht="15" thickBot="1" x14ac:dyDescent="0.35">
      <c r="B89" s="79">
        <f t="shared" ca="1" si="7"/>
        <v>66</v>
      </c>
      <c r="C89" s="80">
        <f t="shared" ca="1" si="9"/>
        <v>43928</v>
      </c>
      <c r="D89" s="83">
        <f t="shared" ca="1" si="10"/>
        <v>362.90229843602299</v>
      </c>
      <c r="E89" s="81">
        <f t="shared" ca="1" si="11"/>
        <v>0</v>
      </c>
      <c r="F89" s="83"/>
      <c r="G89" s="82">
        <f t="shared" ca="1" si="12"/>
        <v>81.323110254702485</v>
      </c>
      <c r="H89" s="82">
        <f t="shared" ref="H89:H152" ca="1" si="13">IF(B89="","",D89-G89+E89+F89)</f>
        <v>281.57918818132049</v>
      </c>
      <c r="I89" s="82">
        <f t="shared" ref="I89:I152" ca="1" si="14">IFERROR(IF(H89&lt;=0,"",I88-H89),"")</f>
        <v>62179.781174428397</v>
      </c>
    </row>
    <row r="90" spans="2:9" ht="15" thickBot="1" x14ac:dyDescent="0.35">
      <c r="B90" s="79">
        <f t="shared" ca="1" si="7"/>
        <v>67</v>
      </c>
      <c r="C90" s="80">
        <f t="shared" ca="1" si="9"/>
        <v>43935</v>
      </c>
      <c r="D90" s="83">
        <f t="shared" ca="1" si="10"/>
        <v>362.90229843602299</v>
      </c>
      <c r="E90" s="81">
        <f t="shared" ca="1" si="11"/>
        <v>0</v>
      </c>
      <c r="F90" s="83"/>
      <c r="G90" s="82">
        <f t="shared" ca="1" si="12"/>
        <v>80.95650127864171</v>
      </c>
      <c r="H90" s="82">
        <f t="shared" ca="1" si="13"/>
        <v>281.94579715738126</v>
      </c>
      <c r="I90" s="82">
        <f t="shared" ca="1" si="14"/>
        <v>61897.835377271018</v>
      </c>
    </row>
    <row r="91" spans="2:9" ht="15" thickBot="1" x14ac:dyDescent="0.35">
      <c r="B91" s="79">
        <f t="shared" ca="1" si="7"/>
        <v>68</v>
      </c>
      <c r="C91" s="80">
        <f t="shared" ca="1" si="9"/>
        <v>43942</v>
      </c>
      <c r="D91" s="83">
        <f t="shared" ca="1" si="10"/>
        <v>362.90229843602299</v>
      </c>
      <c r="E91" s="81">
        <f t="shared" ca="1" si="11"/>
        <v>0</v>
      </c>
      <c r="F91" s="83"/>
      <c r="G91" s="82">
        <f t="shared" ca="1" si="12"/>
        <v>80.589414986973225</v>
      </c>
      <c r="H91" s="82">
        <f t="shared" ca="1" si="13"/>
        <v>282.31288344904976</v>
      </c>
      <c r="I91" s="82">
        <f t="shared" ca="1" si="14"/>
        <v>61615.522493821969</v>
      </c>
    </row>
    <row r="92" spans="2:9" ht="15" thickBot="1" x14ac:dyDescent="0.35">
      <c r="B92" s="79">
        <f t="shared" ca="1" si="7"/>
        <v>69</v>
      </c>
      <c r="C92" s="80">
        <f t="shared" ca="1" si="9"/>
        <v>43949</v>
      </c>
      <c r="D92" s="83">
        <f t="shared" ca="1" si="10"/>
        <v>362.90229843602299</v>
      </c>
      <c r="E92" s="81">
        <f t="shared" ca="1" si="11"/>
        <v>0</v>
      </c>
      <c r="F92" s="83"/>
      <c r="G92" s="82">
        <f t="shared" ca="1" si="12"/>
        <v>80.221850758244173</v>
      </c>
      <c r="H92" s="82">
        <f t="shared" ca="1" si="13"/>
        <v>282.68044767777883</v>
      </c>
      <c r="I92" s="82">
        <f t="shared" ca="1" si="14"/>
        <v>61332.842046144193</v>
      </c>
    </row>
    <row r="93" spans="2:9" ht="15" thickBot="1" x14ac:dyDescent="0.35">
      <c r="B93" s="79">
        <f t="shared" ca="1" si="7"/>
        <v>70</v>
      </c>
      <c r="C93" s="80">
        <f t="shared" ca="1" si="9"/>
        <v>43956</v>
      </c>
      <c r="D93" s="83">
        <f t="shared" ca="1" si="10"/>
        <v>362.90229843602299</v>
      </c>
      <c r="E93" s="81">
        <f t="shared" ca="1" si="11"/>
        <v>0</v>
      </c>
      <c r="F93" s="83"/>
      <c r="G93" s="82">
        <f t="shared" ca="1" si="12"/>
        <v>79.853807970192605</v>
      </c>
      <c r="H93" s="82">
        <f t="shared" ca="1" si="13"/>
        <v>283.04849046583035</v>
      </c>
      <c r="I93" s="82">
        <f t="shared" ca="1" si="14"/>
        <v>61049.793555678363</v>
      </c>
    </row>
    <row r="94" spans="2:9" ht="15" thickBot="1" x14ac:dyDescent="0.35">
      <c r="B94" s="79">
        <f t="shared" ca="1" si="7"/>
        <v>71</v>
      </c>
      <c r="C94" s="80">
        <f t="shared" ca="1" si="9"/>
        <v>43963</v>
      </c>
      <c r="D94" s="83">
        <f t="shared" ca="1" si="10"/>
        <v>362.90229843602299</v>
      </c>
      <c r="E94" s="81">
        <f t="shared" ca="1" si="11"/>
        <v>0</v>
      </c>
      <c r="F94" s="83"/>
      <c r="G94" s="82">
        <f t="shared" ca="1" si="12"/>
        <v>79.485285999746395</v>
      </c>
      <c r="H94" s="82">
        <f t="shared" ca="1" si="13"/>
        <v>283.41701243627659</v>
      </c>
      <c r="I94" s="82">
        <f t="shared" ca="1" si="14"/>
        <v>60766.376543242084</v>
      </c>
    </row>
    <row r="95" spans="2:9" ht="15" thickBot="1" x14ac:dyDescent="0.35">
      <c r="B95" s="79">
        <f t="shared" ca="1" si="7"/>
        <v>72</v>
      </c>
      <c r="C95" s="80">
        <f t="shared" ca="1" si="9"/>
        <v>43970</v>
      </c>
      <c r="D95" s="83">
        <f t="shared" ca="1" si="10"/>
        <v>362.90229843602299</v>
      </c>
      <c r="E95" s="81">
        <f t="shared" ca="1" si="11"/>
        <v>0</v>
      </c>
      <c r="F95" s="83"/>
      <c r="G95" s="82">
        <f t="shared" ca="1" si="12"/>
        <v>79.116284223022191</v>
      </c>
      <c r="H95" s="82">
        <f t="shared" ca="1" si="13"/>
        <v>283.78601421300078</v>
      </c>
      <c r="I95" s="82">
        <f t="shared" ca="1" si="14"/>
        <v>60482.590529029083</v>
      </c>
    </row>
    <row r="96" spans="2:9" ht="15" thickBot="1" x14ac:dyDescent="0.35">
      <c r="B96" s="79">
        <f t="shared" ca="1" si="7"/>
        <v>73</v>
      </c>
      <c r="C96" s="80">
        <f t="shared" ca="1" si="9"/>
        <v>43977</v>
      </c>
      <c r="D96" s="83">
        <f t="shared" ca="1" si="10"/>
        <v>362.90229843602299</v>
      </c>
      <c r="E96" s="81">
        <f t="shared" ca="1" si="11"/>
        <v>0</v>
      </c>
      <c r="F96" s="83"/>
      <c r="G96" s="82">
        <f t="shared" ca="1" si="12"/>
        <v>78.746802015324363</v>
      </c>
      <c r="H96" s="82">
        <f t="shared" ca="1" si="13"/>
        <v>284.15549642069863</v>
      </c>
      <c r="I96" s="82">
        <f t="shared" ca="1" si="14"/>
        <v>60198.435032608388</v>
      </c>
    </row>
    <row r="97" spans="2:9" ht="15" thickBot="1" x14ac:dyDescent="0.35">
      <c r="B97" s="79">
        <f t="shared" ca="1" si="7"/>
        <v>74</v>
      </c>
      <c r="C97" s="80">
        <f t="shared" ca="1" si="9"/>
        <v>43984</v>
      </c>
      <c r="D97" s="83">
        <f t="shared" ca="1" si="10"/>
        <v>362.90229843602299</v>
      </c>
      <c r="E97" s="81">
        <f t="shared" ca="1" si="11"/>
        <v>0</v>
      </c>
      <c r="F97" s="83"/>
      <c r="G97" s="82">
        <f t="shared" ca="1" si="12"/>
        <v>78.37683875114395</v>
      </c>
      <c r="H97" s="82">
        <f t="shared" ca="1" si="13"/>
        <v>284.52545968487902</v>
      </c>
      <c r="I97" s="82">
        <f t="shared" ca="1" si="14"/>
        <v>59913.909572923512</v>
      </c>
    </row>
    <row r="98" spans="2:9" ht="15" thickBot="1" x14ac:dyDescent="0.35">
      <c r="B98" s="79">
        <f t="shared" ca="1" si="7"/>
        <v>75</v>
      </c>
      <c r="C98" s="80">
        <f t="shared" ca="1" si="9"/>
        <v>43991</v>
      </c>
      <c r="D98" s="83">
        <f t="shared" ca="1" si="10"/>
        <v>362.90229843602299</v>
      </c>
      <c r="E98" s="81">
        <f t="shared" ca="1" si="11"/>
        <v>0</v>
      </c>
      <c r="F98" s="83"/>
      <c r="G98" s="82">
        <f t="shared" ca="1" si="12"/>
        <v>78.006393804157582</v>
      </c>
      <c r="H98" s="82">
        <f t="shared" ca="1" si="13"/>
        <v>284.89590463186539</v>
      </c>
      <c r="I98" s="82">
        <f t="shared" ca="1" si="14"/>
        <v>59629.013668291649</v>
      </c>
    </row>
    <row r="99" spans="2:9" ht="15" thickBot="1" x14ac:dyDescent="0.35">
      <c r="B99" s="79">
        <f t="shared" ca="1" si="7"/>
        <v>76</v>
      </c>
      <c r="C99" s="80">
        <f t="shared" ca="1" si="9"/>
        <v>43998</v>
      </c>
      <c r="D99" s="83">
        <f t="shared" ca="1" si="10"/>
        <v>362.90229843602299</v>
      </c>
      <c r="E99" s="81">
        <f t="shared" ca="1" si="11"/>
        <v>0</v>
      </c>
      <c r="F99" s="83"/>
      <c r="G99" s="82">
        <f t="shared" ca="1" si="12"/>
        <v>77.635466547226443</v>
      </c>
      <c r="H99" s="82">
        <f t="shared" ca="1" si="13"/>
        <v>285.26683188879656</v>
      </c>
      <c r="I99" s="82">
        <f t="shared" ca="1" si="14"/>
        <v>59343.746836402854</v>
      </c>
    </row>
    <row r="100" spans="2:9" ht="15" thickBot="1" x14ac:dyDescent="0.35">
      <c r="B100" s="79">
        <f t="shared" ca="1" si="7"/>
        <v>77</v>
      </c>
      <c r="C100" s="80">
        <f t="shared" ca="1" si="9"/>
        <v>44005</v>
      </c>
      <c r="D100" s="83">
        <f t="shared" ca="1" si="10"/>
        <v>362.90229843602299</v>
      </c>
      <c r="E100" s="81">
        <f t="shared" ca="1" si="11"/>
        <v>0</v>
      </c>
      <c r="F100" s="83"/>
      <c r="G100" s="82">
        <f t="shared" ca="1" si="12"/>
        <v>77.264056352395187</v>
      </c>
      <c r="H100" s="82">
        <f t="shared" ca="1" si="13"/>
        <v>285.6382420836278</v>
      </c>
      <c r="I100" s="82">
        <f t="shared" ca="1" si="14"/>
        <v>59058.108594319223</v>
      </c>
    </row>
    <row r="101" spans="2:9" ht="15" thickBot="1" x14ac:dyDescent="0.35">
      <c r="B101" s="79">
        <f t="shared" ca="1" si="7"/>
        <v>78</v>
      </c>
      <c r="C101" s="80">
        <f t="shared" ca="1" si="9"/>
        <v>44012</v>
      </c>
      <c r="D101" s="83">
        <f t="shared" ca="1" si="10"/>
        <v>362.90229843602299</v>
      </c>
      <c r="E101" s="81">
        <f t="shared" ca="1" si="11"/>
        <v>0</v>
      </c>
      <c r="F101" s="83"/>
      <c r="G101" s="82">
        <f t="shared" ca="1" si="12"/>
        <v>76.892162590890891</v>
      </c>
      <c r="H101" s="82">
        <f t="shared" ca="1" si="13"/>
        <v>286.01013584513208</v>
      </c>
      <c r="I101" s="82">
        <f t="shared" ca="1" si="14"/>
        <v>58772.098458474087</v>
      </c>
    </row>
    <row r="102" spans="2:9" ht="15" thickBot="1" x14ac:dyDescent="0.35">
      <c r="B102" s="79">
        <f t="shared" ca="1" si="7"/>
        <v>79</v>
      </c>
      <c r="C102" s="80">
        <f t="shared" ca="1" si="9"/>
        <v>44019</v>
      </c>
      <c r="D102" s="83">
        <f t="shared" ca="1" si="10"/>
        <v>362.90229843602299</v>
      </c>
      <c r="E102" s="81">
        <f t="shared" ca="1" si="11"/>
        <v>0</v>
      </c>
      <c r="F102" s="83"/>
      <c r="G102" s="82">
        <f t="shared" ca="1" si="12"/>
        <v>76.519784633121986</v>
      </c>
      <c r="H102" s="82">
        <f t="shared" ca="1" si="13"/>
        <v>286.38251380290103</v>
      </c>
      <c r="I102" s="82">
        <f t="shared" ca="1" si="14"/>
        <v>58485.715944671188</v>
      </c>
    </row>
    <row r="103" spans="2:9" ht="15" thickBot="1" x14ac:dyDescent="0.35">
      <c r="B103" s="79">
        <f t="shared" ca="1" si="7"/>
        <v>80</v>
      </c>
      <c r="C103" s="80">
        <f t="shared" ca="1" si="9"/>
        <v>44026</v>
      </c>
      <c r="D103" s="83">
        <f t="shared" ca="1" si="10"/>
        <v>362.90229843602299</v>
      </c>
      <c r="E103" s="81">
        <f t="shared" ca="1" si="11"/>
        <v>0</v>
      </c>
      <c r="F103" s="83"/>
      <c r="G103" s="82">
        <f t="shared" ca="1" si="12"/>
        <v>76.146921848677195</v>
      </c>
      <c r="H103" s="82">
        <f t="shared" ca="1" si="13"/>
        <v>286.75537658734578</v>
      </c>
      <c r="I103" s="82">
        <f t="shared" ca="1" si="14"/>
        <v>58198.960568083843</v>
      </c>
    </row>
    <row r="104" spans="2:9" ht="15" thickBot="1" x14ac:dyDescent="0.35">
      <c r="B104" s="79">
        <f t="shared" ca="1" si="7"/>
        <v>81</v>
      </c>
      <c r="C104" s="80">
        <f t="shared" ca="1" si="9"/>
        <v>44033</v>
      </c>
      <c r="D104" s="83">
        <f t="shared" ca="1" si="10"/>
        <v>362.90229843602299</v>
      </c>
      <c r="E104" s="81">
        <f t="shared" ca="1" si="11"/>
        <v>0</v>
      </c>
      <c r="F104" s="83"/>
      <c r="G104" s="82">
        <f t="shared" ca="1" si="12"/>
        <v>75.773573606324462</v>
      </c>
      <c r="H104" s="82">
        <f t="shared" ca="1" si="13"/>
        <v>287.12872482969851</v>
      </c>
      <c r="I104" s="82">
        <f t="shared" ca="1" si="14"/>
        <v>57911.831843254142</v>
      </c>
    </row>
    <row r="105" spans="2:9" ht="15" thickBot="1" x14ac:dyDescent="0.35">
      <c r="B105" s="79">
        <f t="shared" ca="1" si="7"/>
        <v>82</v>
      </c>
      <c r="C105" s="80">
        <f t="shared" ca="1" si="9"/>
        <v>44040</v>
      </c>
      <c r="D105" s="83">
        <f t="shared" ca="1" si="10"/>
        <v>362.90229843602299</v>
      </c>
      <c r="E105" s="81">
        <f t="shared" ca="1" si="11"/>
        <v>0</v>
      </c>
      <c r="F105" s="83"/>
      <c r="G105" s="82">
        <f t="shared" ca="1" si="12"/>
        <v>75.39973927400986</v>
      </c>
      <c r="H105" s="82">
        <f t="shared" ca="1" si="13"/>
        <v>287.50255916201314</v>
      </c>
      <c r="I105" s="82">
        <f t="shared" ca="1" si="14"/>
        <v>57624.329284092128</v>
      </c>
    </row>
    <row r="106" spans="2:9" ht="15" thickBot="1" x14ac:dyDescent="0.35">
      <c r="B106" s="79">
        <f t="shared" ca="1" si="7"/>
        <v>83</v>
      </c>
      <c r="C106" s="80">
        <f t="shared" ca="1" si="9"/>
        <v>44047</v>
      </c>
      <c r="D106" s="83">
        <f t="shared" ca="1" si="10"/>
        <v>362.90229843602299</v>
      </c>
      <c r="E106" s="81">
        <f t="shared" ca="1" si="11"/>
        <v>0</v>
      </c>
      <c r="F106" s="83"/>
      <c r="G106" s="82">
        <f t="shared" ca="1" si="12"/>
        <v>75.025418218856572</v>
      </c>
      <c r="H106" s="82">
        <f t="shared" ca="1" si="13"/>
        <v>287.87688021716644</v>
      </c>
      <c r="I106" s="82">
        <f t="shared" ca="1" si="14"/>
        <v>57336.452403874959</v>
      </c>
    </row>
    <row r="107" spans="2:9" ht="15" thickBot="1" x14ac:dyDescent="0.35">
      <c r="B107" s="79">
        <f t="shared" ca="1" si="7"/>
        <v>84</v>
      </c>
      <c r="C107" s="80">
        <f t="shared" ca="1" si="9"/>
        <v>44054</v>
      </c>
      <c r="D107" s="83">
        <f t="shared" ca="1" si="10"/>
        <v>362.90229843602299</v>
      </c>
      <c r="E107" s="81">
        <f t="shared" ca="1" si="11"/>
        <v>0</v>
      </c>
      <c r="F107" s="83"/>
      <c r="G107" s="82">
        <f t="shared" ca="1" si="12"/>
        <v>74.650609807163789</v>
      </c>
      <c r="H107" s="82">
        <f t="shared" ca="1" si="13"/>
        <v>288.2516886288592</v>
      </c>
      <c r="I107" s="82">
        <f t="shared" ca="1" si="14"/>
        <v>57048.200715246101</v>
      </c>
    </row>
    <row r="108" spans="2:9" ht="15" thickBot="1" x14ac:dyDescent="0.35">
      <c r="B108" s="79">
        <f t="shared" ca="1" si="7"/>
        <v>85</v>
      </c>
      <c r="C108" s="80">
        <f t="shared" ca="1" si="9"/>
        <v>44061</v>
      </c>
      <c r="D108" s="83">
        <f t="shared" ca="1" si="10"/>
        <v>362.90229843602299</v>
      </c>
      <c r="E108" s="81">
        <f t="shared" ca="1" si="11"/>
        <v>0</v>
      </c>
      <c r="F108" s="83"/>
      <c r="G108" s="82">
        <f t="shared" ca="1" si="12"/>
        <v>74.275313404405622</v>
      </c>
      <c r="H108" s="82">
        <f t="shared" ca="1" si="13"/>
        <v>288.62698503161738</v>
      </c>
      <c r="I108" s="82">
        <f t="shared" ca="1" si="14"/>
        <v>56759.573730214484</v>
      </c>
    </row>
    <row r="109" spans="2:9" ht="15" thickBot="1" x14ac:dyDescent="0.35">
      <c r="B109" s="79">
        <f t="shared" ca="1" si="7"/>
        <v>86</v>
      </c>
      <c r="C109" s="80">
        <f t="shared" ca="1" si="9"/>
        <v>44068</v>
      </c>
      <c r="D109" s="83">
        <f t="shared" ca="1" si="10"/>
        <v>362.90229843602299</v>
      </c>
      <c r="E109" s="81">
        <f t="shared" ca="1" si="11"/>
        <v>0</v>
      </c>
      <c r="F109" s="83"/>
      <c r="G109" s="82">
        <f t="shared" ca="1" si="12"/>
        <v>73.899528375230062</v>
      </c>
      <c r="H109" s="82">
        <f t="shared" ca="1" si="13"/>
        <v>289.00277006079295</v>
      </c>
      <c r="I109" s="82">
        <f t="shared" ca="1" si="14"/>
        <v>56470.570960153695</v>
      </c>
    </row>
    <row r="110" spans="2:9" ht="15" thickBot="1" x14ac:dyDescent="0.35">
      <c r="B110" s="79">
        <f t="shared" ca="1" si="7"/>
        <v>87</v>
      </c>
      <c r="C110" s="80">
        <f t="shared" ca="1" si="9"/>
        <v>44075</v>
      </c>
      <c r="D110" s="83">
        <f t="shared" ca="1" si="10"/>
        <v>362.90229843602299</v>
      </c>
      <c r="E110" s="81">
        <f t="shared" ca="1" si="11"/>
        <v>0</v>
      </c>
      <c r="F110" s="83"/>
      <c r="G110" s="82">
        <f t="shared" ca="1" si="12"/>
        <v>73.523254083457871</v>
      </c>
      <c r="H110" s="82">
        <f t="shared" ca="1" si="13"/>
        <v>289.37904435256513</v>
      </c>
      <c r="I110" s="82">
        <f t="shared" ca="1" si="14"/>
        <v>56181.19191580113</v>
      </c>
    </row>
    <row r="111" spans="2:9" ht="15" thickBot="1" x14ac:dyDescent="0.35">
      <c r="B111" s="79">
        <f t="shared" ref="B111:B174" ca="1" si="15">IFERROR(IF(I110&lt;=0,"",B110+1),"")</f>
        <v>88</v>
      </c>
      <c r="C111" s="80">
        <f t="shared" ca="1" si="9"/>
        <v>44082</v>
      </c>
      <c r="D111" s="83">
        <f t="shared" ca="1" si="10"/>
        <v>362.90229843602299</v>
      </c>
      <c r="E111" s="81">
        <f t="shared" ca="1" si="11"/>
        <v>0</v>
      </c>
      <c r="F111" s="83"/>
      <c r="G111" s="82">
        <f t="shared" ca="1" si="12"/>
        <v>73.146489892081547</v>
      </c>
      <c r="H111" s="82">
        <f t="shared" ca="1" si="13"/>
        <v>289.75580854394144</v>
      </c>
      <c r="I111" s="82">
        <f t="shared" ca="1" si="14"/>
        <v>55891.436107257185</v>
      </c>
    </row>
    <row r="112" spans="2:9" ht="15" thickBot="1" x14ac:dyDescent="0.35">
      <c r="B112" s="79">
        <f t="shared" ca="1" si="15"/>
        <v>89</v>
      </c>
      <c r="C112" s="80">
        <f t="shared" ca="1" si="9"/>
        <v>44089</v>
      </c>
      <c r="D112" s="83">
        <f t="shared" ca="1" si="10"/>
        <v>362.90229843602299</v>
      </c>
      <c r="E112" s="81">
        <f t="shared" ca="1" si="11"/>
        <v>0</v>
      </c>
      <c r="F112" s="83"/>
      <c r="G112" s="82">
        <f t="shared" ca="1" si="12"/>
        <v>72.769235163264185</v>
      </c>
      <c r="H112" s="82">
        <f t="shared" ca="1" si="13"/>
        <v>290.13306327275882</v>
      </c>
      <c r="I112" s="82">
        <f t="shared" ca="1" si="14"/>
        <v>55601.303043984422</v>
      </c>
    </row>
    <row r="113" spans="2:9" ht="15" thickBot="1" x14ac:dyDescent="0.35">
      <c r="B113" s="79">
        <f t="shared" ca="1" si="15"/>
        <v>90</v>
      </c>
      <c r="C113" s="80">
        <f t="shared" ca="1" si="9"/>
        <v>44096</v>
      </c>
      <c r="D113" s="83">
        <f t="shared" ca="1" si="10"/>
        <v>362.90229843602299</v>
      </c>
      <c r="E113" s="81">
        <f t="shared" ca="1" si="11"/>
        <v>0</v>
      </c>
      <c r="F113" s="83"/>
      <c r="G113" s="82">
        <f t="shared" ca="1" si="12"/>
        <v>72.391489258338467</v>
      </c>
      <c r="H113" s="82">
        <f t="shared" ca="1" si="13"/>
        <v>290.51080917768451</v>
      </c>
      <c r="I113" s="82">
        <f t="shared" ca="1" si="14"/>
        <v>55310.792234806737</v>
      </c>
    </row>
    <row r="114" spans="2:9" ht="15" thickBot="1" x14ac:dyDescent="0.35">
      <c r="B114" s="79">
        <f t="shared" ca="1" si="15"/>
        <v>91</v>
      </c>
      <c r="C114" s="80">
        <f t="shared" ca="1" si="9"/>
        <v>44103</v>
      </c>
      <c r="D114" s="83">
        <f t="shared" ca="1" si="10"/>
        <v>362.90229843602299</v>
      </c>
      <c r="E114" s="81">
        <f t="shared" ca="1" si="11"/>
        <v>0</v>
      </c>
      <c r="F114" s="83"/>
      <c r="G114" s="82">
        <f t="shared" ca="1" si="12"/>
        <v>72.01325153780553</v>
      </c>
      <c r="H114" s="82">
        <f t="shared" ca="1" si="13"/>
        <v>290.88904689821743</v>
      </c>
      <c r="I114" s="82">
        <f t="shared" ca="1" si="14"/>
        <v>55019.903187908516</v>
      </c>
    </row>
    <row r="115" spans="2:9" ht="15" thickBot="1" x14ac:dyDescent="0.35">
      <c r="B115" s="79">
        <f t="shared" ca="1" si="15"/>
        <v>92</v>
      </c>
      <c r="C115" s="80">
        <f t="shared" ca="1" si="9"/>
        <v>44110</v>
      </c>
      <c r="D115" s="83">
        <f t="shared" ca="1" si="10"/>
        <v>362.90229843602299</v>
      </c>
      <c r="E115" s="81">
        <f t="shared" ca="1" si="11"/>
        <v>0</v>
      </c>
      <c r="F115" s="83"/>
      <c r="G115" s="82">
        <f t="shared" ca="1" si="12"/>
        <v>71.63452136133391</v>
      </c>
      <c r="H115" s="82">
        <f t="shared" ca="1" si="13"/>
        <v>291.26777707468909</v>
      </c>
      <c r="I115" s="82">
        <f t="shared" ca="1" si="14"/>
        <v>54728.635410833827</v>
      </c>
    </row>
    <row r="116" spans="2:9" ht="15" thickBot="1" x14ac:dyDescent="0.35">
      <c r="B116" s="79">
        <f t="shared" ca="1" si="15"/>
        <v>93</v>
      </c>
      <c r="C116" s="80">
        <f t="shared" ca="1" si="9"/>
        <v>44117</v>
      </c>
      <c r="D116" s="83">
        <f t="shared" ca="1" si="10"/>
        <v>362.90229843602299</v>
      </c>
      <c r="E116" s="81">
        <f t="shared" ca="1" si="11"/>
        <v>0</v>
      </c>
      <c r="F116" s="83"/>
      <c r="G116" s="82">
        <f t="shared" ca="1" si="12"/>
        <v>71.255298087758419</v>
      </c>
      <c r="H116" s="82">
        <f t="shared" ca="1" si="13"/>
        <v>291.64700034826456</v>
      </c>
      <c r="I116" s="82">
        <f t="shared" ca="1" si="14"/>
        <v>54436.988410485559</v>
      </c>
    </row>
    <row r="117" spans="2:9" ht="15" thickBot="1" x14ac:dyDescent="0.35">
      <c r="B117" s="79">
        <f t="shared" ca="1" si="15"/>
        <v>94</v>
      </c>
      <c r="C117" s="80">
        <f t="shared" ca="1" si="9"/>
        <v>44124</v>
      </c>
      <c r="D117" s="83">
        <f t="shared" ca="1" si="10"/>
        <v>362.90229843602299</v>
      </c>
      <c r="E117" s="81">
        <f t="shared" ca="1" si="11"/>
        <v>0</v>
      </c>
      <c r="F117" s="83"/>
      <c r="G117" s="82">
        <f t="shared" ca="1" si="12"/>
        <v>70.875581075079111</v>
      </c>
      <c r="H117" s="82">
        <f t="shared" ca="1" si="13"/>
        <v>292.02671736094385</v>
      </c>
      <c r="I117" s="82">
        <f t="shared" ca="1" si="14"/>
        <v>54144.961693124613</v>
      </c>
    </row>
    <row r="118" spans="2:9" ht="15" thickBot="1" x14ac:dyDescent="0.35">
      <c r="B118" s="79">
        <f t="shared" ca="1" si="15"/>
        <v>95</v>
      </c>
      <c r="C118" s="80">
        <f t="shared" ca="1" si="9"/>
        <v>44131</v>
      </c>
      <c r="D118" s="83">
        <f t="shared" ca="1" si="10"/>
        <v>362.90229843602299</v>
      </c>
      <c r="E118" s="81">
        <f t="shared" ca="1" si="11"/>
        <v>0</v>
      </c>
      <c r="F118" s="83"/>
      <c r="G118" s="82">
        <f t="shared" ca="1" si="12"/>
        <v>70.495369680460186</v>
      </c>
      <c r="H118" s="82">
        <f t="shared" ca="1" si="13"/>
        <v>292.40692875556283</v>
      </c>
      <c r="I118" s="82">
        <f t="shared" ca="1" si="14"/>
        <v>53852.554764369052</v>
      </c>
    </row>
    <row r="119" spans="2:9" ht="15" thickBot="1" x14ac:dyDescent="0.35">
      <c r="B119" s="79">
        <f t="shared" ca="1" si="15"/>
        <v>96</v>
      </c>
      <c r="C119" s="80">
        <f t="shared" ca="1" si="9"/>
        <v>44138</v>
      </c>
      <c r="D119" s="83">
        <f t="shared" ca="1" si="10"/>
        <v>362.90229843602299</v>
      </c>
      <c r="E119" s="81">
        <f t="shared" ca="1" si="11"/>
        <v>0</v>
      </c>
      <c r="F119" s="83"/>
      <c r="G119" s="82">
        <f t="shared" ca="1" si="12"/>
        <v>70.11466326022888</v>
      </c>
      <c r="H119" s="82">
        <f t="shared" ca="1" si="13"/>
        <v>292.78763517579409</v>
      </c>
      <c r="I119" s="82">
        <f t="shared" ca="1" si="14"/>
        <v>53559.767129193257</v>
      </c>
    </row>
    <row r="120" spans="2:9" ht="15" thickBot="1" x14ac:dyDescent="0.35">
      <c r="B120" s="79">
        <f t="shared" ca="1" si="15"/>
        <v>97</v>
      </c>
      <c r="C120" s="80">
        <f t="shared" ca="1" si="9"/>
        <v>44145</v>
      </c>
      <c r="D120" s="83">
        <f t="shared" ca="1" si="10"/>
        <v>362.90229843602299</v>
      </c>
      <c r="E120" s="81">
        <f t="shared" ref="E120:E151" ca="1" si="16">IFERROR(IF(I119*(1+rate_3)-D120&lt;$E$13,I119*(1+rate_3)-D120,IF(B120=$I$17,$E$13,IF(B120&lt;$I$17,0,IF(MOD(B120-$I$17,$E$18)=0,$E$13,0)))),0)</f>
        <v>0</v>
      </c>
      <c r="F120" s="83"/>
      <c r="G120" s="82">
        <f t="shared" ca="1" si="12"/>
        <v>69.733461169874332</v>
      </c>
      <c r="H120" s="82">
        <f t="shared" ca="1" si="13"/>
        <v>293.16883726614867</v>
      </c>
      <c r="I120" s="82">
        <f t="shared" ca="1" si="14"/>
        <v>53266.598291927105</v>
      </c>
    </row>
    <row r="121" spans="2:9" ht="15" thickBot="1" x14ac:dyDescent="0.35">
      <c r="B121" s="79">
        <f t="shared" ca="1" si="15"/>
        <v>98</v>
      </c>
      <c r="C121" s="80">
        <f t="shared" ca="1" si="9"/>
        <v>44152</v>
      </c>
      <c r="D121" s="83">
        <f t="shared" ca="1" si="10"/>
        <v>362.90229843602299</v>
      </c>
      <c r="E121" s="81">
        <f t="shared" ca="1" si="16"/>
        <v>0</v>
      </c>
      <c r="F121" s="83"/>
      <c r="G121" s="82">
        <f t="shared" ca="1" si="12"/>
        <v>69.351762764046626</v>
      </c>
      <c r="H121" s="82">
        <f t="shared" ca="1" si="13"/>
        <v>293.55053567197638</v>
      </c>
      <c r="I121" s="82">
        <f t="shared" ca="1" si="14"/>
        <v>52973.047756255131</v>
      </c>
    </row>
    <row r="122" spans="2:9" ht="15" thickBot="1" x14ac:dyDescent="0.35">
      <c r="B122" s="79">
        <f t="shared" ca="1" si="15"/>
        <v>99</v>
      </c>
      <c r="C122" s="80">
        <f t="shared" ca="1" si="9"/>
        <v>44159</v>
      </c>
      <c r="D122" s="83">
        <f t="shared" ca="1" si="10"/>
        <v>362.90229843602299</v>
      </c>
      <c r="E122" s="81">
        <f t="shared" ca="1" si="16"/>
        <v>0</v>
      </c>
      <c r="F122" s="83"/>
      <c r="G122" s="82">
        <f t="shared" ca="1" si="12"/>
        <v>68.969567396555576</v>
      </c>
      <c r="H122" s="82">
        <f t="shared" ca="1" si="13"/>
        <v>293.9327310394674</v>
      </c>
      <c r="I122" s="82">
        <f t="shared" ca="1" si="14"/>
        <v>52679.115025215666</v>
      </c>
    </row>
    <row r="123" spans="2:9" ht="15" thickBot="1" x14ac:dyDescent="0.35">
      <c r="B123" s="79">
        <f t="shared" ca="1" si="15"/>
        <v>100</v>
      </c>
      <c r="C123" s="80">
        <f t="shared" ca="1" si="9"/>
        <v>44166</v>
      </c>
      <c r="D123" s="83">
        <f t="shared" ca="1" si="10"/>
        <v>362.90229843602299</v>
      </c>
      <c r="E123" s="81">
        <f t="shared" ca="1" si="16"/>
        <v>0</v>
      </c>
      <c r="F123" s="83"/>
      <c r="G123" s="82">
        <f t="shared" ca="1" si="12"/>
        <v>68.586874420369654</v>
      </c>
      <c r="H123" s="82">
        <f t="shared" ca="1" si="13"/>
        <v>294.31542401565332</v>
      </c>
      <c r="I123" s="82">
        <f t="shared" ca="1" si="14"/>
        <v>52384.799601200015</v>
      </c>
    </row>
    <row r="124" spans="2:9" ht="15" thickBot="1" x14ac:dyDescent="0.35">
      <c r="B124" s="79">
        <f t="shared" ca="1" si="15"/>
        <v>101</v>
      </c>
      <c r="C124" s="80">
        <f t="shared" ca="1" si="9"/>
        <v>44173</v>
      </c>
      <c r="D124" s="83">
        <f t="shared" ca="1" si="10"/>
        <v>362.90229843602299</v>
      </c>
      <c r="E124" s="81">
        <f t="shared" ca="1" si="16"/>
        <v>0</v>
      </c>
      <c r="F124" s="83"/>
      <c r="G124" s="82">
        <f t="shared" ca="1" si="12"/>
        <v>68.203683187614956</v>
      </c>
      <c r="H124" s="82">
        <f t="shared" ca="1" si="13"/>
        <v>294.69861524840803</v>
      </c>
      <c r="I124" s="82">
        <f t="shared" ca="1" si="14"/>
        <v>52090.100985951605</v>
      </c>
    </row>
    <row r="125" spans="2:9" ht="15" thickBot="1" x14ac:dyDescent="0.35">
      <c r="B125" s="79">
        <f t="shared" ca="1" si="15"/>
        <v>102</v>
      </c>
      <c r="C125" s="80">
        <f t="shared" ca="1" si="9"/>
        <v>44180</v>
      </c>
      <c r="D125" s="83">
        <f t="shared" ca="1" si="10"/>
        <v>362.90229843602299</v>
      </c>
      <c r="E125" s="81">
        <f t="shared" ca="1" si="16"/>
        <v>0</v>
      </c>
      <c r="F125" s="83"/>
      <c r="G125" s="82">
        <f t="shared" ca="1" si="12"/>
        <v>67.819993049574009</v>
      </c>
      <c r="H125" s="82">
        <f t="shared" ca="1" si="13"/>
        <v>295.08230538644898</v>
      </c>
      <c r="I125" s="82">
        <f t="shared" ca="1" si="14"/>
        <v>51795.018680565154</v>
      </c>
    </row>
    <row r="126" spans="2:9" ht="15" thickBot="1" x14ac:dyDescent="0.35">
      <c r="B126" s="79">
        <f t="shared" ca="1" si="15"/>
        <v>103</v>
      </c>
      <c r="C126" s="80">
        <f t="shared" ca="1" si="9"/>
        <v>44187</v>
      </c>
      <c r="D126" s="83">
        <f t="shared" ca="1" si="10"/>
        <v>362.90229843602299</v>
      </c>
      <c r="E126" s="81">
        <f t="shared" ca="1" si="16"/>
        <v>0</v>
      </c>
      <c r="F126" s="83"/>
      <c r="G126" s="82">
        <f t="shared" ca="1" si="12"/>
        <v>67.435803356684787</v>
      </c>
      <c r="H126" s="82">
        <f t="shared" ca="1" si="13"/>
        <v>295.46649507933819</v>
      </c>
      <c r="I126" s="82">
        <f t="shared" ca="1" si="14"/>
        <v>51499.552185485816</v>
      </c>
    </row>
    <row r="127" spans="2:9" ht="15" thickBot="1" x14ac:dyDescent="0.35">
      <c r="B127" s="79">
        <f t="shared" ca="1" si="15"/>
        <v>104</v>
      </c>
      <c r="C127" s="80">
        <f t="shared" ca="1" si="9"/>
        <v>44194</v>
      </c>
      <c r="D127" s="83">
        <f t="shared" ca="1" si="10"/>
        <v>362.90229843602299</v>
      </c>
      <c r="E127" s="81">
        <f t="shared" ca="1" si="16"/>
        <v>0</v>
      </c>
      <c r="F127" s="83"/>
      <c r="G127" s="82">
        <f t="shared" ca="1" si="12"/>
        <v>67.051113458539518</v>
      </c>
      <c r="H127" s="82">
        <f t="shared" ca="1" si="13"/>
        <v>295.85118497748346</v>
      </c>
      <c r="I127" s="82">
        <f t="shared" ca="1" si="14"/>
        <v>51203.701000508336</v>
      </c>
    </row>
    <row r="128" spans="2:9" ht="15" thickBot="1" x14ac:dyDescent="0.35">
      <c r="B128" s="79">
        <f t="shared" ca="1" si="15"/>
        <v>105</v>
      </c>
      <c r="C128" s="80">
        <f t="shared" ca="1" si="9"/>
        <v>44201</v>
      </c>
      <c r="D128" s="83">
        <f t="shared" ca="1" si="10"/>
        <v>362.90229843602299</v>
      </c>
      <c r="E128" s="81">
        <f t="shared" ca="1" si="16"/>
        <v>0</v>
      </c>
      <c r="F128" s="83"/>
      <c r="G128" s="82">
        <f t="shared" ca="1" si="12"/>
        <v>66.665922703883609</v>
      </c>
      <c r="H128" s="82">
        <f t="shared" ca="1" si="13"/>
        <v>296.23637573213938</v>
      </c>
      <c r="I128" s="82">
        <f t="shared" ca="1" si="14"/>
        <v>50907.464624776199</v>
      </c>
    </row>
    <row r="129" spans="2:9" ht="15" thickBot="1" x14ac:dyDescent="0.35">
      <c r="B129" s="79">
        <f t="shared" ca="1" si="15"/>
        <v>106</v>
      </c>
      <c r="C129" s="80">
        <f t="shared" ca="1" si="9"/>
        <v>44208</v>
      </c>
      <c r="D129" s="83">
        <f t="shared" ca="1" si="10"/>
        <v>362.90229843602299</v>
      </c>
      <c r="E129" s="81">
        <f t="shared" ca="1" si="16"/>
        <v>0</v>
      </c>
      <c r="F129" s="83"/>
      <c r="G129" s="82">
        <f t="shared" ca="1" si="12"/>
        <v>66.280230440614574</v>
      </c>
      <c r="H129" s="82">
        <f t="shared" ca="1" si="13"/>
        <v>296.62206799540843</v>
      </c>
      <c r="I129" s="82">
        <f t="shared" ca="1" si="14"/>
        <v>50610.842556780794</v>
      </c>
    </row>
    <row r="130" spans="2:9" ht="15" thickBot="1" x14ac:dyDescent="0.35">
      <c r="B130" s="79">
        <f t="shared" ca="1" si="15"/>
        <v>107</v>
      </c>
      <c r="C130" s="80">
        <f t="shared" ca="1" si="9"/>
        <v>44215</v>
      </c>
      <c r="D130" s="83">
        <f t="shared" ca="1" si="10"/>
        <v>362.90229843602299</v>
      </c>
      <c r="E130" s="81">
        <f t="shared" ca="1" si="16"/>
        <v>0</v>
      </c>
      <c r="F130" s="83"/>
      <c r="G130" s="82">
        <f t="shared" ca="1" si="12"/>
        <v>65.89403601578087</v>
      </c>
      <c r="H130" s="82">
        <f t="shared" ca="1" si="13"/>
        <v>297.00826242024209</v>
      </c>
      <c r="I130" s="82">
        <f t="shared" ca="1" si="14"/>
        <v>50313.834294360553</v>
      </c>
    </row>
    <row r="131" spans="2:9" ht="15" thickBot="1" x14ac:dyDescent="0.35">
      <c r="B131" s="79">
        <f t="shared" ca="1" si="15"/>
        <v>108</v>
      </c>
      <c r="C131" s="80">
        <f t="shared" ca="1" si="9"/>
        <v>44222</v>
      </c>
      <c r="D131" s="83">
        <f t="shared" ca="1" si="10"/>
        <v>362.90229843602299</v>
      </c>
      <c r="E131" s="81">
        <f t="shared" ca="1" si="16"/>
        <v>0</v>
      </c>
      <c r="F131" s="83"/>
      <c r="G131" s="82">
        <f t="shared" ca="1" si="12"/>
        <v>65.507338775580877</v>
      </c>
      <c r="H131" s="82">
        <f t="shared" ca="1" si="13"/>
        <v>297.39495966044211</v>
      </c>
      <c r="I131" s="82">
        <f t="shared" ca="1" si="14"/>
        <v>50016.43933470011</v>
      </c>
    </row>
    <row r="132" spans="2:9" ht="15" thickBot="1" x14ac:dyDescent="0.35">
      <c r="B132" s="79">
        <f t="shared" ca="1" si="15"/>
        <v>109</v>
      </c>
      <c r="C132" s="80">
        <f t="shared" ca="1" si="9"/>
        <v>44229</v>
      </c>
      <c r="D132" s="83">
        <f t="shared" ca="1" si="10"/>
        <v>362.90229843602299</v>
      </c>
      <c r="E132" s="81">
        <f t="shared" ca="1" si="16"/>
        <v>0</v>
      </c>
      <c r="F132" s="83"/>
      <c r="G132" s="82">
        <f t="shared" ca="1" si="12"/>
        <v>65.120138065361687</v>
      </c>
      <c r="H132" s="82">
        <f t="shared" ca="1" si="13"/>
        <v>297.7821603706613</v>
      </c>
      <c r="I132" s="82">
        <f t="shared" ca="1" si="14"/>
        <v>49718.657174329448</v>
      </c>
    </row>
    <row r="133" spans="2:9" ht="15" thickBot="1" x14ac:dyDescent="0.35">
      <c r="B133" s="79">
        <f t="shared" ca="1" si="15"/>
        <v>110</v>
      </c>
      <c r="C133" s="80">
        <f t="shared" ca="1" si="9"/>
        <v>44236</v>
      </c>
      <c r="D133" s="83">
        <f t="shared" ca="1" si="10"/>
        <v>362.90229843602299</v>
      </c>
      <c r="E133" s="81">
        <f t="shared" ca="1" si="16"/>
        <v>0</v>
      </c>
      <c r="F133" s="83"/>
      <c r="G133" s="82">
        <f t="shared" ca="1" si="12"/>
        <v>64.732433229618096</v>
      </c>
      <c r="H133" s="82">
        <f t="shared" ca="1" si="13"/>
        <v>298.16986520640489</v>
      </c>
      <c r="I133" s="82">
        <f t="shared" ca="1" si="14"/>
        <v>49420.48730912304</v>
      </c>
    </row>
    <row r="134" spans="2:9" ht="15" thickBot="1" x14ac:dyDescent="0.35">
      <c r="B134" s="79">
        <f t="shared" ca="1" si="15"/>
        <v>111</v>
      </c>
      <c r="C134" s="80">
        <f t="shared" ca="1" si="9"/>
        <v>44243</v>
      </c>
      <c r="D134" s="83">
        <f t="shared" ca="1" si="10"/>
        <v>362.90229843602299</v>
      </c>
      <c r="E134" s="81">
        <f t="shared" ca="1" si="16"/>
        <v>0</v>
      </c>
      <c r="F134" s="83"/>
      <c r="G134" s="82">
        <f t="shared" ca="1" si="12"/>
        <v>64.344223611991424</v>
      </c>
      <c r="H134" s="82">
        <f t="shared" ca="1" si="13"/>
        <v>298.55807482403156</v>
      </c>
      <c r="I134" s="82">
        <f t="shared" ca="1" si="14"/>
        <v>49121.929234299008</v>
      </c>
    </row>
    <row r="135" spans="2:9" ht="15" thickBot="1" x14ac:dyDescent="0.35">
      <c r="B135" s="79">
        <f t="shared" ca="1" si="15"/>
        <v>112</v>
      </c>
      <c r="C135" s="80">
        <f t="shared" ca="1" si="9"/>
        <v>44250</v>
      </c>
      <c r="D135" s="83">
        <f t="shared" ca="1" si="10"/>
        <v>362.90229843602299</v>
      </c>
      <c r="E135" s="81">
        <f t="shared" ca="1" si="16"/>
        <v>0</v>
      </c>
      <c r="F135" s="83"/>
      <c r="G135" s="82">
        <f t="shared" ca="1" si="12"/>
        <v>63.955508555268445</v>
      </c>
      <c r="H135" s="82">
        <f t="shared" ca="1" si="13"/>
        <v>298.94678988075452</v>
      </c>
      <c r="I135" s="82">
        <f t="shared" ca="1" si="14"/>
        <v>48822.982444418252</v>
      </c>
    </row>
    <row r="136" spans="2:9" ht="15" thickBot="1" x14ac:dyDescent="0.35">
      <c r="B136" s="79">
        <f t="shared" ca="1" si="15"/>
        <v>113</v>
      </c>
      <c r="C136" s="80">
        <f t="shared" ca="1" si="9"/>
        <v>44257</v>
      </c>
      <c r="D136" s="83">
        <f t="shared" ca="1" si="10"/>
        <v>362.90229843602299</v>
      </c>
      <c r="E136" s="81">
        <f t="shared" ca="1" si="16"/>
        <v>0</v>
      </c>
      <c r="F136" s="83"/>
      <c r="G136" s="82">
        <f t="shared" ca="1" si="12"/>
        <v>63.566287401380237</v>
      </c>
      <c r="H136" s="82">
        <f t="shared" ca="1" si="13"/>
        <v>299.33601103464275</v>
      </c>
      <c r="I136" s="82">
        <f t="shared" ca="1" si="14"/>
        <v>48523.646433383612</v>
      </c>
    </row>
    <row r="137" spans="2:9" ht="15" thickBot="1" x14ac:dyDescent="0.35">
      <c r="B137" s="79">
        <f t="shared" ca="1" si="15"/>
        <v>114</v>
      </c>
      <c r="C137" s="80">
        <f t="shared" ca="1" si="9"/>
        <v>44264</v>
      </c>
      <c r="D137" s="83">
        <f t="shared" ca="1" si="10"/>
        <v>362.90229843602299</v>
      </c>
      <c r="E137" s="81">
        <f t="shared" ca="1" si="16"/>
        <v>0</v>
      </c>
      <c r="F137" s="83"/>
      <c r="G137" s="82">
        <f t="shared" ca="1" si="12"/>
        <v>63.176559491401115</v>
      </c>
      <c r="H137" s="82">
        <f t="shared" ca="1" si="13"/>
        <v>299.72573894462187</v>
      </c>
      <c r="I137" s="82">
        <f t="shared" ca="1" si="14"/>
        <v>48223.920694438988</v>
      </c>
    </row>
    <row r="138" spans="2:9" ht="15" thickBot="1" x14ac:dyDescent="0.35">
      <c r="B138" s="79">
        <f t="shared" ca="1" si="15"/>
        <v>115</v>
      </c>
      <c r="C138" s="80">
        <f t="shared" ca="1" si="9"/>
        <v>44271</v>
      </c>
      <c r="D138" s="83">
        <f t="shared" ca="1" si="10"/>
        <v>362.90229843602299</v>
      </c>
      <c r="E138" s="81">
        <f t="shared" ca="1" si="16"/>
        <v>0</v>
      </c>
      <c r="F138" s="83"/>
      <c r="G138" s="82">
        <f t="shared" ca="1" si="12"/>
        <v>62.786324165547455</v>
      </c>
      <c r="H138" s="82">
        <f t="shared" ca="1" si="13"/>
        <v>300.11597427047553</v>
      </c>
      <c r="I138" s="82">
        <f t="shared" ca="1" si="14"/>
        <v>47923.804720168511</v>
      </c>
    </row>
    <row r="139" spans="2:9" ht="15" thickBot="1" x14ac:dyDescent="0.35">
      <c r="B139" s="79">
        <f t="shared" ca="1" si="15"/>
        <v>116</v>
      </c>
      <c r="C139" s="80">
        <f t="shared" ca="1" si="9"/>
        <v>44278</v>
      </c>
      <c r="D139" s="83">
        <f t="shared" ca="1" si="10"/>
        <v>362.90229843602299</v>
      </c>
      <c r="E139" s="81">
        <f t="shared" ca="1" si="16"/>
        <v>0</v>
      </c>
      <c r="F139" s="83"/>
      <c r="G139" s="82">
        <f t="shared" ca="1" si="12"/>
        <v>62.395580763176639</v>
      </c>
      <c r="H139" s="82">
        <f t="shared" ca="1" si="13"/>
        <v>300.50671767284632</v>
      </c>
      <c r="I139" s="82">
        <f t="shared" ca="1" si="14"/>
        <v>47623.298002495663</v>
      </c>
    </row>
    <row r="140" spans="2:9" ht="15" thickBot="1" x14ac:dyDescent="0.35">
      <c r="B140" s="79">
        <f t="shared" ca="1" si="15"/>
        <v>117</v>
      </c>
      <c r="C140" s="80">
        <f t="shared" ca="1" si="9"/>
        <v>44285</v>
      </c>
      <c r="D140" s="83">
        <f t="shared" ca="1" si="10"/>
        <v>362.90229843602299</v>
      </c>
      <c r="E140" s="81">
        <f t="shared" ca="1" si="16"/>
        <v>0</v>
      </c>
      <c r="F140" s="83"/>
      <c r="G140" s="82">
        <f t="shared" ca="1" si="12"/>
        <v>62.004328622785913</v>
      </c>
      <c r="H140" s="82">
        <f t="shared" ca="1" si="13"/>
        <v>300.89796981323707</v>
      </c>
      <c r="I140" s="82">
        <f t="shared" ca="1" si="14"/>
        <v>47322.400032682424</v>
      </c>
    </row>
    <row r="141" spans="2:9" ht="15" thickBot="1" x14ac:dyDescent="0.35">
      <c r="B141" s="79">
        <f t="shared" ca="1" si="15"/>
        <v>118</v>
      </c>
      <c r="C141" s="80">
        <f t="shared" ca="1" si="9"/>
        <v>44292</v>
      </c>
      <c r="D141" s="83">
        <f t="shared" ca="1" si="10"/>
        <v>362.90229843602299</v>
      </c>
      <c r="E141" s="81">
        <f t="shared" ca="1" si="16"/>
        <v>0</v>
      </c>
      <c r="F141" s="83"/>
      <c r="G141" s="82">
        <f t="shared" ca="1" si="12"/>
        <v>61.612567082011239</v>
      </c>
      <c r="H141" s="82">
        <f t="shared" ca="1" si="13"/>
        <v>301.28973135401174</v>
      </c>
      <c r="I141" s="82">
        <f t="shared" ca="1" si="14"/>
        <v>47021.110301328416</v>
      </c>
    </row>
    <row r="142" spans="2:9" ht="15" thickBot="1" x14ac:dyDescent="0.35">
      <c r="B142" s="79">
        <f t="shared" ca="1" si="15"/>
        <v>119</v>
      </c>
      <c r="C142" s="80">
        <f t="shared" ca="1" si="9"/>
        <v>44299</v>
      </c>
      <c r="D142" s="83">
        <f t="shared" ca="1" si="10"/>
        <v>362.90229843602299</v>
      </c>
      <c r="E142" s="81">
        <f t="shared" ca="1" si="16"/>
        <v>0</v>
      </c>
      <c r="F142" s="83"/>
      <c r="G142" s="82">
        <f t="shared" ca="1" si="12"/>
        <v>61.220295477626216</v>
      </c>
      <c r="H142" s="82">
        <f t="shared" ca="1" si="13"/>
        <v>301.68200295839677</v>
      </c>
      <c r="I142" s="82">
        <f t="shared" ca="1" si="14"/>
        <v>46719.428298370018</v>
      </c>
    </row>
    <row r="143" spans="2:9" ht="15" thickBot="1" x14ac:dyDescent="0.35">
      <c r="B143" s="79">
        <f t="shared" ca="1" si="15"/>
        <v>120</v>
      </c>
      <c r="C143" s="80">
        <f t="shared" ca="1" si="9"/>
        <v>44306</v>
      </c>
      <c r="D143" s="83">
        <f t="shared" ca="1" si="10"/>
        <v>362.90229843602299</v>
      </c>
      <c r="E143" s="81">
        <f t="shared" ca="1" si="16"/>
        <v>0</v>
      </c>
      <c r="F143" s="83"/>
      <c r="G143" s="82">
        <f t="shared" ca="1" si="12"/>
        <v>60.827513145540934</v>
      </c>
      <c r="H143" s="82">
        <f t="shared" ca="1" si="13"/>
        <v>302.07478529048205</v>
      </c>
      <c r="I143" s="82">
        <f t="shared" ca="1" si="14"/>
        <v>46417.353513079535</v>
      </c>
    </row>
    <row r="144" spans="2:9" ht="15" thickBot="1" x14ac:dyDescent="0.35">
      <c r="B144" s="79">
        <f t="shared" ca="1" si="15"/>
        <v>121</v>
      </c>
      <c r="C144" s="80">
        <f t="shared" ca="1" si="9"/>
        <v>44313</v>
      </c>
      <c r="D144" s="83">
        <f t="shared" ca="1" si="10"/>
        <v>362.90229843602299</v>
      </c>
      <c r="E144" s="81">
        <f t="shared" ca="1" si="16"/>
        <v>0</v>
      </c>
      <c r="F144" s="83"/>
      <c r="G144" s="82">
        <f t="shared" ca="1" si="12"/>
        <v>60.434219420800851</v>
      </c>
      <c r="H144" s="82">
        <f t="shared" ca="1" si="13"/>
        <v>302.46807901522214</v>
      </c>
      <c r="I144" s="82">
        <f t="shared" ca="1" si="14"/>
        <v>46114.885434064316</v>
      </c>
    </row>
    <row r="145" spans="2:9" ht="15" thickBot="1" x14ac:dyDescent="0.35">
      <c r="B145" s="79">
        <f t="shared" ca="1" si="15"/>
        <v>122</v>
      </c>
      <c r="C145" s="80">
        <f t="shared" ca="1" si="9"/>
        <v>44320</v>
      </c>
      <c r="D145" s="83">
        <f t="shared" ca="1" si="10"/>
        <v>362.90229843602299</v>
      </c>
      <c r="E145" s="81">
        <f t="shared" ca="1" si="16"/>
        <v>0</v>
      </c>
      <c r="F145" s="83"/>
      <c r="G145" s="82">
        <f t="shared" ca="1" si="12"/>
        <v>60.040413637585672</v>
      </c>
      <c r="H145" s="82">
        <f t="shared" ca="1" si="13"/>
        <v>302.8618847984373</v>
      </c>
      <c r="I145" s="82">
        <f t="shared" ca="1" si="14"/>
        <v>45812.023549265876</v>
      </c>
    </row>
    <row r="146" spans="2:9" ht="15" thickBot="1" x14ac:dyDescent="0.35">
      <c r="B146" s="79">
        <f t="shared" ca="1" si="15"/>
        <v>123</v>
      </c>
      <c r="C146" s="80">
        <f t="shared" ca="1" si="9"/>
        <v>44327</v>
      </c>
      <c r="D146" s="83">
        <f t="shared" ca="1" si="10"/>
        <v>362.90229843602299</v>
      </c>
      <c r="E146" s="81">
        <f t="shared" ca="1" si="16"/>
        <v>0</v>
      </c>
      <c r="F146" s="83"/>
      <c r="G146" s="82">
        <f t="shared" ca="1" si="12"/>
        <v>59.646095129208227</v>
      </c>
      <c r="H146" s="82">
        <f t="shared" ca="1" si="13"/>
        <v>303.25620330681477</v>
      </c>
      <c r="I146" s="82">
        <f t="shared" ca="1" si="14"/>
        <v>45508.767345959059</v>
      </c>
    </row>
    <row r="147" spans="2:9" ht="15" thickBot="1" x14ac:dyDescent="0.35">
      <c r="B147" s="79">
        <f t="shared" ca="1" si="15"/>
        <v>124</v>
      </c>
      <c r="C147" s="80">
        <f t="shared" ca="1" si="9"/>
        <v>44334</v>
      </c>
      <c r="D147" s="83">
        <f t="shared" ca="1" si="10"/>
        <v>362.90229843602299</v>
      </c>
      <c r="E147" s="81">
        <f t="shared" ca="1" si="16"/>
        <v>0</v>
      </c>
      <c r="F147" s="83"/>
      <c r="G147" s="82">
        <f t="shared" ca="1" si="12"/>
        <v>59.251263228113324</v>
      </c>
      <c r="H147" s="82">
        <f t="shared" ca="1" si="13"/>
        <v>303.65103520790967</v>
      </c>
      <c r="I147" s="82">
        <f t="shared" ca="1" si="14"/>
        <v>45205.116310751146</v>
      </c>
    </row>
    <row r="148" spans="2:9" ht="15" thickBot="1" x14ac:dyDescent="0.35">
      <c r="B148" s="79">
        <f t="shared" ca="1" si="15"/>
        <v>125</v>
      </c>
      <c r="C148" s="80">
        <f t="shared" ca="1" si="9"/>
        <v>44341</v>
      </c>
      <c r="D148" s="83">
        <f t="shared" ca="1" si="10"/>
        <v>362.90229843602299</v>
      </c>
      <c r="E148" s="81">
        <f t="shared" ca="1" si="16"/>
        <v>0</v>
      </c>
      <c r="F148" s="83"/>
      <c r="G148" s="82">
        <f t="shared" ca="1" si="12"/>
        <v>58.855917265876649</v>
      </c>
      <c r="H148" s="82">
        <f t="shared" ca="1" si="13"/>
        <v>304.04638117014633</v>
      </c>
      <c r="I148" s="82">
        <f t="shared" ca="1" si="14"/>
        <v>44901.069929580997</v>
      </c>
    </row>
    <row r="149" spans="2:9" ht="15" thickBot="1" x14ac:dyDescent="0.35">
      <c r="B149" s="79">
        <f t="shared" ca="1" si="15"/>
        <v>126</v>
      </c>
      <c r="C149" s="80">
        <f t="shared" ca="1" si="9"/>
        <v>44348</v>
      </c>
      <c r="D149" s="83">
        <f t="shared" ca="1" si="10"/>
        <v>362.90229843602299</v>
      </c>
      <c r="E149" s="81">
        <f t="shared" ca="1" si="16"/>
        <v>0</v>
      </c>
      <c r="F149" s="83"/>
      <c r="G149" s="82">
        <f t="shared" ca="1" si="12"/>
        <v>58.460056573203609</v>
      </c>
      <c r="H149" s="82">
        <f t="shared" ca="1" si="13"/>
        <v>304.4422418628194</v>
      </c>
      <c r="I149" s="82">
        <f t="shared" ca="1" si="14"/>
        <v>44596.627687718181</v>
      </c>
    </row>
    <row r="150" spans="2:9" ht="15" thickBot="1" x14ac:dyDescent="0.35">
      <c r="B150" s="79">
        <f t="shared" ca="1" si="15"/>
        <v>127</v>
      </c>
      <c r="C150" s="80">
        <f t="shared" ca="1" si="9"/>
        <v>44355</v>
      </c>
      <c r="D150" s="83">
        <f t="shared" ca="1" si="10"/>
        <v>362.90229843602299</v>
      </c>
      <c r="E150" s="81">
        <f t="shared" ca="1" si="16"/>
        <v>0</v>
      </c>
      <c r="F150" s="83"/>
      <c r="G150" s="82">
        <f t="shared" ca="1" si="12"/>
        <v>58.063680479928202</v>
      </c>
      <c r="H150" s="82">
        <f t="shared" ca="1" si="13"/>
        <v>304.83861795609477</v>
      </c>
      <c r="I150" s="82">
        <f t="shared" ca="1" si="14"/>
        <v>44291.78906976209</v>
      </c>
    </row>
    <row r="151" spans="2:9" ht="15" thickBot="1" x14ac:dyDescent="0.35">
      <c r="B151" s="79">
        <f t="shared" ca="1" si="15"/>
        <v>128</v>
      </c>
      <c r="C151" s="80">
        <f t="shared" ca="1" si="9"/>
        <v>44362</v>
      </c>
      <c r="D151" s="83">
        <f t="shared" ca="1" si="10"/>
        <v>362.90229843602299</v>
      </c>
      <c r="E151" s="81">
        <f t="shared" ca="1" si="16"/>
        <v>0</v>
      </c>
      <c r="F151" s="83"/>
      <c r="G151" s="82">
        <f t="shared" ca="1" si="12"/>
        <v>57.666788315011885</v>
      </c>
      <c r="H151" s="82">
        <f t="shared" ca="1" si="13"/>
        <v>305.23551012101109</v>
      </c>
      <c r="I151" s="82">
        <f t="shared" ca="1" si="14"/>
        <v>43986.553559641077</v>
      </c>
    </row>
    <row r="152" spans="2:9" ht="15" thickBot="1" x14ac:dyDescent="0.35">
      <c r="B152" s="79">
        <f t="shared" ca="1" si="15"/>
        <v>129</v>
      </c>
      <c r="C152" s="80">
        <f t="shared" ref="C152:C215" ca="1" si="17">IF($E$10="End of the Period",IF(B152="","",IF(OR(payment_frequency_3="Weekly",payment_frequency_3="Bi-weekly",payment_frequency_3="Semi-monthly"),first_payment_date_3+B152*VLOOKUP(payment_frequency_3,periodic_table,2,0),EDATE(first_payment_date_3,B152*VLOOKUP(payment_frequency_3,periodic_table,2,0)))),IF(B152="","",IF(OR(payment_frequency_3="Weekly",payment_frequency_3="Bi-weekly",payment_frequency_3="Semi-monthly"),first_payment_date_3+(B152-1)*VLOOKUP(payment_frequency_3,periodic_table,2,0),EDATE(first_payment_date_3,(B152-1)*VLOOKUP(payment_frequency_3,periodic_table,2,0)))))</f>
        <v>44369</v>
      </c>
      <c r="D152" s="83">
        <f t="shared" ref="D152:D215" ca="1" si="18">IF(B152="","",IF(I151&lt;payment_3,I151*(1+rate_3),payment_3))</f>
        <v>362.90229843602299</v>
      </c>
      <c r="E152" s="81">
        <f t="shared" ref="E152:E163" ca="1" si="19">IFERROR(IF(I151*(1+rate_3)-D152&lt;$E$13,I151*(1+rate_3)-D152,IF(B152=$I$17,$E$13,IF(B152&lt;$I$17,0,IF(MOD(B152-$I$17,$E$18)=0,$E$13,0)))),0)</f>
        <v>0</v>
      </c>
      <c r="F152" s="83"/>
      <c r="G152" s="82">
        <f t="shared" ref="G152:G215" ca="1" si="20">IF(AND(payment_type_3=1,B152=1),0,IF(B152="","",I151*rate_3))</f>
        <v>57.269379406542441</v>
      </c>
      <c r="H152" s="82">
        <f t="shared" ca="1" si="13"/>
        <v>305.63291902948055</v>
      </c>
      <c r="I152" s="82">
        <f t="shared" ca="1" si="14"/>
        <v>43680.920640611599</v>
      </c>
    </row>
    <row r="153" spans="2:9" ht="15" thickBot="1" x14ac:dyDescent="0.35">
      <c r="B153" s="79">
        <f t="shared" ca="1" si="15"/>
        <v>130</v>
      </c>
      <c r="C153" s="80">
        <f t="shared" ca="1" si="17"/>
        <v>44376</v>
      </c>
      <c r="D153" s="83">
        <f t="shared" ca="1" si="18"/>
        <v>362.90229843602299</v>
      </c>
      <c r="E153" s="81">
        <f t="shared" ca="1" si="19"/>
        <v>0</v>
      </c>
      <c r="F153" s="83"/>
      <c r="G153" s="82">
        <f t="shared" ca="1" si="20"/>
        <v>56.871453081732845</v>
      </c>
      <c r="H153" s="82">
        <f t="shared" ref="H153:H216" ca="1" si="21">IF(B153="","",D153-G153+E153+F153)</f>
        <v>306.03084535429014</v>
      </c>
      <c r="I153" s="82">
        <f t="shared" ref="I153:I216" ca="1" si="22">IFERROR(IF(H153&lt;=0,"",I152-H153),"")</f>
        <v>43374.88979525731</v>
      </c>
    </row>
    <row r="154" spans="2:9" ht="15" thickBot="1" x14ac:dyDescent="0.35">
      <c r="B154" s="79">
        <f t="shared" ca="1" si="15"/>
        <v>131</v>
      </c>
      <c r="C154" s="80">
        <f t="shared" ca="1" si="17"/>
        <v>44383</v>
      </c>
      <c r="D154" s="83">
        <f t="shared" ca="1" si="18"/>
        <v>362.90229843602299</v>
      </c>
      <c r="E154" s="81">
        <f t="shared" ca="1" si="19"/>
        <v>0</v>
      </c>
      <c r="F154" s="83"/>
      <c r="G154" s="82">
        <f t="shared" ca="1" si="20"/>
        <v>56.473008666920123</v>
      </c>
      <c r="H154" s="82">
        <f t="shared" ca="1" si="21"/>
        <v>306.42928976910287</v>
      </c>
      <c r="I154" s="82">
        <f t="shared" ca="1" si="22"/>
        <v>43068.460505488205</v>
      </c>
    </row>
    <row r="155" spans="2:9" ht="15" thickBot="1" x14ac:dyDescent="0.35">
      <c r="B155" s="79">
        <f t="shared" ca="1" si="15"/>
        <v>132</v>
      </c>
      <c r="C155" s="80">
        <f t="shared" ca="1" si="17"/>
        <v>44390</v>
      </c>
      <c r="D155" s="83">
        <f t="shared" ca="1" si="18"/>
        <v>362.90229843602299</v>
      </c>
      <c r="E155" s="81">
        <f t="shared" ca="1" si="19"/>
        <v>0</v>
      </c>
      <c r="F155" s="83"/>
      <c r="G155" s="82">
        <f t="shared" ca="1" si="20"/>
        <v>56.074045487564199</v>
      </c>
      <c r="H155" s="82">
        <f t="shared" ca="1" si="21"/>
        <v>306.82825294845878</v>
      </c>
      <c r="I155" s="82">
        <f t="shared" ca="1" si="22"/>
        <v>42761.632252539748</v>
      </c>
    </row>
    <row r="156" spans="2:9" ht="15" thickBot="1" x14ac:dyDescent="0.35">
      <c r="B156" s="79">
        <f t="shared" ca="1" si="15"/>
        <v>133</v>
      </c>
      <c r="C156" s="80">
        <f t="shared" ca="1" si="17"/>
        <v>44397</v>
      </c>
      <c r="D156" s="83">
        <f t="shared" ca="1" si="18"/>
        <v>362.90229843602299</v>
      </c>
      <c r="E156" s="81">
        <f t="shared" ca="1" si="19"/>
        <v>0</v>
      </c>
      <c r="F156" s="83"/>
      <c r="G156" s="82">
        <f t="shared" ca="1" si="20"/>
        <v>55.674562868246767</v>
      </c>
      <c r="H156" s="82">
        <f t="shared" ca="1" si="21"/>
        <v>307.22773556777622</v>
      </c>
      <c r="I156" s="82">
        <f t="shared" ca="1" si="22"/>
        <v>42454.404516971968</v>
      </c>
    </row>
    <row r="157" spans="2:9" ht="15" thickBot="1" x14ac:dyDescent="0.35">
      <c r="B157" s="79">
        <f t="shared" ca="1" si="15"/>
        <v>134</v>
      </c>
      <c r="C157" s="80">
        <f t="shared" ca="1" si="17"/>
        <v>44404</v>
      </c>
      <c r="D157" s="83">
        <f t="shared" ca="1" si="18"/>
        <v>362.90229843602299</v>
      </c>
      <c r="E157" s="81">
        <f t="shared" ca="1" si="19"/>
        <v>0</v>
      </c>
      <c r="F157" s="83"/>
      <c r="G157" s="82">
        <f t="shared" ca="1" si="20"/>
        <v>55.274560132670146</v>
      </c>
      <c r="H157" s="82">
        <f t="shared" ca="1" si="21"/>
        <v>307.62773830335283</v>
      </c>
      <c r="I157" s="82">
        <f t="shared" ca="1" si="22"/>
        <v>42146.776778668616</v>
      </c>
    </row>
    <row r="158" spans="2:9" ht="15" thickBot="1" x14ac:dyDescent="0.35">
      <c r="B158" s="79">
        <f t="shared" ca="1" si="15"/>
        <v>135</v>
      </c>
      <c r="C158" s="80">
        <f t="shared" ca="1" si="17"/>
        <v>44411</v>
      </c>
      <c r="D158" s="83">
        <f t="shared" ca="1" si="18"/>
        <v>362.90229843602299</v>
      </c>
      <c r="E158" s="81">
        <f t="shared" ca="1" si="19"/>
        <v>0</v>
      </c>
      <c r="F158" s="83"/>
      <c r="G158" s="82">
        <f t="shared" ca="1" si="20"/>
        <v>54.874036603656137</v>
      </c>
      <c r="H158" s="82">
        <f t="shared" ca="1" si="21"/>
        <v>308.02826183236687</v>
      </c>
      <c r="I158" s="82">
        <f t="shared" ca="1" si="22"/>
        <v>41838.748516836247</v>
      </c>
    </row>
    <row r="159" spans="2:9" ht="15" thickBot="1" x14ac:dyDescent="0.35">
      <c r="B159" s="79">
        <f t="shared" ca="1" si="15"/>
        <v>136</v>
      </c>
      <c r="C159" s="80">
        <f t="shared" ca="1" si="17"/>
        <v>44418</v>
      </c>
      <c r="D159" s="83">
        <f t="shared" ca="1" si="18"/>
        <v>362.90229843602299</v>
      </c>
      <c r="E159" s="81">
        <f t="shared" ca="1" si="19"/>
        <v>0</v>
      </c>
      <c r="F159" s="83"/>
      <c r="G159" s="82">
        <f t="shared" ca="1" si="20"/>
        <v>54.472991603144855</v>
      </c>
      <c r="H159" s="82">
        <f t="shared" ca="1" si="21"/>
        <v>308.42930683287813</v>
      </c>
      <c r="I159" s="82">
        <f t="shared" ca="1" si="22"/>
        <v>41530.31921000337</v>
      </c>
    </row>
    <row r="160" spans="2:9" ht="15" thickBot="1" x14ac:dyDescent="0.35">
      <c r="B160" s="79">
        <f t="shared" ca="1" si="15"/>
        <v>137</v>
      </c>
      <c r="C160" s="80">
        <f t="shared" ca="1" si="17"/>
        <v>44425</v>
      </c>
      <c r="D160" s="83">
        <f t="shared" ca="1" si="18"/>
        <v>362.90229843602299</v>
      </c>
      <c r="E160" s="81">
        <f t="shared" ca="1" si="19"/>
        <v>0</v>
      </c>
      <c r="F160" s="83"/>
      <c r="G160" s="82">
        <f t="shared" ca="1" si="20"/>
        <v>54.071424452193618</v>
      </c>
      <c r="H160" s="82">
        <f t="shared" ca="1" si="21"/>
        <v>308.83087398382935</v>
      </c>
      <c r="I160" s="82">
        <f t="shared" ca="1" si="22"/>
        <v>41221.488336019538</v>
      </c>
    </row>
    <row r="161" spans="2:9" ht="15" thickBot="1" x14ac:dyDescent="0.35">
      <c r="B161" s="79">
        <f t="shared" ca="1" si="15"/>
        <v>138</v>
      </c>
      <c r="C161" s="80">
        <f t="shared" ca="1" si="17"/>
        <v>44432</v>
      </c>
      <c r="D161" s="83">
        <f t="shared" ca="1" si="18"/>
        <v>362.90229843602299</v>
      </c>
      <c r="E161" s="81">
        <f t="shared" ca="1" si="19"/>
        <v>0</v>
      </c>
      <c r="F161" s="83"/>
      <c r="G161" s="82">
        <f t="shared" ca="1" si="20"/>
        <v>53.66933447097577</v>
      </c>
      <c r="H161" s="82">
        <f t="shared" ca="1" si="21"/>
        <v>309.23296396504725</v>
      </c>
      <c r="I161" s="82">
        <f t="shared" ca="1" si="22"/>
        <v>40912.255372054489</v>
      </c>
    </row>
    <row r="162" spans="2:9" ht="15" thickBot="1" x14ac:dyDescent="0.35">
      <c r="B162" s="79">
        <f t="shared" ca="1" si="15"/>
        <v>139</v>
      </c>
      <c r="C162" s="80">
        <f t="shared" ca="1" si="17"/>
        <v>44439</v>
      </c>
      <c r="D162" s="83">
        <f t="shared" ca="1" si="18"/>
        <v>362.90229843602299</v>
      </c>
      <c r="E162" s="81">
        <f t="shared" ca="1" si="19"/>
        <v>0</v>
      </c>
      <c r="F162" s="83"/>
      <c r="G162" s="82">
        <f t="shared" ca="1" si="20"/>
        <v>53.266720978779524</v>
      </c>
      <c r="H162" s="82">
        <f t="shared" ca="1" si="21"/>
        <v>309.63557745724347</v>
      </c>
      <c r="I162" s="82">
        <f t="shared" ca="1" si="22"/>
        <v>40602.619794597245</v>
      </c>
    </row>
    <row r="163" spans="2:9" ht="15" thickBot="1" x14ac:dyDescent="0.35">
      <c r="B163" s="79">
        <f t="shared" ca="1" si="15"/>
        <v>140</v>
      </c>
      <c r="C163" s="80">
        <f t="shared" ca="1" si="17"/>
        <v>44446</v>
      </c>
      <c r="D163" s="83">
        <f t="shared" ca="1" si="18"/>
        <v>362.90229843602299</v>
      </c>
      <c r="E163" s="81">
        <f t="shared" ca="1" si="19"/>
        <v>0</v>
      </c>
      <c r="F163" s="83"/>
      <c r="G163" s="82">
        <f t="shared" ca="1" si="20"/>
        <v>52.863583294006858</v>
      </c>
      <c r="H163" s="82">
        <f t="shared" ca="1" si="21"/>
        <v>310.03871514201614</v>
      </c>
      <c r="I163" s="82">
        <f t="shared" ca="1" si="22"/>
        <v>40292.581079455231</v>
      </c>
    </row>
    <row r="164" spans="2:9" ht="15" thickBot="1" x14ac:dyDescent="0.35">
      <c r="B164" s="79">
        <f t="shared" ca="1" si="15"/>
        <v>141</v>
      </c>
      <c r="C164" s="80">
        <f t="shared" ca="1" si="17"/>
        <v>44453</v>
      </c>
      <c r="D164" s="83">
        <f t="shared" ca="1" si="18"/>
        <v>362.90229843602299</v>
      </c>
      <c r="E164" s="81">
        <f t="shared" ref="E164:E227" ca="1" si="23">IFERROR(IF(I163-D164&lt;$E$13,0,IF(B164=$I$17,$E$13,IF(B164&lt;$I$17,0,IF(MOD(B164-$I$17,$E$18)=0,$E$13,0)))),0)</f>
        <v>0</v>
      </c>
      <c r="F164" s="83"/>
      <c r="G164" s="82">
        <f t="shared" ca="1" si="20"/>
        <v>52.459920734172293</v>
      </c>
      <c r="H164" s="82">
        <f t="shared" ca="1" si="21"/>
        <v>310.44237770185072</v>
      </c>
      <c r="I164" s="82">
        <f t="shared" ca="1" si="22"/>
        <v>39982.138701753378</v>
      </c>
    </row>
    <row r="165" spans="2:9" ht="15" thickBot="1" x14ac:dyDescent="0.35">
      <c r="B165" s="79">
        <f t="shared" ca="1" si="15"/>
        <v>142</v>
      </c>
      <c r="C165" s="80">
        <f t="shared" ca="1" si="17"/>
        <v>44460</v>
      </c>
      <c r="D165" s="83">
        <f t="shared" ca="1" si="18"/>
        <v>362.90229843602299</v>
      </c>
      <c r="E165" s="81">
        <f t="shared" ca="1" si="23"/>
        <v>0</v>
      </c>
      <c r="F165" s="83"/>
      <c r="G165" s="82">
        <f t="shared" ca="1" si="20"/>
        <v>52.055732615901775</v>
      </c>
      <c r="H165" s="82">
        <f t="shared" ca="1" si="21"/>
        <v>310.84656582012121</v>
      </c>
      <c r="I165" s="82">
        <f t="shared" ca="1" si="22"/>
        <v>39671.292135933254</v>
      </c>
    </row>
    <row r="166" spans="2:9" ht="15" thickBot="1" x14ac:dyDescent="0.35">
      <c r="B166" s="79">
        <f t="shared" ca="1" si="15"/>
        <v>143</v>
      </c>
      <c r="C166" s="80">
        <f t="shared" ca="1" si="17"/>
        <v>44467</v>
      </c>
      <c r="D166" s="83">
        <f t="shared" ca="1" si="18"/>
        <v>362.90229843602299</v>
      </c>
      <c r="E166" s="81">
        <f t="shared" ca="1" si="23"/>
        <v>0</v>
      </c>
      <c r="F166" s="83"/>
      <c r="G166" s="82">
        <f t="shared" ca="1" si="20"/>
        <v>51.651018254931536</v>
      </c>
      <c r="H166" s="82">
        <f t="shared" ca="1" si="21"/>
        <v>311.25128018109143</v>
      </c>
      <c r="I166" s="82">
        <f t="shared" ca="1" si="22"/>
        <v>39360.040855752166</v>
      </c>
    </row>
    <row r="167" spans="2:9" ht="15" thickBot="1" x14ac:dyDescent="0.35">
      <c r="B167" s="79">
        <f t="shared" ca="1" si="15"/>
        <v>144</v>
      </c>
      <c r="C167" s="80">
        <f t="shared" ca="1" si="17"/>
        <v>44474</v>
      </c>
      <c r="D167" s="83">
        <f t="shared" ca="1" si="18"/>
        <v>362.90229843602299</v>
      </c>
      <c r="E167" s="81">
        <f t="shared" ca="1" si="23"/>
        <v>0</v>
      </c>
      <c r="F167" s="83"/>
      <c r="G167" s="82">
        <f t="shared" ca="1" si="20"/>
        <v>51.245776966106895</v>
      </c>
      <c r="H167" s="82">
        <f t="shared" ca="1" si="21"/>
        <v>311.65652146991607</v>
      </c>
      <c r="I167" s="82">
        <f t="shared" ca="1" si="22"/>
        <v>39048.384334282251</v>
      </c>
    </row>
    <row r="168" spans="2:9" ht="15" thickBot="1" x14ac:dyDescent="0.35">
      <c r="B168" s="79">
        <f t="shared" ca="1" si="15"/>
        <v>145</v>
      </c>
      <c r="C168" s="80">
        <f t="shared" ca="1" si="17"/>
        <v>44481</v>
      </c>
      <c r="D168" s="83">
        <f t="shared" ca="1" si="18"/>
        <v>362.90229843602299</v>
      </c>
      <c r="E168" s="81">
        <f t="shared" ca="1" si="23"/>
        <v>0</v>
      </c>
      <c r="F168" s="83"/>
      <c r="G168" s="82">
        <f t="shared" ca="1" si="20"/>
        <v>50.840008063381127</v>
      </c>
      <c r="H168" s="82">
        <f t="shared" ca="1" si="21"/>
        <v>312.06229037264188</v>
      </c>
      <c r="I168" s="82">
        <f t="shared" ca="1" si="22"/>
        <v>38736.322043909611</v>
      </c>
    </row>
    <row r="169" spans="2:9" ht="15" thickBot="1" x14ac:dyDescent="0.35">
      <c r="B169" s="79">
        <f t="shared" ca="1" si="15"/>
        <v>146</v>
      </c>
      <c r="C169" s="80">
        <f t="shared" ca="1" si="17"/>
        <v>44488</v>
      </c>
      <c r="D169" s="83">
        <f t="shared" ca="1" si="18"/>
        <v>362.90229843602299</v>
      </c>
      <c r="E169" s="81">
        <f t="shared" ca="1" si="23"/>
        <v>0</v>
      </c>
      <c r="F169" s="83"/>
      <c r="G169" s="82">
        <f t="shared" ca="1" si="20"/>
        <v>50.43371085981429</v>
      </c>
      <c r="H169" s="82">
        <f t="shared" ca="1" si="21"/>
        <v>312.46858757620868</v>
      </c>
      <c r="I169" s="82">
        <f t="shared" ca="1" si="22"/>
        <v>38423.853456333403</v>
      </c>
    </row>
    <row r="170" spans="2:9" ht="15" thickBot="1" x14ac:dyDescent="0.35">
      <c r="B170" s="79">
        <f t="shared" ca="1" si="15"/>
        <v>147</v>
      </c>
      <c r="C170" s="80">
        <f t="shared" ca="1" si="17"/>
        <v>44495</v>
      </c>
      <c r="D170" s="83">
        <f t="shared" ca="1" si="18"/>
        <v>362.90229843602299</v>
      </c>
      <c r="E170" s="81">
        <f t="shared" ca="1" si="23"/>
        <v>0</v>
      </c>
      <c r="F170" s="83"/>
      <c r="G170" s="82">
        <f t="shared" ca="1" si="20"/>
        <v>50.026884667572041</v>
      </c>
      <c r="H170" s="82">
        <f t="shared" ca="1" si="21"/>
        <v>312.87541376845093</v>
      </c>
      <c r="I170" s="82">
        <f t="shared" ca="1" si="22"/>
        <v>38110.978042564951</v>
      </c>
    </row>
    <row r="171" spans="2:9" ht="15" thickBot="1" x14ac:dyDescent="0.35">
      <c r="B171" s="79">
        <f t="shared" ca="1" si="15"/>
        <v>148</v>
      </c>
      <c r="C171" s="80">
        <f t="shared" ca="1" si="17"/>
        <v>44502</v>
      </c>
      <c r="D171" s="83">
        <f t="shared" ca="1" si="18"/>
        <v>362.90229843602299</v>
      </c>
      <c r="E171" s="81">
        <f t="shared" ca="1" si="23"/>
        <v>0</v>
      </c>
      <c r="F171" s="83"/>
      <c r="G171" s="82">
        <f t="shared" ca="1" si="20"/>
        <v>49.619528797924531</v>
      </c>
      <c r="H171" s="82">
        <f t="shared" ca="1" si="21"/>
        <v>313.28276963809844</v>
      </c>
      <c r="I171" s="82">
        <f t="shared" ca="1" si="22"/>
        <v>37797.695272926852</v>
      </c>
    </row>
    <row r="172" spans="2:9" ht="15" thickBot="1" x14ac:dyDescent="0.35">
      <c r="B172" s="79">
        <f t="shared" ca="1" si="15"/>
        <v>149</v>
      </c>
      <c r="C172" s="80">
        <f t="shared" ca="1" si="17"/>
        <v>44509</v>
      </c>
      <c r="D172" s="83">
        <f t="shared" ca="1" si="18"/>
        <v>362.90229843602299</v>
      </c>
      <c r="E172" s="81">
        <f t="shared" ca="1" si="23"/>
        <v>0</v>
      </c>
      <c r="F172" s="83"/>
      <c r="G172" s="82">
        <f t="shared" ca="1" si="20"/>
        <v>49.211642561245178</v>
      </c>
      <c r="H172" s="82">
        <f t="shared" ca="1" si="21"/>
        <v>313.6906558747778</v>
      </c>
      <c r="I172" s="82">
        <f t="shared" ca="1" si="22"/>
        <v>37484.004617052073</v>
      </c>
    </row>
    <row r="173" spans="2:9" ht="15" thickBot="1" x14ac:dyDescent="0.35">
      <c r="B173" s="79">
        <f t="shared" ca="1" si="15"/>
        <v>150</v>
      </c>
      <c r="C173" s="80">
        <f t="shared" ca="1" si="17"/>
        <v>44516</v>
      </c>
      <c r="D173" s="83">
        <f t="shared" ca="1" si="18"/>
        <v>362.90229843602299</v>
      </c>
      <c r="E173" s="81">
        <f t="shared" ca="1" si="23"/>
        <v>0</v>
      </c>
      <c r="F173" s="83"/>
      <c r="G173" s="82">
        <f t="shared" ca="1" si="20"/>
        <v>48.803225267009537</v>
      </c>
      <c r="H173" s="82">
        <f t="shared" ca="1" si="21"/>
        <v>314.09907316901342</v>
      </c>
      <c r="I173" s="82">
        <f t="shared" ca="1" si="22"/>
        <v>37169.905543883062</v>
      </c>
    </row>
    <row r="174" spans="2:9" ht="15" thickBot="1" x14ac:dyDescent="0.35">
      <c r="B174" s="79">
        <f t="shared" ca="1" si="15"/>
        <v>151</v>
      </c>
      <c r="C174" s="80">
        <f t="shared" ca="1" si="17"/>
        <v>44523</v>
      </c>
      <c r="D174" s="83">
        <f t="shared" ca="1" si="18"/>
        <v>362.90229843602299</v>
      </c>
      <c r="E174" s="81">
        <f t="shared" ca="1" si="23"/>
        <v>0</v>
      </c>
      <c r="F174" s="83"/>
      <c r="G174" s="82">
        <f t="shared" ca="1" si="20"/>
        <v>48.394276223794108</v>
      </c>
      <c r="H174" s="82">
        <f t="shared" ca="1" si="21"/>
        <v>314.50802221222887</v>
      </c>
      <c r="I174" s="82">
        <f t="shared" ca="1" si="22"/>
        <v>36855.397521670835</v>
      </c>
    </row>
    <row r="175" spans="2:9" ht="15" thickBot="1" x14ac:dyDescent="0.35">
      <c r="B175" s="79">
        <f t="shared" ref="B175:B238" ca="1" si="24">IFERROR(IF(I174&lt;=0,"",B174+1),"")</f>
        <v>152</v>
      </c>
      <c r="C175" s="80">
        <f t="shared" ca="1" si="17"/>
        <v>44530</v>
      </c>
      <c r="D175" s="83">
        <f t="shared" ca="1" si="18"/>
        <v>362.90229843602299</v>
      </c>
      <c r="E175" s="81">
        <f t="shared" ca="1" si="23"/>
        <v>0</v>
      </c>
      <c r="F175" s="83"/>
      <c r="G175" s="82">
        <f t="shared" ca="1" si="20"/>
        <v>47.984794739275173</v>
      </c>
      <c r="H175" s="82">
        <f t="shared" ca="1" si="21"/>
        <v>314.91750369674781</v>
      </c>
      <c r="I175" s="82">
        <f t="shared" ca="1" si="22"/>
        <v>36540.480017974085</v>
      </c>
    </row>
    <row r="176" spans="2:9" ht="15" thickBot="1" x14ac:dyDescent="0.35">
      <c r="B176" s="79">
        <f t="shared" ca="1" si="24"/>
        <v>153</v>
      </c>
      <c r="C176" s="80">
        <f t="shared" ca="1" si="17"/>
        <v>44537</v>
      </c>
      <c r="D176" s="83">
        <f t="shared" ca="1" si="18"/>
        <v>362.90229843602299</v>
      </c>
      <c r="E176" s="81">
        <f t="shared" ca="1" si="23"/>
        <v>0</v>
      </c>
      <c r="F176" s="83"/>
      <c r="G176" s="82">
        <f t="shared" ca="1" si="20"/>
        <v>47.574780120227636</v>
      </c>
      <c r="H176" s="82">
        <f t="shared" ca="1" si="21"/>
        <v>315.32751831579537</v>
      </c>
      <c r="I176" s="82">
        <f t="shared" ca="1" si="22"/>
        <v>36225.152499658288</v>
      </c>
    </row>
    <row r="177" spans="2:9" ht="15" thickBot="1" x14ac:dyDescent="0.35">
      <c r="B177" s="79">
        <f t="shared" ca="1" si="24"/>
        <v>154</v>
      </c>
      <c r="C177" s="80">
        <f t="shared" ca="1" si="17"/>
        <v>44544</v>
      </c>
      <c r="D177" s="83">
        <f t="shared" ca="1" si="18"/>
        <v>362.90229843602299</v>
      </c>
      <c r="E177" s="81">
        <f t="shared" ca="1" si="23"/>
        <v>0</v>
      </c>
      <c r="F177" s="83"/>
      <c r="G177" s="82">
        <f t="shared" ca="1" si="20"/>
        <v>47.164231672523833</v>
      </c>
      <c r="H177" s="82">
        <f t="shared" ca="1" si="21"/>
        <v>315.73806676349915</v>
      </c>
      <c r="I177" s="82">
        <f t="shared" ca="1" si="22"/>
        <v>35909.414432894788</v>
      </c>
    </row>
    <row r="178" spans="2:9" ht="15" thickBot="1" x14ac:dyDescent="0.35">
      <c r="B178" s="79">
        <f t="shared" ca="1" si="24"/>
        <v>155</v>
      </c>
      <c r="C178" s="80">
        <f t="shared" ca="1" si="17"/>
        <v>44551</v>
      </c>
      <c r="D178" s="83">
        <f t="shared" ca="1" si="18"/>
        <v>362.90229843602299</v>
      </c>
      <c r="E178" s="81">
        <f t="shared" ca="1" si="23"/>
        <v>0</v>
      </c>
      <c r="F178" s="83"/>
      <c r="G178" s="82">
        <f t="shared" ca="1" si="20"/>
        <v>46.753148701132368</v>
      </c>
      <c r="H178" s="82">
        <f t="shared" ca="1" si="21"/>
        <v>316.14914973489061</v>
      </c>
      <c r="I178" s="82">
        <f t="shared" ca="1" si="22"/>
        <v>35593.265283159897</v>
      </c>
    </row>
    <row r="179" spans="2:9" ht="15" thickBot="1" x14ac:dyDescent="0.35">
      <c r="B179" s="79">
        <f t="shared" ca="1" si="24"/>
        <v>156</v>
      </c>
      <c r="C179" s="80">
        <f t="shared" ca="1" si="17"/>
        <v>44558</v>
      </c>
      <c r="D179" s="83">
        <f t="shared" ca="1" si="18"/>
        <v>362.90229843602299</v>
      </c>
      <c r="E179" s="81">
        <f t="shared" ca="1" si="23"/>
        <v>0</v>
      </c>
      <c r="F179" s="83"/>
      <c r="G179" s="82">
        <f t="shared" ca="1" si="20"/>
        <v>46.341530510116925</v>
      </c>
      <c r="H179" s="82">
        <f t="shared" ca="1" si="21"/>
        <v>316.56076792590608</v>
      </c>
      <c r="I179" s="82">
        <f t="shared" ca="1" si="22"/>
        <v>35276.704515233992</v>
      </c>
    </row>
    <row r="180" spans="2:9" ht="15" thickBot="1" x14ac:dyDescent="0.35">
      <c r="B180" s="79">
        <f t="shared" ca="1" si="24"/>
        <v>157</v>
      </c>
      <c r="C180" s="80">
        <f t="shared" ca="1" si="17"/>
        <v>44565</v>
      </c>
      <c r="D180" s="83">
        <f t="shared" ca="1" si="18"/>
        <v>362.90229843602299</v>
      </c>
      <c r="E180" s="81">
        <f t="shared" ca="1" si="23"/>
        <v>0</v>
      </c>
      <c r="F180" s="83"/>
      <c r="G180" s="82">
        <f t="shared" ca="1" si="20"/>
        <v>45.929376402635107</v>
      </c>
      <c r="H180" s="82">
        <f t="shared" ca="1" si="21"/>
        <v>316.97292203338787</v>
      </c>
      <c r="I180" s="82">
        <f t="shared" ca="1" si="22"/>
        <v>34959.731593200602</v>
      </c>
    </row>
    <row r="181" spans="2:9" ht="15" thickBot="1" x14ac:dyDescent="0.35">
      <c r="B181" s="79">
        <f t="shared" ca="1" si="24"/>
        <v>158</v>
      </c>
      <c r="C181" s="80">
        <f t="shared" ca="1" si="17"/>
        <v>44572</v>
      </c>
      <c r="D181" s="83">
        <f t="shared" ca="1" si="18"/>
        <v>362.90229843602299</v>
      </c>
      <c r="E181" s="81">
        <f t="shared" ca="1" si="23"/>
        <v>0</v>
      </c>
      <c r="F181" s="83"/>
      <c r="G181" s="82">
        <f t="shared" ca="1" si="20"/>
        <v>45.516685680937229</v>
      </c>
      <c r="H181" s="82">
        <f t="shared" ca="1" si="21"/>
        <v>317.38561275508573</v>
      </c>
      <c r="I181" s="82">
        <f t="shared" ca="1" si="22"/>
        <v>34642.34598044552</v>
      </c>
    </row>
    <row r="182" spans="2:9" ht="15" thickBot="1" x14ac:dyDescent="0.35">
      <c r="B182" s="79">
        <f t="shared" ca="1" si="24"/>
        <v>159</v>
      </c>
      <c r="C182" s="80">
        <f t="shared" ca="1" si="17"/>
        <v>44579</v>
      </c>
      <c r="D182" s="83">
        <f t="shared" ca="1" si="18"/>
        <v>362.90229843602299</v>
      </c>
      <c r="E182" s="81">
        <f t="shared" ca="1" si="23"/>
        <v>0</v>
      </c>
      <c r="F182" s="83"/>
      <c r="G182" s="82">
        <f t="shared" ca="1" si="20"/>
        <v>45.103457646365179</v>
      </c>
      <c r="H182" s="82">
        <f t="shared" ca="1" si="21"/>
        <v>317.79884078965779</v>
      </c>
      <c r="I182" s="82">
        <f t="shared" ca="1" si="22"/>
        <v>34324.547139655864</v>
      </c>
    </row>
    <row r="183" spans="2:9" ht="15" thickBot="1" x14ac:dyDescent="0.35">
      <c r="B183" s="79">
        <f t="shared" ca="1" si="24"/>
        <v>160</v>
      </c>
      <c r="C183" s="80">
        <f t="shared" ca="1" si="17"/>
        <v>44586</v>
      </c>
      <c r="D183" s="83">
        <f t="shared" ca="1" si="18"/>
        <v>362.90229843602299</v>
      </c>
      <c r="E183" s="81">
        <f t="shared" ca="1" si="23"/>
        <v>0</v>
      </c>
      <c r="F183" s="83"/>
      <c r="G183" s="82">
        <f t="shared" ca="1" si="20"/>
        <v>44.689691599351185</v>
      </c>
      <c r="H183" s="82">
        <f t="shared" ca="1" si="21"/>
        <v>318.2126068366718</v>
      </c>
      <c r="I183" s="82">
        <f t="shared" ca="1" si="22"/>
        <v>34006.334532819194</v>
      </c>
    </row>
    <row r="184" spans="2:9" ht="15" thickBot="1" x14ac:dyDescent="0.35">
      <c r="B184" s="79">
        <f t="shared" ca="1" si="24"/>
        <v>161</v>
      </c>
      <c r="C184" s="80">
        <f t="shared" ca="1" si="17"/>
        <v>44593</v>
      </c>
      <c r="D184" s="83">
        <f t="shared" ca="1" si="18"/>
        <v>362.90229843602299</v>
      </c>
      <c r="E184" s="81">
        <f t="shared" ca="1" si="23"/>
        <v>0</v>
      </c>
      <c r="F184" s="83"/>
      <c r="G184" s="82">
        <f t="shared" ca="1" si="20"/>
        <v>44.275386839416655</v>
      </c>
      <c r="H184" s="82">
        <f t="shared" ca="1" si="21"/>
        <v>318.62691159660631</v>
      </c>
      <c r="I184" s="82">
        <f t="shared" ca="1" si="22"/>
        <v>33687.707621222587</v>
      </c>
    </row>
    <row r="185" spans="2:9" ht="15" thickBot="1" x14ac:dyDescent="0.35">
      <c r="B185" s="79">
        <f t="shared" ca="1" si="24"/>
        <v>162</v>
      </c>
      <c r="C185" s="80">
        <f t="shared" ca="1" si="17"/>
        <v>44600</v>
      </c>
      <c r="D185" s="83">
        <f t="shared" ca="1" si="18"/>
        <v>362.90229843602299</v>
      </c>
      <c r="E185" s="81">
        <f t="shared" ca="1" si="23"/>
        <v>0</v>
      </c>
      <c r="F185" s="83"/>
      <c r="G185" s="82">
        <f t="shared" ca="1" si="20"/>
        <v>43.860542665171018</v>
      </c>
      <c r="H185" s="82">
        <f t="shared" ca="1" si="21"/>
        <v>319.04175577085198</v>
      </c>
      <c r="I185" s="82">
        <f t="shared" ca="1" si="22"/>
        <v>33368.665865451738</v>
      </c>
    </row>
    <row r="186" spans="2:9" ht="15" thickBot="1" x14ac:dyDescent="0.35">
      <c r="B186" s="79">
        <f t="shared" ca="1" si="24"/>
        <v>163</v>
      </c>
      <c r="C186" s="80">
        <f t="shared" ca="1" si="17"/>
        <v>44607</v>
      </c>
      <c r="D186" s="83">
        <f t="shared" ca="1" si="18"/>
        <v>362.90229843602299</v>
      </c>
      <c r="E186" s="81">
        <f t="shared" ca="1" si="23"/>
        <v>0</v>
      </c>
      <c r="F186" s="83"/>
      <c r="G186" s="82">
        <f t="shared" ca="1" si="20"/>
        <v>43.445158374310488</v>
      </c>
      <c r="H186" s="82">
        <f t="shared" ca="1" si="21"/>
        <v>319.45714006171249</v>
      </c>
      <c r="I186" s="82">
        <f t="shared" ca="1" si="22"/>
        <v>33049.208725390024</v>
      </c>
    </row>
    <row r="187" spans="2:9" ht="15" thickBot="1" x14ac:dyDescent="0.35">
      <c r="B187" s="79">
        <f t="shared" ca="1" si="24"/>
        <v>164</v>
      </c>
      <c r="C187" s="80">
        <f t="shared" ca="1" si="17"/>
        <v>44614</v>
      </c>
      <c r="D187" s="83">
        <f t="shared" ca="1" si="18"/>
        <v>362.90229843602299</v>
      </c>
      <c r="E187" s="81">
        <f t="shared" ca="1" si="23"/>
        <v>0</v>
      </c>
      <c r="F187" s="83"/>
      <c r="G187" s="82">
        <f t="shared" ca="1" si="20"/>
        <v>43.029233263616895</v>
      </c>
      <c r="H187" s="82">
        <f t="shared" ca="1" si="21"/>
        <v>319.87306517240609</v>
      </c>
      <c r="I187" s="82">
        <f t="shared" ca="1" si="22"/>
        <v>32729.335660217617</v>
      </c>
    </row>
    <row r="188" spans="2:9" ht="15" thickBot="1" x14ac:dyDescent="0.35">
      <c r="B188" s="79">
        <f t="shared" ca="1" si="24"/>
        <v>165</v>
      </c>
      <c r="C188" s="80">
        <f t="shared" ca="1" si="17"/>
        <v>44621</v>
      </c>
      <c r="D188" s="83">
        <f t="shared" ca="1" si="18"/>
        <v>362.90229843602299</v>
      </c>
      <c r="E188" s="81">
        <f t="shared" ca="1" si="23"/>
        <v>0</v>
      </c>
      <c r="F188" s="83"/>
      <c r="G188" s="82">
        <f t="shared" ca="1" si="20"/>
        <v>42.612766628956521</v>
      </c>
      <c r="H188" s="82">
        <f t="shared" ca="1" si="21"/>
        <v>320.28953180706645</v>
      </c>
      <c r="I188" s="82">
        <f t="shared" ca="1" si="22"/>
        <v>32409.046128410551</v>
      </c>
    </row>
    <row r="189" spans="2:9" ht="15" thickBot="1" x14ac:dyDescent="0.35">
      <c r="B189" s="79">
        <f t="shared" ca="1" si="24"/>
        <v>166</v>
      </c>
      <c r="C189" s="80">
        <f t="shared" ca="1" si="17"/>
        <v>44628</v>
      </c>
      <c r="D189" s="83">
        <f t="shared" ca="1" si="18"/>
        <v>362.90229843602299</v>
      </c>
      <c r="E189" s="81">
        <f t="shared" ca="1" si="23"/>
        <v>0</v>
      </c>
      <c r="F189" s="83"/>
      <c r="G189" s="82">
        <f t="shared" ca="1" si="20"/>
        <v>42.195757765278856</v>
      </c>
      <c r="H189" s="82">
        <f t="shared" ca="1" si="21"/>
        <v>320.70654067074412</v>
      </c>
      <c r="I189" s="82">
        <f t="shared" ca="1" si="22"/>
        <v>32088.339587739807</v>
      </c>
    </row>
    <row r="190" spans="2:9" ht="15" thickBot="1" x14ac:dyDescent="0.35">
      <c r="B190" s="79">
        <f t="shared" ca="1" si="24"/>
        <v>167</v>
      </c>
      <c r="C190" s="80">
        <f t="shared" ca="1" si="17"/>
        <v>44635</v>
      </c>
      <c r="D190" s="83">
        <f t="shared" ca="1" si="18"/>
        <v>362.90229843602299</v>
      </c>
      <c r="E190" s="81">
        <f t="shared" ca="1" si="23"/>
        <v>0</v>
      </c>
      <c r="F190" s="83"/>
      <c r="G190" s="82">
        <f t="shared" ca="1" si="20"/>
        <v>41.778205966615445</v>
      </c>
      <c r="H190" s="82">
        <f t="shared" ca="1" si="21"/>
        <v>321.12409246940751</v>
      </c>
      <c r="I190" s="82">
        <f t="shared" ca="1" si="22"/>
        <v>31767.2154952704</v>
      </c>
    </row>
    <row r="191" spans="2:9" ht="15" thickBot="1" x14ac:dyDescent="0.35">
      <c r="B191" s="79">
        <f t="shared" ca="1" si="24"/>
        <v>168</v>
      </c>
      <c r="C191" s="80">
        <f t="shared" ca="1" si="17"/>
        <v>44642</v>
      </c>
      <c r="D191" s="83">
        <f t="shared" ca="1" si="18"/>
        <v>362.90229843602299</v>
      </c>
      <c r="E191" s="81">
        <f t="shared" ca="1" si="23"/>
        <v>0</v>
      </c>
      <c r="F191" s="83"/>
      <c r="G191" s="82">
        <f t="shared" ca="1" si="20"/>
        <v>41.360110526078678</v>
      </c>
      <c r="H191" s="82">
        <f t="shared" ca="1" si="21"/>
        <v>321.54218790994429</v>
      </c>
      <c r="I191" s="82">
        <f t="shared" ca="1" si="22"/>
        <v>31445.673307360456</v>
      </c>
    </row>
    <row r="192" spans="2:9" ht="15" thickBot="1" x14ac:dyDescent="0.35">
      <c r="B192" s="79">
        <f t="shared" ca="1" si="24"/>
        <v>169</v>
      </c>
      <c r="C192" s="80">
        <f t="shared" ca="1" si="17"/>
        <v>44649</v>
      </c>
      <c r="D192" s="83">
        <f t="shared" ca="1" si="18"/>
        <v>362.90229843602299</v>
      </c>
      <c r="E192" s="81">
        <f t="shared" ca="1" si="23"/>
        <v>0</v>
      </c>
      <c r="F192" s="83"/>
      <c r="G192" s="82">
        <f t="shared" ca="1" si="20"/>
        <v>40.941470735860598</v>
      </c>
      <c r="H192" s="82">
        <f t="shared" ca="1" si="21"/>
        <v>321.96082770016238</v>
      </c>
      <c r="I192" s="82">
        <f t="shared" ca="1" si="22"/>
        <v>31123.712479660295</v>
      </c>
    </row>
    <row r="193" spans="2:9" ht="15" thickBot="1" x14ac:dyDescent="0.35">
      <c r="B193" s="79">
        <f t="shared" ca="1" si="24"/>
        <v>170</v>
      </c>
      <c r="C193" s="80">
        <f t="shared" ca="1" si="17"/>
        <v>44656</v>
      </c>
      <c r="D193" s="83">
        <f t="shared" ca="1" si="18"/>
        <v>362.90229843602299</v>
      </c>
      <c r="E193" s="81">
        <f t="shared" ca="1" si="23"/>
        <v>0</v>
      </c>
      <c r="F193" s="83"/>
      <c r="G193" s="82">
        <f t="shared" ca="1" si="20"/>
        <v>40.522285887231703</v>
      </c>
      <c r="H193" s="82">
        <f t="shared" ca="1" si="21"/>
        <v>322.38001254879129</v>
      </c>
      <c r="I193" s="82">
        <f t="shared" ca="1" si="22"/>
        <v>30801.332467111504</v>
      </c>
    </row>
    <row r="194" spans="2:9" ht="15" thickBot="1" x14ac:dyDescent="0.35">
      <c r="B194" s="79">
        <f t="shared" ca="1" si="24"/>
        <v>171</v>
      </c>
      <c r="C194" s="80">
        <f t="shared" ca="1" si="17"/>
        <v>44663</v>
      </c>
      <c r="D194" s="83">
        <f t="shared" ca="1" si="18"/>
        <v>362.90229843602299</v>
      </c>
      <c r="E194" s="81">
        <f t="shared" ca="1" si="23"/>
        <v>0</v>
      </c>
      <c r="F194" s="83"/>
      <c r="G194" s="82">
        <f t="shared" ca="1" si="20"/>
        <v>40.102555270539732</v>
      </c>
      <c r="H194" s="82">
        <f t="shared" ca="1" si="21"/>
        <v>322.79974316548328</v>
      </c>
      <c r="I194" s="82">
        <f t="shared" ca="1" si="22"/>
        <v>30478.53272394602</v>
      </c>
    </row>
    <row r="195" spans="2:9" ht="15" thickBot="1" x14ac:dyDescent="0.35">
      <c r="B195" s="79">
        <f t="shared" ca="1" si="24"/>
        <v>172</v>
      </c>
      <c r="C195" s="80">
        <f t="shared" ca="1" si="17"/>
        <v>44670</v>
      </c>
      <c r="D195" s="83">
        <f t="shared" ca="1" si="18"/>
        <v>362.90229843602299</v>
      </c>
      <c r="E195" s="81">
        <f t="shared" ca="1" si="23"/>
        <v>0</v>
      </c>
      <c r="F195" s="83"/>
      <c r="G195" s="82">
        <f t="shared" ca="1" si="20"/>
        <v>39.682278175208481</v>
      </c>
      <c r="H195" s="82">
        <f t="shared" ca="1" si="21"/>
        <v>323.22002026081452</v>
      </c>
      <c r="I195" s="82">
        <f t="shared" ca="1" si="22"/>
        <v>30155.312703685206</v>
      </c>
    </row>
    <row r="196" spans="2:9" ht="15" thickBot="1" x14ac:dyDescent="0.35">
      <c r="B196" s="79">
        <f t="shared" ca="1" si="24"/>
        <v>173</v>
      </c>
      <c r="C196" s="80">
        <f t="shared" ca="1" si="17"/>
        <v>44677</v>
      </c>
      <c r="D196" s="83">
        <f t="shared" ca="1" si="18"/>
        <v>362.90229843602299</v>
      </c>
      <c r="E196" s="81">
        <f t="shared" ca="1" si="23"/>
        <v>0</v>
      </c>
      <c r="F196" s="83"/>
      <c r="G196" s="82">
        <f t="shared" ca="1" si="20"/>
        <v>39.261453889736593</v>
      </c>
      <c r="H196" s="82">
        <f t="shared" ca="1" si="21"/>
        <v>323.64084454628642</v>
      </c>
      <c r="I196" s="82">
        <f t="shared" ca="1" si="22"/>
        <v>29831.671859138918</v>
      </c>
    </row>
    <row r="197" spans="2:9" ht="15" thickBot="1" x14ac:dyDescent="0.35">
      <c r="B197" s="79">
        <f t="shared" ca="1" si="24"/>
        <v>174</v>
      </c>
      <c r="C197" s="80">
        <f t="shared" ca="1" si="17"/>
        <v>44684</v>
      </c>
      <c r="D197" s="83">
        <f t="shared" ca="1" si="18"/>
        <v>362.90229843602299</v>
      </c>
      <c r="E197" s="81">
        <f t="shared" ca="1" si="23"/>
        <v>0</v>
      </c>
      <c r="F197" s="83"/>
      <c r="G197" s="82">
        <f t="shared" ca="1" si="20"/>
        <v>38.840081701696349</v>
      </c>
      <c r="H197" s="82">
        <f t="shared" ca="1" si="21"/>
        <v>324.06221673432663</v>
      </c>
      <c r="I197" s="82">
        <f t="shared" ca="1" si="22"/>
        <v>29507.60964240459</v>
      </c>
    </row>
    <row r="198" spans="2:9" ht="15" thickBot="1" x14ac:dyDescent="0.35">
      <c r="B198" s="79">
        <f t="shared" ca="1" si="24"/>
        <v>175</v>
      </c>
      <c r="C198" s="80">
        <f t="shared" ca="1" si="17"/>
        <v>44691</v>
      </c>
      <c r="D198" s="83">
        <f t="shared" ca="1" si="18"/>
        <v>362.90229843602299</v>
      </c>
      <c r="E198" s="81">
        <f t="shared" ca="1" si="23"/>
        <v>0</v>
      </c>
      <c r="F198" s="83"/>
      <c r="G198" s="82">
        <f t="shared" ca="1" si="20"/>
        <v>38.418160897732484</v>
      </c>
      <c r="H198" s="82">
        <f t="shared" ca="1" si="21"/>
        <v>324.4841375382905</v>
      </c>
      <c r="I198" s="82">
        <f t="shared" ca="1" si="22"/>
        <v>29183.125504866301</v>
      </c>
    </row>
    <row r="199" spans="2:9" ht="15" thickBot="1" x14ac:dyDescent="0.35">
      <c r="B199" s="79">
        <f t="shared" ca="1" si="24"/>
        <v>176</v>
      </c>
      <c r="C199" s="80">
        <f t="shared" ca="1" si="17"/>
        <v>44698</v>
      </c>
      <c r="D199" s="83">
        <f t="shared" ca="1" si="18"/>
        <v>362.90229843602299</v>
      </c>
      <c r="E199" s="81">
        <f t="shared" ca="1" si="23"/>
        <v>0</v>
      </c>
      <c r="F199" s="83"/>
      <c r="G199" s="82">
        <f t="shared" ca="1" si="20"/>
        <v>37.995690763560951</v>
      </c>
      <c r="H199" s="82">
        <f t="shared" ca="1" si="21"/>
        <v>324.90660767246203</v>
      </c>
      <c r="I199" s="82">
        <f t="shared" ca="1" si="22"/>
        <v>28858.218897193838</v>
      </c>
    </row>
    <row r="200" spans="2:9" ht="15" thickBot="1" x14ac:dyDescent="0.35">
      <c r="B200" s="79">
        <f t="shared" ca="1" si="24"/>
        <v>177</v>
      </c>
      <c r="C200" s="80">
        <f t="shared" ca="1" si="17"/>
        <v>44705</v>
      </c>
      <c r="D200" s="83">
        <f t="shared" ca="1" si="18"/>
        <v>362.90229843602299</v>
      </c>
      <c r="E200" s="81">
        <f t="shared" ca="1" si="23"/>
        <v>0</v>
      </c>
      <c r="F200" s="83"/>
      <c r="G200" s="82">
        <f t="shared" ca="1" si="20"/>
        <v>37.572670583967714</v>
      </c>
      <c r="H200" s="82">
        <f t="shared" ca="1" si="21"/>
        <v>325.3296278520553</v>
      </c>
      <c r="I200" s="82">
        <f t="shared" ca="1" si="22"/>
        <v>28532.889269341784</v>
      </c>
    </row>
    <row r="201" spans="2:9" ht="15" thickBot="1" x14ac:dyDescent="0.35">
      <c r="B201" s="79">
        <f t="shared" ca="1" si="24"/>
        <v>178</v>
      </c>
      <c r="C201" s="80">
        <f t="shared" ca="1" si="17"/>
        <v>44712</v>
      </c>
      <c r="D201" s="83">
        <f t="shared" ca="1" si="18"/>
        <v>362.90229843602299</v>
      </c>
      <c r="E201" s="81">
        <f t="shared" ca="1" si="23"/>
        <v>0</v>
      </c>
      <c r="F201" s="83"/>
      <c r="G201" s="82">
        <f t="shared" ca="1" si="20"/>
        <v>37.149099642807563</v>
      </c>
      <c r="H201" s="82">
        <f t="shared" ca="1" si="21"/>
        <v>325.7531987932154</v>
      </c>
      <c r="I201" s="82">
        <f t="shared" ca="1" si="22"/>
        <v>28207.136070548568</v>
      </c>
    </row>
    <row r="202" spans="2:9" ht="15" thickBot="1" x14ac:dyDescent="0.35">
      <c r="B202" s="79">
        <f t="shared" ca="1" si="24"/>
        <v>179</v>
      </c>
      <c r="C202" s="80">
        <f t="shared" ca="1" si="17"/>
        <v>44719</v>
      </c>
      <c r="D202" s="83">
        <f t="shared" ca="1" si="18"/>
        <v>362.90229843602299</v>
      </c>
      <c r="E202" s="81">
        <f t="shared" ca="1" si="23"/>
        <v>0</v>
      </c>
      <c r="F202" s="83"/>
      <c r="G202" s="82">
        <f t="shared" ca="1" si="20"/>
        <v>36.724977223002874</v>
      </c>
      <c r="H202" s="82">
        <f t="shared" ca="1" si="21"/>
        <v>326.17732121302009</v>
      </c>
      <c r="I202" s="82">
        <f t="shared" ca="1" si="22"/>
        <v>27880.958749335547</v>
      </c>
    </row>
    <row r="203" spans="2:9" ht="15" thickBot="1" x14ac:dyDescent="0.35">
      <c r="B203" s="79">
        <f t="shared" ca="1" si="24"/>
        <v>180</v>
      </c>
      <c r="C203" s="80">
        <f t="shared" ca="1" si="17"/>
        <v>44726</v>
      </c>
      <c r="D203" s="83">
        <f t="shared" ca="1" si="18"/>
        <v>362.90229843602299</v>
      </c>
      <c r="E203" s="81">
        <f t="shared" ca="1" si="23"/>
        <v>0</v>
      </c>
      <c r="F203" s="83"/>
      <c r="G203" s="82">
        <f t="shared" ca="1" si="20"/>
        <v>36.300302606542409</v>
      </c>
      <c r="H203" s="82">
        <f t="shared" ca="1" si="21"/>
        <v>326.60199582948059</v>
      </c>
      <c r="I203" s="82">
        <f t="shared" ca="1" si="22"/>
        <v>27554.356753506065</v>
      </c>
    </row>
    <row r="204" spans="2:9" ht="15" thickBot="1" x14ac:dyDescent="0.35">
      <c r="B204" s="79">
        <f t="shared" ca="1" si="24"/>
        <v>181</v>
      </c>
      <c r="C204" s="80">
        <f t="shared" ca="1" si="17"/>
        <v>44733</v>
      </c>
      <c r="D204" s="83">
        <f t="shared" ca="1" si="18"/>
        <v>362.90229843602299</v>
      </c>
      <c r="E204" s="81">
        <f t="shared" ca="1" si="23"/>
        <v>0</v>
      </c>
      <c r="F204" s="83"/>
      <c r="G204" s="82">
        <f t="shared" ca="1" si="20"/>
        <v>35.875075074480108</v>
      </c>
      <c r="H204" s="82">
        <f t="shared" ca="1" si="21"/>
        <v>327.02722336154289</v>
      </c>
      <c r="I204" s="82">
        <f t="shared" ca="1" si="22"/>
        <v>27227.329530144521</v>
      </c>
    </row>
    <row r="205" spans="2:9" ht="15" thickBot="1" x14ac:dyDescent="0.35">
      <c r="B205" s="79">
        <f t="shared" ca="1" si="24"/>
        <v>182</v>
      </c>
      <c r="C205" s="80">
        <f t="shared" ca="1" si="17"/>
        <v>44740</v>
      </c>
      <c r="D205" s="83">
        <f t="shared" ca="1" si="18"/>
        <v>362.90229843602299</v>
      </c>
      <c r="E205" s="81">
        <f t="shared" ca="1" si="23"/>
        <v>0</v>
      </c>
      <c r="F205" s="83"/>
      <c r="G205" s="82">
        <f t="shared" ca="1" si="20"/>
        <v>35.449293906933839</v>
      </c>
      <c r="H205" s="82">
        <f t="shared" ca="1" si="21"/>
        <v>327.45300452908913</v>
      </c>
      <c r="I205" s="82">
        <f t="shared" ca="1" si="22"/>
        <v>26899.876525615433</v>
      </c>
    </row>
    <row r="206" spans="2:9" ht="15" thickBot="1" x14ac:dyDescent="0.35">
      <c r="B206" s="79">
        <f t="shared" ca="1" si="24"/>
        <v>183</v>
      </c>
      <c r="C206" s="80">
        <f t="shared" ca="1" si="17"/>
        <v>44747</v>
      </c>
      <c r="D206" s="83">
        <f t="shared" ca="1" si="18"/>
        <v>362.90229843602299</v>
      </c>
      <c r="E206" s="81">
        <f t="shared" ca="1" si="23"/>
        <v>0</v>
      </c>
      <c r="F206" s="83"/>
      <c r="G206" s="82">
        <f t="shared" ca="1" si="20"/>
        <v>35.02295838308423</v>
      </c>
      <c r="H206" s="82">
        <f t="shared" ca="1" si="21"/>
        <v>327.87934005293874</v>
      </c>
      <c r="I206" s="82">
        <f t="shared" ca="1" si="22"/>
        <v>26571.997185562494</v>
      </c>
    </row>
    <row r="207" spans="2:9" ht="15" thickBot="1" x14ac:dyDescent="0.35">
      <c r="B207" s="79">
        <f t="shared" ca="1" si="24"/>
        <v>184</v>
      </c>
      <c r="C207" s="80">
        <f t="shared" ca="1" si="17"/>
        <v>44754</v>
      </c>
      <c r="D207" s="83">
        <f t="shared" ca="1" si="18"/>
        <v>362.90229843602299</v>
      </c>
      <c r="E207" s="81">
        <f t="shared" ca="1" si="23"/>
        <v>0</v>
      </c>
      <c r="F207" s="83"/>
      <c r="G207" s="82">
        <f t="shared" ca="1" si="20"/>
        <v>34.596067781173389</v>
      </c>
      <c r="H207" s="82">
        <f t="shared" ca="1" si="21"/>
        <v>328.30623065484963</v>
      </c>
      <c r="I207" s="82">
        <f t="shared" ca="1" si="22"/>
        <v>26243.690954907644</v>
      </c>
    </row>
    <row r="208" spans="2:9" ht="15" thickBot="1" x14ac:dyDescent="0.35">
      <c r="B208" s="79">
        <f t="shared" ca="1" si="24"/>
        <v>185</v>
      </c>
      <c r="C208" s="80">
        <f t="shared" ca="1" si="17"/>
        <v>44761</v>
      </c>
      <c r="D208" s="83">
        <f t="shared" ca="1" si="18"/>
        <v>362.90229843602299</v>
      </c>
      <c r="E208" s="81">
        <f t="shared" ca="1" si="23"/>
        <v>0</v>
      </c>
      <c r="F208" s="83"/>
      <c r="G208" s="82">
        <f t="shared" ca="1" si="20"/>
        <v>34.168621378503744</v>
      </c>
      <c r="H208" s="82">
        <f t="shared" ca="1" si="21"/>
        <v>328.73367705751923</v>
      </c>
      <c r="I208" s="82">
        <f t="shared" ca="1" si="22"/>
        <v>25914.957277850124</v>
      </c>
    </row>
    <row r="209" spans="2:9" ht="15" thickBot="1" x14ac:dyDescent="0.35">
      <c r="B209" s="79">
        <f t="shared" ca="1" si="24"/>
        <v>186</v>
      </c>
      <c r="C209" s="80">
        <f t="shared" ca="1" si="17"/>
        <v>44768</v>
      </c>
      <c r="D209" s="83">
        <f t="shared" ca="1" si="18"/>
        <v>362.90229843602299</v>
      </c>
      <c r="E209" s="81">
        <f t="shared" ca="1" si="23"/>
        <v>0</v>
      </c>
      <c r="F209" s="83"/>
      <c r="G209" s="82">
        <f t="shared" ca="1" si="20"/>
        <v>33.74061845143676</v>
      </c>
      <c r="H209" s="82">
        <f t="shared" ca="1" si="21"/>
        <v>329.16167998458621</v>
      </c>
      <c r="I209" s="82">
        <f t="shared" ca="1" si="22"/>
        <v>25585.795597865537</v>
      </c>
    </row>
    <row r="210" spans="2:9" ht="15" thickBot="1" x14ac:dyDescent="0.35">
      <c r="B210" s="79">
        <f t="shared" ca="1" si="24"/>
        <v>187</v>
      </c>
      <c r="C210" s="80">
        <f t="shared" ca="1" si="17"/>
        <v>44775</v>
      </c>
      <c r="D210" s="83">
        <f t="shared" ca="1" si="18"/>
        <v>362.90229843602299</v>
      </c>
      <c r="E210" s="81">
        <f t="shared" ca="1" si="23"/>
        <v>0</v>
      </c>
      <c r="F210" s="83"/>
      <c r="G210" s="82">
        <f t="shared" ca="1" si="20"/>
        <v>33.31205827539177</v>
      </c>
      <c r="H210" s="82">
        <f t="shared" ca="1" si="21"/>
        <v>329.5902401606312</v>
      </c>
      <c r="I210" s="82">
        <f t="shared" ca="1" si="22"/>
        <v>25256.205357704905</v>
      </c>
    </row>
    <row r="211" spans="2:9" ht="15" thickBot="1" x14ac:dyDescent="0.35">
      <c r="B211" s="79">
        <f t="shared" ca="1" si="24"/>
        <v>188</v>
      </c>
      <c r="C211" s="80">
        <f t="shared" ca="1" si="17"/>
        <v>44782</v>
      </c>
      <c r="D211" s="83">
        <f t="shared" ca="1" si="18"/>
        <v>362.90229843602299</v>
      </c>
      <c r="E211" s="81">
        <f t="shared" ca="1" si="23"/>
        <v>0</v>
      </c>
      <c r="F211" s="83"/>
      <c r="G211" s="82">
        <f t="shared" ca="1" si="20"/>
        <v>32.882940124844701</v>
      </c>
      <c r="H211" s="82">
        <f t="shared" ca="1" si="21"/>
        <v>330.01935831117828</v>
      </c>
      <c r="I211" s="82">
        <f t="shared" ca="1" si="22"/>
        <v>24926.185999393725</v>
      </c>
    </row>
    <row r="212" spans="2:9" ht="15" thickBot="1" x14ac:dyDescent="0.35">
      <c r="B212" s="79">
        <f t="shared" ca="1" si="24"/>
        <v>189</v>
      </c>
      <c r="C212" s="80">
        <f t="shared" ca="1" si="17"/>
        <v>44789</v>
      </c>
      <c r="D212" s="83">
        <f t="shared" ca="1" si="18"/>
        <v>362.90229843602299</v>
      </c>
      <c r="E212" s="81">
        <f t="shared" ca="1" si="23"/>
        <v>0</v>
      </c>
      <c r="F212" s="83"/>
      <c r="G212" s="82">
        <f t="shared" ca="1" si="20"/>
        <v>32.453263273326876</v>
      </c>
      <c r="H212" s="82">
        <f t="shared" ca="1" si="21"/>
        <v>330.44903516269613</v>
      </c>
      <c r="I212" s="82">
        <f t="shared" ca="1" si="22"/>
        <v>24595.73696423103</v>
      </c>
    </row>
    <row r="213" spans="2:9" ht="15" thickBot="1" x14ac:dyDescent="0.35">
      <c r="B213" s="79">
        <f t="shared" ca="1" si="24"/>
        <v>190</v>
      </c>
      <c r="C213" s="80">
        <f t="shared" ca="1" si="17"/>
        <v>44796</v>
      </c>
      <c r="D213" s="83">
        <f t="shared" ca="1" si="18"/>
        <v>362.90229843602299</v>
      </c>
      <c r="E213" s="81">
        <f t="shared" ca="1" si="23"/>
        <v>0</v>
      </c>
      <c r="F213" s="83"/>
      <c r="G213" s="82">
        <f t="shared" ca="1" si="20"/>
        <v>32.023026993423784</v>
      </c>
      <c r="H213" s="82">
        <f t="shared" ca="1" si="21"/>
        <v>330.87927144259919</v>
      </c>
      <c r="I213" s="82">
        <f t="shared" ca="1" si="22"/>
        <v>24264.857692788431</v>
      </c>
    </row>
    <row r="214" spans="2:9" ht="15" thickBot="1" x14ac:dyDescent="0.35">
      <c r="B214" s="79">
        <f t="shared" ca="1" si="24"/>
        <v>191</v>
      </c>
      <c r="C214" s="80">
        <f t="shared" ca="1" si="17"/>
        <v>44803</v>
      </c>
      <c r="D214" s="83">
        <f t="shared" ca="1" si="18"/>
        <v>362.90229843602299</v>
      </c>
      <c r="E214" s="81">
        <f t="shared" ca="1" si="23"/>
        <v>0</v>
      </c>
      <c r="F214" s="83"/>
      <c r="G214" s="82">
        <f t="shared" ca="1" si="20"/>
        <v>31.59223055677381</v>
      </c>
      <c r="H214" s="82">
        <f t="shared" ca="1" si="21"/>
        <v>331.31006787924917</v>
      </c>
      <c r="I214" s="82">
        <f t="shared" ca="1" si="22"/>
        <v>23933.547624909181</v>
      </c>
    </row>
    <row r="215" spans="2:9" ht="15" thickBot="1" x14ac:dyDescent="0.35">
      <c r="B215" s="79">
        <f t="shared" ca="1" si="24"/>
        <v>192</v>
      </c>
      <c r="C215" s="80">
        <f t="shared" ca="1" si="17"/>
        <v>44810</v>
      </c>
      <c r="D215" s="83">
        <f t="shared" ca="1" si="18"/>
        <v>362.90229843602299</v>
      </c>
      <c r="E215" s="81">
        <f t="shared" ca="1" si="23"/>
        <v>0</v>
      </c>
      <c r="F215" s="83"/>
      <c r="G215" s="82">
        <f t="shared" ca="1" si="20"/>
        <v>31.160873234067054</v>
      </c>
      <c r="H215" s="82">
        <f t="shared" ca="1" si="21"/>
        <v>331.74142520195596</v>
      </c>
      <c r="I215" s="82">
        <f t="shared" ca="1" si="22"/>
        <v>23601.806199707225</v>
      </c>
    </row>
    <row r="216" spans="2:9" ht="15" thickBot="1" x14ac:dyDescent="0.35">
      <c r="B216" s="79">
        <f t="shared" ca="1" si="24"/>
        <v>193</v>
      </c>
      <c r="C216" s="80">
        <f t="shared" ref="C216:C279" ca="1" si="25">IF($E$10="End of the Period",IF(B216="","",IF(OR(payment_frequency_3="Weekly",payment_frequency_3="Bi-weekly",payment_frequency_3="Semi-monthly"),first_payment_date_3+B216*VLOOKUP(payment_frequency_3,periodic_table,2,0),EDATE(first_payment_date_3,B216*VLOOKUP(payment_frequency_3,periodic_table,2,0)))),IF(B216="","",IF(OR(payment_frequency_3="Weekly",payment_frequency_3="Bi-weekly",payment_frequency_3="Semi-monthly"),first_payment_date_3+(B216-1)*VLOOKUP(payment_frequency_3,periodic_table,2,0),EDATE(first_payment_date_3,(B216-1)*VLOOKUP(payment_frequency_3,periodic_table,2,0)))))</f>
        <v>44817</v>
      </c>
      <c r="D216" s="83">
        <f t="shared" ref="D216:D279" ca="1" si="26">IF(B216="","",IF(I215&lt;payment_3,I215*(1+rate_3),payment_3))</f>
        <v>362.90229843602299</v>
      </c>
      <c r="E216" s="81">
        <f t="shared" ca="1" si="23"/>
        <v>0</v>
      </c>
      <c r="F216" s="83"/>
      <c r="G216" s="82">
        <f t="shared" ref="G216:G279" ca="1" si="27">IF(AND(payment_type_3=1,B216=1),0,IF(B216="","",I215*rate_3))</f>
        <v>30.728954295044069</v>
      </c>
      <c r="H216" s="82">
        <f t="shared" ca="1" si="21"/>
        <v>332.17334414097894</v>
      </c>
      <c r="I216" s="82">
        <f t="shared" ca="1" si="22"/>
        <v>23269.632855566248</v>
      </c>
    </row>
    <row r="217" spans="2:9" ht="15" thickBot="1" x14ac:dyDescent="0.35">
      <c r="B217" s="79">
        <f t="shared" ca="1" si="24"/>
        <v>194</v>
      </c>
      <c r="C217" s="80">
        <f t="shared" ca="1" si="25"/>
        <v>44824</v>
      </c>
      <c r="D217" s="83">
        <f t="shared" ca="1" si="26"/>
        <v>362.90229843602299</v>
      </c>
      <c r="E217" s="81">
        <f t="shared" ca="1" si="23"/>
        <v>0</v>
      </c>
      <c r="F217" s="83"/>
      <c r="G217" s="82">
        <f t="shared" ca="1" si="27"/>
        <v>30.296473008494623</v>
      </c>
      <c r="H217" s="82">
        <f t="shared" ref="H217:H280" ca="1" si="28">IF(B217="","",D217-G217+E217+F217)</f>
        <v>332.60582542752837</v>
      </c>
      <c r="I217" s="82">
        <f t="shared" ref="I217:I280" ca="1" si="29">IFERROR(IF(H217&lt;=0,"",I216-H217),"")</f>
        <v>22937.027030138721</v>
      </c>
    </row>
    <row r="218" spans="2:9" ht="15" thickBot="1" x14ac:dyDescent="0.35">
      <c r="B218" s="79">
        <f t="shared" ca="1" si="24"/>
        <v>195</v>
      </c>
      <c r="C218" s="80">
        <f t="shared" ca="1" si="25"/>
        <v>44831</v>
      </c>
      <c r="D218" s="83">
        <f t="shared" ca="1" si="26"/>
        <v>362.90229843602299</v>
      </c>
      <c r="E218" s="81">
        <f t="shared" ca="1" si="23"/>
        <v>0</v>
      </c>
      <c r="F218" s="83"/>
      <c r="G218" s="82">
        <f t="shared" ca="1" si="27"/>
        <v>29.863428642256473</v>
      </c>
      <c r="H218" s="82">
        <f t="shared" ca="1" si="28"/>
        <v>333.03886979376654</v>
      </c>
      <c r="I218" s="82">
        <f t="shared" ca="1" si="29"/>
        <v>22603.988160344954</v>
      </c>
    </row>
    <row r="219" spans="2:9" ht="15" thickBot="1" x14ac:dyDescent="0.35">
      <c r="B219" s="79">
        <f t="shared" ca="1" si="24"/>
        <v>196</v>
      </c>
      <c r="C219" s="80">
        <f t="shared" ca="1" si="25"/>
        <v>44838</v>
      </c>
      <c r="D219" s="83">
        <f t="shared" ca="1" si="26"/>
        <v>362.90229843602299</v>
      </c>
      <c r="E219" s="81">
        <f t="shared" ca="1" si="23"/>
        <v>0</v>
      </c>
      <c r="F219" s="83"/>
      <c r="G219" s="82">
        <f t="shared" ca="1" si="27"/>
        <v>29.42982046321411</v>
      </c>
      <c r="H219" s="82">
        <f t="shared" ca="1" si="28"/>
        <v>333.47247797280886</v>
      </c>
      <c r="I219" s="82">
        <f t="shared" ca="1" si="29"/>
        <v>22270.515682372145</v>
      </c>
    </row>
    <row r="220" spans="2:9" ht="15" thickBot="1" x14ac:dyDescent="0.35">
      <c r="B220" s="79">
        <f t="shared" ca="1" si="24"/>
        <v>197</v>
      </c>
      <c r="C220" s="80">
        <f t="shared" ca="1" si="25"/>
        <v>44845</v>
      </c>
      <c r="D220" s="83">
        <f t="shared" ca="1" si="26"/>
        <v>362.90229843602299</v>
      </c>
      <c r="E220" s="81">
        <f t="shared" ca="1" si="23"/>
        <v>0</v>
      </c>
      <c r="F220" s="83"/>
      <c r="G220" s="82">
        <f t="shared" ca="1" si="27"/>
        <v>28.995647737297535</v>
      </c>
      <c r="H220" s="82">
        <f t="shared" ca="1" si="28"/>
        <v>333.90665069872546</v>
      </c>
      <c r="I220" s="82">
        <f t="shared" ca="1" si="29"/>
        <v>21936.609031673419</v>
      </c>
    </row>
    <row r="221" spans="2:9" ht="15" thickBot="1" x14ac:dyDescent="0.35">
      <c r="B221" s="79">
        <f t="shared" ca="1" si="24"/>
        <v>198</v>
      </c>
      <c r="C221" s="80">
        <f t="shared" ca="1" si="25"/>
        <v>44852</v>
      </c>
      <c r="D221" s="83">
        <f t="shared" ca="1" si="26"/>
        <v>362.90229843602299</v>
      </c>
      <c r="E221" s="81">
        <f t="shared" ca="1" si="23"/>
        <v>0</v>
      </c>
      <c r="F221" s="83"/>
      <c r="G221" s="82">
        <f t="shared" ca="1" si="27"/>
        <v>28.560909729481015</v>
      </c>
      <c r="H221" s="82">
        <f t="shared" ca="1" si="28"/>
        <v>334.34138870654198</v>
      </c>
      <c r="I221" s="82">
        <f t="shared" ca="1" si="29"/>
        <v>21602.267642966875</v>
      </c>
    </row>
    <row r="222" spans="2:9" ht="15" thickBot="1" x14ac:dyDescent="0.35">
      <c r="B222" s="79">
        <f t="shared" ca="1" si="24"/>
        <v>199</v>
      </c>
      <c r="C222" s="80">
        <f t="shared" ca="1" si="25"/>
        <v>44859</v>
      </c>
      <c r="D222" s="83">
        <f t="shared" ca="1" si="26"/>
        <v>362.90229843602299</v>
      </c>
      <c r="E222" s="81">
        <f t="shared" ca="1" si="23"/>
        <v>0</v>
      </c>
      <c r="F222" s="83"/>
      <c r="G222" s="82">
        <f t="shared" ca="1" si="27"/>
        <v>28.125605703781812</v>
      </c>
      <c r="H222" s="82">
        <f t="shared" ca="1" si="28"/>
        <v>334.7766927322412</v>
      </c>
      <c r="I222" s="82">
        <f t="shared" ca="1" si="29"/>
        <v>21267.490950234635</v>
      </c>
    </row>
    <row r="223" spans="2:9" ht="15" thickBot="1" x14ac:dyDescent="0.35">
      <c r="B223" s="79">
        <f t="shared" ca="1" si="24"/>
        <v>200</v>
      </c>
      <c r="C223" s="80">
        <f t="shared" ca="1" si="25"/>
        <v>44866</v>
      </c>
      <c r="D223" s="83">
        <f t="shared" ca="1" si="26"/>
        <v>362.90229843602299</v>
      </c>
      <c r="E223" s="81">
        <f t="shared" ca="1" si="23"/>
        <v>0</v>
      </c>
      <c r="F223" s="83"/>
      <c r="G223" s="82">
        <f t="shared" ca="1" si="27"/>
        <v>27.689734923258978</v>
      </c>
      <c r="H223" s="82">
        <f t="shared" ca="1" si="28"/>
        <v>335.21256351276401</v>
      </c>
      <c r="I223" s="82">
        <f t="shared" ca="1" si="29"/>
        <v>20932.278386721871</v>
      </c>
    </row>
    <row r="224" spans="2:9" ht="15" thickBot="1" x14ac:dyDescent="0.35">
      <c r="B224" s="79">
        <f t="shared" ca="1" si="24"/>
        <v>201</v>
      </c>
      <c r="C224" s="80">
        <f t="shared" ca="1" si="25"/>
        <v>44873</v>
      </c>
      <c r="D224" s="83">
        <f t="shared" ca="1" si="26"/>
        <v>362.90229843602299</v>
      </c>
      <c r="E224" s="81">
        <f t="shared" ca="1" si="23"/>
        <v>0</v>
      </c>
      <c r="F224" s="83"/>
      <c r="G224" s="82">
        <f t="shared" ca="1" si="27"/>
        <v>27.253296650012075</v>
      </c>
      <c r="H224" s="82">
        <f t="shared" ca="1" si="28"/>
        <v>335.6490017860109</v>
      </c>
      <c r="I224" s="82">
        <f t="shared" ca="1" si="29"/>
        <v>20596.629384935859</v>
      </c>
    </row>
    <row r="225" spans="2:9" ht="15" thickBot="1" x14ac:dyDescent="0.35">
      <c r="B225" s="79">
        <f t="shared" ca="1" si="24"/>
        <v>202</v>
      </c>
      <c r="C225" s="80">
        <f t="shared" ca="1" si="25"/>
        <v>44880</v>
      </c>
      <c r="D225" s="83">
        <f t="shared" ca="1" si="26"/>
        <v>362.90229843602299</v>
      </c>
      <c r="E225" s="81">
        <f t="shared" ca="1" si="23"/>
        <v>0</v>
      </c>
      <c r="F225" s="83"/>
      <c r="G225" s="82">
        <f t="shared" ca="1" si="27"/>
        <v>26.816290145179938</v>
      </c>
      <c r="H225" s="82">
        <f t="shared" ca="1" si="28"/>
        <v>336.08600829084304</v>
      </c>
      <c r="I225" s="82">
        <f t="shared" ca="1" si="29"/>
        <v>20260.543376645015</v>
      </c>
    </row>
    <row r="226" spans="2:9" ht="15" thickBot="1" x14ac:dyDescent="0.35">
      <c r="B226" s="79">
        <f t="shared" ca="1" si="24"/>
        <v>203</v>
      </c>
      <c r="C226" s="80">
        <f t="shared" ca="1" si="25"/>
        <v>44887</v>
      </c>
      <c r="D226" s="83">
        <f t="shared" ca="1" si="26"/>
        <v>362.90229843602299</v>
      </c>
      <c r="E226" s="81">
        <f t="shared" ca="1" si="23"/>
        <v>0</v>
      </c>
      <c r="F226" s="83"/>
      <c r="G226" s="82">
        <f t="shared" ca="1" si="27"/>
        <v>26.378714668939427</v>
      </c>
      <c r="H226" s="82">
        <f t="shared" ca="1" si="28"/>
        <v>336.52358376708355</v>
      </c>
      <c r="I226" s="82">
        <f t="shared" ca="1" si="29"/>
        <v>19924.019792877931</v>
      </c>
    </row>
    <row r="227" spans="2:9" ht="15" thickBot="1" x14ac:dyDescent="0.35">
      <c r="B227" s="79">
        <f t="shared" ca="1" si="24"/>
        <v>204</v>
      </c>
      <c r="C227" s="80">
        <f t="shared" ca="1" si="25"/>
        <v>44894</v>
      </c>
      <c r="D227" s="83">
        <f t="shared" ca="1" si="26"/>
        <v>362.90229843602299</v>
      </c>
      <c r="E227" s="81">
        <f t="shared" ca="1" si="23"/>
        <v>0</v>
      </c>
      <c r="F227" s="83"/>
      <c r="G227" s="82">
        <f t="shared" ca="1" si="27"/>
        <v>25.94056948050417</v>
      </c>
      <c r="H227" s="82">
        <f t="shared" ca="1" si="28"/>
        <v>336.96172895551882</v>
      </c>
      <c r="I227" s="82">
        <f t="shared" ca="1" si="29"/>
        <v>19587.058063922414</v>
      </c>
    </row>
    <row r="228" spans="2:9" ht="15" thickBot="1" x14ac:dyDescent="0.35">
      <c r="B228" s="79">
        <f t="shared" ca="1" si="24"/>
        <v>205</v>
      </c>
      <c r="C228" s="80">
        <f t="shared" ca="1" si="25"/>
        <v>44901</v>
      </c>
      <c r="D228" s="83">
        <f t="shared" ca="1" si="26"/>
        <v>362.90229843602299</v>
      </c>
      <c r="E228" s="81">
        <f t="shared" ref="E228:E291" ca="1" si="30">IFERROR(IF(I227-D228&lt;$E$13,0,IF(B228=$I$17,$E$13,IF(B228&lt;$I$17,0,IF(MOD(B228-$I$17,$E$18)=0,$E$13,0)))),0)</f>
        <v>0</v>
      </c>
      <c r="F228" s="83"/>
      <c r="G228" s="82">
        <f t="shared" ca="1" si="27"/>
        <v>25.50185383812331</v>
      </c>
      <c r="H228" s="82">
        <f t="shared" ca="1" si="28"/>
        <v>337.40044459789965</v>
      </c>
      <c r="I228" s="82">
        <f t="shared" ca="1" si="29"/>
        <v>19249.657619324513</v>
      </c>
    </row>
    <row r="229" spans="2:9" ht="15" thickBot="1" x14ac:dyDescent="0.35">
      <c r="B229" s="79">
        <f t="shared" ca="1" si="24"/>
        <v>206</v>
      </c>
      <c r="C229" s="80">
        <f t="shared" ca="1" si="25"/>
        <v>44908</v>
      </c>
      <c r="D229" s="83">
        <f t="shared" ca="1" si="26"/>
        <v>362.90229843602299</v>
      </c>
      <c r="E229" s="81">
        <f t="shared" ca="1" si="30"/>
        <v>0</v>
      </c>
      <c r="F229" s="83"/>
      <c r="G229" s="82">
        <f t="shared" ca="1" si="27"/>
        <v>25.062566999080243</v>
      </c>
      <c r="H229" s="82">
        <f t="shared" ca="1" si="28"/>
        <v>337.83973143694277</v>
      </c>
      <c r="I229" s="82">
        <f t="shared" ca="1" si="29"/>
        <v>18911.81788788757</v>
      </c>
    </row>
    <row r="230" spans="2:9" ht="15" thickBot="1" x14ac:dyDescent="0.35">
      <c r="B230" s="79">
        <f t="shared" ca="1" si="24"/>
        <v>207</v>
      </c>
      <c r="C230" s="80">
        <f t="shared" ca="1" si="25"/>
        <v>44915</v>
      </c>
      <c r="D230" s="83">
        <f t="shared" ca="1" si="26"/>
        <v>362.90229843602299</v>
      </c>
      <c r="E230" s="81">
        <f t="shared" ca="1" si="30"/>
        <v>0</v>
      </c>
      <c r="F230" s="83"/>
      <c r="G230" s="82">
        <f t="shared" ca="1" si="27"/>
        <v>24.622708219691376</v>
      </c>
      <c r="H230" s="82">
        <f t="shared" ca="1" si="28"/>
        <v>338.2795902163316</v>
      </c>
      <c r="I230" s="82">
        <f t="shared" ca="1" si="29"/>
        <v>18573.538297671239</v>
      </c>
    </row>
    <row r="231" spans="2:9" ht="15" thickBot="1" x14ac:dyDescent="0.35">
      <c r="B231" s="79">
        <f t="shared" ca="1" si="24"/>
        <v>208</v>
      </c>
      <c r="C231" s="80">
        <f t="shared" ca="1" si="25"/>
        <v>44922</v>
      </c>
      <c r="D231" s="83">
        <f t="shared" ca="1" si="26"/>
        <v>362.90229843602299</v>
      </c>
      <c r="E231" s="81">
        <f t="shared" ca="1" si="30"/>
        <v>0</v>
      </c>
      <c r="F231" s="83"/>
      <c r="G231" s="82">
        <f t="shared" ca="1" si="27"/>
        <v>24.182276755304859</v>
      </c>
      <c r="H231" s="82">
        <f t="shared" ca="1" si="28"/>
        <v>338.72002168071811</v>
      </c>
      <c r="I231" s="82">
        <f t="shared" ca="1" si="29"/>
        <v>18234.818275990521</v>
      </c>
    </row>
    <row r="232" spans="2:9" ht="15" thickBot="1" x14ac:dyDescent="0.35">
      <c r="B232" s="79">
        <f t="shared" ca="1" si="24"/>
        <v>209</v>
      </c>
      <c r="C232" s="80">
        <f t="shared" ca="1" si="25"/>
        <v>44929</v>
      </c>
      <c r="D232" s="83">
        <f t="shared" ca="1" si="26"/>
        <v>362.90229843602299</v>
      </c>
      <c r="E232" s="81">
        <f t="shared" ca="1" si="30"/>
        <v>0</v>
      </c>
      <c r="F232" s="83"/>
      <c r="G232" s="82">
        <f t="shared" ca="1" si="27"/>
        <v>23.74127186029931</v>
      </c>
      <c r="H232" s="82">
        <f t="shared" ca="1" si="28"/>
        <v>339.16102657572367</v>
      </c>
      <c r="I232" s="82">
        <f t="shared" ca="1" si="29"/>
        <v>17895.657249414799</v>
      </c>
    </row>
    <row r="233" spans="2:9" ht="15" thickBot="1" x14ac:dyDescent="0.35">
      <c r="B233" s="79">
        <f t="shared" ca="1" si="24"/>
        <v>210</v>
      </c>
      <c r="C233" s="80">
        <f t="shared" ca="1" si="25"/>
        <v>44936</v>
      </c>
      <c r="D233" s="83">
        <f t="shared" ca="1" si="26"/>
        <v>362.90229843602299</v>
      </c>
      <c r="E233" s="81">
        <f t="shared" ca="1" si="30"/>
        <v>0</v>
      </c>
      <c r="F233" s="83"/>
      <c r="G233" s="82">
        <f t="shared" ca="1" si="27"/>
        <v>23.299692788082588</v>
      </c>
      <c r="H233" s="82">
        <f t="shared" ca="1" si="28"/>
        <v>339.60260564794038</v>
      </c>
      <c r="I233" s="82">
        <f t="shared" ca="1" si="29"/>
        <v>17556.05464376686</v>
      </c>
    </row>
    <row r="234" spans="2:9" ht="15" thickBot="1" x14ac:dyDescent="0.35">
      <c r="B234" s="79">
        <f t="shared" ca="1" si="24"/>
        <v>211</v>
      </c>
      <c r="C234" s="80">
        <f t="shared" ca="1" si="25"/>
        <v>44943</v>
      </c>
      <c r="D234" s="83">
        <f t="shared" ca="1" si="26"/>
        <v>362.90229843602299</v>
      </c>
      <c r="E234" s="81">
        <f t="shared" ca="1" si="30"/>
        <v>0</v>
      </c>
      <c r="F234" s="83"/>
      <c r="G234" s="82">
        <f t="shared" ca="1" si="27"/>
        <v>22.857538791090494</v>
      </c>
      <c r="H234" s="82">
        <f t="shared" ca="1" si="28"/>
        <v>340.04475964493247</v>
      </c>
      <c r="I234" s="82">
        <f t="shared" ca="1" si="29"/>
        <v>17216.009884121926</v>
      </c>
    </row>
    <row r="235" spans="2:9" ht="15" thickBot="1" x14ac:dyDescent="0.35">
      <c r="B235" s="79">
        <f t="shared" ca="1" si="24"/>
        <v>212</v>
      </c>
      <c r="C235" s="80">
        <f t="shared" ca="1" si="25"/>
        <v>44950</v>
      </c>
      <c r="D235" s="83">
        <f t="shared" ca="1" si="26"/>
        <v>362.90229843602299</v>
      </c>
      <c r="E235" s="81">
        <f t="shared" ca="1" si="30"/>
        <v>0</v>
      </c>
      <c r="F235" s="83"/>
      <c r="G235" s="82">
        <f t="shared" ca="1" si="27"/>
        <v>22.414809120785513</v>
      </c>
      <c r="H235" s="82">
        <f t="shared" ca="1" si="28"/>
        <v>340.4874893152375</v>
      </c>
      <c r="I235" s="82">
        <f t="shared" ca="1" si="29"/>
        <v>16875.522394806689</v>
      </c>
    </row>
    <row r="236" spans="2:9" ht="15" thickBot="1" x14ac:dyDescent="0.35">
      <c r="B236" s="79">
        <f t="shared" ca="1" si="24"/>
        <v>213</v>
      </c>
      <c r="C236" s="80">
        <f t="shared" ca="1" si="25"/>
        <v>44957</v>
      </c>
      <c r="D236" s="83">
        <f t="shared" ca="1" si="26"/>
        <v>362.90229843602299</v>
      </c>
      <c r="E236" s="81">
        <f t="shared" ca="1" si="30"/>
        <v>0</v>
      </c>
      <c r="F236" s="83"/>
      <c r="G236" s="82">
        <f t="shared" ca="1" si="27"/>
        <v>21.971503027655572</v>
      </c>
      <c r="H236" s="82">
        <f t="shared" ca="1" si="28"/>
        <v>340.93079540836743</v>
      </c>
      <c r="I236" s="82">
        <f t="shared" ca="1" si="29"/>
        <v>16534.591599398322</v>
      </c>
    </row>
    <row r="237" spans="2:9" ht="15" thickBot="1" x14ac:dyDescent="0.35">
      <c r="B237" s="79">
        <f t="shared" ca="1" si="24"/>
        <v>214</v>
      </c>
      <c r="C237" s="80">
        <f t="shared" ca="1" si="25"/>
        <v>44964</v>
      </c>
      <c r="D237" s="83">
        <f t="shared" ca="1" si="26"/>
        <v>362.90229843602299</v>
      </c>
      <c r="E237" s="81">
        <f t="shared" ca="1" si="30"/>
        <v>0</v>
      </c>
      <c r="F237" s="83"/>
      <c r="G237" s="82">
        <f t="shared" ca="1" si="27"/>
        <v>21.52761976121274</v>
      </c>
      <c r="H237" s="82">
        <f t="shared" ca="1" si="28"/>
        <v>341.37467867481024</v>
      </c>
      <c r="I237" s="82">
        <f t="shared" ca="1" si="29"/>
        <v>16193.216920723511</v>
      </c>
    </row>
    <row r="238" spans="2:9" ht="15" thickBot="1" x14ac:dyDescent="0.35">
      <c r="B238" s="79">
        <f t="shared" ca="1" si="24"/>
        <v>215</v>
      </c>
      <c r="C238" s="80">
        <f t="shared" ca="1" si="25"/>
        <v>44971</v>
      </c>
      <c r="D238" s="83">
        <f t="shared" ca="1" si="26"/>
        <v>362.90229843602299</v>
      </c>
      <c r="E238" s="81">
        <f t="shared" ca="1" si="30"/>
        <v>0</v>
      </c>
      <c r="F238" s="83"/>
      <c r="G238" s="82">
        <f t="shared" ca="1" si="27"/>
        <v>21.083158569991969</v>
      </c>
      <c r="H238" s="82">
        <f t="shared" ca="1" si="28"/>
        <v>341.81913986603104</v>
      </c>
      <c r="I238" s="82">
        <f t="shared" ca="1" si="29"/>
        <v>15851.39778085748</v>
      </c>
    </row>
    <row r="239" spans="2:9" ht="15" thickBot="1" x14ac:dyDescent="0.35">
      <c r="B239" s="79">
        <f t="shared" ref="B239:B302" ca="1" si="31">IFERROR(IF(I238&lt;=0,"",B238+1),"")</f>
        <v>216</v>
      </c>
      <c r="C239" s="80">
        <f t="shared" ca="1" si="25"/>
        <v>44978</v>
      </c>
      <c r="D239" s="83">
        <f t="shared" ca="1" si="26"/>
        <v>362.90229843602299</v>
      </c>
      <c r="E239" s="81">
        <f t="shared" ca="1" si="30"/>
        <v>0</v>
      </c>
      <c r="F239" s="83"/>
      <c r="G239" s="82">
        <f t="shared" ca="1" si="27"/>
        <v>20.638118701549832</v>
      </c>
      <c r="H239" s="82">
        <f t="shared" ca="1" si="28"/>
        <v>342.26417973447315</v>
      </c>
      <c r="I239" s="82">
        <f t="shared" ca="1" si="29"/>
        <v>15509.133601123007</v>
      </c>
    </row>
    <row r="240" spans="2:9" ht="15" thickBot="1" x14ac:dyDescent="0.35">
      <c r="B240" s="79">
        <f t="shared" ca="1" si="31"/>
        <v>217</v>
      </c>
      <c r="C240" s="80">
        <f t="shared" ca="1" si="25"/>
        <v>44985</v>
      </c>
      <c r="D240" s="83">
        <f t="shared" ca="1" si="26"/>
        <v>362.90229843602299</v>
      </c>
      <c r="E240" s="81">
        <f t="shared" ca="1" si="30"/>
        <v>0</v>
      </c>
      <c r="F240" s="83"/>
      <c r="G240" s="82">
        <f t="shared" ca="1" si="27"/>
        <v>20.19249940246323</v>
      </c>
      <c r="H240" s="82">
        <f t="shared" ca="1" si="28"/>
        <v>342.70979903355976</v>
      </c>
      <c r="I240" s="82">
        <f t="shared" ca="1" si="29"/>
        <v>15166.423802089446</v>
      </c>
    </row>
    <row r="241" spans="2:9" ht="15" thickBot="1" x14ac:dyDescent="0.35">
      <c r="B241" s="79">
        <f t="shared" ca="1" si="31"/>
        <v>218</v>
      </c>
      <c r="C241" s="80">
        <f t="shared" ca="1" si="25"/>
        <v>44992</v>
      </c>
      <c r="D241" s="83">
        <f t="shared" ca="1" si="26"/>
        <v>362.90229843602299</v>
      </c>
      <c r="E241" s="81">
        <f t="shared" ca="1" si="30"/>
        <v>0</v>
      </c>
      <c r="F241" s="83"/>
      <c r="G241" s="82">
        <f t="shared" ca="1" si="27"/>
        <v>19.746299918328127</v>
      </c>
      <c r="H241" s="82">
        <f t="shared" ca="1" si="28"/>
        <v>343.15599851769485</v>
      </c>
      <c r="I241" s="82">
        <f t="shared" ca="1" si="29"/>
        <v>14823.267803571751</v>
      </c>
    </row>
    <row r="242" spans="2:9" ht="15" thickBot="1" x14ac:dyDescent="0.35">
      <c r="B242" s="79">
        <f t="shared" ca="1" si="31"/>
        <v>219</v>
      </c>
      <c r="C242" s="80">
        <f t="shared" ca="1" si="25"/>
        <v>44999</v>
      </c>
      <c r="D242" s="83">
        <f t="shared" ca="1" si="26"/>
        <v>362.90229843602299</v>
      </c>
      <c r="E242" s="81">
        <f t="shared" ca="1" si="30"/>
        <v>0</v>
      </c>
      <c r="F242" s="83"/>
      <c r="G242" s="82">
        <f t="shared" ca="1" si="27"/>
        <v>19.299519493758279</v>
      </c>
      <c r="H242" s="82">
        <f t="shared" ca="1" si="28"/>
        <v>343.60277894226471</v>
      </c>
      <c r="I242" s="82">
        <f t="shared" ca="1" si="29"/>
        <v>14479.665024629487</v>
      </c>
    </row>
    <row r="243" spans="2:9" ht="15" thickBot="1" x14ac:dyDescent="0.35">
      <c r="B243" s="79">
        <f t="shared" ca="1" si="31"/>
        <v>220</v>
      </c>
      <c r="C243" s="80">
        <f t="shared" ca="1" si="25"/>
        <v>45006</v>
      </c>
      <c r="D243" s="83">
        <f t="shared" ca="1" si="26"/>
        <v>362.90229843602299</v>
      </c>
      <c r="E243" s="81">
        <f t="shared" ca="1" si="30"/>
        <v>0</v>
      </c>
      <c r="F243" s="83"/>
      <c r="G243" s="82">
        <f t="shared" ca="1" si="27"/>
        <v>18.852157372383942</v>
      </c>
      <c r="H243" s="82">
        <f t="shared" ca="1" si="28"/>
        <v>344.05014106363905</v>
      </c>
      <c r="I243" s="82">
        <f t="shared" ca="1" si="29"/>
        <v>14135.614883565848</v>
      </c>
    </row>
    <row r="244" spans="2:9" ht="15" thickBot="1" x14ac:dyDescent="0.35">
      <c r="B244" s="79">
        <f t="shared" ca="1" si="31"/>
        <v>221</v>
      </c>
      <c r="C244" s="80">
        <f t="shared" ca="1" si="25"/>
        <v>45013</v>
      </c>
      <c r="D244" s="83">
        <f t="shared" ca="1" si="26"/>
        <v>362.90229843602299</v>
      </c>
      <c r="E244" s="81">
        <f t="shared" ca="1" si="30"/>
        <v>0</v>
      </c>
      <c r="F244" s="83"/>
      <c r="G244" s="82">
        <f t="shared" ca="1" si="27"/>
        <v>18.404212796850604</v>
      </c>
      <c r="H244" s="82">
        <f t="shared" ca="1" si="28"/>
        <v>344.49808563917236</v>
      </c>
      <c r="I244" s="82">
        <f t="shared" ca="1" si="29"/>
        <v>13791.116797926676</v>
      </c>
    </row>
    <row r="245" spans="2:9" ht="15" thickBot="1" x14ac:dyDescent="0.35">
      <c r="B245" s="79">
        <f t="shared" ca="1" si="31"/>
        <v>222</v>
      </c>
      <c r="C245" s="80">
        <f t="shared" ca="1" si="25"/>
        <v>45020</v>
      </c>
      <c r="D245" s="83">
        <f t="shared" ca="1" si="26"/>
        <v>362.90229843602299</v>
      </c>
      <c r="E245" s="81">
        <f t="shared" ca="1" si="30"/>
        <v>0</v>
      </c>
      <c r="F245" s="83"/>
      <c r="G245" s="82">
        <f t="shared" ca="1" si="27"/>
        <v>17.955685008817685</v>
      </c>
      <c r="H245" s="82">
        <f t="shared" ca="1" si="28"/>
        <v>344.94661342720531</v>
      </c>
      <c r="I245" s="82">
        <f t="shared" ca="1" si="29"/>
        <v>13446.17018449947</v>
      </c>
    </row>
    <row r="246" spans="2:9" ht="15" thickBot="1" x14ac:dyDescent="0.35">
      <c r="B246" s="79">
        <f t="shared" ca="1" si="31"/>
        <v>223</v>
      </c>
      <c r="C246" s="80">
        <f t="shared" ca="1" si="25"/>
        <v>45027</v>
      </c>
      <c r="D246" s="83">
        <f t="shared" ca="1" si="26"/>
        <v>362.90229843602299</v>
      </c>
      <c r="E246" s="81">
        <f t="shared" ca="1" si="30"/>
        <v>0</v>
      </c>
      <c r="F246" s="83"/>
      <c r="G246" s="82">
        <f t="shared" ca="1" si="27"/>
        <v>17.506573248957274</v>
      </c>
      <c r="H246" s="82">
        <f t="shared" ca="1" si="28"/>
        <v>345.39572518706569</v>
      </c>
      <c r="I246" s="82">
        <f t="shared" ca="1" si="29"/>
        <v>13100.774459312404</v>
      </c>
    </row>
    <row r="247" spans="2:9" ht="15" thickBot="1" x14ac:dyDescent="0.35">
      <c r="B247" s="79">
        <f t="shared" ca="1" si="31"/>
        <v>224</v>
      </c>
      <c r="C247" s="80">
        <f t="shared" ca="1" si="25"/>
        <v>45034</v>
      </c>
      <c r="D247" s="83">
        <f t="shared" ca="1" si="26"/>
        <v>362.90229843602299</v>
      </c>
      <c r="E247" s="81">
        <f t="shared" ca="1" si="30"/>
        <v>0</v>
      </c>
      <c r="F247" s="83"/>
      <c r="G247" s="82">
        <f t="shared" ca="1" si="27"/>
        <v>17.056876756952835</v>
      </c>
      <c r="H247" s="82">
        <f t="shared" ca="1" si="28"/>
        <v>345.84542167907017</v>
      </c>
      <c r="I247" s="82">
        <f t="shared" ca="1" si="29"/>
        <v>12754.929037633334</v>
      </c>
    </row>
    <row r="248" spans="2:9" ht="15" thickBot="1" x14ac:dyDescent="0.35">
      <c r="B248" s="79">
        <f t="shared" ca="1" si="31"/>
        <v>225</v>
      </c>
      <c r="C248" s="80">
        <f t="shared" ca="1" si="25"/>
        <v>45041</v>
      </c>
      <c r="D248" s="83">
        <f t="shared" ca="1" si="26"/>
        <v>362.90229843602299</v>
      </c>
      <c r="E248" s="81">
        <f t="shared" ca="1" si="30"/>
        <v>0</v>
      </c>
      <c r="F248" s="83"/>
      <c r="G248" s="82">
        <f t="shared" ca="1" si="27"/>
        <v>16.606594771497917</v>
      </c>
      <c r="H248" s="82">
        <f t="shared" ca="1" si="28"/>
        <v>346.29570366452509</v>
      </c>
      <c r="I248" s="82">
        <f t="shared" ca="1" si="29"/>
        <v>12408.633333968808</v>
      </c>
    </row>
    <row r="249" spans="2:9" ht="15" thickBot="1" x14ac:dyDescent="0.35">
      <c r="B249" s="79">
        <f t="shared" ca="1" si="31"/>
        <v>226</v>
      </c>
      <c r="C249" s="80">
        <f t="shared" ca="1" si="25"/>
        <v>45048</v>
      </c>
      <c r="D249" s="83">
        <f t="shared" ca="1" si="26"/>
        <v>362.90229843602299</v>
      </c>
      <c r="E249" s="81">
        <f t="shared" ca="1" si="30"/>
        <v>0</v>
      </c>
      <c r="F249" s="83"/>
      <c r="G249" s="82">
        <f t="shared" ca="1" si="27"/>
        <v>16.155726530294864</v>
      </c>
      <c r="H249" s="82">
        <f t="shared" ca="1" si="28"/>
        <v>346.7465719057281</v>
      </c>
      <c r="I249" s="82">
        <f t="shared" ca="1" si="29"/>
        <v>12061.886762063081</v>
      </c>
    </row>
    <row r="250" spans="2:9" ht="15" thickBot="1" x14ac:dyDescent="0.35">
      <c r="B250" s="79">
        <f t="shared" ca="1" si="31"/>
        <v>227</v>
      </c>
      <c r="C250" s="80">
        <f t="shared" ca="1" si="25"/>
        <v>45055</v>
      </c>
      <c r="D250" s="83">
        <f t="shared" ca="1" si="26"/>
        <v>362.90229843602299</v>
      </c>
      <c r="E250" s="81">
        <f t="shared" ca="1" si="30"/>
        <v>0</v>
      </c>
      <c r="F250" s="83"/>
      <c r="G250" s="82">
        <f t="shared" ca="1" si="27"/>
        <v>15.704271270053532</v>
      </c>
      <c r="H250" s="82">
        <f t="shared" ca="1" si="28"/>
        <v>347.19802716596945</v>
      </c>
      <c r="I250" s="82">
        <f t="shared" ca="1" si="29"/>
        <v>11714.688734897112</v>
      </c>
    </row>
    <row r="251" spans="2:9" ht="15" thickBot="1" x14ac:dyDescent="0.35">
      <c r="B251" s="79">
        <f t="shared" ca="1" si="31"/>
        <v>228</v>
      </c>
      <c r="C251" s="80">
        <f t="shared" ca="1" si="25"/>
        <v>45062</v>
      </c>
      <c r="D251" s="83">
        <f t="shared" ca="1" si="26"/>
        <v>362.90229843602299</v>
      </c>
      <c r="E251" s="81">
        <f t="shared" ca="1" si="30"/>
        <v>0</v>
      </c>
      <c r="F251" s="83"/>
      <c r="G251" s="82">
        <f t="shared" ca="1" si="27"/>
        <v>15.25222822648999</v>
      </c>
      <c r="H251" s="82">
        <f t="shared" ca="1" si="28"/>
        <v>347.650070209533</v>
      </c>
      <c r="I251" s="82">
        <f t="shared" ca="1" si="29"/>
        <v>11367.03866468758</v>
      </c>
    </row>
    <row r="252" spans="2:9" ht="15" thickBot="1" x14ac:dyDescent="0.35">
      <c r="B252" s="79">
        <f t="shared" ca="1" si="31"/>
        <v>229</v>
      </c>
      <c r="C252" s="80">
        <f t="shared" ca="1" si="25"/>
        <v>45069</v>
      </c>
      <c r="D252" s="83">
        <f t="shared" ca="1" si="26"/>
        <v>362.90229843602299</v>
      </c>
      <c r="E252" s="81">
        <f t="shared" ca="1" si="30"/>
        <v>0</v>
      </c>
      <c r="F252" s="83"/>
      <c r="G252" s="82">
        <f t="shared" ca="1" si="27"/>
        <v>14.79959663432523</v>
      </c>
      <c r="H252" s="82">
        <f t="shared" ca="1" si="28"/>
        <v>348.10270180169778</v>
      </c>
      <c r="I252" s="82">
        <f t="shared" ca="1" si="29"/>
        <v>11018.935962885882</v>
      </c>
    </row>
    <row r="253" spans="2:9" ht="15" thickBot="1" x14ac:dyDescent="0.35">
      <c r="B253" s="79">
        <f t="shared" ca="1" si="31"/>
        <v>230</v>
      </c>
      <c r="C253" s="80">
        <f t="shared" ca="1" si="25"/>
        <v>45076</v>
      </c>
      <c r="D253" s="83">
        <f t="shared" ca="1" si="26"/>
        <v>362.90229843602299</v>
      </c>
      <c r="E253" s="81">
        <f t="shared" ca="1" si="30"/>
        <v>0</v>
      </c>
      <c r="F253" s="83"/>
      <c r="G253" s="82">
        <f t="shared" ca="1" si="27"/>
        <v>14.346375727283869</v>
      </c>
      <c r="H253" s="82">
        <f t="shared" ca="1" si="28"/>
        <v>348.5559227087391</v>
      </c>
      <c r="I253" s="82">
        <f t="shared" ca="1" si="29"/>
        <v>10670.380040177142</v>
      </c>
    </row>
    <row r="254" spans="2:9" ht="15" thickBot="1" x14ac:dyDescent="0.35">
      <c r="B254" s="79">
        <f t="shared" ca="1" si="31"/>
        <v>231</v>
      </c>
      <c r="C254" s="80">
        <f t="shared" ca="1" si="25"/>
        <v>45083</v>
      </c>
      <c r="D254" s="83">
        <f t="shared" ca="1" si="26"/>
        <v>362.90229843602299</v>
      </c>
      <c r="E254" s="81">
        <f t="shared" ca="1" si="30"/>
        <v>0</v>
      </c>
      <c r="F254" s="83"/>
      <c r="G254" s="82">
        <f t="shared" ca="1" si="27"/>
        <v>13.892564738092853</v>
      </c>
      <c r="H254" s="82">
        <f t="shared" ca="1" si="28"/>
        <v>349.00973369793013</v>
      </c>
      <c r="I254" s="82">
        <f t="shared" ca="1" si="29"/>
        <v>10321.370306479212</v>
      </c>
    </row>
    <row r="255" spans="2:9" ht="15" thickBot="1" x14ac:dyDescent="0.35">
      <c r="B255" s="79">
        <f t="shared" ca="1" si="31"/>
        <v>232</v>
      </c>
      <c r="C255" s="80">
        <f t="shared" ca="1" si="25"/>
        <v>45090</v>
      </c>
      <c r="D255" s="83">
        <f t="shared" ca="1" si="26"/>
        <v>362.90229843602299</v>
      </c>
      <c r="E255" s="81">
        <f t="shared" ca="1" si="30"/>
        <v>0</v>
      </c>
      <c r="F255" s="83"/>
      <c r="G255" s="82">
        <f t="shared" ca="1" si="27"/>
        <v>13.438162898480162</v>
      </c>
      <c r="H255" s="82">
        <f t="shared" ca="1" si="28"/>
        <v>349.4641355375428</v>
      </c>
      <c r="I255" s="82">
        <f t="shared" ca="1" si="29"/>
        <v>9971.9061709416692</v>
      </c>
    </row>
    <row r="256" spans="2:9" ht="15" thickBot="1" x14ac:dyDescent="0.35">
      <c r="B256" s="79">
        <f t="shared" ca="1" si="31"/>
        <v>233</v>
      </c>
      <c r="C256" s="80">
        <f t="shared" ca="1" si="25"/>
        <v>45097</v>
      </c>
      <c r="D256" s="83">
        <f t="shared" ca="1" si="26"/>
        <v>362.90229843602299</v>
      </c>
      <c r="E256" s="81">
        <f t="shared" ca="1" si="30"/>
        <v>0</v>
      </c>
      <c r="F256" s="83"/>
      <c r="G256" s="82">
        <f t="shared" ca="1" si="27"/>
        <v>12.983169439173498</v>
      </c>
      <c r="H256" s="82">
        <f t="shared" ca="1" si="28"/>
        <v>349.91912899684951</v>
      </c>
      <c r="I256" s="82">
        <f t="shared" ca="1" si="29"/>
        <v>9621.9870419448198</v>
      </c>
    </row>
    <row r="257" spans="2:9" ht="15" thickBot="1" x14ac:dyDescent="0.35">
      <c r="B257" s="79">
        <f t="shared" ca="1" si="31"/>
        <v>234</v>
      </c>
      <c r="C257" s="80">
        <f t="shared" ca="1" si="25"/>
        <v>45104</v>
      </c>
      <c r="D257" s="83">
        <f t="shared" ca="1" si="26"/>
        <v>362.90229843602299</v>
      </c>
      <c r="E257" s="81">
        <f t="shared" ca="1" si="30"/>
        <v>0</v>
      </c>
      <c r="F257" s="83"/>
      <c r="G257" s="82">
        <f t="shared" ca="1" si="27"/>
        <v>12.527583589898997</v>
      </c>
      <c r="H257" s="82">
        <f t="shared" ca="1" si="28"/>
        <v>350.37471484612399</v>
      </c>
      <c r="I257" s="82">
        <f t="shared" ca="1" si="29"/>
        <v>9271.6123270986955</v>
      </c>
    </row>
    <row r="258" spans="2:9" ht="15" thickBot="1" x14ac:dyDescent="0.35">
      <c r="B258" s="79">
        <f t="shared" ca="1" si="31"/>
        <v>235</v>
      </c>
      <c r="C258" s="80">
        <f t="shared" ca="1" si="25"/>
        <v>45111</v>
      </c>
      <c r="D258" s="83">
        <f t="shared" ca="1" si="26"/>
        <v>362.90229843602299</v>
      </c>
      <c r="E258" s="81">
        <f t="shared" ca="1" si="30"/>
        <v>0</v>
      </c>
      <c r="F258" s="83"/>
      <c r="G258" s="82">
        <f t="shared" ca="1" si="27"/>
        <v>12.071404579379911</v>
      </c>
      <c r="H258" s="82">
        <f t="shared" ca="1" si="28"/>
        <v>350.83089385664306</v>
      </c>
      <c r="I258" s="82">
        <f t="shared" ca="1" si="29"/>
        <v>8920.781433242053</v>
      </c>
    </row>
    <row r="259" spans="2:9" ht="15" thickBot="1" x14ac:dyDescent="0.35">
      <c r="B259" s="79">
        <f t="shared" ca="1" si="31"/>
        <v>236</v>
      </c>
      <c r="C259" s="80">
        <f t="shared" ca="1" si="25"/>
        <v>45118</v>
      </c>
      <c r="D259" s="83">
        <f t="shared" ca="1" si="26"/>
        <v>362.90229843602299</v>
      </c>
      <c r="E259" s="81">
        <f t="shared" ca="1" si="30"/>
        <v>0</v>
      </c>
      <c r="F259" s="83"/>
      <c r="G259" s="82">
        <f t="shared" ca="1" si="27"/>
        <v>11.614631635335318</v>
      </c>
      <c r="H259" s="82">
        <f t="shared" ca="1" si="28"/>
        <v>351.28766680068765</v>
      </c>
      <c r="I259" s="82">
        <f t="shared" ca="1" si="29"/>
        <v>8569.4937664413646</v>
      </c>
    </row>
    <row r="260" spans="2:9" ht="15" thickBot="1" x14ac:dyDescent="0.35">
      <c r="B260" s="79">
        <f t="shared" ca="1" si="31"/>
        <v>237</v>
      </c>
      <c r="C260" s="80">
        <f t="shared" ca="1" si="25"/>
        <v>45125</v>
      </c>
      <c r="D260" s="83">
        <f t="shared" ca="1" si="26"/>
        <v>362.90229843602299</v>
      </c>
      <c r="E260" s="81">
        <f t="shared" ca="1" si="30"/>
        <v>0</v>
      </c>
      <c r="F260" s="83"/>
      <c r="G260" s="82">
        <f t="shared" ca="1" si="27"/>
        <v>11.157263984478794</v>
      </c>
      <c r="H260" s="82">
        <f t="shared" ca="1" si="28"/>
        <v>351.7450344515442</v>
      </c>
      <c r="I260" s="82">
        <f t="shared" ca="1" si="29"/>
        <v>8217.748731989821</v>
      </c>
    </row>
    <row r="261" spans="2:9" ht="15" thickBot="1" x14ac:dyDescent="0.35">
      <c r="B261" s="79">
        <f t="shared" ca="1" si="31"/>
        <v>238</v>
      </c>
      <c r="C261" s="80">
        <f t="shared" ca="1" si="25"/>
        <v>45132</v>
      </c>
      <c r="D261" s="83">
        <f t="shared" ca="1" si="26"/>
        <v>362.90229843602299</v>
      </c>
      <c r="E261" s="81">
        <f t="shared" ca="1" si="30"/>
        <v>0</v>
      </c>
      <c r="F261" s="83"/>
      <c r="G261" s="82">
        <f t="shared" ca="1" si="27"/>
        <v>10.699300852517128</v>
      </c>
      <c r="H261" s="82">
        <f t="shared" ca="1" si="28"/>
        <v>352.20299758350586</v>
      </c>
      <c r="I261" s="82">
        <f t="shared" ca="1" si="29"/>
        <v>7865.5457344063152</v>
      </c>
    </row>
    <row r="262" spans="2:9" ht="15" thickBot="1" x14ac:dyDescent="0.35">
      <c r="B262" s="79">
        <f t="shared" ca="1" si="31"/>
        <v>239</v>
      </c>
      <c r="C262" s="80">
        <f t="shared" ca="1" si="25"/>
        <v>45139</v>
      </c>
      <c r="D262" s="83">
        <f t="shared" ca="1" si="26"/>
        <v>362.90229843602299</v>
      </c>
      <c r="E262" s="81">
        <f t="shared" ca="1" si="30"/>
        <v>0</v>
      </c>
      <c r="F262" s="83"/>
      <c r="G262" s="82">
        <f t="shared" ca="1" si="27"/>
        <v>10.240741464148991</v>
      </c>
      <c r="H262" s="82">
        <f t="shared" ca="1" si="28"/>
        <v>352.66155697187401</v>
      </c>
      <c r="I262" s="82">
        <f t="shared" ca="1" si="29"/>
        <v>7512.884177434441</v>
      </c>
    </row>
    <row r="263" spans="2:9" ht="15" thickBot="1" x14ac:dyDescent="0.35">
      <c r="B263" s="79">
        <f t="shared" ca="1" si="31"/>
        <v>240</v>
      </c>
      <c r="C263" s="80">
        <f t="shared" ca="1" si="25"/>
        <v>45146</v>
      </c>
      <c r="D263" s="83">
        <f t="shared" ca="1" si="26"/>
        <v>362.90229843602299</v>
      </c>
      <c r="E263" s="81">
        <f t="shared" ca="1" si="30"/>
        <v>0</v>
      </c>
      <c r="F263" s="83"/>
      <c r="G263" s="82">
        <f t="shared" ca="1" si="27"/>
        <v>9.7815850430636306</v>
      </c>
      <c r="H263" s="82">
        <f t="shared" ca="1" si="28"/>
        <v>353.12071339295937</v>
      </c>
      <c r="I263" s="82">
        <f t="shared" ca="1" si="29"/>
        <v>7159.7634640414817</v>
      </c>
    </row>
    <row r="264" spans="2:9" ht="15" thickBot="1" x14ac:dyDescent="0.35">
      <c r="B264" s="79">
        <f t="shared" ca="1" si="31"/>
        <v>241</v>
      </c>
      <c r="C264" s="80">
        <f t="shared" ca="1" si="25"/>
        <v>45153</v>
      </c>
      <c r="D264" s="83">
        <f t="shared" ca="1" si="26"/>
        <v>362.90229843602299</v>
      </c>
      <c r="E264" s="81">
        <f t="shared" ca="1" si="30"/>
        <v>0</v>
      </c>
      <c r="F264" s="83"/>
      <c r="G264" s="82">
        <f t="shared" ca="1" si="27"/>
        <v>9.3218308119395665</v>
      </c>
      <c r="H264" s="82">
        <f t="shared" ca="1" si="28"/>
        <v>353.58046762408344</v>
      </c>
      <c r="I264" s="82">
        <f t="shared" ca="1" si="29"/>
        <v>6806.1829964173985</v>
      </c>
    </row>
    <row r="265" spans="2:9" ht="15" thickBot="1" x14ac:dyDescent="0.35">
      <c r="B265" s="79">
        <f t="shared" ca="1" si="31"/>
        <v>242</v>
      </c>
      <c r="C265" s="80">
        <f t="shared" ca="1" si="25"/>
        <v>45160</v>
      </c>
      <c r="D265" s="83">
        <f t="shared" ca="1" si="26"/>
        <v>362.90229843602299</v>
      </c>
      <c r="E265" s="81">
        <f t="shared" ca="1" si="30"/>
        <v>0</v>
      </c>
      <c r="F265" s="83"/>
      <c r="G265" s="82">
        <f t="shared" ca="1" si="27"/>
        <v>8.8614779924432536</v>
      </c>
      <c r="H265" s="82">
        <f t="shared" ca="1" si="28"/>
        <v>354.04082044357972</v>
      </c>
      <c r="I265" s="82">
        <f t="shared" ca="1" si="29"/>
        <v>6452.1421759738187</v>
      </c>
    </row>
    <row r="266" spans="2:9" ht="15" thickBot="1" x14ac:dyDescent="0.35">
      <c r="B266" s="79">
        <f t="shared" ca="1" si="31"/>
        <v>243</v>
      </c>
      <c r="C266" s="80">
        <f t="shared" ca="1" si="25"/>
        <v>45167</v>
      </c>
      <c r="D266" s="83">
        <f t="shared" ca="1" si="26"/>
        <v>362.90229843602299</v>
      </c>
      <c r="E266" s="81">
        <f t="shared" ca="1" si="30"/>
        <v>0</v>
      </c>
      <c r="F266" s="83"/>
      <c r="G266" s="82">
        <f t="shared" ca="1" si="27"/>
        <v>8.4005258052277849</v>
      </c>
      <c r="H266" s="82">
        <f t="shared" ca="1" si="28"/>
        <v>354.50177263079519</v>
      </c>
      <c r="I266" s="82">
        <f t="shared" ca="1" si="29"/>
        <v>6097.6404033430235</v>
      </c>
    </row>
    <row r="267" spans="2:9" ht="15" thickBot="1" x14ac:dyDescent="0.35">
      <c r="B267" s="79">
        <f t="shared" ca="1" si="31"/>
        <v>244</v>
      </c>
      <c r="C267" s="80">
        <f t="shared" ca="1" si="25"/>
        <v>45174</v>
      </c>
      <c r="D267" s="83">
        <f t="shared" ca="1" si="26"/>
        <v>362.90229843602299</v>
      </c>
      <c r="E267" s="81">
        <f t="shared" ca="1" si="30"/>
        <v>0</v>
      </c>
      <c r="F267" s="83"/>
      <c r="G267" s="82">
        <f t="shared" ca="1" si="27"/>
        <v>7.9389734699315584</v>
      </c>
      <c r="H267" s="82">
        <f t="shared" ca="1" si="28"/>
        <v>354.96332496609142</v>
      </c>
      <c r="I267" s="82">
        <f t="shared" ca="1" si="29"/>
        <v>5742.6770783769325</v>
      </c>
    </row>
    <row r="268" spans="2:9" ht="15" thickBot="1" x14ac:dyDescent="0.35">
      <c r="B268" s="79">
        <f t="shared" ca="1" si="31"/>
        <v>245</v>
      </c>
      <c r="C268" s="80">
        <f t="shared" ca="1" si="25"/>
        <v>45181</v>
      </c>
      <c r="D268" s="83">
        <f t="shared" ca="1" si="26"/>
        <v>362.90229843602299</v>
      </c>
      <c r="E268" s="81">
        <f t="shared" ca="1" si="30"/>
        <v>0</v>
      </c>
      <c r="F268" s="83"/>
      <c r="G268" s="82">
        <f t="shared" ca="1" si="27"/>
        <v>7.4768202051769661</v>
      </c>
      <c r="H268" s="82">
        <f t="shared" ca="1" si="28"/>
        <v>355.42547823084601</v>
      </c>
      <c r="I268" s="82">
        <f t="shared" ca="1" si="29"/>
        <v>5387.2516001460863</v>
      </c>
    </row>
    <row r="269" spans="2:9" ht="15" thickBot="1" x14ac:dyDescent="0.35">
      <c r="B269" s="79">
        <f t="shared" ca="1" si="31"/>
        <v>246</v>
      </c>
      <c r="C269" s="80">
        <f t="shared" ca="1" si="25"/>
        <v>45188</v>
      </c>
      <c r="D269" s="83">
        <f t="shared" ca="1" si="26"/>
        <v>362.90229843602299</v>
      </c>
      <c r="E269" s="81">
        <f t="shared" ca="1" si="30"/>
        <v>0</v>
      </c>
      <c r="F269" s="83"/>
      <c r="G269" s="82">
        <f t="shared" ca="1" si="27"/>
        <v>7.0140652285690592</v>
      </c>
      <c r="H269" s="82">
        <f t="shared" ca="1" si="28"/>
        <v>355.88823320745394</v>
      </c>
      <c r="I269" s="82">
        <f t="shared" ca="1" si="29"/>
        <v>5031.3633669386327</v>
      </c>
    </row>
    <row r="270" spans="2:9" ht="15" thickBot="1" x14ac:dyDescent="0.35">
      <c r="B270" s="79">
        <f t="shared" ca="1" si="31"/>
        <v>247</v>
      </c>
      <c r="C270" s="80">
        <f t="shared" ca="1" si="25"/>
        <v>45195</v>
      </c>
      <c r="D270" s="83">
        <f t="shared" ca="1" si="26"/>
        <v>362.90229843602299</v>
      </c>
      <c r="E270" s="81">
        <f t="shared" ca="1" si="30"/>
        <v>0</v>
      </c>
      <c r="F270" s="83"/>
      <c r="G270" s="82">
        <f t="shared" ca="1" si="27"/>
        <v>6.550707756694238</v>
      </c>
      <c r="H270" s="82">
        <f t="shared" ca="1" si="28"/>
        <v>356.35159067932875</v>
      </c>
      <c r="I270" s="82">
        <f t="shared" ca="1" si="29"/>
        <v>4675.0117762593036</v>
      </c>
    </row>
    <row r="271" spans="2:9" ht="15" thickBot="1" x14ac:dyDescent="0.35">
      <c r="B271" s="79">
        <f t="shared" ca="1" si="31"/>
        <v>248</v>
      </c>
      <c r="C271" s="80">
        <f t="shared" ca="1" si="25"/>
        <v>45202</v>
      </c>
      <c r="D271" s="83">
        <f t="shared" ca="1" si="26"/>
        <v>362.90229843602299</v>
      </c>
      <c r="E271" s="81">
        <f t="shared" ca="1" si="30"/>
        <v>0</v>
      </c>
      <c r="F271" s="83"/>
      <c r="G271" s="82">
        <f t="shared" ca="1" si="27"/>
        <v>6.0867470051189123</v>
      </c>
      <c r="H271" s="82">
        <f t="shared" ca="1" si="28"/>
        <v>356.81555143090407</v>
      </c>
      <c r="I271" s="82">
        <f t="shared" ca="1" si="29"/>
        <v>4318.1962248283999</v>
      </c>
    </row>
    <row r="272" spans="2:9" ht="15" thickBot="1" x14ac:dyDescent="0.35">
      <c r="B272" s="79">
        <f t="shared" ca="1" si="31"/>
        <v>249</v>
      </c>
      <c r="C272" s="80">
        <f t="shared" ca="1" si="25"/>
        <v>45209</v>
      </c>
      <c r="D272" s="83">
        <f t="shared" ca="1" si="26"/>
        <v>362.90229843602299</v>
      </c>
      <c r="E272" s="81">
        <f t="shared" ca="1" si="30"/>
        <v>0</v>
      </c>
      <c r="F272" s="83"/>
      <c r="G272" s="82">
        <f t="shared" ca="1" si="27"/>
        <v>5.622182188388182</v>
      </c>
      <c r="H272" s="82">
        <f t="shared" ca="1" si="28"/>
        <v>357.28011624763479</v>
      </c>
      <c r="I272" s="82">
        <f t="shared" ca="1" si="29"/>
        <v>3960.916108580765</v>
      </c>
    </row>
    <row r="273" spans="2:9" ht="15" thickBot="1" x14ac:dyDescent="0.35">
      <c r="B273" s="79">
        <f t="shared" ca="1" si="31"/>
        <v>250</v>
      </c>
      <c r="C273" s="80">
        <f t="shared" ca="1" si="25"/>
        <v>45216</v>
      </c>
      <c r="D273" s="83">
        <f t="shared" ca="1" si="26"/>
        <v>362.90229843602299</v>
      </c>
      <c r="E273" s="81">
        <f t="shared" ca="1" si="30"/>
        <v>0</v>
      </c>
      <c r="F273" s="83"/>
      <c r="G273" s="82">
        <f t="shared" ca="1" si="27"/>
        <v>5.1570125200245043</v>
      </c>
      <c r="H273" s="82">
        <f t="shared" ca="1" si="28"/>
        <v>357.74528591599847</v>
      </c>
      <c r="I273" s="82">
        <f t="shared" ca="1" si="29"/>
        <v>3603.1708226647665</v>
      </c>
    </row>
    <row r="274" spans="2:9" ht="15" thickBot="1" x14ac:dyDescent="0.35">
      <c r="B274" s="79">
        <f t="shared" ca="1" si="31"/>
        <v>251</v>
      </c>
      <c r="C274" s="80">
        <f t="shared" ca="1" si="25"/>
        <v>45223</v>
      </c>
      <c r="D274" s="83">
        <f t="shared" ca="1" si="26"/>
        <v>362.90229843602299</v>
      </c>
      <c r="E274" s="81">
        <f t="shared" ca="1" si="30"/>
        <v>0</v>
      </c>
      <c r="F274" s="83"/>
      <c r="G274" s="82">
        <f t="shared" ca="1" si="27"/>
        <v>4.6912372125263628</v>
      </c>
      <c r="H274" s="82">
        <f t="shared" ca="1" si="28"/>
        <v>358.21106122349664</v>
      </c>
      <c r="I274" s="82">
        <f t="shared" ca="1" si="29"/>
        <v>3244.9597614412701</v>
      </c>
    </row>
    <row r="275" spans="2:9" ht="15" thickBot="1" x14ac:dyDescent="0.35">
      <c r="B275" s="79">
        <f t="shared" ca="1" si="31"/>
        <v>252</v>
      </c>
      <c r="C275" s="80">
        <f t="shared" ca="1" si="25"/>
        <v>45230</v>
      </c>
      <c r="D275" s="83">
        <f t="shared" ca="1" si="26"/>
        <v>362.90229843602299</v>
      </c>
      <c r="E275" s="81">
        <f t="shared" ca="1" si="30"/>
        <v>0</v>
      </c>
      <c r="F275" s="83"/>
      <c r="G275" s="82">
        <f t="shared" ca="1" si="27"/>
        <v>4.2248554773669325</v>
      </c>
      <c r="H275" s="82">
        <f t="shared" ca="1" si="28"/>
        <v>358.67744295865606</v>
      </c>
      <c r="I275" s="82">
        <f t="shared" ca="1" si="29"/>
        <v>2886.2823184826138</v>
      </c>
    </row>
    <row r="276" spans="2:9" ht="15" thickBot="1" x14ac:dyDescent="0.35">
      <c r="B276" s="79">
        <f t="shared" ca="1" si="31"/>
        <v>253</v>
      </c>
      <c r="C276" s="80">
        <f t="shared" ca="1" si="25"/>
        <v>45237</v>
      </c>
      <c r="D276" s="83">
        <f t="shared" ca="1" si="26"/>
        <v>362.90229843602299</v>
      </c>
      <c r="E276" s="81">
        <f t="shared" ca="1" si="30"/>
        <v>0</v>
      </c>
      <c r="F276" s="83"/>
      <c r="G276" s="82">
        <f t="shared" ca="1" si="27"/>
        <v>3.757866524992747</v>
      </c>
      <c r="H276" s="82">
        <f t="shared" ca="1" si="28"/>
        <v>359.14443191103027</v>
      </c>
      <c r="I276" s="82">
        <f t="shared" ca="1" si="29"/>
        <v>2527.1378865715837</v>
      </c>
    </row>
    <row r="277" spans="2:9" ht="15" thickBot="1" x14ac:dyDescent="0.35">
      <c r="B277" s="79">
        <f t="shared" ca="1" si="31"/>
        <v>254</v>
      </c>
      <c r="C277" s="80">
        <f t="shared" ca="1" si="25"/>
        <v>45244</v>
      </c>
      <c r="D277" s="83">
        <f t="shared" ca="1" si="26"/>
        <v>362.90229843602299</v>
      </c>
      <c r="E277" s="81">
        <f t="shared" ca="1" si="30"/>
        <v>0</v>
      </c>
      <c r="F277" s="83"/>
      <c r="G277" s="82">
        <f t="shared" ca="1" si="27"/>
        <v>3.2902695648223639</v>
      </c>
      <c r="H277" s="82">
        <f t="shared" ca="1" si="28"/>
        <v>359.61202887120061</v>
      </c>
      <c r="I277" s="82">
        <f t="shared" ca="1" si="29"/>
        <v>2167.5258577003833</v>
      </c>
    </row>
    <row r="278" spans="2:9" ht="15" thickBot="1" x14ac:dyDescent="0.35">
      <c r="B278" s="79">
        <f t="shared" ca="1" si="31"/>
        <v>255</v>
      </c>
      <c r="C278" s="80">
        <f t="shared" ca="1" si="25"/>
        <v>45251</v>
      </c>
      <c r="D278" s="83">
        <f t="shared" ca="1" si="26"/>
        <v>362.90229843602299</v>
      </c>
      <c r="E278" s="81">
        <f t="shared" ca="1" si="30"/>
        <v>0</v>
      </c>
      <c r="F278" s="83"/>
      <c r="G278" s="82">
        <f t="shared" ca="1" si="27"/>
        <v>2.8220638052450195</v>
      </c>
      <c r="H278" s="82">
        <f t="shared" ca="1" si="28"/>
        <v>360.08023463077797</v>
      </c>
      <c r="I278" s="82">
        <f t="shared" ca="1" si="29"/>
        <v>1807.4456230696053</v>
      </c>
    </row>
    <row r="279" spans="2:9" ht="15" thickBot="1" x14ac:dyDescent="0.35">
      <c r="B279" s="79">
        <f t="shared" ca="1" si="31"/>
        <v>256</v>
      </c>
      <c r="C279" s="80">
        <f t="shared" ca="1" si="25"/>
        <v>45258</v>
      </c>
      <c r="D279" s="83">
        <f t="shared" ca="1" si="26"/>
        <v>362.90229843602299</v>
      </c>
      <c r="E279" s="81">
        <f t="shared" ca="1" si="30"/>
        <v>0</v>
      </c>
      <c r="F279" s="83"/>
      <c r="G279" s="82">
        <f t="shared" ca="1" si="27"/>
        <v>2.3532484536192961</v>
      </c>
      <c r="H279" s="82">
        <f t="shared" ca="1" si="28"/>
        <v>360.54904998240369</v>
      </c>
      <c r="I279" s="82">
        <f t="shared" ca="1" si="29"/>
        <v>1446.8965730872017</v>
      </c>
    </row>
    <row r="280" spans="2:9" ht="15" thickBot="1" x14ac:dyDescent="0.35">
      <c r="B280" s="79">
        <f t="shared" ca="1" si="31"/>
        <v>257</v>
      </c>
      <c r="C280" s="80">
        <f t="shared" ref="C280:C343" ca="1" si="32">IF($E$10="End of the Period",IF(B280="","",IF(OR(payment_frequency_3="Weekly",payment_frequency_3="Bi-weekly",payment_frequency_3="Semi-monthly"),first_payment_date_3+B280*VLOOKUP(payment_frequency_3,periodic_table,2,0),EDATE(first_payment_date_3,B280*VLOOKUP(payment_frequency_3,periodic_table,2,0)))),IF(B280="","",IF(OR(payment_frequency_3="Weekly",payment_frequency_3="Bi-weekly",payment_frequency_3="Semi-monthly"),first_payment_date_3+(B280-1)*VLOOKUP(payment_frequency_3,periodic_table,2,0),EDATE(first_payment_date_3,(B280-1)*VLOOKUP(payment_frequency_3,periodic_table,2,0)))))</f>
        <v>45265</v>
      </c>
      <c r="D280" s="83">
        <f t="shared" ref="D280:D343" ca="1" si="33">IF(B280="","",IF(I279&lt;payment_3,I279*(1+rate_3),payment_3))</f>
        <v>362.90229843602299</v>
      </c>
      <c r="E280" s="81">
        <f t="shared" ca="1" si="30"/>
        <v>0</v>
      </c>
      <c r="F280" s="83"/>
      <c r="G280" s="82">
        <f t="shared" ref="G280:G343" ca="1" si="34">IF(AND(payment_type_3=1,B280=1),0,IF(B280="","",I279*rate_3))</f>
        <v>1.883822716271776</v>
      </c>
      <c r="H280" s="82">
        <f t="shared" ca="1" si="28"/>
        <v>361.01847571975122</v>
      </c>
      <c r="I280" s="82">
        <f t="shared" ca="1" si="29"/>
        <v>1085.8780973674504</v>
      </c>
    </row>
    <row r="281" spans="2:9" ht="15" thickBot="1" x14ac:dyDescent="0.35">
      <c r="B281" s="79">
        <f t="shared" ca="1" si="31"/>
        <v>258</v>
      </c>
      <c r="C281" s="80">
        <f t="shared" ca="1" si="32"/>
        <v>45272</v>
      </c>
      <c r="D281" s="83">
        <f t="shared" ca="1" si="33"/>
        <v>362.90229843602299</v>
      </c>
      <c r="E281" s="81">
        <f t="shared" ca="1" si="30"/>
        <v>0</v>
      </c>
      <c r="F281" s="83"/>
      <c r="G281" s="82">
        <f t="shared" ca="1" si="34"/>
        <v>1.4137857984956981</v>
      </c>
      <c r="H281" s="82">
        <f t="shared" ref="H281:H344" ca="1" si="35">IF(B281="","",D281-G281+E281+F281)</f>
        <v>361.48851263752726</v>
      </c>
      <c r="I281" s="82">
        <f t="shared" ref="I281:I344" ca="1" si="36">IFERROR(IF(H281&lt;=0,"",I280-H281),"")</f>
        <v>724.38958472992317</v>
      </c>
    </row>
    <row r="282" spans="2:9" ht="15" thickBot="1" x14ac:dyDescent="0.35">
      <c r="B282" s="79">
        <f t="shared" ca="1" si="31"/>
        <v>259</v>
      </c>
      <c r="C282" s="80">
        <f t="shared" ca="1" si="32"/>
        <v>45279</v>
      </c>
      <c r="D282" s="83">
        <f t="shared" ca="1" si="33"/>
        <v>362.90229843602299</v>
      </c>
      <c r="E282" s="81">
        <f t="shared" ca="1" si="30"/>
        <v>0</v>
      </c>
      <c r="F282" s="83"/>
      <c r="G282" s="82">
        <f t="shared" ca="1" si="34"/>
        <v>0.94313690454961396</v>
      </c>
      <c r="H282" s="82">
        <f t="shared" ca="1" si="35"/>
        <v>361.9591615314734</v>
      </c>
      <c r="I282" s="82">
        <f t="shared" ca="1" si="36"/>
        <v>362.43042319844977</v>
      </c>
    </row>
    <row r="283" spans="2:9" ht="15" thickBot="1" x14ac:dyDescent="0.35">
      <c r="B283" s="79">
        <f t="shared" ca="1" si="31"/>
        <v>260</v>
      </c>
      <c r="C283" s="80">
        <f t="shared" ca="1" si="32"/>
        <v>45286</v>
      </c>
      <c r="D283" s="83">
        <f t="shared" ca="1" si="33"/>
        <v>362.90229843610581</v>
      </c>
      <c r="E283" s="81">
        <f t="shared" ca="1" si="30"/>
        <v>0</v>
      </c>
      <c r="F283" s="83"/>
      <c r="G283" s="82">
        <f t="shared" ca="1" si="34"/>
        <v>0.47187523765603989</v>
      </c>
      <c r="H283" s="82">
        <f t="shared" ca="1" si="35"/>
        <v>362.43042319844977</v>
      </c>
      <c r="I283" s="82">
        <f t="shared" ca="1" si="36"/>
        <v>0</v>
      </c>
    </row>
    <row r="284" spans="2:9" ht="15" thickBot="1" x14ac:dyDescent="0.35">
      <c r="B284" s="79" t="str">
        <f t="shared" ca="1" si="31"/>
        <v/>
      </c>
      <c r="C284" s="80" t="str">
        <f t="shared" ca="1" si="32"/>
        <v/>
      </c>
      <c r="D284" s="83" t="str">
        <f t="shared" ca="1" si="33"/>
        <v/>
      </c>
      <c r="E284" s="81">
        <f t="shared" ca="1" si="30"/>
        <v>0</v>
      </c>
      <c r="F284" s="83"/>
      <c r="G284" s="82" t="str">
        <f t="shared" ca="1" si="34"/>
        <v/>
      </c>
      <c r="H284" s="82" t="str">
        <f t="shared" ca="1" si="35"/>
        <v/>
      </c>
      <c r="I284" s="82" t="str">
        <f t="shared" ca="1" si="36"/>
        <v/>
      </c>
    </row>
    <row r="285" spans="2:9" ht="15" thickBot="1" x14ac:dyDescent="0.35">
      <c r="B285" s="79" t="str">
        <f t="shared" ca="1" si="31"/>
        <v/>
      </c>
      <c r="C285" s="80" t="str">
        <f t="shared" ca="1" si="32"/>
        <v/>
      </c>
      <c r="D285" s="83" t="str">
        <f t="shared" ca="1" si="33"/>
        <v/>
      </c>
      <c r="E285" s="81">
        <f t="shared" ca="1" si="30"/>
        <v>0</v>
      </c>
      <c r="F285" s="83"/>
      <c r="G285" s="82" t="str">
        <f t="shared" ca="1" si="34"/>
        <v/>
      </c>
      <c r="H285" s="82" t="str">
        <f t="shared" ca="1" si="35"/>
        <v/>
      </c>
      <c r="I285" s="82" t="str">
        <f t="shared" ca="1" si="36"/>
        <v/>
      </c>
    </row>
    <row r="286" spans="2:9" ht="15" thickBot="1" x14ac:dyDescent="0.35">
      <c r="B286" s="79" t="str">
        <f t="shared" ca="1" si="31"/>
        <v/>
      </c>
      <c r="C286" s="80" t="str">
        <f t="shared" ca="1" si="32"/>
        <v/>
      </c>
      <c r="D286" s="83" t="str">
        <f t="shared" ca="1" si="33"/>
        <v/>
      </c>
      <c r="E286" s="81">
        <f t="shared" ca="1" si="30"/>
        <v>0</v>
      </c>
      <c r="F286" s="83"/>
      <c r="G286" s="82" t="str">
        <f t="shared" ca="1" si="34"/>
        <v/>
      </c>
      <c r="H286" s="82" t="str">
        <f t="shared" ca="1" si="35"/>
        <v/>
      </c>
      <c r="I286" s="82" t="str">
        <f t="shared" ca="1" si="36"/>
        <v/>
      </c>
    </row>
    <row r="287" spans="2:9" ht="15" thickBot="1" x14ac:dyDescent="0.35">
      <c r="B287" s="79" t="str">
        <f t="shared" ca="1" si="31"/>
        <v/>
      </c>
      <c r="C287" s="80" t="str">
        <f t="shared" ca="1" si="32"/>
        <v/>
      </c>
      <c r="D287" s="83" t="str">
        <f t="shared" ca="1" si="33"/>
        <v/>
      </c>
      <c r="E287" s="81">
        <f t="shared" ca="1" si="30"/>
        <v>0</v>
      </c>
      <c r="F287" s="83"/>
      <c r="G287" s="82" t="str">
        <f t="shared" ca="1" si="34"/>
        <v/>
      </c>
      <c r="H287" s="82" t="str">
        <f t="shared" ca="1" si="35"/>
        <v/>
      </c>
      <c r="I287" s="82" t="str">
        <f t="shared" ca="1" si="36"/>
        <v/>
      </c>
    </row>
    <row r="288" spans="2:9" ht="15" thickBot="1" x14ac:dyDescent="0.35">
      <c r="B288" s="79" t="str">
        <f t="shared" ca="1" si="31"/>
        <v/>
      </c>
      <c r="C288" s="80" t="str">
        <f t="shared" ca="1" si="32"/>
        <v/>
      </c>
      <c r="D288" s="83" t="str">
        <f t="shared" ca="1" si="33"/>
        <v/>
      </c>
      <c r="E288" s="81">
        <f t="shared" ca="1" si="30"/>
        <v>0</v>
      </c>
      <c r="F288" s="83"/>
      <c r="G288" s="82" t="str">
        <f t="shared" ca="1" si="34"/>
        <v/>
      </c>
      <c r="H288" s="82" t="str">
        <f t="shared" ca="1" si="35"/>
        <v/>
      </c>
      <c r="I288" s="82" t="str">
        <f t="shared" ca="1" si="36"/>
        <v/>
      </c>
    </row>
    <row r="289" spans="2:9" ht="15" thickBot="1" x14ac:dyDescent="0.35">
      <c r="B289" s="79" t="str">
        <f t="shared" ca="1" si="31"/>
        <v/>
      </c>
      <c r="C289" s="80" t="str">
        <f t="shared" ca="1" si="32"/>
        <v/>
      </c>
      <c r="D289" s="83" t="str">
        <f t="shared" ca="1" si="33"/>
        <v/>
      </c>
      <c r="E289" s="81">
        <f t="shared" ca="1" si="30"/>
        <v>0</v>
      </c>
      <c r="F289" s="83"/>
      <c r="G289" s="82" t="str">
        <f t="shared" ca="1" si="34"/>
        <v/>
      </c>
      <c r="H289" s="82" t="str">
        <f t="shared" ca="1" si="35"/>
        <v/>
      </c>
      <c r="I289" s="82" t="str">
        <f t="shared" ca="1" si="36"/>
        <v/>
      </c>
    </row>
    <row r="290" spans="2:9" ht="15" thickBot="1" x14ac:dyDescent="0.35">
      <c r="B290" s="79" t="str">
        <f t="shared" ca="1" si="31"/>
        <v/>
      </c>
      <c r="C290" s="80" t="str">
        <f t="shared" ca="1" si="32"/>
        <v/>
      </c>
      <c r="D290" s="83" t="str">
        <f t="shared" ca="1" si="33"/>
        <v/>
      </c>
      <c r="E290" s="81">
        <f t="shared" ca="1" si="30"/>
        <v>0</v>
      </c>
      <c r="F290" s="83"/>
      <c r="G290" s="82" t="str">
        <f t="shared" ca="1" si="34"/>
        <v/>
      </c>
      <c r="H290" s="82" t="str">
        <f t="shared" ca="1" si="35"/>
        <v/>
      </c>
      <c r="I290" s="82" t="str">
        <f t="shared" ca="1" si="36"/>
        <v/>
      </c>
    </row>
    <row r="291" spans="2:9" ht="15" thickBot="1" x14ac:dyDescent="0.35">
      <c r="B291" s="79" t="str">
        <f t="shared" ca="1" si="31"/>
        <v/>
      </c>
      <c r="C291" s="80" t="str">
        <f t="shared" ca="1" si="32"/>
        <v/>
      </c>
      <c r="D291" s="83" t="str">
        <f t="shared" ca="1" si="33"/>
        <v/>
      </c>
      <c r="E291" s="81">
        <f t="shared" ca="1" si="30"/>
        <v>0</v>
      </c>
      <c r="F291" s="83"/>
      <c r="G291" s="82" t="str">
        <f t="shared" ca="1" si="34"/>
        <v/>
      </c>
      <c r="H291" s="82" t="str">
        <f t="shared" ca="1" si="35"/>
        <v/>
      </c>
      <c r="I291" s="82" t="str">
        <f t="shared" ca="1" si="36"/>
        <v/>
      </c>
    </row>
    <row r="292" spans="2:9" ht="15" thickBot="1" x14ac:dyDescent="0.35">
      <c r="B292" s="79" t="str">
        <f t="shared" ca="1" si="31"/>
        <v/>
      </c>
      <c r="C292" s="80" t="str">
        <f t="shared" ca="1" si="32"/>
        <v/>
      </c>
      <c r="D292" s="83" t="str">
        <f t="shared" ca="1" si="33"/>
        <v/>
      </c>
      <c r="E292" s="81">
        <f t="shared" ref="E292:E355" ca="1" si="37">IFERROR(IF(I291-D292&lt;$E$13,0,IF(B292=$I$17,$E$13,IF(B292&lt;$I$17,0,IF(MOD(B292-$I$17,$E$18)=0,$E$13,0)))),0)</f>
        <v>0</v>
      </c>
      <c r="F292" s="83"/>
      <c r="G292" s="82" t="str">
        <f t="shared" ca="1" si="34"/>
        <v/>
      </c>
      <c r="H292" s="82" t="str">
        <f t="shared" ca="1" si="35"/>
        <v/>
      </c>
      <c r="I292" s="82" t="str">
        <f t="shared" ca="1" si="36"/>
        <v/>
      </c>
    </row>
    <row r="293" spans="2:9" ht="15" thickBot="1" x14ac:dyDescent="0.35">
      <c r="B293" s="79" t="str">
        <f t="shared" ca="1" si="31"/>
        <v/>
      </c>
      <c r="C293" s="80" t="str">
        <f t="shared" ca="1" si="32"/>
        <v/>
      </c>
      <c r="D293" s="83" t="str">
        <f t="shared" ca="1" si="33"/>
        <v/>
      </c>
      <c r="E293" s="81">
        <f t="shared" ca="1" si="37"/>
        <v>0</v>
      </c>
      <c r="F293" s="83"/>
      <c r="G293" s="82" t="str">
        <f t="shared" ca="1" si="34"/>
        <v/>
      </c>
      <c r="H293" s="82" t="str">
        <f t="shared" ca="1" si="35"/>
        <v/>
      </c>
      <c r="I293" s="82" t="str">
        <f t="shared" ca="1" si="36"/>
        <v/>
      </c>
    </row>
    <row r="294" spans="2:9" ht="15" thickBot="1" x14ac:dyDescent="0.35">
      <c r="B294" s="79" t="str">
        <f t="shared" ca="1" si="31"/>
        <v/>
      </c>
      <c r="C294" s="80" t="str">
        <f t="shared" ca="1" si="32"/>
        <v/>
      </c>
      <c r="D294" s="83" t="str">
        <f t="shared" ca="1" si="33"/>
        <v/>
      </c>
      <c r="E294" s="81">
        <f t="shared" ca="1" si="37"/>
        <v>0</v>
      </c>
      <c r="F294" s="83"/>
      <c r="G294" s="82" t="str">
        <f t="shared" ca="1" si="34"/>
        <v/>
      </c>
      <c r="H294" s="82" t="str">
        <f t="shared" ca="1" si="35"/>
        <v/>
      </c>
      <c r="I294" s="82" t="str">
        <f t="shared" ca="1" si="36"/>
        <v/>
      </c>
    </row>
    <row r="295" spans="2:9" ht="15" thickBot="1" x14ac:dyDescent="0.35">
      <c r="B295" s="79" t="str">
        <f t="shared" ca="1" si="31"/>
        <v/>
      </c>
      <c r="C295" s="80" t="str">
        <f t="shared" ca="1" si="32"/>
        <v/>
      </c>
      <c r="D295" s="83" t="str">
        <f t="shared" ca="1" si="33"/>
        <v/>
      </c>
      <c r="E295" s="81">
        <f t="shared" ca="1" si="37"/>
        <v>0</v>
      </c>
      <c r="F295" s="83"/>
      <c r="G295" s="82" t="str">
        <f t="shared" ca="1" si="34"/>
        <v/>
      </c>
      <c r="H295" s="82" t="str">
        <f t="shared" ca="1" si="35"/>
        <v/>
      </c>
      <c r="I295" s="82" t="str">
        <f t="shared" ca="1" si="36"/>
        <v/>
      </c>
    </row>
    <row r="296" spans="2:9" ht="15" thickBot="1" x14ac:dyDescent="0.35">
      <c r="B296" s="79" t="str">
        <f t="shared" ca="1" si="31"/>
        <v/>
      </c>
      <c r="C296" s="80" t="str">
        <f t="shared" ca="1" si="32"/>
        <v/>
      </c>
      <c r="D296" s="83" t="str">
        <f t="shared" ca="1" si="33"/>
        <v/>
      </c>
      <c r="E296" s="81">
        <f t="shared" ca="1" si="37"/>
        <v>0</v>
      </c>
      <c r="F296" s="83"/>
      <c r="G296" s="82" t="str">
        <f t="shared" ca="1" si="34"/>
        <v/>
      </c>
      <c r="H296" s="82" t="str">
        <f t="shared" ca="1" si="35"/>
        <v/>
      </c>
      <c r="I296" s="82" t="str">
        <f t="shared" ca="1" si="36"/>
        <v/>
      </c>
    </row>
    <row r="297" spans="2:9" ht="15" thickBot="1" x14ac:dyDescent="0.35">
      <c r="B297" s="79" t="str">
        <f t="shared" ca="1" si="31"/>
        <v/>
      </c>
      <c r="C297" s="80" t="str">
        <f t="shared" ca="1" si="32"/>
        <v/>
      </c>
      <c r="D297" s="83" t="str">
        <f t="shared" ca="1" si="33"/>
        <v/>
      </c>
      <c r="E297" s="81">
        <f t="shared" ca="1" si="37"/>
        <v>0</v>
      </c>
      <c r="F297" s="83"/>
      <c r="G297" s="82" t="str">
        <f t="shared" ca="1" si="34"/>
        <v/>
      </c>
      <c r="H297" s="82" t="str">
        <f t="shared" ca="1" si="35"/>
        <v/>
      </c>
      <c r="I297" s="82" t="str">
        <f t="shared" ca="1" si="36"/>
        <v/>
      </c>
    </row>
    <row r="298" spans="2:9" ht="15" thickBot="1" x14ac:dyDescent="0.35">
      <c r="B298" s="79" t="str">
        <f t="shared" ca="1" si="31"/>
        <v/>
      </c>
      <c r="C298" s="80" t="str">
        <f t="shared" ca="1" si="32"/>
        <v/>
      </c>
      <c r="D298" s="83" t="str">
        <f t="shared" ca="1" si="33"/>
        <v/>
      </c>
      <c r="E298" s="81">
        <f t="shared" ca="1" si="37"/>
        <v>0</v>
      </c>
      <c r="F298" s="83"/>
      <c r="G298" s="82" t="str">
        <f t="shared" ca="1" si="34"/>
        <v/>
      </c>
      <c r="H298" s="82" t="str">
        <f t="shared" ca="1" si="35"/>
        <v/>
      </c>
      <c r="I298" s="82" t="str">
        <f t="shared" ca="1" si="36"/>
        <v/>
      </c>
    </row>
    <row r="299" spans="2:9" ht="15" thickBot="1" x14ac:dyDescent="0.35">
      <c r="B299" s="79" t="str">
        <f t="shared" ca="1" si="31"/>
        <v/>
      </c>
      <c r="C299" s="80" t="str">
        <f t="shared" ca="1" si="32"/>
        <v/>
      </c>
      <c r="D299" s="83" t="str">
        <f t="shared" ca="1" si="33"/>
        <v/>
      </c>
      <c r="E299" s="81">
        <f t="shared" ca="1" si="37"/>
        <v>0</v>
      </c>
      <c r="F299" s="83"/>
      <c r="G299" s="82" t="str">
        <f t="shared" ca="1" si="34"/>
        <v/>
      </c>
      <c r="H299" s="82" t="str">
        <f t="shared" ca="1" si="35"/>
        <v/>
      </c>
      <c r="I299" s="82" t="str">
        <f t="shared" ca="1" si="36"/>
        <v/>
      </c>
    </row>
    <row r="300" spans="2:9" ht="15" thickBot="1" x14ac:dyDescent="0.35">
      <c r="B300" s="79" t="str">
        <f t="shared" ca="1" si="31"/>
        <v/>
      </c>
      <c r="C300" s="80" t="str">
        <f t="shared" ca="1" si="32"/>
        <v/>
      </c>
      <c r="D300" s="83" t="str">
        <f t="shared" ca="1" si="33"/>
        <v/>
      </c>
      <c r="E300" s="81">
        <f t="shared" ca="1" si="37"/>
        <v>0</v>
      </c>
      <c r="F300" s="83"/>
      <c r="G300" s="82" t="str">
        <f t="shared" ca="1" si="34"/>
        <v/>
      </c>
      <c r="H300" s="82" t="str">
        <f t="shared" ca="1" si="35"/>
        <v/>
      </c>
      <c r="I300" s="82" t="str">
        <f t="shared" ca="1" si="36"/>
        <v/>
      </c>
    </row>
    <row r="301" spans="2:9" ht="15" thickBot="1" x14ac:dyDescent="0.35">
      <c r="B301" s="79" t="str">
        <f t="shared" ca="1" si="31"/>
        <v/>
      </c>
      <c r="C301" s="80" t="str">
        <f t="shared" ca="1" si="32"/>
        <v/>
      </c>
      <c r="D301" s="83" t="str">
        <f t="shared" ca="1" si="33"/>
        <v/>
      </c>
      <c r="E301" s="81">
        <f t="shared" ca="1" si="37"/>
        <v>0</v>
      </c>
      <c r="F301" s="83"/>
      <c r="G301" s="82" t="str">
        <f t="shared" ca="1" si="34"/>
        <v/>
      </c>
      <c r="H301" s="82" t="str">
        <f t="shared" ca="1" si="35"/>
        <v/>
      </c>
      <c r="I301" s="82" t="str">
        <f t="shared" ca="1" si="36"/>
        <v/>
      </c>
    </row>
    <row r="302" spans="2:9" ht="15" thickBot="1" x14ac:dyDescent="0.35">
      <c r="B302" s="79" t="str">
        <f t="shared" ca="1" si="31"/>
        <v/>
      </c>
      <c r="C302" s="80" t="str">
        <f t="shared" ca="1" si="32"/>
        <v/>
      </c>
      <c r="D302" s="83" t="str">
        <f t="shared" ca="1" si="33"/>
        <v/>
      </c>
      <c r="E302" s="81">
        <f t="shared" ca="1" si="37"/>
        <v>0</v>
      </c>
      <c r="F302" s="83"/>
      <c r="G302" s="82" t="str">
        <f t="shared" ca="1" si="34"/>
        <v/>
      </c>
      <c r="H302" s="82" t="str">
        <f t="shared" ca="1" si="35"/>
        <v/>
      </c>
      <c r="I302" s="82" t="str">
        <f t="shared" ca="1" si="36"/>
        <v/>
      </c>
    </row>
    <row r="303" spans="2:9" ht="15" thickBot="1" x14ac:dyDescent="0.35">
      <c r="B303" s="79" t="str">
        <f t="shared" ref="B303:B366" ca="1" si="38">IFERROR(IF(I302&lt;=0,"",B302+1),"")</f>
        <v/>
      </c>
      <c r="C303" s="80" t="str">
        <f t="shared" ca="1" si="32"/>
        <v/>
      </c>
      <c r="D303" s="83" t="str">
        <f t="shared" ca="1" si="33"/>
        <v/>
      </c>
      <c r="E303" s="81">
        <f t="shared" ca="1" si="37"/>
        <v>0</v>
      </c>
      <c r="F303" s="83"/>
      <c r="G303" s="82" t="str">
        <f t="shared" ca="1" si="34"/>
        <v/>
      </c>
      <c r="H303" s="82" t="str">
        <f t="shared" ca="1" si="35"/>
        <v/>
      </c>
      <c r="I303" s="82" t="str">
        <f t="shared" ca="1" si="36"/>
        <v/>
      </c>
    </row>
    <row r="304" spans="2:9" ht="15" thickBot="1" x14ac:dyDescent="0.35">
      <c r="B304" s="79" t="str">
        <f t="shared" ca="1" si="38"/>
        <v/>
      </c>
      <c r="C304" s="80" t="str">
        <f t="shared" ca="1" si="32"/>
        <v/>
      </c>
      <c r="D304" s="83" t="str">
        <f t="shared" ca="1" si="33"/>
        <v/>
      </c>
      <c r="E304" s="81">
        <f t="shared" ca="1" si="37"/>
        <v>0</v>
      </c>
      <c r="F304" s="83"/>
      <c r="G304" s="82" t="str">
        <f t="shared" ca="1" si="34"/>
        <v/>
      </c>
      <c r="H304" s="82" t="str">
        <f t="shared" ca="1" si="35"/>
        <v/>
      </c>
      <c r="I304" s="82" t="str">
        <f t="shared" ca="1" si="36"/>
        <v/>
      </c>
    </row>
    <row r="305" spans="2:9" ht="15" thickBot="1" x14ac:dyDescent="0.35">
      <c r="B305" s="79" t="str">
        <f t="shared" ca="1" si="38"/>
        <v/>
      </c>
      <c r="C305" s="80" t="str">
        <f t="shared" ca="1" si="32"/>
        <v/>
      </c>
      <c r="D305" s="83" t="str">
        <f t="shared" ca="1" si="33"/>
        <v/>
      </c>
      <c r="E305" s="81">
        <f t="shared" ca="1" si="37"/>
        <v>0</v>
      </c>
      <c r="F305" s="83"/>
      <c r="G305" s="82" t="str">
        <f t="shared" ca="1" si="34"/>
        <v/>
      </c>
      <c r="H305" s="82" t="str">
        <f t="shared" ca="1" si="35"/>
        <v/>
      </c>
      <c r="I305" s="82" t="str">
        <f t="shared" ca="1" si="36"/>
        <v/>
      </c>
    </row>
    <row r="306" spans="2:9" ht="15" thickBot="1" x14ac:dyDescent="0.35">
      <c r="B306" s="79" t="str">
        <f t="shared" ca="1" si="38"/>
        <v/>
      </c>
      <c r="C306" s="80" t="str">
        <f t="shared" ca="1" si="32"/>
        <v/>
      </c>
      <c r="D306" s="83" t="str">
        <f t="shared" ca="1" si="33"/>
        <v/>
      </c>
      <c r="E306" s="81">
        <f t="shared" ca="1" si="37"/>
        <v>0</v>
      </c>
      <c r="F306" s="83"/>
      <c r="G306" s="82" t="str">
        <f t="shared" ca="1" si="34"/>
        <v/>
      </c>
      <c r="H306" s="82" t="str">
        <f t="shared" ca="1" si="35"/>
        <v/>
      </c>
      <c r="I306" s="82" t="str">
        <f t="shared" ca="1" si="36"/>
        <v/>
      </c>
    </row>
    <row r="307" spans="2:9" ht="15" thickBot="1" x14ac:dyDescent="0.35">
      <c r="B307" s="79" t="str">
        <f t="shared" ca="1" si="38"/>
        <v/>
      </c>
      <c r="C307" s="80" t="str">
        <f t="shared" ca="1" si="32"/>
        <v/>
      </c>
      <c r="D307" s="83" t="str">
        <f t="shared" ca="1" si="33"/>
        <v/>
      </c>
      <c r="E307" s="81">
        <f t="shared" ca="1" si="37"/>
        <v>0</v>
      </c>
      <c r="F307" s="83"/>
      <c r="G307" s="82" t="str">
        <f t="shared" ca="1" si="34"/>
        <v/>
      </c>
      <c r="H307" s="82" t="str">
        <f t="shared" ca="1" si="35"/>
        <v/>
      </c>
      <c r="I307" s="82" t="str">
        <f t="shared" ca="1" si="36"/>
        <v/>
      </c>
    </row>
    <row r="308" spans="2:9" ht="15" thickBot="1" x14ac:dyDescent="0.35">
      <c r="B308" s="79" t="str">
        <f t="shared" ca="1" si="38"/>
        <v/>
      </c>
      <c r="C308" s="80" t="str">
        <f t="shared" ca="1" si="32"/>
        <v/>
      </c>
      <c r="D308" s="83" t="str">
        <f t="shared" ca="1" si="33"/>
        <v/>
      </c>
      <c r="E308" s="81">
        <f t="shared" ca="1" si="37"/>
        <v>0</v>
      </c>
      <c r="F308" s="83"/>
      <c r="G308" s="82" t="str">
        <f t="shared" ca="1" si="34"/>
        <v/>
      </c>
      <c r="H308" s="82" t="str">
        <f t="shared" ca="1" si="35"/>
        <v/>
      </c>
      <c r="I308" s="82" t="str">
        <f t="shared" ca="1" si="36"/>
        <v/>
      </c>
    </row>
    <row r="309" spans="2:9" ht="15" thickBot="1" x14ac:dyDescent="0.35">
      <c r="B309" s="79" t="str">
        <f t="shared" ca="1" si="38"/>
        <v/>
      </c>
      <c r="C309" s="80" t="str">
        <f t="shared" ca="1" si="32"/>
        <v/>
      </c>
      <c r="D309" s="83" t="str">
        <f t="shared" ca="1" si="33"/>
        <v/>
      </c>
      <c r="E309" s="81">
        <f t="shared" ca="1" si="37"/>
        <v>0</v>
      </c>
      <c r="F309" s="83"/>
      <c r="G309" s="82" t="str">
        <f t="shared" ca="1" si="34"/>
        <v/>
      </c>
      <c r="H309" s="82" t="str">
        <f t="shared" ca="1" si="35"/>
        <v/>
      </c>
      <c r="I309" s="82" t="str">
        <f t="shared" ca="1" si="36"/>
        <v/>
      </c>
    </row>
    <row r="310" spans="2:9" ht="15" thickBot="1" x14ac:dyDescent="0.35">
      <c r="B310" s="79" t="str">
        <f t="shared" ca="1" si="38"/>
        <v/>
      </c>
      <c r="C310" s="80" t="str">
        <f t="shared" ca="1" si="32"/>
        <v/>
      </c>
      <c r="D310" s="83" t="str">
        <f t="shared" ca="1" si="33"/>
        <v/>
      </c>
      <c r="E310" s="81">
        <f t="shared" ca="1" si="37"/>
        <v>0</v>
      </c>
      <c r="F310" s="83"/>
      <c r="G310" s="82" t="str">
        <f t="shared" ca="1" si="34"/>
        <v/>
      </c>
      <c r="H310" s="82" t="str">
        <f t="shared" ca="1" si="35"/>
        <v/>
      </c>
      <c r="I310" s="82" t="str">
        <f t="shared" ca="1" si="36"/>
        <v/>
      </c>
    </row>
    <row r="311" spans="2:9" ht="15" thickBot="1" x14ac:dyDescent="0.35">
      <c r="B311" s="79" t="str">
        <f t="shared" ca="1" si="38"/>
        <v/>
      </c>
      <c r="C311" s="80" t="str">
        <f t="shared" ca="1" si="32"/>
        <v/>
      </c>
      <c r="D311" s="83" t="str">
        <f t="shared" ca="1" si="33"/>
        <v/>
      </c>
      <c r="E311" s="81">
        <f t="shared" ca="1" si="37"/>
        <v>0</v>
      </c>
      <c r="F311" s="83"/>
      <c r="G311" s="82" t="str">
        <f t="shared" ca="1" si="34"/>
        <v/>
      </c>
      <c r="H311" s="82" t="str">
        <f t="shared" ca="1" si="35"/>
        <v/>
      </c>
      <c r="I311" s="82" t="str">
        <f t="shared" ca="1" si="36"/>
        <v/>
      </c>
    </row>
    <row r="312" spans="2:9" ht="15" thickBot="1" x14ac:dyDescent="0.35">
      <c r="B312" s="79" t="str">
        <f t="shared" ca="1" si="38"/>
        <v/>
      </c>
      <c r="C312" s="80" t="str">
        <f t="shared" ca="1" si="32"/>
        <v/>
      </c>
      <c r="D312" s="83" t="str">
        <f t="shared" ca="1" si="33"/>
        <v/>
      </c>
      <c r="E312" s="81">
        <f t="shared" ca="1" si="37"/>
        <v>0</v>
      </c>
      <c r="F312" s="83"/>
      <c r="G312" s="82" t="str">
        <f t="shared" ca="1" si="34"/>
        <v/>
      </c>
      <c r="H312" s="82" t="str">
        <f t="shared" ca="1" si="35"/>
        <v/>
      </c>
      <c r="I312" s="82" t="str">
        <f t="shared" ca="1" si="36"/>
        <v/>
      </c>
    </row>
    <row r="313" spans="2:9" ht="15" thickBot="1" x14ac:dyDescent="0.35">
      <c r="B313" s="79" t="str">
        <f t="shared" ca="1" si="38"/>
        <v/>
      </c>
      <c r="C313" s="80" t="str">
        <f t="shared" ca="1" si="32"/>
        <v/>
      </c>
      <c r="D313" s="83" t="str">
        <f t="shared" ca="1" si="33"/>
        <v/>
      </c>
      <c r="E313" s="81">
        <f t="shared" ca="1" si="37"/>
        <v>0</v>
      </c>
      <c r="F313" s="83"/>
      <c r="G313" s="82" t="str">
        <f t="shared" ca="1" si="34"/>
        <v/>
      </c>
      <c r="H313" s="82" t="str">
        <f t="shared" ca="1" si="35"/>
        <v/>
      </c>
      <c r="I313" s="82" t="str">
        <f t="shared" ca="1" si="36"/>
        <v/>
      </c>
    </row>
    <row r="314" spans="2:9" ht="15" thickBot="1" x14ac:dyDescent="0.35">
      <c r="B314" s="79" t="str">
        <f t="shared" ca="1" si="38"/>
        <v/>
      </c>
      <c r="C314" s="80" t="str">
        <f t="shared" ca="1" si="32"/>
        <v/>
      </c>
      <c r="D314" s="83" t="str">
        <f t="shared" ca="1" si="33"/>
        <v/>
      </c>
      <c r="E314" s="81">
        <f t="shared" ca="1" si="37"/>
        <v>0</v>
      </c>
      <c r="F314" s="83"/>
      <c r="G314" s="82" t="str">
        <f t="shared" ca="1" si="34"/>
        <v/>
      </c>
      <c r="H314" s="82" t="str">
        <f t="shared" ca="1" si="35"/>
        <v/>
      </c>
      <c r="I314" s="82" t="str">
        <f t="shared" ca="1" si="36"/>
        <v/>
      </c>
    </row>
    <row r="315" spans="2:9" ht="15" thickBot="1" x14ac:dyDescent="0.35">
      <c r="B315" s="79" t="str">
        <f t="shared" ca="1" si="38"/>
        <v/>
      </c>
      <c r="C315" s="80" t="str">
        <f t="shared" ca="1" si="32"/>
        <v/>
      </c>
      <c r="D315" s="83" t="str">
        <f t="shared" ca="1" si="33"/>
        <v/>
      </c>
      <c r="E315" s="81">
        <f t="shared" ca="1" si="37"/>
        <v>0</v>
      </c>
      <c r="F315" s="83"/>
      <c r="G315" s="82" t="str">
        <f t="shared" ca="1" si="34"/>
        <v/>
      </c>
      <c r="H315" s="82" t="str">
        <f t="shared" ca="1" si="35"/>
        <v/>
      </c>
      <c r="I315" s="82" t="str">
        <f t="shared" ca="1" si="36"/>
        <v/>
      </c>
    </row>
    <row r="316" spans="2:9" ht="15" thickBot="1" x14ac:dyDescent="0.35">
      <c r="B316" s="79" t="str">
        <f t="shared" ca="1" si="38"/>
        <v/>
      </c>
      <c r="C316" s="80" t="str">
        <f t="shared" ca="1" si="32"/>
        <v/>
      </c>
      <c r="D316" s="83" t="str">
        <f t="shared" ca="1" si="33"/>
        <v/>
      </c>
      <c r="E316" s="81">
        <f t="shared" ca="1" si="37"/>
        <v>0</v>
      </c>
      <c r="F316" s="83"/>
      <c r="G316" s="82" t="str">
        <f t="shared" ca="1" si="34"/>
        <v/>
      </c>
      <c r="H316" s="82" t="str">
        <f t="shared" ca="1" si="35"/>
        <v/>
      </c>
      <c r="I316" s="82" t="str">
        <f t="shared" ca="1" si="36"/>
        <v/>
      </c>
    </row>
    <row r="317" spans="2:9" ht="15" thickBot="1" x14ac:dyDescent="0.35">
      <c r="B317" s="79" t="str">
        <f t="shared" ca="1" si="38"/>
        <v/>
      </c>
      <c r="C317" s="80" t="str">
        <f t="shared" ca="1" si="32"/>
        <v/>
      </c>
      <c r="D317" s="83" t="str">
        <f t="shared" ca="1" si="33"/>
        <v/>
      </c>
      <c r="E317" s="81">
        <f t="shared" ca="1" si="37"/>
        <v>0</v>
      </c>
      <c r="F317" s="83"/>
      <c r="G317" s="82" t="str">
        <f t="shared" ca="1" si="34"/>
        <v/>
      </c>
      <c r="H317" s="82" t="str">
        <f t="shared" ca="1" si="35"/>
        <v/>
      </c>
      <c r="I317" s="82" t="str">
        <f t="shared" ca="1" si="36"/>
        <v/>
      </c>
    </row>
    <row r="318" spans="2:9" ht="15" thickBot="1" x14ac:dyDescent="0.35">
      <c r="B318" s="79" t="str">
        <f t="shared" ca="1" si="38"/>
        <v/>
      </c>
      <c r="C318" s="80" t="str">
        <f t="shared" ca="1" si="32"/>
        <v/>
      </c>
      <c r="D318" s="83" t="str">
        <f t="shared" ca="1" si="33"/>
        <v/>
      </c>
      <c r="E318" s="81">
        <f t="shared" ca="1" si="37"/>
        <v>0</v>
      </c>
      <c r="F318" s="83"/>
      <c r="G318" s="82" t="str">
        <f t="shared" ca="1" si="34"/>
        <v/>
      </c>
      <c r="H318" s="82" t="str">
        <f t="shared" ca="1" si="35"/>
        <v/>
      </c>
      <c r="I318" s="82" t="str">
        <f t="shared" ca="1" si="36"/>
        <v/>
      </c>
    </row>
    <row r="319" spans="2:9" ht="15" thickBot="1" x14ac:dyDescent="0.35">
      <c r="B319" s="79" t="str">
        <f t="shared" ca="1" si="38"/>
        <v/>
      </c>
      <c r="C319" s="80" t="str">
        <f t="shared" ca="1" si="32"/>
        <v/>
      </c>
      <c r="D319" s="83" t="str">
        <f t="shared" ca="1" si="33"/>
        <v/>
      </c>
      <c r="E319" s="81">
        <f t="shared" ca="1" si="37"/>
        <v>0</v>
      </c>
      <c r="F319" s="83"/>
      <c r="G319" s="82" t="str">
        <f t="shared" ca="1" si="34"/>
        <v/>
      </c>
      <c r="H319" s="82" t="str">
        <f t="shared" ca="1" si="35"/>
        <v/>
      </c>
      <c r="I319" s="82" t="str">
        <f t="shared" ca="1" si="36"/>
        <v/>
      </c>
    </row>
    <row r="320" spans="2:9" ht="15" thickBot="1" x14ac:dyDescent="0.35">
      <c r="B320" s="79" t="str">
        <f t="shared" ca="1" si="38"/>
        <v/>
      </c>
      <c r="C320" s="80" t="str">
        <f t="shared" ca="1" si="32"/>
        <v/>
      </c>
      <c r="D320" s="83" t="str">
        <f t="shared" ca="1" si="33"/>
        <v/>
      </c>
      <c r="E320" s="81">
        <f t="shared" ca="1" si="37"/>
        <v>0</v>
      </c>
      <c r="F320" s="83"/>
      <c r="G320" s="82" t="str">
        <f t="shared" ca="1" si="34"/>
        <v/>
      </c>
      <c r="H320" s="82" t="str">
        <f t="shared" ca="1" si="35"/>
        <v/>
      </c>
      <c r="I320" s="82" t="str">
        <f t="shared" ca="1" si="36"/>
        <v/>
      </c>
    </row>
    <row r="321" spans="2:9" ht="15" thickBot="1" x14ac:dyDescent="0.35">
      <c r="B321" s="79" t="str">
        <f t="shared" ca="1" si="38"/>
        <v/>
      </c>
      <c r="C321" s="80" t="str">
        <f t="shared" ca="1" si="32"/>
        <v/>
      </c>
      <c r="D321" s="83" t="str">
        <f t="shared" ca="1" si="33"/>
        <v/>
      </c>
      <c r="E321" s="81">
        <f t="shared" ca="1" si="37"/>
        <v>0</v>
      </c>
      <c r="F321" s="83"/>
      <c r="G321" s="82" t="str">
        <f t="shared" ca="1" si="34"/>
        <v/>
      </c>
      <c r="H321" s="82" t="str">
        <f t="shared" ca="1" si="35"/>
        <v/>
      </c>
      <c r="I321" s="82" t="str">
        <f t="shared" ca="1" si="36"/>
        <v/>
      </c>
    </row>
    <row r="322" spans="2:9" ht="15" thickBot="1" x14ac:dyDescent="0.35">
      <c r="B322" s="79" t="str">
        <f t="shared" ca="1" si="38"/>
        <v/>
      </c>
      <c r="C322" s="80" t="str">
        <f t="shared" ca="1" si="32"/>
        <v/>
      </c>
      <c r="D322" s="83" t="str">
        <f t="shared" ca="1" si="33"/>
        <v/>
      </c>
      <c r="E322" s="81">
        <f t="shared" ca="1" si="37"/>
        <v>0</v>
      </c>
      <c r="F322" s="83"/>
      <c r="G322" s="82" t="str">
        <f t="shared" ca="1" si="34"/>
        <v/>
      </c>
      <c r="H322" s="82" t="str">
        <f t="shared" ca="1" si="35"/>
        <v/>
      </c>
      <c r="I322" s="82" t="str">
        <f t="shared" ca="1" si="36"/>
        <v/>
      </c>
    </row>
    <row r="323" spans="2:9" ht="15" thickBot="1" x14ac:dyDescent="0.35">
      <c r="B323" s="79" t="str">
        <f t="shared" ca="1" si="38"/>
        <v/>
      </c>
      <c r="C323" s="80" t="str">
        <f t="shared" ca="1" si="32"/>
        <v/>
      </c>
      <c r="D323" s="83" t="str">
        <f t="shared" ca="1" si="33"/>
        <v/>
      </c>
      <c r="E323" s="81">
        <f t="shared" ca="1" si="37"/>
        <v>0</v>
      </c>
      <c r="F323" s="83"/>
      <c r="G323" s="82" t="str">
        <f t="shared" ca="1" si="34"/>
        <v/>
      </c>
      <c r="H323" s="82" t="str">
        <f t="shared" ca="1" si="35"/>
        <v/>
      </c>
      <c r="I323" s="82" t="str">
        <f t="shared" ca="1" si="36"/>
        <v/>
      </c>
    </row>
    <row r="324" spans="2:9" ht="15" thickBot="1" x14ac:dyDescent="0.35">
      <c r="B324" s="79" t="str">
        <f t="shared" ca="1" si="38"/>
        <v/>
      </c>
      <c r="C324" s="80" t="str">
        <f t="shared" ca="1" si="32"/>
        <v/>
      </c>
      <c r="D324" s="83" t="str">
        <f t="shared" ca="1" si="33"/>
        <v/>
      </c>
      <c r="E324" s="81">
        <f t="shared" ca="1" si="37"/>
        <v>0</v>
      </c>
      <c r="F324" s="83"/>
      <c r="G324" s="82" t="str">
        <f t="shared" ca="1" si="34"/>
        <v/>
      </c>
      <c r="H324" s="82" t="str">
        <f t="shared" ca="1" si="35"/>
        <v/>
      </c>
      <c r="I324" s="82" t="str">
        <f t="shared" ca="1" si="36"/>
        <v/>
      </c>
    </row>
    <row r="325" spans="2:9" ht="15" thickBot="1" x14ac:dyDescent="0.35">
      <c r="B325" s="79" t="str">
        <f t="shared" ca="1" si="38"/>
        <v/>
      </c>
      <c r="C325" s="80" t="str">
        <f t="shared" ca="1" si="32"/>
        <v/>
      </c>
      <c r="D325" s="83" t="str">
        <f t="shared" ca="1" si="33"/>
        <v/>
      </c>
      <c r="E325" s="81">
        <f t="shared" ca="1" si="37"/>
        <v>0</v>
      </c>
      <c r="F325" s="83"/>
      <c r="G325" s="82" t="str">
        <f t="shared" ca="1" si="34"/>
        <v/>
      </c>
      <c r="H325" s="82" t="str">
        <f t="shared" ca="1" si="35"/>
        <v/>
      </c>
      <c r="I325" s="82" t="str">
        <f t="shared" ca="1" si="36"/>
        <v/>
      </c>
    </row>
    <row r="326" spans="2:9" ht="15" thickBot="1" x14ac:dyDescent="0.35">
      <c r="B326" s="79" t="str">
        <f t="shared" ca="1" si="38"/>
        <v/>
      </c>
      <c r="C326" s="80" t="str">
        <f t="shared" ca="1" si="32"/>
        <v/>
      </c>
      <c r="D326" s="83" t="str">
        <f t="shared" ca="1" si="33"/>
        <v/>
      </c>
      <c r="E326" s="81">
        <f t="shared" ca="1" si="37"/>
        <v>0</v>
      </c>
      <c r="F326" s="83"/>
      <c r="G326" s="82" t="str">
        <f t="shared" ca="1" si="34"/>
        <v/>
      </c>
      <c r="H326" s="82" t="str">
        <f t="shared" ca="1" si="35"/>
        <v/>
      </c>
      <c r="I326" s="82" t="str">
        <f t="shared" ca="1" si="36"/>
        <v/>
      </c>
    </row>
    <row r="327" spans="2:9" ht="15" thickBot="1" x14ac:dyDescent="0.35">
      <c r="B327" s="79" t="str">
        <f t="shared" ca="1" si="38"/>
        <v/>
      </c>
      <c r="C327" s="80" t="str">
        <f t="shared" ca="1" si="32"/>
        <v/>
      </c>
      <c r="D327" s="83" t="str">
        <f t="shared" ca="1" si="33"/>
        <v/>
      </c>
      <c r="E327" s="81">
        <f t="shared" ca="1" si="37"/>
        <v>0</v>
      </c>
      <c r="F327" s="83"/>
      <c r="G327" s="82" t="str">
        <f t="shared" ca="1" si="34"/>
        <v/>
      </c>
      <c r="H327" s="82" t="str">
        <f t="shared" ca="1" si="35"/>
        <v/>
      </c>
      <c r="I327" s="82" t="str">
        <f t="shared" ca="1" si="36"/>
        <v/>
      </c>
    </row>
    <row r="328" spans="2:9" ht="15" thickBot="1" x14ac:dyDescent="0.35">
      <c r="B328" s="79" t="str">
        <f t="shared" ca="1" si="38"/>
        <v/>
      </c>
      <c r="C328" s="80" t="str">
        <f t="shared" ca="1" si="32"/>
        <v/>
      </c>
      <c r="D328" s="83" t="str">
        <f t="shared" ca="1" si="33"/>
        <v/>
      </c>
      <c r="E328" s="81">
        <f t="shared" ca="1" si="37"/>
        <v>0</v>
      </c>
      <c r="F328" s="83"/>
      <c r="G328" s="82" t="str">
        <f t="shared" ca="1" si="34"/>
        <v/>
      </c>
      <c r="H328" s="82" t="str">
        <f t="shared" ca="1" si="35"/>
        <v/>
      </c>
      <c r="I328" s="82" t="str">
        <f t="shared" ca="1" si="36"/>
        <v/>
      </c>
    </row>
    <row r="329" spans="2:9" ht="15" thickBot="1" x14ac:dyDescent="0.35">
      <c r="B329" s="79" t="str">
        <f t="shared" ca="1" si="38"/>
        <v/>
      </c>
      <c r="C329" s="80" t="str">
        <f t="shared" ca="1" si="32"/>
        <v/>
      </c>
      <c r="D329" s="83" t="str">
        <f t="shared" ca="1" si="33"/>
        <v/>
      </c>
      <c r="E329" s="81">
        <f t="shared" ca="1" si="37"/>
        <v>0</v>
      </c>
      <c r="F329" s="83"/>
      <c r="G329" s="82" t="str">
        <f t="shared" ca="1" si="34"/>
        <v/>
      </c>
      <c r="H329" s="82" t="str">
        <f t="shared" ca="1" si="35"/>
        <v/>
      </c>
      <c r="I329" s="82" t="str">
        <f t="shared" ca="1" si="36"/>
        <v/>
      </c>
    </row>
    <row r="330" spans="2:9" ht="15" thickBot="1" x14ac:dyDescent="0.35">
      <c r="B330" s="79" t="str">
        <f t="shared" ca="1" si="38"/>
        <v/>
      </c>
      <c r="C330" s="80" t="str">
        <f t="shared" ca="1" si="32"/>
        <v/>
      </c>
      <c r="D330" s="83" t="str">
        <f t="shared" ca="1" si="33"/>
        <v/>
      </c>
      <c r="E330" s="81">
        <f t="shared" ca="1" si="37"/>
        <v>0</v>
      </c>
      <c r="F330" s="83"/>
      <c r="G330" s="82" t="str">
        <f t="shared" ca="1" si="34"/>
        <v/>
      </c>
      <c r="H330" s="82" t="str">
        <f t="shared" ca="1" si="35"/>
        <v/>
      </c>
      <c r="I330" s="82" t="str">
        <f t="shared" ca="1" si="36"/>
        <v/>
      </c>
    </row>
    <row r="331" spans="2:9" ht="15" thickBot="1" x14ac:dyDescent="0.35">
      <c r="B331" s="79" t="str">
        <f t="shared" ca="1" si="38"/>
        <v/>
      </c>
      <c r="C331" s="80" t="str">
        <f t="shared" ca="1" si="32"/>
        <v/>
      </c>
      <c r="D331" s="83" t="str">
        <f t="shared" ca="1" si="33"/>
        <v/>
      </c>
      <c r="E331" s="81">
        <f t="shared" ca="1" si="37"/>
        <v>0</v>
      </c>
      <c r="F331" s="83"/>
      <c r="G331" s="82" t="str">
        <f t="shared" ca="1" si="34"/>
        <v/>
      </c>
      <c r="H331" s="82" t="str">
        <f t="shared" ca="1" si="35"/>
        <v/>
      </c>
      <c r="I331" s="82" t="str">
        <f t="shared" ca="1" si="36"/>
        <v/>
      </c>
    </row>
    <row r="332" spans="2:9" ht="15" thickBot="1" x14ac:dyDescent="0.35">
      <c r="B332" s="79" t="str">
        <f t="shared" ca="1" si="38"/>
        <v/>
      </c>
      <c r="C332" s="80" t="str">
        <f t="shared" ca="1" si="32"/>
        <v/>
      </c>
      <c r="D332" s="83" t="str">
        <f t="shared" ca="1" si="33"/>
        <v/>
      </c>
      <c r="E332" s="81">
        <f t="shared" ca="1" si="37"/>
        <v>0</v>
      </c>
      <c r="F332" s="83"/>
      <c r="G332" s="82" t="str">
        <f t="shared" ca="1" si="34"/>
        <v/>
      </c>
      <c r="H332" s="82" t="str">
        <f t="shared" ca="1" si="35"/>
        <v/>
      </c>
      <c r="I332" s="82" t="str">
        <f t="shared" ca="1" si="36"/>
        <v/>
      </c>
    </row>
    <row r="333" spans="2:9" ht="15" thickBot="1" x14ac:dyDescent="0.35">
      <c r="B333" s="79" t="str">
        <f t="shared" ca="1" si="38"/>
        <v/>
      </c>
      <c r="C333" s="80" t="str">
        <f t="shared" ca="1" si="32"/>
        <v/>
      </c>
      <c r="D333" s="83" t="str">
        <f t="shared" ca="1" si="33"/>
        <v/>
      </c>
      <c r="E333" s="81">
        <f t="shared" ca="1" si="37"/>
        <v>0</v>
      </c>
      <c r="F333" s="83"/>
      <c r="G333" s="82" t="str">
        <f t="shared" ca="1" si="34"/>
        <v/>
      </c>
      <c r="H333" s="82" t="str">
        <f t="shared" ca="1" si="35"/>
        <v/>
      </c>
      <c r="I333" s="82" t="str">
        <f t="shared" ca="1" si="36"/>
        <v/>
      </c>
    </row>
    <row r="334" spans="2:9" ht="15" thickBot="1" x14ac:dyDescent="0.35">
      <c r="B334" s="79" t="str">
        <f t="shared" ca="1" si="38"/>
        <v/>
      </c>
      <c r="C334" s="80" t="str">
        <f t="shared" ca="1" si="32"/>
        <v/>
      </c>
      <c r="D334" s="83" t="str">
        <f t="shared" ca="1" si="33"/>
        <v/>
      </c>
      <c r="E334" s="81">
        <f t="shared" ca="1" si="37"/>
        <v>0</v>
      </c>
      <c r="F334" s="83"/>
      <c r="G334" s="82" t="str">
        <f t="shared" ca="1" si="34"/>
        <v/>
      </c>
      <c r="H334" s="82" t="str">
        <f t="shared" ca="1" si="35"/>
        <v/>
      </c>
      <c r="I334" s="82" t="str">
        <f t="shared" ca="1" si="36"/>
        <v/>
      </c>
    </row>
    <row r="335" spans="2:9" ht="15" thickBot="1" x14ac:dyDescent="0.35">
      <c r="B335" s="79" t="str">
        <f t="shared" ca="1" si="38"/>
        <v/>
      </c>
      <c r="C335" s="80" t="str">
        <f t="shared" ca="1" si="32"/>
        <v/>
      </c>
      <c r="D335" s="83" t="str">
        <f t="shared" ca="1" si="33"/>
        <v/>
      </c>
      <c r="E335" s="81">
        <f t="shared" ca="1" si="37"/>
        <v>0</v>
      </c>
      <c r="F335" s="83"/>
      <c r="G335" s="82" t="str">
        <f t="shared" ca="1" si="34"/>
        <v/>
      </c>
      <c r="H335" s="82" t="str">
        <f t="shared" ca="1" si="35"/>
        <v/>
      </c>
      <c r="I335" s="82" t="str">
        <f t="shared" ca="1" si="36"/>
        <v/>
      </c>
    </row>
    <row r="336" spans="2:9" ht="15" thickBot="1" x14ac:dyDescent="0.35">
      <c r="B336" s="79" t="str">
        <f t="shared" ca="1" si="38"/>
        <v/>
      </c>
      <c r="C336" s="80" t="str">
        <f t="shared" ca="1" si="32"/>
        <v/>
      </c>
      <c r="D336" s="83" t="str">
        <f t="shared" ca="1" si="33"/>
        <v/>
      </c>
      <c r="E336" s="81">
        <f t="shared" ca="1" si="37"/>
        <v>0</v>
      </c>
      <c r="F336" s="83"/>
      <c r="G336" s="82" t="str">
        <f t="shared" ca="1" si="34"/>
        <v/>
      </c>
      <c r="H336" s="82" t="str">
        <f t="shared" ca="1" si="35"/>
        <v/>
      </c>
      <c r="I336" s="82" t="str">
        <f t="shared" ca="1" si="36"/>
        <v/>
      </c>
    </row>
    <row r="337" spans="2:9" ht="15" thickBot="1" x14ac:dyDescent="0.35">
      <c r="B337" s="79" t="str">
        <f t="shared" ca="1" si="38"/>
        <v/>
      </c>
      <c r="C337" s="80" t="str">
        <f t="shared" ca="1" si="32"/>
        <v/>
      </c>
      <c r="D337" s="83" t="str">
        <f t="shared" ca="1" si="33"/>
        <v/>
      </c>
      <c r="E337" s="81">
        <f t="shared" ca="1" si="37"/>
        <v>0</v>
      </c>
      <c r="F337" s="83"/>
      <c r="G337" s="82" t="str">
        <f t="shared" ca="1" si="34"/>
        <v/>
      </c>
      <c r="H337" s="82" t="str">
        <f t="shared" ca="1" si="35"/>
        <v/>
      </c>
      <c r="I337" s="82" t="str">
        <f t="shared" ca="1" si="36"/>
        <v/>
      </c>
    </row>
    <row r="338" spans="2:9" ht="15" thickBot="1" x14ac:dyDescent="0.35">
      <c r="B338" s="79" t="str">
        <f t="shared" ca="1" si="38"/>
        <v/>
      </c>
      <c r="C338" s="80" t="str">
        <f t="shared" ca="1" si="32"/>
        <v/>
      </c>
      <c r="D338" s="83" t="str">
        <f t="shared" ca="1" si="33"/>
        <v/>
      </c>
      <c r="E338" s="81">
        <f t="shared" ca="1" si="37"/>
        <v>0</v>
      </c>
      <c r="F338" s="83"/>
      <c r="G338" s="82" t="str">
        <f t="shared" ca="1" si="34"/>
        <v/>
      </c>
      <c r="H338" s="82" t="str">
        <f t="shared" ca="1" si="35"/>
        <v/>
      </c>
      <c r="I338" s="82" t="str">
        <f t="shared" ca="1" si="36"/>
        <v/>
      </c>
    </row>
    <row r="339" spans="2:9" ht="15" thickBot="1" x14ac:dyDescent="0.35">
      <c r="B339" s="79" t="str">
        <f t="shared" ca="1" si="38"/>
        <v/>
      </c>
      <c r="C339" s="80" t="str">
        <f t="shared" ca="1" si="32"/>
        <v/>
      </c>
      <c r="D339" s="83" t="str">
        <f t="shared" ca="1" si="33"/>
        <v/>
      </c>
      <c r="E339" s="81">
        <f t="shared" ca="1" si="37"/>
        <v>0</v>
      </c>
      <c r="F339" s="83"/>
      <c r="G339" s="82" t="str">
        <f t="shared" ca="1" si="34"/>
        <v/>
      </c>
      <c r="H339" s="82" t="str">
        <f t="shared" ca="1" si="35"/>
        <v/>
      </c>
      <c r="I339" s="82" t="str">
        <f t="shared" ca="1" si="36"/>
        <v/>
      </c>
    </row>
    <row r="340" spans="2:9" ht="15" thickBot="1" x14ac:dyDescent="0.35">
      <c r="B340" s="79" t="str">
        <f t="shared" ca="1" si="38"/>
        <v/>
      </c>
      <c r="C340" s="80" t="str">
        <f t="shared" ca="1" si="32"/>
        <v/>
      </c>
      <c r="D340" s="83" t="str">
        <f t="shared" ca="1" si="33"/>
        <v/>
      </c>
      <c r="E340" s="81">
        <f t="shared" ca="1" si="37"/>
        <v>0</v>
      </c>
      <c r="F340" s="83"/>
      <c r="G340" s="82" t="str">
        <f t="shared" ca="1" si="34"/>
        <v/>
      </c>
      <c r="H340" s="82" t="str">
        <f t="shared" ca="1" si="35"/>
        <v/>
      </c>
      <c r="I340" s="82" t="str">
        <f t="shared" ca="1" si="36"/>
        <v/>
      </c>
    </row>
    <row r="341" spans="2:9" ht="15" thickBot="1" x14ac:dyDescent="0.35">
      <c r="B341" s="79" t="str">
        <f t="shared" ca="1" si="38"/>
        <v/>
      </c>
      <c r="C341" s="80" t="str">
        <f t="shared" ca="1" si="32"/>
        <v/>
      </c>
      <c r="D341" s="83" t="str">
        <f t="shared" ca="1" si="33"/>
        <v/>
      </c>
      <c r="E341" s="81">
        <f t="shared" ca="1" si="37"/>
        <v>0</v>
      </c>
      <c r="F341" s="83"/>
      <c r="G341" s="82" t="str">
        <f t="shared" ca="1" si="34"/>
        <v/>
      </c>
      <c r="H341" s="82" t="str">
        <f t="shared" ca="1" si="35"/>
        <v/>
      </c>
      <c r="I341" s="82" t="str">
        <f t="shared" ca="1" si="36"/>
        <v/>
      </c>
    </row>
    <row r="342" spans="2:9" ht="15" thickBot="1" x14ac:dyDescent="0.35">
      <c r="B342" s="79" t="str">
        <f t="shared" ca="1" si="38"/>
        <v/>
      </c>
      <c r="C342" s="80" t="str">
        <f t="shared" ca="1" si="32"/>
        <v/>
      </c>
      <c r="D342" s="83" t="str">
        <f t="shared" ca="1" si="33"/>
        <v/>
      </c>
      <c r="E342" s="81">
        <f t="shared" ca="1" si="37"/>
        <v>0</v>
      </c>
      <c r="F342" s="83"/>
      <c r="G342" s="82" t="str">
        <f t="shared" ca="1" si="34"/>
        <v/>
      </c>
      <c r="H342" s="82" t="str">
        <f t="shared" ca="1" si="35"/>
        <v/>
      </c>
      <c r="I342" s="82" t="str">
        <f t="shared" ca="1" si="36"/>
        <v/>
      </c>
    </row>
    <row r="343" spans="2:9" ht="15" thickBot="1" x14ac:dyDescent="0.35">
      <c r="B343" s="79" t="str">
        <f t="shared" ca="1" si="38"/>
        <v/>
      </c>
      <c r="C343" s="80" t="str">
        <f t="shared" ca="1" si="32"/>
        <v/>
      </c>
      <c r="D343" s="83" t="str">
        <f t="shared" ca="1" si="33"/>
        <v/>
      </c>
      <c r="E343" s="81">
        <f t="shared" ca="1" si="37"/>
        <v>0</v>
      </c>
      <c r="F343" s="83"/>
      <c r="G343" s="82" t="str">
        <f t="shared" ca="1" si="34"/>
        <v/>
      </c>
      <c r="H343" s="82" t="str">
        <f t="shared" ca="1" si="35"/>
        <v/>
      </c>
      <c r="I343" s="82" t="str">
        <f t="shared" ca="1" si="36"/>
        <v/>
      </c>
    </row>
    <row r="344" spans="2:9" ht="15" thickBot="1" x14ac:dyDescent="0.35">
      <c r="B344" s="79" t="str">
        <f t="shared" ca="1" si="38"/>
        <v/>
      </c>
      <c r="C344" s="80" t="str">
        <f t="shared" ref="C344:C407" ca="1" si="39">IF($E$10="End of the Period",IF(B344="","",IF(OR(payment_frequency_3="Weekly",payment_frequency_3="Bi-weekly",payment_frequency_3="Semi-monthly"),first_payment_date_3+B344*VLOOKUP(payment_frequency_3,periodic_table,2,0),EDATE(first_payment_date_3,B344*VLOOKUP(payment_frequency_3,periodic_table,2,0)))),IF(B344="","",IF(OR(payment_frequency_3="Weekly",payment_frequency_3="Bi-weekly",payment_frequency_3="Semi-monthly"),first_payment_date_3+(B344-1)*VLOOKUP(payment_frequency_3,periodic_table,2,0),EDATE(first_payment_date_3,(B344-1)*VLOOKUP(payment_frequency_3,periodic_table,2,0)))))</f>
        <v/>
      </c>
      <c r="D344" s="83" t="str">
        <f t="shared" ref="D344:D407" ca="1" si="40">IF(B344="","",IF(I343&lt;payment_3,I343*(1+rate_3),payment_3))</f>
        <v/>
      </c>
      <c r="E344" s="81">
        <f t="shared" ca="1" si="37"/>
        <v>0</v>
      </c>
      <c r="F344" s="83"/>
      <c r="G344" s="82" t="str">
        <f t="shared" ref="G344:G407" ca="1" si="41">IF(AND(payment_type_3=1,B344=1),0,IF(B344="","",I343*rate_3))</f>
        <v/>
      </c>
      <c r="H344" s="82" t="str">
        <f t="shared" ca="1" si="35"/>
        <v/>
      </c>
      <c r="I344" s="82" t="str">
        <f t="shared" ca="1" si="36"/>
        <v/>
      </c>
    </row>
    <row r="345" spans="2:9" ht="15" thickBot="1" x14ac:dyDescent="0.35">
      <c r="B345" s="79" t="str">
        <f t="shared" ca="1" si="38"/>
        <v/>
      </c>
      <c r="C345" s="80" t="str">
        <f t="shared" ca="1" si="39"/>
        <v/>
      </c>
      <c r="D345" s="83" t="str">
        <f t="shared" ca="1" si="40"/>
        <v/>
      </c>
      <c r="E345" s="81">
        <f t="shared" ca="1" si="37"/>
        <v>0</v>
      </c>
      <c r="F345" s="83"/>
      <c r="G345" s="82" t="str">
        <f t="shared" ca="1" si="41"/>
        <v/>
      </c>
      <c r="H345" s="82" t="str">
        <f t="shared" ref="H345:H408" ca="1" si="42">IF(B345="","",D345-G345+E345+F345)</f>
        <v/>
      </c>
      <c r="I345" s="82" t="str">
        <f t="shared" ref="I345:I408" ca="1" si="43">IFERROR(IF(H345&lt;=0,"",I344-H345),"")</f>
        <v/>
      </c>
    </row>
    <row r="346" spans="2:9" ht="15" thickBot="1" x14ac:dyDescent="0.35">
      <c r="B346" s="79" t="str">
        <f t="shared" ca="1" si="38"/>
        <v/>
      </c>
      <c r="C346" s="80" t="str">
        <f t="shared" ca="1" si="39"/>
        <v/>
      </c>
      <c r="D346" s="83" t="str">
        <f t="shared" ca="1" si="40"/>
        <v/>
      </c>
      <c r="E346" s="81">
        <f t="shared" ca="1" si="37"/>
        <v>0</v>
      </c>
      <c r="F346" s="83"/>
      <c r="G346" s="82" t="str">
        <f t="shared" ca="1" si="41"/>
        <v/>
      </c>
      <c r="H346" s="82" t="str">
        <f t="shared" ca="1" si="42"/>
        <v/>
      </c>
      <c r="I346" s="82" t="str">
        <f t="shared" ca="1" si="43"/>
        <v/>
      </c>
    </row>
    <row r="347" spans="2:9" ht="15" thickBot="1" x14ac:dyDescent="0.35">
      <c r="B347" s="79" t="str">
        <f t="shared" ca="1" si="38"/>
        <v/>
      </c>
      <c r="C347" s="80" t="str">
        <f t="shared" ca="1" si="39"/>
        <v/>
      </c>
      <c r="D347" s="83" t="str">
        <f t="shared" ca="1" si="40"/>
        <v/>
      </c>
      <c r="E347" s="81">
        <f t="shared" ca="1" si="37"/>
        <v>0</v>
      </c>
      <c r="F347" s="83"/>
      <c r="G347" s="82" t="str">
        <f t="shared" ca="1" si="41"/>
        <v/>
      </c>
      <c r="H347" s="82" t="str">
        <f t="shared" ca="1" si="42"/>
        <v/>
      </c>
      <c r="I347" s="82" t="str">
        <f t="shared" ca="1" si="43"/>
        <v/>
      </c>
    </row>
    <row r="348" spans="2:9" ht="15" thickBot="1" x14ac:dyDescent="0.35">
      <c r="B348" s="79" t="str">
        <f t="shared" ca="1" si="38"/>
        <v/>
      </c>
      <c r="C348" s="80" t="str">
        <f t="shared" ca="1" si="39"/>
        <v/>
      </c>
      <c r="D348" s="83" t="str">
        <f t="shared" ca="1" si="40"/>
        <v/>
      </c>
      <c r="E348" s="81">
        <f t="shared" ca="1" si="37"/>
        <v>0</v>
      </c>
      <c r="F348" s="83"/>
      <c r="G348" s="82" t="str">
        <f t="shared" ca="1" si="41"/>
        <v/>
      </c>
      <c r="H348" s="82" t="str">
        <f t="shared" ca="1" si="42"/>
        <v/>
      </c>
      <c r="I348" s="82" t="str">
        <f t="shared" ca="1" si="43"/>
        <v/>
      </c>
    </row>
    <row r="349" spans="2:9" ht="15" thickBot="1" x14ac:dyDescent="0.35">
      <c r="B349" s="79" t="str">
        <f t="shared" ca="1" si="38"/>
        <v/>
      </c>
      <c r="C349" s="80" t="str">
        <f t="shared" ca="1" si="39"/>
        <v/>
      </c>
      <c r="D349" s="83" t="str">
        <f t="shared" ca="1" si="40"/>
        <v/>
      </c>
      <c r="E349" s="81">
        <f t="shared" ca="1" si="37"/>
        <v>0</v>
      </c>
      <c r="F349" s="83"/>
      <c r="G349" s="82" t="str">
        <f t="shared" ca="1" si="41"/>
        <v/>
      </c>
      <c r="H349" s="82" t="str">
        <f t="shared" ca="1" si="42"/>
        <v/>
      </c>
      <c r="I349" s="82" t="str">
        <f t="shared" ca="1" si="43"/>
        <v/>
      </c>
    </row>
    <row r="350" spans="2:9" ht="15" thickBot="1" x14ac:dyDescent="0.35">
      <c r="B350" s="79" t="str">
        <f t="shared" ca="1" si="38"/>
        <v/>
      </c>
      <c r="C350" s="80" t="str">
        <f t="shared" ca="1" si="39"/>
        <v/>
      </c>
      <c r="D350" s="83" t="str">
        <f t="shared" ca="1" si="40"/>
        <v/>
      </c>
      <c r="E350" s="81">
        <f t="shared" ca="1" si="37"/>
        <v>0</v>
      </c>
      <c r="F350" s="83"/>
      <c r="G350" s="82" t="str">
        <f t="shared" ca="1" si="41"/>
        <v/>
      </c>
      <c r="H350" s="82" t="str">
        <f t="shared" ca="1" si="42"/>
        <v/>
      </c>
      <c r="I350" s="82" t="str">
        <f t="shared" ca="1" si="43"/>
        <v/>
      </c>
    </row>
    <row r="351" spans="2:9" ht="15" thickBot="1" x14ac:dyDescent="0.35">
      <c r="B351" s="79" t="str">
        <f t="shared" ca="1" si="38"/>
        <v/>
      </c>
      <c r="C351" s="80" t="str">
        <f t="shared" ca="1" si="39"/>
        <v/>
      </c>
      <c r="D351" s="83" t="str">
        <f t="shared" ca="1" si="40"/>
        <v/>
      </c>
      <c r="E351" s="81">
        <f t="shared" ca="1" si="37"/>
        <v>0</v>
      </c>
      <c r="F351" s="83"/>
      <c r="G351" s="82" t="str">
        <f t="shared" ca="1" si="41"/>
        <v/>
      </c>
      <c r="H351" s="82" t="str">
        <f t="shared" ca="1" si="42"/>
        <v/>
      </c>
      <c r="I351" s="82" t="str">
        <f t="shared" ca="1" si="43"/>
        <v/>
      </c>
    </row>
    <row r="352" spans="2:9" ht="15" thickBot="1" x14ac:dyDescent="0.35">
      <c r="B352" s="79" t="str">
        <f t="shared" ca="1" si="38"/>
        <v/>
      </c>
      <c r="C352" s="80" t="str">
        <f t="shared" ca="1" si="39"/>
        <v/>
      </c>
      <c r="D352" s="83" t="str">
        <f t="shared" ca="1" si="40"/>
        <v/>
      </c>
      <c r="E352" s="81">
        <f t="shared" ca="1" si="37"/>
        <v>0</v>
      </c>
      <c r="F352" s="83"/>
      <c r="G352" s="82" t="str">
        <f t="shared" ca="1" si="41"/>
        <v/>
      </c>
      <c r="H352" s="82" t="str">
        <f t="shared" ca="1" si="42"/>
        <v/>
      </c>
      <c r="I352" s="82" t="str">
        <f t="shared" ca="1" si="43"/>
        <v/>
      </c>
    </row>
    <row r="353" spans="2:9" ht="15" thickBot="1" x14ac:dyDescent="0.35">
      <c r="B353" s="79" t="str">
        <f t="shared" ca="1" si="38"/>
        <v/>
      </c>
      <c r="C353" s="80" t="str">
        <f t="shared" ca="1" si="39"/>
        <v/>
      </c>
      <c r="D353" s="83" t="str">
        <f t="shared" ca="1" si="40"/>
        <v/>
      </c>
      <c r="E353" s="81">
        <f t="shared" ca="1" si="37"/>
        <v>0</v>
      </c>
      <c r="F353" s="83"/>
      <c r="G353" s="82" t="str">
        <f t="shared" ca="1" si="41"/>
        <v/>
      </c>
      <c r="H353" s="82" t="str">
        <f t="shared" ca="1" si="42"/>
        <v/>
      </c>
      <c r="I353" s="82" t="str">
        <f t="shared" ca="1" si="43"/>
        <v/>
      </c>
    </row>
    <row r="354" spans="2:9" ht="15" thickBot="1" x14ac:dyDescent="0.35">
      <c r="B354" s="79" t="str">
        <f t="shared" ca="1" si="38"/>
        <v/>
      </c>
      <c r="C354" s="80" t="str">
        <f t="shared" ca="1" si="39"/>
        <v/>
      </c>
      <c r="D354" s="83" t="str">
        <f t="shared" ca="1" si="40"/>
        <v/>
      </c>
      <c r="E354" s="81">
        <f t="shared" ca="1" si="37"/>
        <v>0</v>
      </c>
      <c r="F354" s="83"/>
      <c r="G354" s="82" t="str">
        <f t="shared" ca="1" si="41"/>
        <v/>
      </c>
      <c r="H354" s="82" t="str">
        <f t="shared" ca="1" si="42"/>
        <v/>
      </c>
      <c r="I354" s="82" t="str">
        <f t="shared" ca="1" si="43"/>
        <v/>
      </c>
    </row>
    <row r="355" spans="2:9" ht="15" thickBot="1" x14ac:dyDescent="0.35">
      <c r="B355" s="79" t="str">
        <f t="shared" ca="1" si="38"/>
        <v/>
      </c>
      <c r="C355" s="80" t="str">
        <f t="shared" ca="1" si="39"/>
        <v/>
      </c>
      <c r="D355" s="83" t="str">
        <f t="shared" ca="1" si="40"/>
        <v/>
      </c>
      <c r="E355" s="81">
        <f t="shared" ca="1" si="37"/>
        <v>0</v>
      </c>
      <c r="F355" s="83"/>
      <c r="G355" s="82" t="str">
        <f t="shared" ca="1" si="41"/>
        <v/>
      </c>
      <c r="H355" s="82" t="str">
        <f t="shared" ca="1" si="42"/>
        <v/>
      </c>
      <c r="I355" s="82" t="str">
        <f t="shared" ca="1" si="43"/>
        <v/>
      </c>
    </row>
    <row r="356" spans="2:9" ht="15" thickBot="1" x14ac:dyDescent="0.35">
      <c r="B356" s="79" t="str">
        <f t="shared" ca="1" si="38"/>
        <v/>
      </c>
      <c r="C356" s="80" t="str">
        <f t="shared" ca="1" si="39"/>
        <v/>
      </c>
      <c r="D356" s="83" t="str">
        <f t="shared" ca="1" si="40"/>
        <v/>
      </c>
      <c r="E356" s="81">
        <f t="shared" ref="E356:E419" ca="1" si="44">IFERROR(IF(I355-D356&lt;$E$13,0,IF(B356=$I$17,$E$13,IF(B356&lt;$I$17,0,IF(MOD(B356-$I$17,$E$18)=0,$E$13,0)))),0)</f>
        <v>0</v>
      </c>
      <c r="F356" s="83"/>
      <c r="G356" s="82" t="str">
        <f t="shared" ca="1" si="41"/>
        <v/>
      </c>
      <c r="H356" s="82" t="str">
        <f t="shared" ca="1" si="42"/>
        <v/>
      </c>
      <c r="I356" s="82" t="str">
        <f t="shared" ca="1" si="43"/>
        <v/>
      </c>
    </row>
    <row r="357" spans="2:9" ht="15" thickBot="1" x14ac:dyDescent="0.35">
      <c r="B357" s="79" t="str">
        <f t="shared" ca="1" si="38"/>
        <v/>
      </c>
      <c r="C357" s="80" t="str">
        <f t="shared" ca="1" si="39"/>
        <v/>
      </c>
      <c r="D357" s="83" t="str">
        <f t="shared" ca="1" si="40"/>
        <v/>
      </c>
      <c r="E357" s="81">
        <f t="shared" ca="1" si="44"/>
        <v>0</v>
      </c>
      <c r="F357" s="83"/>
      <c r="G357" s="82" t="str">
        <f t="shared" ca="1" si="41"/>
        <v/>
      </c>
      <c r="H357" s="82" t="str">
        <f t="shared" ca="1" si="42"/>
        <v/>
      </c>
      <c r="I357" s="82" t="str">
        <f t="shared" ca="1" si="43"/>
        <v/>
      </c>
    </row>
    <row r="358" spans="2:9" ht="15" thickBot="1" x14ac:dyDescent="0.35">
      <c r="B358" s="79" t="str">
        <f t="shared" ca="1" si="38"/>
        <v/>
      </c>
      <c r="C358" s="80" t="str">
        <f t="shared" ca="1" si="39"/>
        <v/>
      </c>
      <c r="D358" s="83" t="str">
        <f t="shared" ca="1" si="40"/>
        <v/>
      </c>
      <c r="E358" s="81">
        <f t="shared" ca="1" si="44"/>
        <v>0</v>
      </c>
      <c r="F358" s="83"/>
      <c r="G358" s="82" t="str">
        <f t="shared" ca="1" si="41"/>
        <v/>
      </c>
      <c r="H358" s="82" t="str">
        <f t="shared" ca="1" si="42"/>
        <v/>
      </c>
      <c r="I358" s="82" t="str">
        <f t="shared" ca="1" si="43"/>
        <v/>
      </c>
    </row>
    <row r="359" spans="2:9" ht="15" thickBot="1" x14ac:dyDescent="0.35">
      <c r="B359" s="79" t="str">
        <f t="shared" ca="1" si="38"/>
        <v/>
      </c>
      <c r="C359" s="80" t="str">
        <f t="shared" ca="1" si="39"/>
        <v/>
      </c>
      <c r="D359" s="83" t="str">
        <f t="shared" ca="1" si="40"/>
        <v/>
      </c>
      <c r="E359" s="81">
        <f t="shared" ca="1" si="44"/>
        <v>0</v>
      </c>
      <c r="F359" s="83"/>
      <c r="G359" s="82" t="str">
        <f t="shared" ca="1" si="41"/>
        <v/>
      </c>
      <c r="H359" s="82" t="str">
        <f t="shared" ca="1" si="42"/>
        <v/>
      </c>
      <c r="I359" s="82" t="str">
        <f t="shared" ca="1" si="43"/>
        <v/>
      </c>
    </row>
    <row r="360" spans="2:9" ht="15" thickBot="1" x14ac:dyDescent="0.35">
      <c r="B360" s="79" t="str">
        <f t="shared" ca="1" si="38"/>
        <v/>
      </c>
      <c r="C360" s="80" t="str">
        <f t="shared" ca="1" si="39"/>
        <v/>
      </c>
      <c r="D360" s="83" t="str">
        <f t="shared" ca="1" si="40"/>
        <v/>
      </c>
      <c r="E360" s="81">
        <f t="shared" ca="1" si="44"/>
        <v>0</v>
      </c>
      <c r="F360" s="83"/>
      <c r="G360" s="82" t="str">
        <f t="shared" ca="1" si="41"/>
        <v/>
      </c>
      <c r="H360" s="82" t="str">
        <f t="shared" ca="1" si="42"/>
        <v/>
      </c>
      <c r="I360" s="82" t="str">
        <f t="shared" ca="1" si="43"/>
        <v/>
      </c>
    </row>
    <row r="361" spans="2:9" ht="15" thickBot="1" x14ac:dyDescent="0.35">
      <c r="B361" s="79" t="str">
        <f t="shared" ca="1" si="38"/>
        <v/>
      </c>
      <c r="C361" s="80" t="str">
        <f t="shared" ca="1" si="39"/>
        <v/>
      </c>
      <c r="D361" s="83" t="str">
        <f t="shared" ca="1" si="40"/>
        <v/>
      </c>
      <c r="E361" s="81">
        <f t="shared" ca="1" si="44"/>
        <v>0</v>
      </c>
      <c r="F361" s="83"/>
      <c r="G361" s="82" t="str">
        <f t="shared" ca="1" si="41"/>
        <v/>
      </c>
      <c r="H361" s="82" t="str">
        <f t="shared" ca="1" si="42"/>
        <v/>
      </c>
      <c r="I361" s="82" t="str">
        <f t="shared" ca="1" si="43"/>
        <v/>
      </c>
    </row>
    <row r="362" spans="2:9" ht="15" thickBot="1" x14ac:dyDescent="0.35">
      <c r="B362" s="79" t="str">
        <f t="shared" ca="1" si="38"/>
        <v/>
      </c>
      <c r="C362" s="80" t="str">
        <f t="shared" ca="1" si="39"/>
        <v/>
      </c>
      <c r="D362" s="83" t="str">
        <f t="shared" ca="1" si="40"/>
        <v/>
      </c>
      <c r="E362" s="81">
        <f t="shared" ca="1" si="44"/>
        <v>0</v>
      </c>
      <c r="F362" s="83"/>
      <c r="G362" s="82" t="str">
        <f t="shared" ca="1" si="41"/>
        <v/>
      </c>
      <c r="H362" s="82" t="str">
        <f t="shared" ca="1" si="42"/>
        <v/>
      </c>
      <c r="I362" s="82" t="str">
        <f t="shared" ca="1" si="43"/>
        <v/>
      </c>
    </row>
    <row r="363" spans="2:9" ht="15" thickBot="1" x14ac:dyDescent="0.35">
      <c r="B363" s="79" t="str">
        <f t="shared" ca="1" si="38"/>
        <v/>
      </c>
      <c r="C363" s="80" t="str">
        <f t="shared" ca="1" si="39"/>
        <v/>
      </c>
      <c r="D363" s="83" t="str">
        <f t="shared" ca="1" si="40"/>
        <v/>
      </c>
      <c r="E363" s="81">
        <f t="shared" ca="1" si="44"/>
        <v>0</v>
      </c>
      <c r="F363" s="83"/>
      <c r="G363" s="82" t="str">
        <f t="shared" ca="1" si="41"/>
        <v/>
      </c>
      <c r="H363" s="82" t="str">
        <f t="shared" ca="1" si="42"/>
        <v/>
      </c>
      <c r="I363" s="82" t="str">
        <f t="shared" ca="1" si="43"/>
        <v/>
      </c>
    </row>
    <row r="364" spans="2:9" ht="15" thickBot="1" x14ac:dyDescent="0.35">
      <c r="B364" s="79" t="str">
        <f t="shared" ca="1" si="38"/>
        <v/>
      </c>
      <c r="C364" s="80" t="str">
        <f t="shared" ca="1" si="39"/>
        <v/>
      </c>
      <c r="D364" s="83" t="str">
        <f t="shared" ca="1" si="40"/>
        <v/>
      </c>
      <c r="E364" s="81">
        <f t="shared" ca="1" si="44"/>
        <v>0</v>
      </c>
      <c r="F364" s="83"/>
      <c r="G364" s="82" t="str">
        <f t="shared" ca="1" si="41"/>
        <v/>
      </c>
      <c r="H364" s="82" t="str">
        <f t="shared" ca="1" si="42"/>
        <v/>
      </c>
      <c r="I364" s="82" t="str">
        <f t="shared" ca="1" si="43"/>
        <v/>
      </c>
    </row>
    <row r="365" spans="2:9" ht="15" thickBot="1" x14ac:dyDescent="0.35">
      <c r="B365" s="79" t="str">
        <f t="shared" ca="1" si="38"/>
        <v/>
      </c>
      <c r="C365" s="80" t="str">
        <f t="shared" ca="1" si="39"/>
        <v/>
      </c>
      <c r="D365" s="83" t="str">
        <f t="shared" ca="1" si="40"/>
        <v/>
      </c>
      <c r="E365" s="81">
        <f t="shared" ca="1" si="44"/>
        <v>0</v>
      </c>
      <c r="F365" s="83"/>
      <c r="G365" s="82" t="str">
        <f t="shared" ca="1" si="41"/>
        <v/>
      </c>
      <c r="H365" s="82" t="str">
        <f t="shared" ca="1" si="42"/>
        <v/>
      </c>
      <c r="I365" s="82" t="str">
        <f t="shared" ca="1" si="43"/>
        <v/>
      </c>
    </row>
    <row r="366" spans="2:9" ht="15" thickBot="1" x14ac:dyDescent="0.35">
      <c r="B366" s="79" t="str">
        <f t="shared" ca="1" si="38"/>
        <v/>
      </c>
      <c r="C366" s="80" t="str">
        <f t="shared" ca="1" si="39"/>
        <v/>
      </c>
      <c r="D366" s="83" t="str">
        <f t="shared" ca="1" si="40"/>
        <v/>
      </c>
      <c r="E366" s="81">
        <f t="shared" ca="1" si="44"/>
        <v>0</v>
      </c>
      <c r="F366" s="83"/>
      <c r="G366" s="82" t="str">
        <f t="shared" ca="1" si="41"/>
        <v/>
      </c>
      <c r="H366" s="82" t="str">
        <f t="shared" ca="1" si="42"/>
        <v/>
      </c>
      <c r="I366" s="82" t="str">
        <f t="shared" ca="1" si="43"/>
        <v/>
      </c>
    </row>
    <row r="367" spans="2:9" ht="15" thickBot="1" x14ac:dyDescent="0.35">
      <c r="B367" s="79" t="str">
        <f t="shared" ref="B367:B430" ca="1" si="45">IFERROR(IF(I366&lt;=0,"",B366+1),"")</f>
        <v/>
      </c>
      <c r="C367" s="80" t="str">
        <f t="shared" ca="1" si="39"/>
        <v/>
      </c>
      <c r="D367" s="83" t="str">
        <f t="shared" ca="1" si="40"/>
        <v/>
      </c>
      <c r="E367" s="81">
        <f t="shared" ca="1" si="44"/>
        <v>0</v>
      </c>
      <c r="F367" s="83"/>
      <c r="G367" s="82" t="str">
        <f t="shared" ca="1" si="41"/>
        <v/>
      </c>
      <c r="H367" s="82" t="str">
        <f t="shared" ca="1" si="42"/>
        <v/>
      </c>
      <c r="I367" s="82" t="str">
        <f t="shared" ca="1" si="43"/>
        <v/>
      </c>
    </row>
    <row r="368" spans="2:9" ht="15" thickBot="1" x14ac:dyDescent="0.35">
      <c r="B368" s="79" t="str">
        <f t="shared" ca="1" si="45"/>
        <v/>
      </c>
      <c r="C368" s="80" t="str">
        <f t="shared" ca="1" si="39"/>
        <v/>
      </c>
      <c r="D368" s="83" t="str">
        <f t="shared" ca="1" si="40"/>
        <v/>
      </c>
      <c r="E368" s="81">
        <f t="shared" ca="1" si="44"/>
        <v>0</v>
      </c>
      <c r="F368" s="83"/>
      <c r="G368" s="82" t="str">
        <f t="shared" ca="1" si="41"/>
        <v/>
      </c>
      <c r="H368" s="82" t="str">
        <f t="shared" ca="1" si="42"/>
        <v/>
      </c>
      <c r="I368" s="82" t="str">
        <f t="shared" ca="1" si="43"/>
        <v/>
      </c>
    </row>
    <row r="369" spans="2:9" ht="15" thickBot="1" x14ac:dyDescent="0.35">
      <c r="B369" s="79" t="str">
        <f t="shared" ca="1" si="45"/>
        <v/>
      </c>
      <c r="C369" s="80" t="str">
        <f t="shared" ca="1" si="39"/>
        <v/>
      </c>
      <c r="D369" s="83" t="str">
        <f t="shared" ca="1" si="40"/>
        <v/>
      </c>
      <c r="E369" s="81">
        <f t="shared" ca="1" si="44"/>
        <v>0</v>
      </c>
      <c r="F369" s="83"/>
      <c r="G369" s="82" t="str">
        <f t="shared" ca="1" si="41"/>
        <v/>
      </c>
      <c r="H369" s="82" t="str">
        <f t="shared" ca="1" si="42"/>
        <v/>
      </c>
      <c r="I369" s="82" t="str">
        <f t="shared" ca="1" si="43"/>
        <v/>
      </c>
    </row>
    <row r="370" spans="2:9" ht="15" thickBot="1" x14ac:dyDescent="0.35">
      <c r="B370" s="79" t="str">
        <f t="shared" ca="1" si="45"/>
        <v/>
      </c>
      <c r="C370" s="80" t="str">
        <f t="shared" ca="1" si="39"/>
        <v/>
      </c>
      <c r="D370" s="83" t="str">
        <f t="shared" ca="1" si="40"/>
        <v/>
      </c>
      <c r="E370" s="81">
        <f t="shared" ca="1" si="44"/>
        <v>0</v>
      </c>
      <c r="F370" s="83"/>
      <c r="G370" s="82" t="str">
        <f t="shared" ca="1" si="41"/>
        <v/>
      </c>
      <c r="H370" s="82" t="str">
        <f t="shared" ca="1" si="42"/>
        <v/>
      </c>
      <c r="I370" s="82" t="str">
        <f t="shared" ca="1" si="43"/>
        <v/>
      </c>
    </row>
    <row r="371" spans="2:9" ht="15" thickBot="1" x14ac:dyDescent="0.35">
      <c r="B371" s="79" t="str">
        <f t="shared" ca="1" si="45"/>
        <v/>
      </c>
      <c r="C371" s="80" t="str">
        <f t="shared" ca="1" si="39"/>
        <v/>
      </c>
      <c r="D371" s="83" t="str">
        <f t="shared" ca="1" si="40"/>
        <v/>
      </c>
      <c r="E371" s="81">
        <f t="shared" ca="1" si="44"/>
        <v>0</v>
      </c>
      <c r="F371" s="83"/>
      <c r="G371" s="82" t="str">
        <f t="shared" ca="1" si="41"/>
        <v/>
      </c>
      <c r="H371" s="82" t="str">
        <f t="shared" ca="1" si="42"/>
        <v/>
      </c>
      <c r="I371" s="82" t="str">
        <f t="shared" ca="1" si="43"/>
        <v/>
      </c>
    </row>
    <row r="372" spans="2:9" ht="15" thickBot="1" x14ac:dyDescent="0.35">
      <c r="B372" s="79" t="str">
        <f t="shared" ca="1" si="45"/>
        <v/>
      </c>
      <c r="C372" s="80" t="str">
        <f t="shared" ca="1" si="39"/>
        <v/>
      </c>
      <c r="D372" s="83" t="str">
        <f t="shared" ca="1" si="40"/>
        <v/>
      </c>
      <c r="E372" s="81">
        <f t="shared" ca="1" si="44"/>
        <v>0</v>
      </c>
      <c r="F372" s="83"/>
      <c r="G372" s="82" t="str">
        <f t="shared" ca="1" si="41"/>
        <v/>
      </c>
      <c r="H372" s="82" t="str">
        <f t="shared" ca="1" si="42"/>
        <v/>
      </c>
      <c r="I372" s="82" t="str">
        <f t="shared" ca="1" si="43"/>
        <v/>
      </c>
    </row>
    <row r="373" spans="2:9" ht="15" thickBot="1" x14ac:dyDescent="0.35">
      <c r="B373" s="79" t="str">
        <f t="shared" ca="1" si="45"/>
        <v/>
      </c>
      <c r="C373" s="80" t="str">
        <f t="shared" ca="1" si="39"/>
        <v/>
      </c>
      <c r="D373" s="83" t="str">
        <f t="shared" ca="1" si="40"/>
        <v/>
      </c>
      <c r="E373" s="81">
        <f t="shared" ca="1" si="44"/>
        <v>0</v>
      </c>
      <c r="F373" s="83"/>
      <c r="G373" s="82" t="str">
        <f t="shared" ca="1" si="41"/>
        <v/>
      </c>
      <c r="H373" s="82" t="str">
        <f t="shared" ca="1" si="42"/>
        <v/>
      </c>
      <c r="I373" s="82" t="str">
        <f t="shared" ca="1" si="43"/>
        <v/>
      </c>
    </row>
    <row r="374" spans="2:9" ht="15" thickBot="1" x14ac:dyDescent="0.35">
      <c r="B374" s="79" t="str">
        <f t="shared" ca="1" si="45"/>
        <v/>
      </c>
      <c r="C374" s="80" t="str">
        <f t="shared" ca="1" si="39"/>
        <v/>
      </c>
      <c r="D374" s="83" t="str">
        <f t="shared" ca="1" si="40"/>
        <v/>
      </c>
      <c r="E374" s="81">
        <f t="shared" ca="1" si="44"/>
        <v>0</v>
      </c>
      <c r="F374" s="83"/>
      <c r="G374" s="82" t="str">
        <f t="shared" ca="1" si="41"/>
        <v/>
      </c>
      <c r="H374" s="82" t="str">
        <f t="shared" ca="1" si="42"/>
        <v/>
      </c>
      <c r="I374" s="82" t="str">
        <f t="shared" ca="1" si="43"/>
        <v/>
      </c>
    </row>
    <row r="375" spans="2:9" ht="15" thickBot="1" x14ac:dyDescent="0.35">
      <c r="B375" s="79" t="str">
        <f t="shared" ca="1" si="45"/>
        <v/>
      </c>
      <c r="C375" s="80" t="str">
        <f t="shared" ca="1" si="39"/>
        <v/>
      </c>
      <c r="D375" s="83" t="str">
        <f t="shared" ca="1" si="40"/>
        <v/>
      </c>
      <c r="E375" s="81">
        <f t="shared" ca="1" si="44"/>
        <v>0</v>
      </c>
      <c r="F375" s="83"/>
      <c r="G375" s="82" t="str">
        <f t="shared" ca="1" si="41"/>
        <v/>
      </c>
      <c r="H375" s="82" t="str">
        <f t="shared" ca="1" si="42"/>
        <v/>
      </c>
      <c r="I375" s="82" t="str">
        <f t="shared" ca="1" si="43"/>
        <v/>
      </c>
    </row>
    <row r="376" spans="2:9" ht="15" thickBot="1" x14ac:dyDescent="0.35">
      <c r="B376" s="79" t="str">
        <f t="shared" ca="1" si="45"/>
        <v/>
      </c>
      <c r="C376" s="80" t="str">
        <f t="shared" ca="1" si="39"/>
        <v/>
      </c>
      <c r="D376" s="83" t="str">
        <f t="shared" ca="1" si="40"/>
        <v/>
      </c>
      <c r="E376" s="81">
        <f t="shared" ca="1" si="44"/>
        <v>0</v>
      </c>
      <c r="F376" s="83"/>
      <c r="G376" s="82" t="str">
        <f t="shared" ca="1" si="41"/>
        <v/>
      </c>
      <c r="H376" s="82" t="str">
        <f t="shared" ca="1" si="42"/>
        <v/>
      </c>
      <c r="I376" s="82" t="str">
        <f t="shared" ca="1" si="43"/>
        <v/>
      </c>
    </row>
    <row r="377" spans="2:9" ht="15" thickBot="1" x14ac:dyDescent="0.35">
      <c r="B377" s="79" t="str">
        <f t="shared" ca="1" si="45"/>
        <v/>
      </c>
      <c r="C377" s="80" t="str">
        <f t="shared" ca="1" si="39"/>
        <v/>
      </c>
      <c r="D377" s="83" t="str">
        <f t="shared" ca="1" si="40"/>
        <v/>
      </c>
      <c r="E377" s="81">
        <f t="shared" ca="1" si="44"/>
        <v>0</v>
      </c>
      <c r="F377" s="83"/>
      <c r="G377" s="82" t="str">
        <f t="shared" ca="1" si="41"/>
        <v/>
      </c>
      <c r="H377" s="82" t="str">
        <f t="shared" ca="1" si="42"/>
        <v/>
      </c>
      <c r="I377" s="82" t="str">
        <f t="shared" ca="1" si="43"/>
        <v/>
      </c>
    </row>
    <row r="378" spans="2:9" ht="15" thickBot="1" x14ac:dyDescent="0.35">
      <c r="B378" s="79" t="str">
        <f t="shared" ca="1" si="45"/>
        <v/>
      </c>
      <c r="C378" s="80" t="str">
        <f t="shared" ca="1" si="39"/>
        <v/>
      </c>
      <c r="D378" s="83" t="str">
        <f t="shared" ca="1" si="40"/>
        <v/>
      </c>
      <c r="E378" s="81">
        <f t="shared" ca="1" si="44"/>
        <v>0</v>
      </c>
      <c r="F378" s="83"/>
      <c r="G378" s="82" t="str">
        <f t="shared" ca="1" si="41"/>
        <v/>
      </c>
      <c r="H378" s="82" t="str">
        <f t="shared" ca="1" si="42"/>
        <v/>
      </c>
      <c r="I378" s="82" t="str">
        <f t="shared" ca="1" si="43"/>
        <v/>
      </c>
    </row>
    <row r="379" spans="2:9" ht="15" thickBot="1" x14ac:dyDescent="0.35">
      <c r="B379" s="79" t="str">
        <f t="shared" ca="1" si="45"/>
        <v/>
      </c>
      <c r="C379" s="80" t="str">
        <f t="shared" ca="1" si="39"/>
        <v/>
      </c>
      <c r="D379" s="83" t="str">
        <f t="shared" ca="1" si="40"/>
        <v/>
      </c>
      <c r="E379" s="81">
        <f t="shared" ca="1" si="44"/>
        <v>0</v>
      </c>
      <c r="F379" s="83"/>
      <c r="G379" s="82" t="str">
        <f t="shared" ca="1" si="41"/>
        <v/>
      </c>
      <c r="H379" s="82" t="str">
        <f t="shared" ca="1" si="42"/>
        <v/>
      </c>
      <c r="I379" s="82" t="str">
        <f t="shared" ca="1" si="43"/>
        <v/>
      </c>
    </row>
    <row r="380" spans="2:9" ht="15" thickBot="1" x14ac:dyDescent="0.35">
      <c r="B380" s="79" t="str">
        <f t="shared" ca="1" si="45"/>
        <v/>
      </c>
      <c r="C380" s="80" t="str">
        <f t="shared" ca="1" si="39"/>
        <v/>
      </c>
      <c r="D380" s="83" t="str">
        <f t="shared" ca="1" si="40"/>
        <v/>
      </c>
      <c r="E380" s="81">
        <f t="shared" ca="1" si="44"/>
        <v>0</v>
      </c>
      <c r="F380" s="83"/>
      <c r="G380" s="82" t="str">
        <f t="shared" ca="1" si="41"/>
        <v/>
      </c>
      <c r="H380" s="82" t="str">
        <f t="shared" ca="1" si="42"/>
        <v/>
      </c>
      <c r="I380" s="82" t="str">
        <f t="shared" ca="1" si="43"/>
        <v/>
      </c>
    </row>
    <row r="381" spans="2:9" ht="15" thickBot="1" x14ac:dyDescent="0.35">
      <c r="B381" s="79" t="str">
        <f t="shared" ca="1" si="45"/>
        <v/>
      </c>
      <c r="C381" s="80" t="str">
        <f t="shared" ca="1" si="39"/>
        <v/>
      </c>
      <c r="D381" s="83" t="str">
        <f t="shared" ca="1" si="40"/>
        <v/>
      </c>
      <c r="E381" s="81">
        <f t="shared" ca="1" si="44"/>
        <v>0</v>
      </c>
      <c r="F381" s="83"/>
      <c r="G381" s="82" t="str">
        <f t="shared" ca="1" si="41"/>
        <v/>
      </c>
      <c r="H381" s="82" t="str">
        <f t="shared" ca="1" si="42"/>
        <v/>
      </c>
      <c r="I381" s="82" t="str">
        <f t="shared" ca="1" si="43"/>
        <v/>
      </c>
    </row>
    <row r="382" spans="2:9" ht="15" thickBot="1" x14ac:dyDescent="0.35">
      <c r="B382" s="79" t="str">
        <f t="shared" ca="1" si="45"/>
        <v/>
      </c>
      <c r="C382" s="80" t="str">
        <f t="shared" ca="1" si="39"/>
        <v/>
      </c>
      <c r="D382" s="83" t="str">
        <f t="shared" ca="1" si="40"/>
        <v/>
      </c>
      <c r="E382" s="81">
        <f t="shared" ca="1" si="44"/>
        <v>0</v>
      </c>
      <c r="F382" s="83"/>
      <c r="G382" s="82" t="str">
        <f t="shared" ca="1" si="41"/>
        <v/>
      </c>
      <c r="H382" s="82" t="str">
        <f t="shared" ca="1" si="42"/>
        <v/>
      </c>
      <c r="I382" s="82" t="str">
        <f t="shared" ca="1" si="43"/>
        <v/>
      </c>
    </row>
    <row r="383" spans="2:9" ht="15" thickBot="1" x14ac:dyDescent="0.35">
      <c r="B383" s="79" t="str">
        <f t="shared" ca="1" si="45"/>
        <v/>
      </c>
      <c r="C383" s="80" t="str">
        <f t="shared" ca="1" si="39"/>
        <v/>
      </c>
      <c r="D383" s="83" t="str">
        <f t="shared" ca="1" si="40"/>
        <v/>
      </c>
      <c r="E383" s="81">
        <f t="shared" ca="1" si="44"/>
        <v>0</v>
      </c>
      <c r="F383" s="83"/>
      <c r="G383" s="82" t="str">
        <f t="shared" ca="1" si="41"/>
        <v/>
      </c>
      <c r="H383" s="82" t="str">
        <f t="shared" ca="1" si="42"/>
        <v/>
      </c>
      <c r="I383" s="82" t="str">
        <f t="shared" ca="1" si="43"/>
        <v/>
      </c>
    </row>
    <row r="384" spans="2:9" ht="15" thickBot="1" x14ac:dyDescent="0.35">
      <c r="B384" s="79" t="str">
        <f t="shared" ca="1" si="45"/>
        <v/>
      </c>
      <c r="C384" s="80" t="str">
        <f t="shared" ca="1" si="39"/>
        <v/>
      </c>
      <c r="D384" s="83" t="str">
        <f t="shared" ca="1" si="40"/>
        <v/>
      </c>
      <c r="E384" s="81">
        <f t="shared" ca="1" si="44"/>
        <v>0</v>
      </c>
      <c r="F384" s="83"/>
      <c r="G384" s="82" t="str">
        <f t="shared" ca="1" si="41"/>
        <v/>
      </c>
      <c r="H384" s="82" t="str">
        <f t="shared" ca="1" si="42"/>
        <v/>
      </c>
      <c r="I384" s="82" t="str">
        <f t="shared" ca="1" si="43"/>
        <v/>
      </c>
    </row>
    <row r="385" spans="2:9" ht="15" thickBot="1" x14ac:dyDescent="0.35">
      <c r="B385" s="79" t="str">
        <f t="shared" ca="1" si="45"/>
        <v/>
      </c>
      <c r="C385" s="80" t="str">
        <f t="shared" ca="1" si="39"/>
        <v/>
      </c>
      <c r="D385" s="83" t="str">
        <f t="shared" ca="1" si="40"/>
        <v/>
      </c>
      <c r="E385" s="81">
        <f t="shared" ca="1" si="44"/>
        <v>0</v>
      </c>
      <c r="F385" s="83"/>
      <c r="G385" s="82" t="str">
        <f t="shared" ca="1" si="41"/>
        <v/>
      </c>
      <c r="H385" s="82" t="str">
        <f t="shared" ca="1" si="42"/>
        <v/>
      </c>
      <c r="I385" s="82" t="str">
        <f t="shared" ca="1" si="43"/>
        <v/>
      </c>
    </row>
    <row r="386" spans="2:9" ht="15" thickBot="1" x14ac:dyDescent="0.35">
      <c r="B386" s="79" t="str">
        <f t="shared" ca="1" si="45"/>
        <v/>
      </c>
      <c r="C386" s="80" t="str">
        <f t="shared" ca="1" si="39"/>
        <v/>
      </c>
      <c r="D386" s="83" t="str">
        <f t="shared" ca="1" si="40"/>
        <v/>
      </c>
      <c r="E386" s="81">
        <f t="shared" ca="1" si="44"/>
        <v>0</v>
      </c>
      <c r="F386" s="83"/>
      <c r="G386" s="82" t="str">
        <f t="shared" ca="1" si="41"/>
        <v/>
      </c>
      <c r="H386" s="82" t="str">
        <f t="shared" ca="1" si="42"/>
        <v/>
      </c>
      <c r="I386" s="82" t="str">
        <f t="shared" ca="1" si="43"/>
        <v/>
      </c>
    </row>
    <row r="387" spans="2:9" ht="15" thickBot="1" x14ac:dyDescent="0.35">
      <c r="B387" s="79" t="str">
        <f t="shared" ca="1" si="45"/>
        <v/>
      </c>
      <c r="C387" s="80" t="str">
        <f t="shared" ca="1" si="39"/>
        <v/>
      </c>
      <c r="D387" s="83" t="str">
        <f t="shared" ca="1" si="40"/>
        <v/>
      </c>
      <c r="E387" s="81">
        <f t="shared" ca="1" si="44"/>
        <v>0</v>
      </c>
      <c r="F387" s="83"/>
      <c r="G387" s="82" t="str">
        <f t="shared" ca="1" si="41"/>
        <v/>
      </c>
      <c r="H387" s="82" t="str">
        <f t="shared" ca="1" si="42"/>
        <v/>
      </c>
      <c r="I387" s="82" t="str">
        <f t="shared" ca="1" si="43"/>
        <v/>
      </c>
    </row>
    <row r="388" spans="2:9" ht="15" thickBot="1" x14ac:dyDescent="0.35">
      <c r="B388" s="79" t="str">
        <f t="shared" ca="1" si="45"/>
        <v/>
      </c>
      <c r="C388" s="80" t="str">
        <f t="shared" ca="1" si="39"/>
        <v/>
      </c>
      <c r="D388" s="83" t="str">
        <f t="shared" ca="1" si="40"/>
        <v/>
      </c>
      <c r="E388" s="81">
        <f t="shared" ca="1" si="44"/>
        <v>0</v>
      </c>
      <c r="F388" s="83"/>
      <c r="G388" s="82" t="str">
        <f t="shared" ca="1" si="41"/>
        <v/>
      </c>
      <c r="H388" s="82" t="str">
        <f t="shared" ca="1" si="42"/>
        <v/>
      </c>
      <c r="I388" s="82" t="str">
        <f t="shared" ca="1" si="43"/>
        <v/>
      </c>
    </row>
    <row r="389" spans="2:9" ht="15" thickBot="1" x14ac:dyDescent="0.35">
      <c r="B389" s="79" t="str">
        <f t="shared" ca="1" si="45"/>
        <v/>
      </c>
      <c r="C389" s="80" t="str">
        <f t="shared" ca="1" si="39"/>
        <v/>
      </c>
      <c r="D389" s="83" t="str">
        <f t="shared" ca="1" si="40"/>
        <v/>
      </c>
      <c r="E389" s="81">
        <f t="shared" ca="1" si="44"/>
        <v>0</v>
      </c>
      <c r="F389" s="83"/>
      <c r="G389" s="82" t="str">
        <f t="shared" ca="1" si="41"/>
        <v/>
      </c>
      <c r="H389" s="82" t="str">
        <f t="shared" ca="1" si="42"/>
        <v/>
      </c>
      <c r="I389" s="82" t="str">
        <f t="shared" ca="1" si="43"/>
        <v/>
      </c>
    </row>
    <row r="390" spans="2:9" ht="15" thickBot="1" x14ac:dyDescent="0.35">
      <c r="B390" s="79" t="str">
        <f t="shared" ca="1" si="45"/>
        <v/>
      </c>
      <c r="C390" s="80" t="str">
        <f t="shared" ca="1" si="39"/>
        <v/>
      </c>
      <c r="D390" s="83" t="str">
        <f t="shared" ca="1" si="40"/>
        <v/>
      </c>
      <c r="E390" s="81">
        <f t="shared" ca="1" si="44"/>
        <v>0</v>
      </c>
      <c r="F390" s="83"/>
      <c r="G390" s="82" t="str">
        <f t="shared" ca="1" si="41"/>
        <v/>
      </c>
      <c r="H390" s="82" t="str">
        <f t="shared" ca="1" si="42"/>
        <v/>
      </c>
      <c r="I390" s="82" t="str">
        <f t="shared" ca="1" si="43"/>
        <v/>
      </c>
    </row>
    <row r="391" spans="2:9" ht="15" thickBot="1" x14ac:dyDescent="0.35">
      <c r="B391" s="79" t="str">
        <f t="shared" ca="1" si="45"/>
        <v/>
      </c>
      <c r="C391" s="80" t="str">
        <f t="shared" ca="1" si="39"/>
        <v/>
      </c>
      <c r="D391" s="83" t="str">
        <f t="shared" ca="1" si="40"/>
        <v/>
      </c>
      <c r="E391" s="81">
        <f t="shared" ca="1" si="44"/>
        <v>0</v>
      </c>
      <c r="F391" s="83"/>
      <c r="G391" s="82" t="str">
        <f t="shared" ca="1" si="41"/>
        <v/>
      </c>
      <c r="H391" s="82" t="str">
        <f t="shared" ca="1" si="42"/>
        <v/>
      </c>
      <c r="I391" s="82" t="str">
        <f t="shared" ca="1" si="43"/>
        <v/>
      </c>
    </row>
    <row r="392" spans="2:9" ht="15" thickBot="1" x14ac:dyDescent="0.35">
      <c r="B392" s="79" t="str">
        <f t="shared" ca="1" si="45"/>
        <v/>
      </c>
      <c r="C392" s="80" t="str">
        <f t="shared" ca="1" si="39"/>
        <v/>
      </c>
      <c r="D392" s="83" t="str">
        <f t="shared" ca="1" si="40"/>
        <v/>
      </c>
      <c r="E392" s="81">
        <f t="shared" ca="1" si="44"/>
        <v>0</v>
      </c>
      <c r="F392" s="83"/>
      <c r="G392" s="82" t="str">
        <f t="shared" ca="1" si="41"/>
        <v/>
      </c>
      <c r="H392" s="82" t="str">
        <f t="shared" ca="1" si="42"/>
        <v/>
      </c>
      <c r="I392" s="82" t="str">
        <f t="shared" ca="1" si="43"/>
        <v/>
      </c>
    </row>
    <row r="393" spans="2:9" ht="15" thickBot="1" x14ac:dyDescent="0.35">
      <c r="B393" s="79" t="str">
        <f t="shared" ca="1" si="45"/>
        <v/>
      </c>
      <c r="C393" s="80" t="str">
        <f t="shared" ca="1" si="39"/>
        <v/>
      </c>
      <c r="D393" s="83" t="str">
        <f t="shared" ca="1" si="40"/>
        <v/>
      </c>
      <c r="E393" s="81">
        <f t="shared" ca="1" si="44"/>
        <v>0</v>
      </c>
      <c r="F393" s="83"/>
      <c r="G393" s="82" t="str">
        <f t="shared" ca="1" si="41"/>
        <v/>
      </c>
      <c r="H393" s="82" t="str">
        <f t="shared" ca="1" si="42"/>
        <v/>
      </c>
      <c r="I393" s="82" t="str">
        <f t="shared" ca="1" si="43"/>
        <v/>
      </c>
    </row>
    <row r="394" spans="2:9" ht="15" thickBot="1" x14ac:dyDescent="0.35">
      <c r="B394" s="79" t="str">
        <f t="shared" ca="1" si="45"/>
        <v/>
      </c>
      <c r="C394" s="80" t="str">
        <f t="shared" ca="1" si="39"/>
        <v/>
      </c>
      <c r="D394" s="83" t="str">
        <f t="shared" ca="1" si="40"/>
        <v/>
      </c>
      <c r="E394" s="81">
        <f t="shared" ca="1" si="44"/>
        <v>0</v>
      </c>
      <c r="F394" s="83"/>
      <c r="G394" s="82" t="str">
        <f t="shared" ca="1" si="41"/>
        <v/>
      </c>
      <c r="H394" s="82" t="str">
        <f t="shared" ca="1" si="42"/>
        <v/>
      </c>
      <c r="I394" s="82" t="str">
        <f t="shared" ca="1" si="43"/>
        <v/>
      </c>
    </row>
    <row r="395" spans="2:9" ht="15" thickBot="1" x14ac:dyDescent="0.35">
      <c r="B395" s="79" t="str">
        <f t="shared" ca="1" si="45"/>
        <v/>
      </c>
      <c r="C395" s="80" t="str">
        <f t="shared" ca="1" si="39"/>
        <v/>
      </c>
      <c r="D395" s="83" t="str">
        <f t="shared" ca="1" si="40"/>
        <v/>
      </c>
      <c r="E395" s="81">
        <f t="shared" ca="1" si="44"/>
        <v>0</v>
      </c>
      <c r="F395" s="83"/>
      <c r="G395" s="82" t="str">
        <f t="shared" ca="1" si="41"/>
        <v/>
      </c>
      <c r="H395" s="82" t="str">
        <f t="shared" ca="1" si="42"/>
        <v/>
      </c>
      <c r="I395" s="82" t="str">
        <f t="shared" ca="1" si="43"/>
        <v/>
      </c>
    </row>
    <row r="396" spans="2:9" ht="15" thickBot="1" x14ac:dyDescent="0.35">
      <c r="B396" s="79" t="str">
        <f t="shared" ca="1" si="45"/>
        <v/>
      </c>
      <c r="C396" s="80" t="str">
        <f t="shared" ca="1" si="39"/>
        <v/>
      </c>
      <c r="D396" s="83" t="str">
        <f t="shared" ca="1" si="40"/>
        <v/>
      </c>
      <c r="E396" s="81">
        <f t="shared" ca="1" si="44"/>
        <v>0</v>
      </c>
      <c r="F396" s="83"/>
      <c r="G396" s="82" t="str">
        <f t="shared" ca="1" si="41"/>
        <v/>
      </c>
      <c r="H396" s="82" t="str">
        <f t="shared" ca="1" si="42"/>
        <v/>
      </c>
      <c r="I396" s="82" t="str">
        <f t="shared" ca="1" si="43"/>
        <v/>
      </c>
    </row>
    <row r="397" spans="2:9" ht="15" thickBot="1" x14ac:dyDescent="0.35">
      <c r="B397" s="79" t="str">
        <f t="shared" ca="1" si="45"/>
        <v/>
      </c>
      <c r="C397" s="80" t="str">
        <f t="shared" ca="1" si="39"/>
        <v/>
      </c>
      <c r="D397" s="83" t="str">
        <f t="shared" ca="1" si="40"/>
        <v/>
      </c>
      <c r="E397" s="81">
        <f t="shared" ca="1" si="44"/>
        <v>0</v>
      </c>
      <c r="F397" s="83"/>
      <c r="G397" s="82" t="str">
        <f t="shared" ca="1" si="41"/>
        <v/>
      </c>
      <c r="H397" s="82" t="str">
        <f t="shared" ca="1" si="42"/>
        <v/>
      </c>
      <c r="I397" s="82" t="str">
        <f t="shared" ca="1" si="43"/>
        <v/>
      </c>
    </row>
    <row r="398" spans="2:9" ht="15" thickBot="1" x14ac:dyDescent="0.35">
      <c r="B398" s="79" t="str">
        <f t="shared" ca="1" si="45"/>
        <v/>
      </c>
      <c r="C398" s="80" t="str">
        <f t="shared" ca="1" si="39"/>
        <v/>
      </c>
      <c r="D398" s="83" t="str">
        <f t="shared" ca="1" si="40"/>
        <v/>
      </c>
      <c r="E398" s="81">
        <f t="shared" ca="1" si="44"/>
        <v>0</v>
      </c>
      <c r="F398" s="83"/>
      <c r="G398" s="82" t="str">
        <f t="shared" ca="1" si="41"/>
        <v/>
      </c>
      <c r="H398" s="82" t="str">
        <f t="shared" ca="1" si="42"/>
        <v/>
      </c>
      <c r="I398" s="82" t="str">
        <f t="shared" ca="1" si="43"/>
        <v/>
      </c>
    </row>
    <row r="399" spans="2:9" ht="15" thickBot="1" x14ac:dyDescent="0.35">
      <c r="B399" s="79" t="str">
        <f t="shared" ca="1" si="45"/>
        <v/>
      </c>
      <c r="C399" s="80" t="str">
        <f t="shared" ca="1" si="39"/>
        <v/>
      </c>
      <c r="D399" s="83" t="str">
        <f t="shared" ca="1" si="40"/>
        <v/>
      </c>
      <c r="E399" s="81">
        <f t="shared" ca="1" si="44"/>
        <v>0</v>
      </c>
      <c r="F399" s="83"/>
      <c r="G399" s="82" t="str">
        <f t="shared" ca="1" si="41"/>
        <v/>
      </c>
      <c r="H399" s="82" t="str">
        <f t="shared" ca="1" si="42"/>
        <v/>
      </c>
      <c r="I399" s="82" t="str">
        <f t="shared" ca="1" si="43"/>
        <v/>
      </c>
    </row>
    <row r="400" spans="2:9" ht="15" thickBot="1" x14ac:dyDescent="0.35">
      <c r="B400" s="79" t="str">
        <f t="shared" ca="1" si="45"/>
        <v/>
      </c>
      <c r="C400" s="80" t="str">
        <f t="shared" ca="1" si="39"/>
        <v/>
      </c>
      <c r="D400" s="83" t="str">
        <f t="shared" ca="1" si="40"/>
        <v/>
      </c>
      <c r="E400" s="81">
        <f t="shared" ca="1" si="44"/>
        <v>0</v>
      </c>
      <c r="F400" s="83"/>
      <c r="G400" s="82" t="str">
        <f t="shared" ca="1" si="41"/>
        <v/>
      </c>
      <c r="H400" s="82" t="str">
        <f t="shared" ca="1" si="42"/>
        <v/>
      </c>
      <c r="I400" s="82" t="str">
        <f t="shared" ca="1" si="43"/>
        <v/>
      </c>
    </row>
    <row r="401" spans="2:9" ht="15" thickBot="1" x14ac:dyDescent="0.35">
      <c r="B401" s="79" t="str">
        <f t="shared" ca="1" si="45"/>
        <v/>
      </c>
      <c r="C401" s="80" t="str">
        <f t="shared" ca="1" si="39"/>
        <v/>
      </c>
      <c r="D401" s="83" t="str">
        <f t="shared" ca="1" si="40"/>
        <v/>
      </c>
      <c r="E401" s="81">
        <f t="shared" ca="1" si="44"/>
        <v>0</v>
      </c>
      <c r="F401" s="83"/>
      <c r="G401" s="82" t="str">
        <f t="shared" ca="1" si="41"/>
        <v/>
      </c>
      <c r="H401" s="82" t="str">
        <f t="shared" ca="1" si="42"/>
        <v/>
      </c>
      <c r="I401" s="82" t="str">
        <f t="shared" ca="1" si="43"/>
        <v/>
      </c>
    </row>
    <row r="402" spans="2:9" ht="15" thickBot="1" x14ac:dyDescent="0.35">
      <c r="B402" s="79" t="str">
        <f t="shared" ca="1" si="45"/>
        <v/>
      </c>
      <c r="C402" s="80" t="str">
        <f t="shared" ca="1" si="39"/>
        <v/>
      </c>
      <c r="D402" s="83" t="str">
        <f t="shared" ca="1" si="40"/>
        <v/>
      </c>
      <c r="E402" s="81">
        <f t="shared" ca="1" si="44"/>
        <v>0</v>
      </c>
      <c r="F402" s="83"/>
      <c r="G402" s="82" t="str">
        <f t="shared" ca="1" si="41"/>
        <v/>
      </c>
      <c r="H402" s="82" t="str">
        <f t="shared" ca="1" si="42"/>
        <v/>
      </c>
      <c r="I402" s="82" t="str">
        <f t="shared" ca="1" si="43"/>
        <v/>
      </c>
    </row>
    <row r="403" spans="2:9" ht="15" thickBot="1" x14ac:dyDescent="0.35">
      <c r="B403" s="79" t="str">
        <f t="shared" ca="1" si="45"/>
        <v/>
      </c>
      <c r="C403" s="80" t="str">
        <f t="shared" ca="1" si="39"/>
        <v/>
      </c>
      <c r="D403" s="83" t="str">
        <f t="shared" ca="1" si="40"/>
        <v/>
      </c>
      <c r="E403" s="81">
        <f t="shared" ca="1" si="44"/>
        <v>0</v>
      </c>
      <c r="F403" s="83"/>
      <c r="G403" s="82" t="str">
        <f t="shared" ca="1" si="41"/>
        <v/>
      </c>
      <c r="H403" s="82" t="str">
        <f t="shared" ca="1" si="42"/>
        <v/>
      </c>
      <c r="I403" s="82" t="str">
        <f t="shared" ca="1" si="43"/>
        <v/>
      </c>
    </row>
    <row r="404" spans="2:9" ht="15" thickBot="1" x14ac:dyDescent="0.35">
      <c r="B404" s="79" t="str">
        <f t="shared" ca="1" si="45"/>
        <v/>
      </c>
      <c r="C404" s="80" t="str">
        <f t="shared" ca="1" si="39"/>
        <v/>
      </c>
      <c r="D404" s="83" t="str">
        <f t="shared" ca="1" si="40"/>
        <v/>
      </c>
      <c r="E404" s="81">
        <f t="shared" ca="1" si="44"/>
        <v>0</v>
      </c>
      <c r="F404" s="83"/>
      <c r="G404" s="82" t="str">
        <f t="shared" ca="1" si="41"/>
        <v/>
      </c>
      <c r="H404" s="82" t="str">
        <f t="shared" ca="1" si="42"/>
        <v/>
      </c>
      <c r="I404" s="82" t="str">
        <f t="shared" ca="1" si="43"/>
        <v/>
      </c>
    </row>
    <row r="405" spans="2:9" ht="15" thickBot="1" x14ac:dyDescent="0.35">
      <c r="B405" s="79" t="str">
        <f t="shared" ca="1" si="45"/>
        <v/>
      </c>
      <c r="C405" s="80" t="str">
        <f t="shared" ca="1" si="39"/>
        <v/>
      </c>
      <c r="D405" s="83" t="str">
        <f t="shared" ca="1" si="40"/>
        <v/>
      </c>
      <c r="E405" s="81">
        <f t="shared" ca="1" si="44"/>
        <v>0</v>
      </c>
      <c r="F405" s="83"/>
      <c r="G405" s="82" t="str">
        <f t="shared" ca="1" si="41"/>
        <v/>
      </c>
      <c r="H405" s="82" t="str">
        <f t="shared" ca="1" si="42"/>
        <v/>
      </c>
      <c r="I405" s="82" t="str">
        <f t="shared" ca="1" si="43"/>
        <v/>
      </c>
    </row>
    <row r="406" spans="2:9" ht="15" thickBot="1" x14ac:dyDescent="0.35">
      <c r="B406" s="79" t="str">
        <f t="shared" ca="1" si="45"/>
        <v/>
      </c>
      <c r="C406" s="80" t="str">
        <f t="shared" ca="1" si="39"/>
        <v/>
      </c>
      <c r="D406" s="83" t="str">
        <f t="shared" ca="1" si="40"/>
        <v/>
      </c>
      <c r="E406" s="81">
        <f t="shared" ca="1" si="44"/>
        <v>0</v>
      </c>
      <c r="F406" s="83"/>
      <c r="G406" s="82" t="str">
        <f t="shared" ca="1" si="41"/>
        <v/>
      </c>
      <c r="H406" s="82" t="str">
        <f t="shared" ca="1" si="42"/>
        <v/>
      </c>
      <c r="I406" s="82" t="str">
        <f t="shared" ca="1" si="43"/>
        <v/>
      </c>
    </row>
    <row r="407" spans="2:9" ht="15" thickBot="1" x14ac:dyDescent="0.35">
      <c r="B407" s="79" t="str">
        <f t="shared" ca="1" si="45"/>
        <v/>
      </c>
      <c r="C407" s="80" t="str">
        <f t="shared" ca="1" si="39"/>
        <v/>
      </c>
      <c r="D407" s="83" t="str">
        <f t="shared" ca="1" si="40"/>
        <v/>
      </c>
      <c r="E407" s="81">
        <f t="shared" ca="1" si="44"/>
        <v>0</v>
      </c>
      <c r="F407" s="83"/>
      <c r="G407" s="82" t="str">
        <f t="shared" ca="1" si="41"/>
        <v/>
      </c>
      <c r="H407" s="82" t="str">
        <f t="shared" ca="1" si="42"/>
        <v/>
      </c>
      <c r="I407" s="82" t="str">
        <f t="shared" ca="1" si="43"/>
        <v/>
      </c>
    </row>
    <row r="408" spans="2:9" ht="15" thickBot="1" x14ac:dyDescent="0.35">
      <c r="B408" s="79" t="str">
        <f t="shared" ca="1" si="45"/>
        <v/>
      </c>
      <c r="C408" s="80" t="str">
        <f t="shared" ref="C408:C471" ca="1" si="46">IF($E$10="End of the Period",IF(B408="","",IF(OR(payment_frequency_3="Weekly",payment_frequency_3="Bi-weekly",payment_frequency_3="Semi-monthly"),first_payment_date_3+B408*VLOOKUP(payment_frequency_3,periodic_table,2,0),EDATE(first_payment_date_3,B408*VLOOKUP(payment_frequency_3,periodic_table,2,0)))),IF(B408="","",IF(OR(payment_frequency_3="Weekly",payment_frequency_3="Bi-weekly",payment_frequency_3="Semi-monthly"),first_payment_date_3+(B408-1)*VLOOKUP(payment_frequency_3,periodic_table,2,0),EDATE(first_payment_date_3,(B408-1)*VLOOKUP(payment_frequency_3,periodic_table,2,0)))))</f>
        <v/>
      </c>
      <c r="D408" s="83" t="str">
        <f t="shared" ref="D408:D471" ca="1" si="47">IF(B408="","",IF(I407&lt;payment_3,I407*(1+rate_3),payment_3))</f>
        <v/>
      </c>
      <c r="E408" s="81">
        <f t="shared" ca="1" si="44"/>
        <v>0</v>
      </c>
      <c r="F408" s="83"/>
      <c r="G408" s="82" t="str">
        <f t="shared" ref="G408:G471" ca="1" si="48">IF(AND(payment_type_3=1,B408=1),0,IF(B408="","",I407*rate_3))</f>
        <v/>
      </c>
      <c r="H408" s="82" t="str">
        <f t="shared" ca="1" si="42"/>
        <v/>
      </c>
      <c r="I408" s="82" t="str">
        <f t="shared" ca="1" si="43"/>
        <v/>
      </c>
    </row>
    <row r="409" spans="2:9" ht="15" thickBot="1" x14ac:dyDescent="0.35">
      <c r="B409" s="79" t="str">
        <f t="shared" ca="1" si="45"/>
        <v/>
      </c>
      <c r="C409" s="80" t="str">
        <f t="shared" ca="1" si="46"/>
        <v/>
      </c>
      <c r="D409" s="83" t="str">
        <f t="shared" ca="1" si="47"/>
        <v/>
      </c>
      <c r="E409" s="81">
        <f t="shared" ca="1" si="44"/>
        <v>0</v>
      </c>
      <c r="F409" s="83"/>
      <c r="G409" s="82" t="str">
        <f t="shared" ca="1" si="48"/>
        <v/>
      </c>
      <c r="H409" s="82" t="str">
        <f t="shared" ref="H409:H472" ca="1" si="49">IF(B409="","",D409-G409+E409+F409)</f>
        <v/>
      </c>
      <c r="I409" s="82" t="str">
        <f t="shared" ref="I409:I472" ca="1" si="50">IFERROR(IF(H409&lt;=0,"",I408-H409),"")</f>
        <v/>
      </c>
    </row>
    <row r="410" spans="2:9" ht="15" thickBot="1" x14ac:dyDescent="0.35">
      <c r="B410" s="79" t="str">
        <f t="shared" ca="1" si="45"/>
        <v/>
      </c>
      <c r="C410" s="80" t="str">
        <f t="shared" ca="1" si="46"/>
        <v/>
      </c>
      <c r="D410" s="83" t="str">
        <f t="shared" ca="1" si="47"/>
        <v/>
      </c>
      <c r="E410" s="81">
        <f t="shared" ca="1" si="44"/>
        <v>0</v>
      </c>
      <c r="F410" s="83"/>
      <c r="G410" s="82" t="str">
        <f t="shared" ca="1" si="48"/>
        <v/>
      </c>
      <c r="H410" s="82" t="str">
        <f t="shared" ca="1" si="49"/>
        <v/>
      </c>
      <c r="I410" s="82" t="str">
        <f t="shared" ca="1" si="50"/>
        <v/>
      </c>
    </row>
    <row r="411" spans="2:9" ht="15" thickBot="1" x14ac:dyDescent="0.35">
      <c r="B411" s="79" t="str">
        <f t="shared" ca="1" si="45"/>
        <v/>
      </c>
      <c r="C411" s="80" t="str">
        <f t="shared" ca="1" si="46"/>
        <v/>
      </c>
      <c r="D411" s="83" t="str">
        <f t="shared" ca="1" si="47"/>
        <v/>
      </c>
      <c r="E411" s="81">
        <f t="shared" ca="1" si="44"/>
        <v>0</v>
      </c>
      <c r="F411" s="83"/>
      <c r="G411" s="82" t="str">
        <f t="shared" ca="1" si="48"/>
        <v/>
      </c>
      <c r="H411" s="82" t="str">
        <f t="shared" ca="1" si="49"/>
        <v/>
      </c>
      <c r="I411" s="82" t="str">
        <f t="shared" ca="1" si="50"/>
        <v/>
      </c>
    </row>
    <row r="412" spans="2:9" ht="15" thickBot="1" x14ac:dyDescent="0.35">
      <c r="B412" s="79" t="str">
        <f t="shared" ca="1" si="45"/>
        <v/>
      </c>
      <c r="C412" s="80" t="str">
        <f t="shared" ca="1" si="46"/>
        <v/>
      </c>
      <c r="D412" s="83" t="str">
        <f t="shared" ca="1" si="47"/>
        <v/>
      </c>
      <c r="E412" s="81">
        <f t="shared" ca="1" si="44"/>
        <v>0</v>
      </c>
      <c r="F412" s="83"/>
      <c r="G412" s="82" t="str">
        <f t="shared" ca="1" si="48"/>
        <v/>
      </c>
      <c r="H412" s="82" t="str">
        <f t="shared" ca="1" si="49"/>
        <v/>
      </c>
      <c r="I412" s="82" t="str">
        <f t="shared" ca="1" si="50"/>
        <v/>
      </c>
    </row>
    <row r="413" spans="2:9" ht="15" thickBot="1" x14ac:dyDescent="0.35">
      <c r="B413" s="79" t="str">
        <f t="shared" ca="1" si="45"/>
        <v/>
      </c>
      <c r="C413" s="80" t="str">
        <f t="shared" ca="1" si="46"/>
        <v/>
      </c>
      <c r="D413" s="83" t="str">
        <f t="shared" ca="1" si="47"/>
        <v/>
      </c>
      <c r="E413" s="81">
        <f t="shared" ca="1" si="44"/>
        <v>0</v>
      </c>
      <c r="F413" s="83"/>
      <c r="G413" s="82" t="str">
        <f t="shared" ca="1" si="48"/>
        <v/>
      </c>
      <c r="H413" s="82" t="str">
        <f t="shared" ca="1" si="49"/>
        <v/>
      </c>
      <c r="I413" s="82" t="str">
        <f t="shared" ca="1" si="50"/>
        <v/>
      </c>
    </row>
    <row r="414" spans="2:9" ht="15" thickBot="1" x14ac:dyDescent="0.35">
      <c r="B414" s="79" t="str">
        <f t="shared" ca="1" si="45"/>
        <v/>
      </c>
      <c r="C414" s="80" t="str">
        <f t="shared" ca="1" si="46"/>
        <v/>
      </c>
      <c r="D414" s="83" t="str">
        <f t="shared" ca="1" si="47"/>
        <v/>
      </c>
      <c r="E414" s="81">
        <f t="shared" ca="1" si="44"/>
        <v>0</v>
      </c>
      <c r="F414" s="83"/>
      <c r="G414" s="82" t="str">
        <f t="shared" ca="1" si="48"/>
        <v/>
      </c>
      <c r="H414" s="82" t="str">
        <f t="shared" ca="1" si="49"/>
        <v/>
      </c>
      <c r="I414" s="82" t="str">
        <f t="shared" ca="1" si="50"/>
        <v/>
      </c>
    </row>
    <row r="415" spans="2:9" ht="15" thickBot="1" x14ac:dyDescent="0.35">
      <c r="B415" s="79" t="str">
        <f t="shared" ca="1" si="45"/>
        <v/>
      </c>
      <c r="C415" s="80" t="str">
        <f t="shared" ca="1" si="46"/>
        <v/>
      </c>
      <c r="D415" s="83" t="str">
        <f t="shared" ca="1" si="47"/>
        <v/>
      </c>
      <c r="E415" s="81">
        <f t="shared" ca="1" si="44"/>
        <v>0</v>
      </c>
      <c r="F415" s="83"/>
      <c r="G415" s="82" t="str">
        <f t="shared" ca="1" si="48"/>
        <v/>
      </c>
      <c r="H415" s="82" t="str">
        <f t="shared" ca="1" si="49"/>
        <v/>
      </c>
      <c r="I415" s="82" t="str">
        <f t="shared" ca="1" si="50"/>
        <v/>
      </c>
    </row>
    <row r="416" spans="2:9" ht="15" thickBot="1" x14ac:dyDescent="0.35">
      <c r="B416" s="79" t="str">
        <f t="shared" ca="1" si="45"/>
        <v/>
      </c>
      <c r="C416" s="80" t="str">
        <f t="shared" ca="1" si="46"/>
        <v/>
      </c>
      <c r="D416" s="83" t="str">
        <f t="shared" ca="1" si="47"/>
        <v/>
      </c>
      <c r="E416" s="81">
        <f t="shared" ca="1" si="44"/>
        <v>0</v>
      </c>
      <c r="F416" s="83"/>
      <c r="G416" s="82" t="str">
        <f t="shared" ca="1" si="48"/>
        <v/>
      </c>
      <c r="H416" s="82" t="str">
        <f t="shared" ca="1" si="49"/>
        <v/>
      </c>
      <c r="I416" s="82" t="str">
        <f t="shared" ca="1" si="50"/>
        <v/>
      </c>
    </row>
    <row r="417" spans="2:9" ht="15" thickBot="1" x14ac:dyDescent="0.35">
      <c r="B417" s="79" t="str">
        <f t="shared" ca="1" si="45"/>
        <v/>
      </c>
      <c r="C417" s="80" t="str">
        <f t="shared" ca="1" si="46"/>
        <v/>
      </c>
      <c r="D417" s="83" t="str">
        <f t="shared" ca="1" si="47"/>
        <v/>
      </c>
      <c r="E417" s="81">
        <f t="shared" ca="1" si="44"/>
        <v>0</v>
      </c>
      <c r="F417" s="83"/>
      <c r="G417" s="82" t="str">
        <f t="shared" ca="1" si="48"/>
        <v/>
      </c>
      <c r="H417" s="82" t="str">
        <f t="shared" ca="1" si="49"/>
        <v/>
      </c>
      <c r="I417" s="82" t="str">
        <f t="shared" ca="1" si="50"/>
        <v/>
      </c>
    </row>
    <row r="418" spans="2:9" ht="15" thickBot="1" x14ac:dyDescent="0.35">
      <c r="B418" s="79" t="str">
        <f t="shared" ca="1" si="45"/>
        <v/>
      </c>
      <c r="C418" s="80" t="str">
        <f t="shared" ca="1" si="46"/>
        <v/>
      </c>
      <c r="D418" s="83" t="str">
        <f t="shared" ca="1" si="47"/>
        <v/>
      </c>
      <c r="E418" s="81">
        <f t="shared" ca="1" si="44"/>
        <v>0</v>
      </c>
      <c r="F418" s="83"/>
      <c r="G418" s="82" t="str">
        <f t="shared" ca="1" si="48"/>
        <v/>
      </c>
      <c r="H418" s="82" t="str">
        <f t="shared" ca="1" si="49"/>
        <v/>
      </c>
      <c r="I418" s="82" t="str">
        <f t="shared" ca="1" si="50"/>
        <v/>
      </c>
    </row>
    <row r="419" spans="2:9" ht="15" thickBot="1" x14ac:dyDescent="0.35">
      <c r="B419" s="79" t="str">
        <f t="shared" ca="1" si="45"/>
        <v/>
      </c>
      <c r="C419" s="80" t="str">
        <f t="shared" ca="1" si="46"/>
        <v/>
      </c>
      <c r="D419" s="83" t="str">
        <f t="shared" ca="1" si="47"/>
        <v/>
      </c>
      <c r="E419" s="81">
        <f t="shared" ca="1" si="44"/>
        <v>0</v>
      </c>
      <c r="F419" s="83"/>
      <c r="G419" s="82" t="str">
        <f t="shared" ca="1" si="48"/>
        <v/>
      </c>
      <c r="H419" s="82" t="str">
        <f t="shared" ca="1" si="49"/>
        <v/>
      </c>
      <c r="I419" s="82" t="str">
        <f t="shared" ca="1" si="50"/>
        <v/>
      </c>
    </row>
    <row r="420" spans="2:9" ht="15" thickBot="1" x14ac:dyDescent="0.35">
      <c r="B420" s="79" t="str">
        <f t="shared" ca="1" si="45"/>
        <v/>
      </c>
      <c r="C420" s="80" t="str">
        <f t="shared" ca="1" si="46"/>
        <v/>
      </c>
      <c r="D420" s="83" t="str">
        <f t="shared" ca="1" si="47"/>
        <v/>
      </c>
      <c r="E420" s="81">
        <f t="shared" ref="E420:E483" ca="1" si="51">IFERROR(IF(I419-D420&lt;$E$13,0,IF(B420=$I$17,$E$13,IF(B420&lt;$I$17,0,IF(MOD(B420-$I$17,$E$18)=0,$E$13,0)))),0)</f>
        <v>0</v>
      </c>
      <c r="F420" s="83"/>
      <c r="G420" s="82" t="str">
        <f t="shared" ca="1" si="48"/>
        <v/>
      </c>
      <c r="H420" s="82" t="str">
        <f t="shared" ca="1" si="49"/>
        <v/>
      </c>
      <c r="I420" s="82" t="str">
        <f t="shared" ca="1" si="50"/>
        <v/>
      </c>
    </row>
    <row r="421" spans="2:9" ht="15" thickBot="1" x14ac:dyDescent="0.35">
      <c r="B421" s="79" t="str">
        <f t="shared" ca="1" si="45"/>
        <v/>
      </c>
      <c r="C421" s="80" t="str">
        <f t="shared" ca="1" si="46"/>
        <v/>
      </c>
      <c r="D421" s="83" t="str">
        <f t="shared" ca="1" si="47"/>
        <v/>
      </c>
      <c r="E421" s="81">
        <f t="shared" ca="1" si="51"/>
        <v>0</v>
      </c>
      <c r="F421" s="83"/>
      <c r="G421" s="82" t="str">
        <f t="shared" ca="1" si="48"/>
        <v/>
      </c>
      <c r="H421" s="82" t="str">
        <f t="shared" ca="1" si="49"/>
        <v/>
      </c>
      <c r="I421" s="82" t="str">
        <f t="shared" ca="1" si="50"/>
        <v/>
      </c>
    </row>
    <row r="422" spans="2:9" ht="15" thickBot="1" x14ac:dyDescent="0.35">
      <c r="B422" s="79" t="str">
        <f t="shared" ca="1" si="45"/>
        <v/>
      </c>
      <c r="C422" s="80" t="str">
        <f t="shared" ca="1" si="46"/>
        <v/>
      </c>
      <c r="D422" s="83" t="str">
        <f t="shared" ca="1" si="47"/>
        <v/>
      </c>
      <c r="E422" s="81">
        <f t="shared" ca="1" si="51"/>
        <v>0</v>
      </c>
      <c r="F422" s="83"/>
      <c r="G422" s="82" t="str">
        <f t="shared" ca="1" si="48"/>
        <v/>
      </c>
      <c r="H422" s="82" t="str">
        <f t="shared" ca="1" si="49"/>
        <v/>
      </c>
      <c r="I422" s="82" t="str">
        <f t="shared" ca="1" si="50"/>
        <v/>
      </c>
    </row>
    <row r="423" spans="2:9" ht="15" thickBot="1" x14ac:dyDescent="0.35">
      <c r="B423" s="79" t="str">
        <f t="shared" ca="1" si="45"/>
        <v/>
      </c>
      <c r="C423" s="80" t="str">
        <f t="shared" ca="1" si="46"/>
        <v/>
      </c>
      <c r="D423" s="83" t="str">
        <f t="shared" ca="1" si="47"/>
        <v/>
      </c>
      <c r="E423" s="81">
        <f t="shared" ca="1" si="51"/>
        <v>0</v>
      </c>
      <c r="F423" s="83"/>
      <c r="G423" s="82" t="str">
        <f t="shared" ca="1" si="48"/>
        <v/>
      </c>
      <c r="H423" s="82" t="str">
        <f t="shared" ca="1" si="49"/>
        <v/>
      </c>
      <c r="I423" s="82" t="str">
        <f t="shared" ca="1" si="50"/>
        <v/>
      </c>
    </row>
    <row r="424" spans="2:9" ht="15" thickBot="1" x14ac:dyDescent="0.35">
      <c r="B424" s="79" t="str">
        <f t="shared" ca="1" si="45"/>
        <v/>
      </c>
      <c r="C424" s="80" t="str">
        <f t="shared" ca="1" si="46"/>
        <v/>
      </c>
      <c r="D424" s="83" t="str">
        <f t="shared" ca="1" si="47"/>
        <v/>
      </c>
      <c r="E424" s="81">
        <f t="shared" ca="1" si="51"/>
        <v>0</v>
      </c>
      <c r="F424" s="83"/>
      <c r="G424" s="82" t="str">
        <f t="shared" ca="1" si="48"/>
        <v/>
      </c>
      <c r="H424" s="82" t="str">
        <f t="shared" ca="1" si="49"/>
        <v/>
      </c>
      <c r="I424" s="82" t="str">
        <f t="shared" ca="1" si="50"/>
        <v/>
      </c>
    </row>
    <row r="425" spans="2:9" ht="15" thickBot="1" x14ac:dyDescent="0.35">
      <c r="B425" s="79" t="str">
        <f t="shared" ca="1" si="45"/>
        <v/>
      </c>
      <c r="C425" s="80" t="str">
        <f t="shared" ca="1" si="46"/>
        <v/>
      </c>
      <c r="D425" s="83" t="str">
        <f t="shared" ca="1" si="47"/>
        <v/>
      </c>
      <c r="E425" s="81">
        <f t="shared" ca="1" si="51"/>
        <v>0</v>
      </c>
      <c r="F425" s="83"/>
      <c r="G425" s="82" t="str">
        <f t="shared" ca="1" si="48"/>
        <v/>
      </c>
      <c r="H425" s="82" t="str">
        <f t="shared" ca="1" si="49"/>
        <v/>
      </c>
      <c r="I425" s="82" t="str">
        <f t="shared" ca="1" si="50"/>
        <v/>
      </c>
    </row>
    <row r="426" spans="2:9" ht="15" thickBot="1" x14ac:dyDescent="0.35">
      <c r="B426" s="79" t="str">
        <f t="shared" ca="1" si="45"/>
        <v/>
      </c>
      <c r="C426" s="80" t="str">
        <f t="shared" ca="1" si="46"/>
        <v/>
      </c>
      <c r="D426" s="83" t="str">
        <f t="shared" ca="1" si="47"/>
        <v/>
      </c>
      <c r="E426" s="81">
        <f t="shared" ca="1" si="51"/>
        <v>0</v>
      </c>
      <c r="F426" s="83"/>
      <c r="G426" s="82" t="str">
        <f t="shared" ca="1" si="48"/>
        <v/>
      </c>
      <c r="H426" s="82" t="str">
        <f t="shared" ca="1" si="49"/>
        <v/>
      </c>
      <c r="I426" s="82" t="str">
        <f t="shared" ca="1" si="50"/>
        <v/>
      </c>
    </row>
    <row r="427" spans="2:9" ht="15" thickBot="1" x14ac:dyDescent="0.35">
      <c r="B427" s="79" t="str">
        <f t="shared" ca="1" si="45"/>
        <v/>
      </c>
      <c r="C427" s="80" t="str">
        <f t="shared" ca="1" si="46"/>
        <v/>
      </c>
      <c r="D427" s="83" t="str">
        <f t="shared" ca="1" si="47"/>
        <v/>
      </c>
      <c r="E427" s="81">
        <f t="shared" ca="1" si="51"/>
        <v>0</v>
      </c>
      <c r="F427" s="83"/>
      <c r="G427" s="82" t="str">
        <f t="shared" ca="1" si="48"/>
        <v/>
      </c>
      <c r="H427" s="82" t="str">
        <f t="shared" ca="1" si="49"/>
        <v/>
      </c>
      <c r="I427" s="82" t="str">
        <f t="shared" ca="1" si="50"/>
        <v/>
      </c>
    </row>
    <row r="428" spans="2:9" ht="15" thickBot="1" x14ac:dyDescent="0.35">
      <c r="B428" s="79" t="str">
        <f t="shared" ca="1" si="45"/>
        <v/>
      </c>
      <c r="C428" s="80" t="str">
        <f t="shared" ca="1" si="46"/>
        <v/>
      </c>
      <c r="D428" s="83" t="str">
        <f t="shared" ca="1" si="47"/>
        <v/>
      </c>
      <c r="E428" s="81">
        <f t="shared" ca="1" si="51"/>
        <v>0</v>
      </c>
      <c r="F428" s="83"/>
      <c r="G428" s="82" t="str">
        <f t="shared" ca="1" si="48"/>
        <v/>
      </c>
      <c r="H428" s="82" t="str">
        <f t="shared" ca="1" si="49"/>
        <v/>
      </c>
      <c r="I428" s="82" t="str">
        <f t="shared" ca="1" si="50"/>
        <v/>
      </c>
    </row>
    <row r="429" spans="2:9" ht="15" thickBot="1" x14ac:dyDescent="0.35">
      <c r="B429" s="79" t="str">
        <f t="shared" ca="1" si="45"/>
        <v/>
      </c>
      <c r="C429" s="80" t="str">
        <f t="shared" ca="1" si="46"/>
        <v/>
      </c>
      <c r="D429" s="83" t="str">
        <f t="shared" ca="1" si="47"/>
        <v/>
      </c>
      <c r="E429" s="81">
        <f t="shared" ca="1" si="51"/>
        <v>0</v>
      </c>
      <c r="F429" s="83"/>
      <c r="G429" s="82" t="str">
        <f t="shared" ca="1" si="48"/>
        <v/>
      </c>
      <c r="H429" s="82" t="str">
        <f t="shared" ca="1" si="49"/>
        <v/>
      </c>
      <c r="I429" s="82" t="str">
        <f t="shared" ca="1" si="50"/>
        <v/>
      </c>
    </row>
    <row r="430" spans="2:9" ht="15" thickBot="1" x14ac:dyDescent="0.35">
      <c r="B430" s="79" t="str">
        <f t="shared" ca="1" si="45"/>
        <v/>
      </c>
      <c r="C430" s="80" t="str">
        <f t="shared" ca="1" si="46"/>
        <v/>
      </c>
      <c r="D430" s="83" t="str">
        <f t="shared" ca="1" si="47"/>
        <v/>
      </c>
      <c r="E430" s="81">
        <f t="shared" ca="1" si="51"/>
        <v>0</v>
      </c>
      <c r="F430" s="83"/>
      <c r="G430" s="82" t="str">
        <f t="shared" ca="1" si="48"/>
        <v/>
      </c>
      <c r="H430" s="82" t="str">
        <f t="shared" ca="1" si="49"/>
        <v/>
      </c>
      <c r="I430" s="82" t="str">
        <f t="shared" ca="1" si="50"/>
        <v/>
      </c>
    </row>
    <row r="431" spans="2:9" ht="15" thickBot="1" x14ac:dyDescent="0.35">
      <c r="B431" s="79" t="str">
        <f t="shared" ref="B431:B494" ca="1" si="52">IFERROR(IF(I430&lt;=0,"",B430+1),"")</f>
        <v/>
      </c>
      <c r="C431" s="80" t="str">
        <f t="shared" ca="1" si="46"/>
        <v/>
      </c>
      <c r="D431" s="83" t="str">
        <f t="shared" ca="1" si="47"/>
        <v/>
      </c>
      <c r="E431" s="81">
        <f t="shared" ca="1" si="51"/>
        <v>0</v>
      </c>
      <c r="F431" s="83"/>
      <c r="G431" s="82" t="str">
        <f t="shared" ca="1" si="48"/>
        <v/>
      </c>
      <c r="H431" s="82" t="str">
        <f t="shared" ca="1" si="49"/>
        <v/>
      </c>
      <c r="I431" s="82" t="str">
        <f t="shared" ca="1" si="50"/>
        <v/>
      </c>
    </row>
    <row r="432" spans="2:9" ht="15" thickBot="1" x14ac:dyDescent="0.35">
      <c r="B432" s="79" t="str">
        <f t="shared" ca="1" si="52"/>
        <v/>
      </c>
      <c r="C432" s="80" t="str">
        <f t="shared" ca="1" si="46"/>
        <v/>
      </c>
      <c r="D432" s="83" t="str">
        <f t="shared" ca="1" si="47"/>
        <v/>
      </c>
      <c r="E432" s="81">
        <f t="shared" ca="1" si="51"/>
        <v>0</v>
      </c>
      <c r="F432" s="83"/>
      <c r="G432" s="82" t="str">
        <f t="shared" ca="1" si="48"/>
        <v/>
      </c>
      <c r="H432" s="82" t="str">
        <f t="shared" ca="1" si="49"/>
        <v/>
      </c>
      <c r="I432" s="82" t="str">
        <f t="shared" ca="1" si="50"/>
        <v/>
      </c>
    </row>
    <row r="433" spans="2:9" ht="15" thickBot="1" x14ac:dyDescent="0.35">
      <c r="B433" s="79" t="str">
        <f t="shared" ca="1" si="52"/>
        <v/>
      </c>
      <c r="C433" s="80" t="str">
        <f t="shared" ca="1" si="46"/>
        <v/>
      </c>
      <c r="D433" s="83" t="str">
        <f t="shared" ca="1" si="47"/>
        <v/>
      </c>
      <c r="E433" s="81">
        <f t="shared" ca="1" si="51"/>
        <v>0</v>
      </c>
      <c r="F433" s="83"/>
      <c r="G433" s="82" t="str">
        <f t="shared" ca="1" si="48"/>
        <v/>
      </c>
      <c r="H433" s="82" t="str">
        <f t="shared" ca="1" si="49"/>
        <v/>
      </c>
      <c r="I433" s="82" t="str">
        <f t="shared" ca="1" si="50"/>
        <v/>
      </c>
    </row>
    <row r="434" spans="2:9" ht="15" thickBot="1" x14ac:dyDescent="0.35">
      <c r="B434" s="79" t="str">
        <f t="shared" ca="1" si="52"/>
        <v/>
      </c>
      <c r="C434" s="80" t="str">
        <f t="shared" ca="1" si="46"/>
        <v/>
      </c>
      <c r="D434" s="83" t="str">
        <f t="shared" ca="1" si="47"/>
        <v/>
      </c>
      <c r="E434" s="81">
        <f t="shared" ca="1" si="51"/>
        <v>0</v>
      </c>
      <c r="F434" s="83"/>
      <c r="G434" s="82" t="str">
        <f t="shared" ca="1" si="48"/>
        <v/>
      </c>
      <c r="H434" s="82" t="str">
        <f t="shared" ca="1" si="49"/>
        <v/>
      </c>
      <c r="I434" s="82" t="str">
        <f t="shared" ca="1" si="50"/>
        <v/>
      </c>
    </row>
    <row r="435" spans="2:9" ht="15" thickBot="1" x14ac:dyDescent="0.35">
      <c r="B435" s="79" t="str">
        <f t="shared" ca="1" si="52"/>
        <v/>
      </c>
      <c r="C435" s="80" t="str">
        <f t="shared" ca="1" si="46"/>
        <v/>
      </c>
      <c r="D435" s="83" t="str">
        <f t="shared" ca="1" si="47"/>
        <v/>
      </c>
      <c r="E435" s="81">
        <f t="shared" ca="1" si="51"/>
        <v>0</v>
      </c>
      <c r="F435" s="83"/>
      <c r="G435" s="82" t="str">
        <f t="shared" ca="1" si="48"/>
        <v/>
      </c>
      <c r="H435" s="82" t="str">
        <f t="shared" ca="1" si="49"/>
        <v/>
      </c>
      <c r="I435" s="82" t="str">
        <f t="shared" ca="1" si="50"/>
        <v/>
      </c>
    </row>
    <row r="436" spans="2:9" ht="15" thickBot="1" x14ac:dyDescent="0.35">
      <c r="B436" s="79" t="str">
        <f t="shared" ca="1" si="52"/>
        <v/>
      </c>
      <c r="C436" s="80" t="str">
        <f t="shared" ca="1" si="46"/>
        <v/>
      </c>
      <c r="D436" s="83" t="str">
        <f t="shared" ca="1" si="47"/>
        <v/>
      </c>
      <c r="E436" s="81">
        <f t="shared" ca="1" si="51"/>
        <v>0</v>
      </c>
      <c r="F436" s="83"/>
      <c r="G436" s="82" t="str">
        <f t="shared" ca="1" si="48"/>
        <v/>
      </c>
      <c r="H436" s="82" t="str">
        <f t="shared" ca="1" si="49"/>
        <v/>
      </c>
      <c r="I436" s="82" t="str">
        <f t="shared" ca="1" si="50"/>
        <v/>
      </c>
    </row>
    <row r="437" spans="2:9" ht="15" thickBot="1" x14ac:dyDescent="0.35">
      <c r="B437" s="79" t="str">
        <f t="shared" ca="1" si="52"/>
        <v/>
      </c>
      <c r="C437" s="80" t="str">
        <f t="shared" ca="1" si="46"/>
        <v/>
      </c>
      <c r="D437" s="83" t="str">
        <f t="shared" ca="1" si="47"/>
        <v/>
      </c>
      <c r="E437" s="81">
        <f t="shared" ca="1" si="51"/>
        <v>0</v>
      </c>
      <c r="F437" s="83"/>
      <c r="G437" s="82" t="str">
        <f t="shared" ca="1" si="48"/>
        <v/>
      </c>
      <c r="H437" s="82" t="str">
        <f t="shared" ca="1" si="49"/>
        <v/>
      </c>
      <c r="I437" s="82" t="str">
        <f t="shared" ca="1" si="50"/>
        <v/>
      </c>
    </row>
    <row r="438" spans="2:9" ht="15" thickBot="1" x14ac:dyDescent="0.35">
      <c r="B438" s="79" t="str">
        <f t="shared" ca="1" si="52"/>
        <v/>
      </c>
      <c r="C438" s="80" t="str">
        <f t="shared" ca="1" si="46"/>
        <v/>
      </c>
      <c r="D438" s="83" t="str">
        <f t="shared" ca="1" si="47"/>
        <v/>
      </c>
      <c r="E438" s="81">
        <f t="shared" ca="1" si="51"/>
        <v>0</v>
      </c>
      <c r="F438" s="83"/>
      <c r="G438" s="82" t="str">
        <f t="shared" ca="1" si="48"/>
        <v/>
      </c>
      <c r="H438" s="82" t="str">
        <f t="shared" ca="1" si="49"/>
        <v/>
      </c>
      <c r="I438" s="82" t="str">
        <f t="shared" ca="1" si="50"/>
        <v/>
      </c>
    </row>
    <row r="439" spans="2:9" ht="15" thickBot="1" x14ac:dyDescent="0.35">
      <c r="B439" s="79" t="str">
        <f t="shared" ca="1" si="52"/>
        <v/>
      </c>
      <c r="C439" s="80" t="str">
        <f t="shared" ca="1" si="46"/>
        <v/>
      </c>
      <c r="D439" s="83" t="str">
        <f t="shared" ca="1" si="47"/>
        <v/>
      </c>
      <c r="E439" s="81">
        <f t="shared" ca="1" si="51"/>
        <v>0</v>
      </c>
      <c r="F439" s="83"/>
      <c r="G439" s="82" t="str">
        <f t="shared" ca="1" si="48"/>
        <v/>
      </c>
      <c r="H439" s="82" t="str">
        <f t="shared" ca="1" si="49"/>
        <v/>
      </c>
      <c r="I439" s="82" t="str">
        <f t="shared" ca="1" si="50"/>
        <v/>
      </c>
    </row>
    <row r="440" spans="2:9" ht="15" thickBot="1" x14ac:dyDescent="0.35">
      <c r="B440" s="79" t="str">
        <f t="shared" ca="1" si="52"/>
        <v/>
      </c>
      <c r="C440" s="80" t="str">
        <f t="shared" ca="1" si="46"/>
        <v/>
      </c>
      <c r="D440" s="83" t="str">
        <f t="shared" ca="1" si="47"/>
        <v/>
      </c>
      <c r="E440" s="81">
        <f t="shared" ca="1" si="51"/>
        <v>0</v>
      </c>
      <c r="F440" s="83"/>
      <c r="G440" s="82" t="str">
        <f t="shared" ca="1" si="48"/>
        <v/>
      </c>
      <c r="H440" s="82" t="str">
        <f t="shared" ca="1" si="49"/>
        <v/>
      </c>
      <c r="I440" s="82" t="str">
        <f t="shared" ca="1" si="50"/>
        <v/>
      </c>
    </row>
    <row r="441" spans="2:9" ht="15" thickBot="1" x14ac:dyDescent="0.35">
      <c r="B441" s="79" t="str">
        <f t="shared" ca="1" si="52"/>
        <v/>
      </c>
      <c r="C441" s="80" t="str">
        <f t="shared" ca="1" si="46"/>
        <v/>
      </c>
      <c r="D441" s="83" t="str">
        <f t="shared" ca="1" si="47"/>
        <v/>
      </c>
      <c r="E441" s="81">
        <f t="shared" ca="1" si="51"/>
        <v>0</v>
      </c>
      <c r="F441" s="83"/>
      <c r="G441" s="82" t="str">
        <f t="shared" ca="1" si="48"/>
        <v/>
      </c>
      <c r="H441" s="82" t="str">
        <f t="shared" ca="1" si="49"/>
        <v/>
      </c>
      <c r="I441" s="82" t="str">
        <f t="shared" ca="1" si="50"/>
        <v/>
      </c>
    </row>
    <row r="442" spans="2:9" ht="15" thickBot="1" x14ac:dyDescent="0.35">
      <c r="B442" s="79" t="str">
        <f t="shared" ca="1" si="52"/>
        <v/>
      </c>
      <c r="C442" s="80" t="str">
        <f t="shared" ca="1" si="46"/>
        <v/>
      </c>
      <c r="D442" s="83" t="str">
        <f t="shared" ca="1" si="47"/>
        <v/>
      </c>
      <c r="E442" s="81">
        <f t="shared" ca="1" si="51"/>
        <v>0</v>
      </c>
      <c r="F442" s="83"/>
      <c r="G442" s="82" t="str">
        <f t="shared" ca="1" si="48"/>
        <v/>
      </c>
      <c r="H442" s="82" t="str">
        <f t="shared" ca="1" si="49"/>
        <v/>
      </c>
      <c r="I442" s="82" t="str">
        <f t="shared" ca="1" si="50"/>
        <v/>
      </c>
    </row>
    <row r="443" spans="2:9" ht="15" thickBot="1" x14ac:dyDescent="0.35">
      <c r="B443" s="79" t="str">
        <f t="shared" ca="1" si="52"/>
        <v/>
      </c>
      <c r="C443" s="80" t="str">
        <f t="shared" ca="1" si="46"/>
        <v/>
      </c>
      <c r="D443" s="83" t="str">
        <f t="shared" ca="1" si="47"/>
        <v/>
      </c>
      <c r="E443" s="81">
        <f t="shared" ca="1" si="51"/>
        <v>0</v>
      </c>
      <c r="F443" s="83"/>
      <c r="G443" s="82" t="str">
        <f t="shared" ca="1" si="48"/>
        <v/>
      </c>
      <c r="H443" s="82" t="str">
        <f t="shared" ca="1" si="49"/>
        <v/>
      </c>
      <c r="I443" s="82" t="str">
        <f t="shared" ca="1" si="50"/>
        <v/>
      </c>
    </row>
    <row r="444" spans="2:9" ht="15" thickBot="1" x14ac:dyDescent="0.35">
      <c r="B444" s="79" t="str">
        <f t="shared" ca="1" si="52"/>
        <v/>
      </c>
      <c r="C444" s="80" t="str">
        <f t="shared" ca="1" si="46"/>
        <v/>
      </c>
      <c r="D444" s="83" t="str">
        <f t="shared" ca="1" si="47"/>
        <v/>
      </c>
      <c r="E444" s="81">
        <f t="shared" ca="1" si="51"/>
        <v>0</v>
      </c>
      <c r="F444" s="83"/>
      <c r="G444" s="82" t="str">
        <f t="shared" ca="1" si="48"/>
        <v/>
      </c>
      <c r="H444" s="82" t="str">
        <f t="shared" ca="1" si="49"/>
        <v/>
      </c>
      <c r="I444" s="82" t="str">
        <f t="shared" ca="1" si="50"/>
        <v/>
      </c>
    </row>
    <row r="445" spans="2:9" ht="15" thickBot="1" x14ac:dyDescent="0.35">
      <c r="B445" s="79" t="str">
        <f t="shared" ca="1" si="52"/>
        <v/>
      </c>
      <c r="C445" s="80" t="str">
        <f t="shared" ca="1" si="46"/>
        <v/>
      </c>
      <c r="D445" s="83" t="str">
        <f t="shared" ca="1" si="47"/>
        <v/>
      </c>
      <c r="E445" s="81">
        <f t="shared" ca="1" si="51"/>
        <v>0</v>
      </c>
      <c r="F445" s="83"/>
      <c r="G445" s="82" t="str">
        <f t="shared" ca="1" si="48"/>
        <v/>
      </c>
      <c r="H445" s="82" t="str">
        <f t="shared" ca="1" si="49"/>
        <v/>
      </c>
      <c r="I445" s="82" t="str">
        <f t="shared" ca="1" si="50"/>
        <v/>
      </c>
    </row>
    <row r="446" spans="2:9" ht="15" thickBot="1" x14ac:dyDescent="0.35">
      <c r="B446" s="79" t="str">
        <f t="shared" ca="1" si="52"/>
        <v/>
      </c>
      <c r="C446" s="80" t="str">
        <f t="shared" ca="1" si="46"/>
        <v/>
      </c>
      <c r="D446" s="83" t="str">
        <f t="shared" ca="1" si="47"/>
        <v/>
      </c>
      <c r="E446" s="81">
        <f t="shared" ca="1" si="51"/>
        <v>0</v>
      </c>
      <c r="F446" s="83"/>
      <c r="G446" s="82" t="str">
        <f t="shared" ca="1" si="48"/>
        <v/>
      </c>
      <c r="H446" s="82" t="str">
        <f t="shared" ca="1" si="49"/>
        <v/>
      </c>
      <c r="I446" s="82" t="str">
        <f t="shared" ca="1" si="50"/>
        <v/>
      </c>
    </row>
    <row r="447" spans="2:9" ht="15" thickBot="1" x14ac:dyDescent="0.35">
      <c r="B447" s="79" t="str">
        <f t="shared" ca="1" si="52"/>
        <v/>
      </c>
      <c r="C447" s="80" t="str">
        <f t="shared" ca="1" si="46"/>
        <v/>
      </c>
      <c r="D447" s="83" t="str">
        <f t="shared" ca="1" si="47"/>
        <v/>
      </c>
      <c r="E447" s="81">
        <f t="shared" ca="1" si="51"/>
        <v>0</v>
      </c>
      <c r="F447" s="83"/>
      <c r="G447" s="82" t="str">
        <f t="shared" ca="1" si="48"/>
        <v/>
      </c>
      <c r="H447" s="82" t="str">
        <f t="shared" ca="1" si="49"/>
        <v/>
      </c>
      <c r="I447" s="82" t="str">
        <f t="shared" ca="1" si="50"/>
        <v/>
      </c>
    </row>
    <row r="448" spans="2:9" ht="15" thickBot="1" x14ac:dyDescent="0.35">
      <c r="B448" s="79" t="str">
        <f t="shared" ca="1" si="52"/>
        <v/>
      </c>
      <c r="C448" s="80" t="str">
        <f t="shared" ca="1" si="46"/>
        <v/>
      </c>
      <c r="D448" s="83" t="str">
        <f t="shared" ca="1" si="47"/>
        <v/>
      </c>
      <c r="E448" s="81">
        <f t="shared" ca="1" si="51"/>
        <v>0</v>
      </c>
      <c r="F448" s="83"/>
      <c r="G448" s="82" t="str">
        <f t="shared" ca="1" si="48"/>
        <v/>
      </c>
      <c r="H448" s="82" t="str">
        <f t="shared" ca="1" si="49"/>
        <v/>
      </c>
      <c r="I448" s="82" t="str">
        <f t="shared" ca="1" si="50"/>
        <v/>
      </c>
    </row>
    <row r="449" spans="2:9" ht="15" thickBot="1" x14ac:dyDescent="0.35">
      <c r="B449" s="79" t="str">
        <f t="shared" ca="1" si="52"/>
        <v/>
      </c>
      <c r="C449" s="80" t="str">
        <f t="shared" ca="1" si="46"/>
        <v/>
      </c>
      <c r="D449" s="83" t="str">
        <f t="shared" ca="1" si="47"/>
        <v/>
      </c>
      <c r="E449" s="81">
        <f t="shared" ca="1" si="51"/>
        <v>0</v>
      </c>
      <c r="F449" s="83"/>
      <c r="G449" s="82" t="str">
        <f t="shared" ca="1" si="48"/>
        <v/>
      </c>
      <c r="H449" s="82" t="str">
        <f t="shared" ca="1" si="49"/>
        <v/>
      </c>
      <c r="I449" s="82" t="str">
        <f t="shared" ca="1" si="50"/>
        <v/>
      </c>
    </row>
    <row r="450" spans="2:9" ht="15" thickBot="1" x14ac:dyDescent="0.35">
      <c r="B450" s="79" t="str">
        <f t="shared" ca="1" si="52"/>
        <v/>
      </c>
      <c r="C450" s="80" t="str">
        <f t="shared" ca="1" si="46"/>
        <v/>
      </c>
      <c r="D450" s="83" t="str">
        <f t="shared" ca="1" si="47"/>
        <v/>
      </c>
      <c r="E450" s="81">
        <f t="shared" ca="1" si="51"/>
        <v>0</v>
      </c>
      <c r="F450" s="83"/>
      <c r="G450" s="82" t="str">
        <f t="shared" ca="1" si="48"/>
        <v/>
      </c>
      <c r="H450" s="82" t="str">
        <f t="shared" ca="1" si="49"/>
        <v/>
      </c>
      <c r="I450" s="82" t="str">
        <f t="shared" ca="1" si="50"/>
        <v/>
      </c>
    </row>
    <row r="451" spans="2:9" ht="15" thickBot="1" x14ac:dyDescent="0.35">
      <c r="B451" s="79" t="str">
        <f t="shared" ca="1" si="52"/>
        <v/>
      </c>
      <c r="C451" s="80" t="str">
        <f t="shared" ca="1" si="46"/>
        <v/>
      </c>
      <c r="D451" s="83" t="str">
        <f t="shared" ca="1" si="47"/>
        <v/>
      </c>
      <c r="E451" s="81">
        <f t="shared" ca="1" si="51"/>
        <v>0</v>
      </c>
      <c r="F451" s="83"/>
      <c r="G451" s="82" t="str">
        <f t="shared" ca="1" si="48"/>
        <v/>
      </c>
      <c r="H451" s="82" t="str">
        <f t="shared" ca="1" si="49"/>
        <v/>
      </c>
      <c r="I451" s="82" t="str">
        <f t="shared" ca="1" si="50"/>
        <v/>
      </c>
    </row>
    <row r="452" spans="2:9" ht="15" thickBot="1" x14ac:dyDescent="0.35">
      <c r="B452" s="79" t="str">
        <f t="shared" ca="1" si="52"/>
        <v/>
      </c>
      <c r="C452" s="80" t="str">
        <f t="shared" ca="1" si="46"/>
        <v/>
      </c>
      <c r="D452" s="83" t="str">
        <f t="shared" ca="1" si="47"/>
        <v/>
      </c>
      <c r="E452" s="81">
        <f t="shared" ca="1" si="51"/>
        <v>0</v>
      </c>
      <c r="F452" s="83"/>
      <c r="G452" s="82" t="str">
        <f t="shared" ca="1" si="48"/>
        <v/>
      </c>
      <c r="H452" s="82" t="str">
        <f t="shared" ca="1" si="49"/>
        <v/>
      </c>
      <c r="I452" s="82" t="str">
        <f t="shared" ca="1" si="50"/>
        <v/>
      </c>
    </row>
    <row r="453" spans="2:9" ht="15" thickBot="1" x14ac:dyDescent="0.35">
      <c r="B453" s="79" t="str">
        <f t="shared" ca="1" si="52"/>
        <v/>
      </c>
      <c r="C453" s="80" t="str">
        <f t="shared" ca="1" si="46"/>
        <v/>
      </c>
      <c r="D453" s="83" t="str">
        <f t="shared" ca="1" si="47"/>
        <v/>
      </c>
      <c r="E453" s="81">
        <f t="shared" ca="1" si="51"/>
        <v>0</v>
      </c>
      <c r="F453" s="83"/>
      <c r="G453" s="82" t="str">
        <f t="shared" ca="1" si="48"/>
        <v/>
      </c>
      <c r="H453" s="82" t="str">
        <f t="shared" ca="1" si="49"/>
        <v/>
      </c>
      <c r="I453" s="82" t="str">
        <f t="shared" ca="1" si="50"/>
        <v/>
      </c>
    </row>
    <row r="454" spans="2:9" ht="15" thickBot="1" x14ac:dyDescent="0.35">
      <c r="B454" s="79" t="str">
        <f t="shared" ca="1" si="52"/>
        <v/>
      </c>
      <c r="C454" s="80" t="str">
        <f t="shared" ca="1" si="46"/>
        <v/>
      </c>
      <c r="D454" s="83" t="str">
        <f t="shared" ca="1" si="47"/>
        <v/>
      </c>
      <c r="E454" s="81">
        <f t="shared" ca="1" si="51"/>
        <v>0</v>
      </c>
      <c r="F454" s="83"/>
      <c r="G454" s="82" t="str">
        <f t="shared" ca="1" si="48"/>
        <v/>
      </c>
      <c r="H454" s="82" t="str">
        <f t="shared" ca="1" si="49"/>
        <v/>
      </c>
      <c r="I454" s="82" t="str">
        <f t="shared" ca="1" si="50"/>
        <v/>
      </c>
    </row>
    <row r="455" spans="2:9" ht="15" thickBot="1" x14ac:dyDescent="0.35">
      <c r="B455" s="79" t="str">
        <f t="shared" ca="1" si="52"/>
        <v/>
      </c>
      <c r="C455" s="80" t="str">
        <f t="shared" ca="1" si="46"/>
        <v/>
      </c>
      <c r="D455" s="83" t="str">
        <f t="shared" ca="1" si="47"/>
        <v/>
      </c>
      <c r="E455" s="81">
        <f t="shared" ca="1" si="51"/>
        <v>0</v>
      </c>
      <c r="F455" s="83"/>
      <c r="G455" s="82" t="str">
        <f t="shared" ca="1" si="48"/>
        <v/>
      </c>
      <c r="H455" s="82" t="str">
        <f t="shared" ca="1" si="49"/>
        <v/>
      </c>
      <c r="I455" s="82" t="str">
        <f t="shared" ca="1" si="50"/>
        <v/>
      </c>
    </row>
    <row r="456" spans="2:9" ht="15" thickBot="1" x14ac:dyDescent="0.35">
      <c r="B456" s="79" t="str">
        <f t="shared" ca="1" si="52"/>
        <v/>
      </c>
      <c r="C456" s="80" t="str">
        <f t="shared" ca="1" si="46"/>
        <v/>
      </c>
      <c r="D456" s="83" t="str">
        <f t="shared" ca="1" si="47"/>
        <v/>
      </c>
      <c r="E456" s="81">
        <f t="shared" ca="1" si="51"/>
        <v>0</v>
      </c>
      <c r="F456" s="83"/>
      <c r="G456" s="82" t="str">
        <f t="shared" ca="1" si="48"/>
        <v/>
      </c>
      <c r="H456" s="82" t="str">
        <f t="shared" ca="1" si="49"/>
        <v/>
      </c>
      <c r="I456" s="82" t="str">
        <f t="shared" ca="1" si="50"/>
        <v/>
      </c>
    </row>
    <row r="457" spans="2:9" ht="15" thickBot="1" x14ac:dyDescent="0.35">
      <c r="B457" s="79" t="str">
        <f t="shared" ca="1" si="52"/>
        <v/>
      </c>
      <c r="C457" s="80" t="str">
        <f t="shared" ca="1" si="46"/>
        <v/>
      </c>
      <c r="D457" s="83" t="str">
        <f t="shared" ca="1" si="47"/>
        <v/>
      </c>
      <c r="E457" s="81">
        <f t="shared" ca="1" si="51"/>
        <v>0</v>
      </c>
      <c r="F457" s="83"/>
      <c r="G457" s="82" t="str">
        <f t="shared" ca="1" si="48"/>
        <v/>
      </c>
      <c r="H457" s="82" t="str">
        <f t="shared" ca="1" si="49"/>
        <v/>
      </c>
      <c r="I457" s="82" t="str">
        <f t="shared" ca="1" si="50"/>
        <v/>
      </c>
    </row>
    <row r="458" spans="2:9" ht="15" thickBot="1" x14ac:dyDescent="0.35">
      <c r="B458" s="79" t="str">
        <f t="shared" ca="1" si="52"/>
        <v/>
      </c>
      <c r="C458" s="80" t="str">
        <f t="shared" ca="1" si="46"/>
        <v/>
      </c>
      <c r="D458" s="83" t="str">
        <f t="shared" ca="1" si="47"/>
        <v/>
      </c>
      <c r="E458" s="81">
        <f t="shared" ca="1" si="51"/>
        <v>0</v>
      </c>
      <c r="F458" s="83"/>
      <c r="G458" s="82" t="str">
        <f t="shared" ca="1" si="48"/>
        <v/>
      </c>
      <c r="H458" s="82" t="str">
        <f t="shared" ca="1" si="49"/>
        <v/>
      </c>
      <c r="I458" s="82" t="str">
        <f t="shared" ca="1" si="50"/>
        <v/>
      </c>
    </row>
    <row r="459" spans="2:9" ht="15" thickBot="1" x14ac:dyDescent="0.35">
      <c r="B459" s="79" t="str">
        <f t="shared" ca="1" si="52"/>
        <v/>
      </c>
      <c r="C459" s="80" t="str">
        <f t="shared" ca="1" si="46"/>
        <v/>
      </c>
      <c r="D459" s="83" t="str">
        <f t="shared" ca="1" si="47"/>
        <v/>
      </c>
      <c r="E459" s="81">
        <f t="shared" ca="1" si="51"/>
        <v>0</v>
      </c>
      <c r="F459" s="83"/>
      <c r="G459" s="82" t="str">
        <f t="shared" ca="1" si="48"/>
        <v/>
      </c>
      <c r="H459" s="82" t="str">
        <f t="shared" ca="1" si="49"/>
        <v/>
      </c>
      <c r="I459" s="82" t="str">
        <f t="shared" ca="1" si="50"/>
        <v/>
      </c>
    </row>
    <row r="460" spans="2:9" ht="15" thickBot="1" x14ac:dyDescent="0.35">
      <c r="B460" s="79" t="str">
        <f t="shared" ca="1" si="52"/>
        <v/>
      </c>
      <c r="C460" s="80" t="str">
        <f t="shared" ca="1" si="46"/>
        <v/>
      </c>
      <c r="D460" s="83" t="str">
        <f t="shared" ca="1" si="47"/>
        <v/>
      </c>
      <c r="E460" s="81">
        <f t="shared" ca="1" si="51"/>
        <v>0</v>
      </c>
      <c r="F460" s="83"/>
      <c r="G460" s="82" t="str">
        <f t="shared" ca="1" si="48"/>
        <v/>
      </c>
      <c r="H460" s="82" t="str">
        <f t="shared" ca="1" si="49"/>
        <v/>
      </c>
      <c r="I460" s="82" t="str">
        <f t="shared" ca="1" si="50"/>
        <v/>
      </c>
    </row>
    <row r="461" spans="2:9" ht="15" thickBot="1" x14ac:dyDescent="0.35">
      <c r="B461" s="79" t="str">
        <f t="shared" ca="1" si="52"/>
        <v/>
      </c>
      <c r="C461" s="80" t="str">
        <f t="shared" ca="1" si="46"/>
        <v/>
      </c>
      <c r="D461" s="83" t="str">
        <f t="shared" ca="1" si="47"/>
        <v/>
      </c>
      <c r="E461" s="81">
        <f t="shared" ca="1" si="51"/>
        <v>0</v>
      </c>
      <c r="F461" s="83"/>
      <c r="G461" s="82" t="str">
        <f t="shared" ca="1" si="48"/>
        <v/>
      </c>
      <c r="H461" s="82" t="str">
        <f t="shared" ca="1" si="49"/>
        <v/>
      </c>
      <c r="I461" s="82" t="str">
        <f t="shared" ca="1" si="50"/>
        <v/>
      </c>
    </row>
    <row r="462" spans="2:9" ht="15" thickBot="1" x14ac:dyDescent="0.35">
      <c r="B462" s="79" t="str">
        <f t="shared" ca="1" si="52"/>
        <v/>
      </c>
      <c r="C462" s="80" t="str">
        <f t="shared" ca="1" si="46"/>
        <v/>
      </c>
      <c r="D462" s="83" t="str">
        <f t="shared" ca="1" si="47"/>
        <v/>
      </c>
      <c r="E462" s="81">
        <f t="shared" ca="1" si="51"/>
        <v>0</v>
      </c>
      <c r="F462" s="83"/>
      <c r="G462" s="82" t="str">
        <f t="shared" ca="1" si="48"/>
        <v/>
      </c>
      <c r="H462" s="82" t="str">
        <f t="shared" ca="1" si="49"/>
        <v/>
      </c>
      <c r="I462" s="82" t="str">
        <f t="shared" ca="1" si="50"/>
        <v/>
      </c>
    </row>
    <row r="463" spans="2:9" ht="15" thickBot="1" x14ac:dyDescent="0.35">
      <c r="B463" s="79" t="str">
        <f t="shared" ca="1" si="52"/>
        <v/>
      </c>
      <c r="C463" s="80" t="str">
        <f t="shared" ca="1" si="46"/>
        <v/>
      </c>
      <c r="D463" s="83" t="str">
        <f t="shared" ca="1" si="47"/>
        <v/>
      </c>
      <c r="E463" s="81">
        <f t="shared" ca="1" si="51"/>
        <v>0</v>
      </c>
      <c r="F463" s="83"/>
      <c r="G463" s="82" t="str">
        <f t="shared" ca="1" si="48"/>
        <v/>
      </c>
      <c r="H463" s="82" t="str">
        <f t="shared" ca="1" si="49"/>
        <v/>
      </c>
      <c r="I463" s="82" t="str">
        <f t="shared" ca="1" si="50"/>
        <v/>
      </c>
    </row>
    <row r="464" spans="2:9" ht="15" thickBot="1" x14ac:dyDescent="0.35">
      <c r="B464" s="79" t="str">
        <f t="shared" ca="1" si="52"/>
        <v/>
      </c>
      <c r="C464" s="80" t="str">
        <f t="shared" ca="1" si="46"/>
        <v/>
      </c>
      <c r="D464" s="83" t="str">
        <f t="shared" ca="1" si="47"/>
        <v/>
      </c>
      <c r="E464" s="81">
        <f t="shared" ca="1" si="51"/>
        <v>0</v>
      </c>
      <c r="F464" s="83"/>
      <c r="G464" s="82" t="str">
        <f t="shared" ca="1" si="48"/>
        <v/>
      </c>
      <c r="H464" s="82" t="str">
        <f t="shared" ca="1" si="49"/>
        <v/>
      </c>
      <c r="I464" s="82" t="str">
        <f t="shared" ca="1" si="50"/>
        <v/>
      </c>
    </row>
    <row r="465" spans="2:9" ht="15" thickBot="1" x14ac:dyDescent="0.35">
      <c r="B465" s="79" t="str">
        <f t="shared" ca="1" si="52"/>
        <v/>
      </c>
      <c r="C465" s="80" t="str">
        <f t="shared" ca="1" si="46"/>
        <v/>
      </c>
      <c r="D465" s="83" t="str">
        <f t="shared" ca="1" si="47"/>
        <v/>
      </c>
      <c r="E465" s="81">
        <f t="shared" ca="1" si="51"/>
        <v>0</v>
      </c>
      <c r="F465" s="83"/>
      <c r="G465" s="82" t="str">
        <f t="shared" ca="1" si="48"/>
        <v/>
      </c>
      <c r="H465" s="82" t="str">
        <f t="shared" ca="1" si="49"/>
        <v/>
      </c>
      <c r="I465" s="82" t="str">
        <f t="shared" ca="1" si="50"/>
        <v/>
      </c>
    </row>
    <row r="466" spans="2:9" ht="15" thickBot="1" x14ac:dyDescent="0.35">
      <c r="B466" s="79" t="str">
        <f t="shared" ca="1" si="52"/>
        <v/>
      </c>
      <c r="C466" s="80" t="str">
        <f t="shared" ca="1" si="46"/>
        <v/>
      </c>
      <c r="D466" s="83" t="str">
        <f t="shared" ca="1" si="47"/>
        <v/>
      </c>
      <c r="E466" s="81">
        <f t="shared" ca="1" si="51"/>
        <v>0</v>
      </c>
      <c r="F466" s="83"/>
      <c r="G466" s="82" t="str">
        <f t="shared" ca="1" si="48"/>
        <v/>
      </c>
      <c r="H466" s="82" t="str">
        <f t="shared" ca="1" si="49"/>
        <v/>
      </c>
      <c r="I466" s="82" t="str">
        <f t="shared" ca="1" si="50"/>
        <v/>
      </c>
    </row>
    <row r="467" spans="2:9" ht="15" thickBot="1" x14ac:dyDescent="0.35">
      <c r="B467" s="79" t="str">
        <f t="shared" ca="1" si="52"/>
        <v/>
      </c>
      <c r="C467" s="80" t="str">
        <f t="shared" ca="1" si="46"/>
        <v/>
      </c>
      <c r="D467" s="83" t="str">
        <f t="shared" ca="1" si="47"/>
        <v/>
      </c>
      <c r="E467" s="81">
        <f t="shared" ca="1" si="51"/>
        <v>0</v>
      </c>
      <c r="F467" s="83"/>
      <c r="G467" s="82" t="str">
        <f t="shared" ca="1" si="48"/>
        <v/>
      </c>
      <c r="H467" s="82" t="str">
        <f t="shared" ca="1" si="49"/>
        <v/>
      </c>
      <c r="I467" s="82" t="str">
        <f t="shared" ca="1" si="50"/>
        <v/>
      </c>
    </row>
    <row r="468" spans="2:9" ht="15" thickBot="1" x14ac:dyDescent="0.35">
      <c r="B468" s="79" t="str">
        <f t="shared" ca="1" si="52"/>
        <v/>
      </c>
      <c r="C468" s="80" t="str">
        <f t="shared" ca="1" si="46"/>
        <v/>
      </c>
      <c r="D468" s="83" t="str">
        <f t="shared" ca="1" si="47"/>
        <v/>
      </c>
      <c r="E468" s="81">
        <f t="shared" ca="1" si="51"/>
        <v>0</v>
      </c>
      <c r="F468" s="83"/>
      <c r="G468" s="82" t="str">
        <f t="shared" ca="1" si="48"/>
        <v/>
      </c>
      <c r="H468" s="82" t="str">
        <f t="shared" ca="1" si="49"/>
        <v/>
      </c>
      <c r="I468" s="82" t="str">
        <f t="shared" ca="1" si="50"/>
        <v/>
      </c>
    </row>
    <row r="469" spans="2:9" ht="15" thickBot="1" x14ac:dyDescent="0.35">
      <c r="B469" s="79" t="str">
        <f t="shared" ca="1" si="52"/>
        <v/>
      </c>
      <c r="C469" s="80" t="str">
        <f t="shared" ca="1" si="46"/>
        <v/>
      </c>
      <c r="D469" s="83" t="str">
        <f t="shared" ca="1" si="47"/>
        <v/>
      </c>
      <c r="E469" s="81">
        <f t="shared" ca="1" si="51"/>
        <v>0</v>
      </c>
      <c r="F469" s="83"/>
      <c r="G469" s="82" t="str">
        <f t="shared" ca="1" si="48"/>
        <v/>
      </c>
      <c r="H469" s="82" t="str">
        <f t="shared" ca="1" si="49"/>
        <v/>
      </c>
      <c r="I469" s="82" t="str">
        <f t="shared" ca="1" si="50"/>
        <v/>
      </c>
    </row>
    <row r="470" spans="2:9" ht="15" thickBot="1" x14ac:dyDescent="0.35">
      <c r="B470" s="79" t="str">
        <f t="shared" ca="1" si="52"/>
        <v/>
      </c>
      <c r="C470" s="80" t="str">
        <f t="shared" ca="1" si="46"/>
        <v/>
      </c>
      <c r="D470" s="83" t="str">
        <f t="shared" ca="1" si="47"/>
        <v/>
      </c>
      <c r="E470" s="81">
        <f t="shared" ca="1" si="51"/>
        <v>0</v>
      </c>
      <c r="F470" s="83"/>
      <c r="G470" s="82" t="str">
        <f t="shared" ca="1" si="48"/>
        <v/>
      </c>
      <c r="H470" s="82" t="str">
        <f t="shared" ca="1" si="49"/>
        <v/>
      </c>
      <c r="I470" s="82" t="str">
        <f t="shared" ca="1" si="50"/>
        <v/>
      </c>
    </row>
    <row r="471" spans="2:9" ht="15" thickBot="1" x14ac:dyDescent="0.35">
      <c r="B471" s="79" t="str">
        <f t="shared" ca="1" si="52"/>
        <v/>
      </c>
      <c r="C471" s="80" t="str">
        <f t="shared" ca="1" si="46"/>
        <v/>
      </c>
      <c r="D471" s="83" t="str">
        <f t="shared" ca="1" si="47"/>
        <v/>
      </c>
      <c r="E471" s="81">
        <f t="shared" ca="1" si="51"/>
        <v>0</v>
      </c>
      <c r="F471" s="83"/>
      <c r="G471" s="82" t="str">
        <f t="shared" ca="1" si="48"/>
        <v/>
      </c>
      <c r="H471" s="82" t="str">
        <f t="shared" ca="1" si="49"/>
        <v/>
      </c>
      <c r="I471" s="82" t="str">
        <f t="shared" ca="1" si="50"/>
        <v/>
      </c>
    </row>
    <row r="472" spans="2:9" ht="15" thickBot="1" x14ac:dyDescent="0.35">
      <c r="B472" s="79" t="str">
        <f t="shared" ca="1" si="52"/>
        <v/>
      </c>
      <c r="C472" s="80" t="str">
        <f t="shared" ref="C472:C535" ca="1" si="53">IF($E$10="End of the Period",IF(B472="","",IF(OR(payment_frequency_3="Weekly",payment_frequency_3="Bi-weekly",payment_frequency_3="Semi-monthly"),first_payment_date_3+B472*VLOOKUP(payment_frequency_3,periodic_table,2,0),EDATE(first_payment_date_3,B472*VLOOKUP(payment_frequency_3,periodic_table,2,0)))),IF(B472="","",IF(OR(payment_frequency_3="Weekly",payment_frequency_3="Bi-weekly",payment_frequency_3="Semi-monthly"),first_payment_date_3+(B472-1)*VLOOKUP(payment_frequency_3,periodic_table,2,0),EDATE(first_payment_date_3,(B472-1)*VLOOKUP(payment_frequency_3,periodic_table,2,0)))))</f>
        <v/>
      </c>
      <c r="D472" s="83" t="str">
        <f t="shared" ref="D472:D535" ca="1" si="54">IF(B472="","",IF(I471&lt;payment_3,I471*(1+rate_3),payment_3))</f>
        <v/>
      </c>
      <c r="E472" s="81">
        <f t="shared" ca="1" si="51"/>
        <v>0</v>
      </c>
      <c r="F472" s="83"/>
      <c r="G472" s="82" t="str">
        <f t="shared" ref="G472:G535" ca="1" si="55">IF(AND(payment_type_3=1,B472=1),0,IF(B472="","",I471*rate_3))</f>
        <v/>
      </c>
      <c r="H472" s="82" t="str">
        <f t="shared" ca="1" si="49"/>
        <v/>
      </c>
      <c r="I472" s="82" t="str">
        <f t="shared" ca="1" si="50"/>
        <v/>
      </c>
    </row>
    <row r="473" spans="2:9" ht="15" thickBot="1" x14ac:dyDescent="0.35">
      <c r="B473" s="79" t="str">
        <f t="shared" ca="1" si="52"/>
        <v/>
      </c>
      <c r="C473" s="80" t="str">
        <f t="shared" ca="1" si="53"/>
        <v/>
      </c>
      <c r="D473" s="83" t="str">
        <f t="shared" ca="1" si="54"/>
        <v/>
      </c>
      <c r="E473" s="81">
        <f t="shared" ca="1" si="51"/>
        <v>0</v>
      </c>
      <c r="F473" s="83"/>
      <c r="G473" s="82" t="str">
        <f t="shared" ca="1" si="55"/>
        <v/>
      </c>
      <c r="H473" s="82" t="str">
        <f t="shared" ref="H473:H536" ca="1" si="56">IF(B473="","",D473-G473+E473+F473)</f>
        <v/>
      </c>
      <c r="I473" s="82" t="str">
        <f t="shared" ref="I473:I536" ca="1" si="57">IFERROR(IF(H473&lt;=0,"",I472-H473),"")</f>
        <v/>
      </c>
    </row>
    <row r="474" spans="2:9" ht="15" thickBot="1" x14ac:dyDescent="0.35">
      <c r="B474" s="79" t="str">
        <f t="shared" ca="1" si="52"/>
        <v/>
      </c>
      <c r="C474" s="80" t="str">
        <f t="shared" ca="1" si="53"/>
        <v/>
      </c>
      <c r="D474" s="83" t="str">
        <f t="shared" ca="1" si="54"/>
        <v/>
      </c>
      <c r="E474" s="81">
        <f t="shared" ca="1" si="51"/>
        <v>0</v>
      </c>
      <c r="F474" s="83"/>
      <c r="G474" s="82" t="str">
        <f t="shared" ca="1" si="55"/>
        <v/>
      </c>
      <c r="H474" s="82" t="str">
        <f t="shared" ca="1" si="56"/>
        <v/>
      </c>
      <c r="I474" s="82" t="str">
        <f t="shared" ca="1" si="57"/>
        <v/>
      </c>
    </row>
    <row r="475" spans="2:9" ht="15" thickBot="1" x14ac:dyDescent="0.35">
      <c r="B475" s="79" t="str">
        <f t="shared" ca="1" si="52"/>
        <v/>
      </c>
      <c r="C475" s="80" t="str">
        <f t="shared" ca="1" si="53"/>
        <v/>
      </c>
      <c r="D475" s="83" t="str">
        <f t="shared" ca="1" si="54"/>
        <v/>
      </c>
      <c r="E475" s="81">
        <f t="shared" ca="1" si="51"/>
        <v>0</v>
      </c>
      <c r="F475" s="83"/>
      <c r="G475" s="82" t="str">
        <f t="shared" ca="1" si="55"/>
        <v/>
      </c>
      <c r="H475" s="82" t="str">
        <f t="shared" ca="1" si="56"/>
        <v/>
      </c>
      <c r="I475" s="82" t="str">
        <f t="shared" ca="1" si="57"/>
        <v/>
      </c>
    </row>
    <row r="476" spans="2:9" ht="15" thickBot="1" x14ac:dyDescent="0.35">
      <c r="B476" s="79" t="str">
        <f t="shared" ca="1" si="52"/>
        <v/>
      </c>
      <c r="C476" s="80" t="str">
        <f t="shared" ca="1" si="53"/>
        <v/>
      </c>
      <c r="D476" s="83" t="str">
        <f t="shared" ca="1" si="54"/>
        <v/>
      </c>
      <c r="E476" s="81">
        <f t="shared" ca="1" si="51"/>
        <v>0</v>
      </c>
      <c r="F476" s="83"/>
      <c r="G476" s="82" t="str">
        <f t="shared" ca="1" si="55"/>
        <v/>
      </c>
      <c r="H476" s="82" t="str">
        <f t="shared" ca="1" si="56"/>
        <v/>
      </c>
      <c r="I476" s="82" t="str">
        <f t="shared" ca="1" si="57"/>
        <v/>
      </c>
    </row>
    <row r="477" spans="2:9" ht="15" thickBot="1" x14ac:dyDescent="0.35">
      <c r="B477" s="79" t="str">
        <f t="shared" ca="1" si="52"/>
        <v/>
      </c>
      <c r="C477" s="80" t="str">
        <f t="shared" ca="1" si="53"/>
        <v/>
      </c>
      <c r="D477" s="83" t="str">
        <f t="shared" ca="1" si="54"/>
        <v/>
      </c>
      <c r="E477" s="81">
        <f t="shared" ca="1" si="51"/>
        <v>0</v>
      </c>
      <c r="F477" s="83"/>
      <c r="G477" s="82" t="str">
        <f t="shared" ca="1" si="55"/>
        <v/>
      </c>
      <c r="H477" s="82" t="str">
        <f t="shared" ca="1" si="56"/>
        <v/>
      </c>
      <c r="I477" s="82" t="str">
        <f t="shared" ca="1" si="57"/>
        <v/>
      </c>
    </row>
    <row r="478" spans="2:9" ht="15" thickBot="1" x14ac:dyDescent="0.35">
      <c r="B478" s="79" t="str">
        <f t="shared" ca="1" si="52"/>
        <v/>
      </c>
      <c r="C478" s="80" t="str">
        <f t="shared" ca="1" si="53"/>
        <v/>
      </c>
      <c r="D478" s="83" t="str">
        <f t="shared" ca="1" si="54"/>
        <v/>
      </c>
      <c r="E478" s="81">
        <f t="shared" ca="1" si="51"/>
        <v>0</v>
      </c>
      <c r="F478" s="83"/>
      <c r="G478" s="82" t="str">
        <f t="shared" ca="1" si="55"/>
        <v/>
      </c>
      <c r="H478" s="82" t="str">
        <f t="shared" ca="1" si="56"/>
        <v/>
      </c>
      <c r="I478" s="82" t="str">
        <f t="shared" ca="1" si="57"/>
        <v/>
      </c>
    </row>
    <row r="479" spans="2:9" ht="15" thickBot="1" x14ac:dyDescent="0.35">
      <c r="B479" s="79" t="str">
        <f t="shared" ca="1" si="52"/>
        <v/>
      </c>
      <c r="C479" s="80" t="str">
        <f t="shared" ca="1" si="53"/>
        <v/>
      </c>
      <c r="D479" s="83" t="str">
        <f t="shared" ca="1" si="54"/>
        <v/>
      </c>
      <c r="E479" s="81">
        <f t="shared" ca="1" si="51"/>
        <v>0</v>
      </c>
      <c r="F479" s="83"/>
      <c r="G479" s="82" t="str">
        <f t="shared" ca="1" si="55"/>
        <v/>
      </c>
      <c r="H479" s="82" t="str">
        <f t="shared" ca="1" si="56"/>
        <v/>
      </c>
      <c r="I479" s="82" t="str">
        <f t="shared" ca="1" si="57"/>
        <v/>
      </c>
    </row>
    <row r="480" spans="2:9" ht="15" thickBot="1" x14ac:dyDescent="0.35">
      <c r="B480" s="79" t="str">
        <f t="shared" ca="1" si="52"/>
        <v/>
      </c>
      <c r="C480" s="80" t="str">
        <f t="shared" ca="1" si="53"/>
        <v/>
      </c>
      <c r="D480" s="83" t="str">
        <f t="shared" ca="1" si="54"/>
        <v/>
      </c>
      <c r="E480" s="81">
        <f t="shared" ca="1" si="51"/>
        <v>0</v>
      </c>
      <c r="F480" s="83"/>
      <c r="G480" s="82" t="str">
        <f t="shared" ca="1" si="55"/>
        <v/>
      </c>
      <c r="H480" s="82" t="str">
        <f t="shared" ca="1" si="56"/>
        <v/>
      </c>
      <c r="I480" s="82" t="str">
        <f t="shared" ca="1" si="57"/>
        <v/>
      </c>
    </row>
    <row r="481" spans="2:9" ht="15" thickBot="1" x14ac:dyDescent="0.35">
      <c r="B481" s="79" t="str">
        <f t="shared" ca="1" si="52"/>
        <v/>
      </c>
      <c r="C481" s="80" t="str">
        <f t="shared" ca="1" si="53"/>
        <v/>
      </c>
      <c r="D481" s="83" t="str">
        <f t="shared" ca="1" si="54"/>
        <v/>
      </c>
      <c r="E481" s="81">
        <f t="shared" ca="1" si="51"/>
        <v>0</v>
      </c>
      <c r="F481" s="83"/>
      <c r="G481" s="82" t="str">
        <f t="shared" ca="1" si="55"/>
        <v/>
      </c>
      <c r="H481" s="82" t="str">
        <f t="shared" ca="1" si="56"/>
        <v/>
      </c>
      <c r="I481" s="82" t="str">
        <f t="shared" ca="1" si="57"/>
        <v/>
      </c>
    </row>
    <row r="482" spans="2:9" ht="15" thickBot="1" x14ac:dyDescent="0.35">
      <c r="B482" s="79" t="str">
        <f t="shared" ca="1" si="52"/>
        <v/>
      </c>
      <c r="C482" s="80" t="str">
        <f t="shared" ca="1" si="53"/>
        <v/>
      </c>
      <c r="D482" s="83" t="str">
        <f t="shared" ca="1" si="54"/>
        <v/>
      </c>
      <c r="E482" s="81">
        <f t="shared" ca="1" si="51"/>
        <v>0</v>
      </c>
      <c r="F482" s="83"/>
      <c r="G482" s="82" t="str">
        <f t="shared" ca="1" si="55"/>
        <v/>
      </c>
      <c r="H482" s="82" t="str">
        <f t="shared" ca="1" si="56"/>
        <v/>
      </c>
      <c r="I482" s="82" t="str">
        <f t="shared" ca="1" si="57"/>
        <v/>
      </c>
    </row>
    <row r="483" spans="2:9" ht="15" thickBot="1" x14ac:dyDescent="0.35">
      <c r="B483" s="79" t="str">
        <f t="shared" ca="1" si="52"/>
        <v/>
      </c>
      <c r="C483" s="80" t="str">
        <f t="shared" ca="1" si="53"/>
        <v/>
      </c>
      <c r="D483" s="83" t="str">
        <f t="shared" ca="1" si="54"/>
        <v/>
      </c>
      <c r="E483" s="81">
        <f t="shared" ca="1" si="51"/>
        <v>0</v>
      </c>
      <c r="F483" s="83"/>
      <c r="G483" s="82" t="str">
        <f t="shared" ca="1" si="55"/>
        <v/>
      </c>
      <c r="H483" s="82" t="str">
        <f t="shared" ca="1" si="56"/>
        <v/>
      </c>
      <c r="I483" s="82" t="str">
        <f t="shared" ca="1" si="57"/>
        <v/>
      </c>
    </row>
    <row r="484" spans="2:9" ht="15" thickBot="1" x14ac:dyDescent="0.35">
      <c r="B484" s="79" t="str">
        <f t="shared" ca="1" si="52"/>
        <v/>
      </c>
      <c r="C484" s="80" t="str">
        <f t="shared" ca="1" si="53"/>
        <v/>
      </c>
      <c r="D484" s="83" t="str">
        <f t="shared" ca="1" si="54"/>
        <v/>
      </c>
      <c r="E484" s="81">
        <f t="shared" ref="E484:E547" ca="1" si="58">IFERROR(IF(I483-D484&lt;$E$13,0,IF(B484=$I$17,$E$13,IF(B484&lt;$I$17,0,IF(MOD(B484-$I$17,$E$18)=0,$E$13,0)))),0)</f>
        <v>0</v>
      </c>
      <c r="F484" s="83"/>
      <c r="G484" s="82" t="str">
        <f t="shared" ca="1" si="55"/>
        <v/>
      </c>
      <c r="H484" s="82" t="str">
        <f t="shared" ca="1" si="56"/>
        <v/>
      </c>
      <c r="I484" s="82" t="str">
        <f t="shared" ca="1" si="57"/>
        <v/>
      </c>
    </row>
    <row r="485" spans="2:9" ht="15" thickBot="1" x14ac:dyDescent="0.35">
      <c r="B485" s="79" t="str">
        <f t="shared" ca="1" si="52"/>
        <v/>
      </c>
      <c r="C485" s="80" t="str">
        <f t="shared" ca="1" si="53"/>
        <v/>
      </c>
      <c r="D485" s="83" t="str">
        <f t="shared" ca="1" si="54"/>
        <v/>
      </c>
      <c r="E485" s="81">
        <f t="shared" ca="1" si="58"/>
        <v>0</v>
      </c>
      <c r="F485" s="83"/>
      <c r="G485" s="82" t="str">
        <f t="shared" ca="1" si="55"/>
        <v/>
      </c>
      <c r="H485" s="82" t="str">
        <f t="shared" ca="1" si="56"/>
        <v/>
      </c>
      <c r="I485" s="82" t="str">
        <f t="shared" ca="1" si="57"/>
        <v/>
      </c>
    </row>
    <row r="486" spans="2:9" ht="15" thickBot="1" x14ac:dyDescent="0.35">
      <c r="B486" s="79" t="str">
        <f t="shared" ca="1" si="52"/>
        <v/>
      </c>
      <c r="C486" s="80" t="str">
        <f t="shared" ca="1" si="53"/>
        <v/>
      </c>
      <c r="D486" s="83" t="str">
        <f t="shared" ca="1" si="54"/>
        <v/>
      </c>
      <c r="E486" s="81">
        <f t="shared" ca="1" si="58"/>
        <v>0</v>
      </c>
      <c r="F486" s="83"/>
      <c r="G486" s="82" t="str">
        <f t="shared" ca="1" si="55"/>
        <v/>
      </c>
      <c r="H486" s="82" t="str">
        <f t="shared" ca="1" si="56"/>
        <v/>
      </c>
      <c r="I486" s="82" t="str">
        <f t="shared" ca="1" si="57"/>
        <v/>
      </c>
    </row>
    <row r="487" spans="2:9" ht="15" thickBot="1" x14ac:dyDescent="0.35">
      <c r="B487" s="79" t="str">
        <f t="shared" ca="1" si="52"/>
        <v/>
      </c>
      <c r="C487" s="80" t="str">
        <f t="shared" ca="1" si="53"/>
        <v/>
      </c>
      <c r="D487" s="83" t="str">
        <f t="shared" ca="1" si="54"/>
        <v/>
      </c>
      <c r="E487" s="81">
        <f t="shared" ca="1" si="58"/>
        <v>0</v>
      </c>
      <c r="F487" s="83"/>
      <c r="G487" s="82" t="str">
        <f t="shared" ca="1" si="55"/>
        <v/>
      </c>
      <c r="H487" s="82" t="str">
        <f t="shared" ca="1" si="56"/>
        <v/>
      </c>
      <c r="I487" s="82" t="str">
        <f t="shared" ca="1" si="57"/>
        <v/>
      </c>
    </row>
    <row r="488" spans="2:9" ht="15" thickBot="1" x14ac:dyDescent="0.35">
      <c r="B488" s="79" t="str">
        <f t="shared" ca="1" si="52"/>
        <v/>
      </c>
      <c r="C488" s="80" t="str">
        <f t="shared" ca="1" si="53"/>
        <v/>
      </c>
      <c r="D488" s="83" t="str">
        <f t="shared" ca="1" si="54"/>
        <v/>
      </c>
      <c r="E488" s="81">
        <f t="shared" ca="1" si="58"/>
        <v>0</v>
      </c>
      <c r="F488" s="83"/>
      <c r="G488" s="82" t="str">
        <f t="shared" ca="1" si="55"/>
        <v/>
      </c>
      <c r="H488" s="82" t="str">
        <f t="shared" ca="1" si="56"/>
        <v/>
      </c>
      <c r="I488" s="82" t="str">
        <f t="shared" ca="1" si="57"/>
        <v/>
      </c>
    </row>
    <row r="489" spans="2:9" ht="15" thickBot="1" x14ac:dyDescent="0.35">
      <c r="B489" s="79" t="str">
        <f t="shared" ca="1" si="52"/>
        <v/>
      </c>
      <c r="C489" s="80" t="str">
        <f t="shared" ca="1" si="53"/>
        <v/>
      </c>
      <c r="D489" s="83" t="str">
        <f t="shared" ca="1" si="54"/>
        <v/>
      </c>
      <c r="E489" s="81">
        <f t="shared" ca="1" si="58"/>
        <v>0</v>
      </c>
      <c r="F489" s="83"/>
      <c r="G489" s="82" t="str">
        <f t="shared" ca="1" si="55"/>
        <v/>
      </c>
      <c r="H489" s="82" t="str">
        <f t="shared" ca="1" si="56"/>
        <v/>
      </c>
      <c r="I489" s="82" t="str">
        <f t="shared" ca="1" si="57"/>
        <v/>
      </c>
    </row>
    <row r="490" spans="2:9" ht="15" thickBot="1" x14ac:dyDescent="0.35">
      <c r="B490" s="79" t="str">
        <f t="shared" ca="1" si="52"/>
        <v/>
      </c>
      <c r="C490" s="80" t="str">
        <f t="shared" ca="1" si="53"/>
        <v/>
      </c>
      <c r="D490" s="83" t="str">
        <f t="shared" ca="1" si="54"/>
        <v/>
      </c>
      <c r="E490" s="81">
        <f t="shared" ca="1" si="58"/>
        <v>0</v>
      </c>
      <c r="F490" s="83"/>
      <c r="G490" s="82" t="str">
        <f t="shared" ca="1" si="55"/>
        <v/>
      </c>
      <c r="H490" s="82" t="str">
        <f t="shared" ca="1" si="56"/>
        <v/>
      </c>
      <c r="I490" s="82" t="str">
        <f t="shared" ca="1" si="57"/>
        <v/>
      </c>
    </row>
    <row r="491" spans="2:9" ht="15" thickBot="1" x14ac:dyDescent="0.35">
      <c r="B491" s="79" t="str">
        <f t="shared" ca="1" si="52"/>
        <v/>
      </c>
      <c r="C491" s="80" t="str">
        <f t="shared" ca="1" si="53"/>
        <v/>
      </c>
      <c r="D491" s="83" t="str">
        <f t="shared" ca="1" si="54"/>
        <v/>
      </c>
      <c r="E491" s="81">
        <f t="shared" ca="1" si="58"/>
        <v>0</v>
      </c>
      <c r="F491" s="83"/>
      <c r="G491" s="82" t="str">
        <f t="shared" ca="1" si="55"/>
        <v/>
      </c>
      <c r="H491" s="82" t="str">
        <f t="shared" ca="1" si="56"/>
        <v/>
      </c>
      <c r="I491" s="82" t="str">
        <f t="shared" ca="1" si="57"/>
        <v/>
      </c>
    </row>
    <row r="492" spans="2:9" ht="15" thickBot="1" x14ac:dyDescent="0.35">
      <c r="B492" s="79" t="str">
        <f t="shared" ca="1" si="52"/>
        <v/>
      </c>
      <c r="C492" s="80" t="str">
        <f t="shared" ca="1" si="53"/>
        <v/>
      </c>
      <c r="D492" s="83" t="str">
        <f t="shared" ca="1" si="54"/>
        <v/>
      </c>
      <c r="E492" s="81">
        <f t="shared" ca="1" si="58"/>
        <v>0</v>
      </c>
      <c r="F492" s="83"/>
      <c r="G492" s="82" t="str">
        <f t="shared" ca="1" si="55"/>
        <v/>
      </c>
      <c r="H492" s="82" t="str">
        <f t="shared" ca="1" si="56"/>
        <v/>
      </c>
      <c r="I492" s="82" t="str">
        <f t="shared" ca="1" si="57"/>
        <v/>
      </c>
    </row>
    <row r="493" spans="2:9" ht="15" thickBot="1" x14ac:dyDescent="0.35">
      <c r="B493" s="79" t="str">
        <f t="shared" ca="1" si="52"/>
        <v/>
      </c>
      <c r="C493" s="80" t="str">
        <f t="shared" ca="1" si="53"/>
        <v/>
      </c>
      <c r="D493" s="83" t="str">
        <f t="shared" ca="1" si="54"/>
        <v/>
      </c>
      <c r="E493" s="81">
        <f t="shared" ca="1" si="58"/>
        <v>0</v>
      </c>
      <c r="F493" s="83"/>
      <c r="G493" s="82" t="str">
        <f t="shared" ca="1" si="55"/>
        <v/>
      </c>
      <c r="H493" s="82" t="str">
        <f t="shared" ca="1" si="56"/>
        <v/>
      </c>
      <c r="I493" s="82" t="str">
        <f t="shared" ca="1" si="57"/>
        <v/>
      </c>
    </row>
    <row r="494" spans="2:9" ht="15" thickBot="1" x14ac:dyDescent="0.35">
      <c r="B494" s="79" t="str">
        <f t="shared" ca="1" si="52"/>
        <v/>
      </c>
      <c r="C494" s="80" t="str">
        <f t="shared" ca="1" si="53"/>
        <v/>
      </c>
      <c r="D494" s="83" t="str">
        <f t="shared" ca="1" si="54"/>
        <v/>
      </c>
      <c r="E494" s="81">
        <f t="shared" ca="1" si="58"/>
        <v>0</v>
      </c>
      <c r="F494" s="83"/>
      <c r="G494" s="82" t="str">
        <f t="shared" ca="1" si="55"/>
        <v/>
      </c>
      <c r="H494" s="82" t="str">
        <f t="shared" ca="1" si="56"/>
        <v/>
      </c>
      <c r="I494" s="82" t="str">
        <f t="shared" ca="1" si="57"/>
        <v/>
      </c>
    </row>
    <row r="495" spans="2:9" ht="15" thickBot="1" x14ac:dyDescent="0.35">
      <c r="B495" s="79" t="str">
        <f t="shared" ref="B495:B558" ca="1" si="59">IFERROR(IF(I494&lt;=0,"",B494+1),"")</f>
        <v/>
      </c>
      <c r="C495" s="80" t="str">
        <f t="shared" ca="1" si="53"/>
        <v/>
      </c>
      <c r="D495" s="83" t="str">
        <f t="shared" ca="1" si="54"/>
        <v/>
      </c>
      <c r="E495" s="81">
        <f t="shared" ca="1" si="58"/>
        <v>0</v>
      </c>
      <c r="F495" s="83"/>
      <c r="G495" s="82" t="str">
        <f t="shared" ca="1" si="55"/>
        <v/>
      </c>
      <c r="H495" s="82" t="str">
        <f t="shared" ca="1" si="56"/>
        <v/>
      </c>
      <c r="I495" s="82" t="str">
        <f t="shared" ca="1" si="57"/>
        <v/>
      </c>
    </row>
    <row r="496" spans="2:9" ht="15" thickBot="1" x14ac:dyDescent="0.35">
      <c r="B496" s="79" t="str">
        <f t="shared" ca="1" si="59"/>
        <v/>
      </c>
      <c r="C496" s="80" t="str">
        <f t="shared" ca="1" si="53"/>
        <v/>
      </c>
      <c r="D496" s="83" t="str">
        <f t="shared" ca="1" si="54"/>
        <v/>
      </c>
      <c r="E496" s="81">
        <f t="shared" ca="1" si="58"/>
        <v>0</v>
      </c>
      <c r="F496" s="83"/>
      <c r="G496" s="82" t="str">
        <f t="shared" ca="1" si="55"/>
        <v/>
      </c>
      <c r="H496" s="82" t="str">
        <f t="shared" ca="1" si="56"/>
        <v/>
      </c>
      <c r="I496" s="82" t="str">
        <f t="shared" ca="1" si="57"/>
        <v/>
      </c>
    </row>
    <row r="497" spans="2:9" ht="15" thickBot="1" x14ac:dyDescent="0.35">
      <c r="B497" s="79" t="str">
        <f t="shared" ca="1" si="59"/>
        <v/>
      </c>
      <c r="C497" s="80" t="str">
        <f t="shared" ca="1" si="53"/>
        <v/>
      </c>
      <c r="D497" s="83" t="str">
        <f t="shared" ca="1" si="54"/>
        <v/>
      </c>
      <c r="E497" s="81">
        <f t="shared" ca="1" si="58"/>
        <v>0</v>
      </c>
      <c r="F497" s="83"/>
      <c r="G497" s="82" t="str">
        <f t="shared" ca="1" si="55"/>
        <v/>
      </c>
      <c r="H497" s="82" t="str">
        <f t="shared" ca="1" si="56"/>
        <v/>
      </c>
      <c r="I497" s="82" t="str">
        <f t="shared" ca="1" si="57"/>
        <v/>
      </c>
    </row>
    <row r="498" spans="2:9" ht="15" thickBot="1" x14ac:dyDescent="0.35">
      <c r="B498" s="79" t="str">
        <f t="shared" ca="1" si="59"/>
        <v/>
      </c>
      <c r="C498" s="80" t="str">
        <f t="shared" ca="1" si="53"/>
        <v/>
      </c>
      <c r="D498" s="83" t="str">
        <f t="shared" ca="1" si="54"/>
        <v/>
      </c>
      <c r="E498" s="81">
        <f t="shared" ca="1" si="58"/>
        <v>0</v>
      </c>
      <c r="F498" s="83"/>
      <c r="G498" s="82" t="str">
        <f t="shared" ca="1" si="55"/>
        <v/>
      </c>
      <c r="H498" s="82" t="str">
        <f t="shared" ca="1" si="56"/>
        <v/>
      </c>
      <c r="I498" s="82" t="str">
        <f t="shared" ca="1" si="57"/>
        <v/>
      </c>
    </row>
    <row r="499" spans="2:9" ht="15" thickBot="1" x14ac:dyDescent="0.35">
      <c r="B499" s="79" t="str">
        <f t="shared" ca="1" si="59"/>
        <v/>
      </c>
      <c r="C499" s="80" t="str">
        <f t="shared" ca="1" si="53"/>
        <v/>
      </c>
      <c r="D499" s="83" t="str">
        <f t="shared" ca="1" si="54"/>
        <v/>
      </c>
      <c r="E499" s="81">
        <f t="shared" ca="1" si="58"/>
        <v>0</v>
      </c>
      <c r="F499" s="83"/>
      <c r="G499" s="82" t="str">
        <f t="shared" ca="1" si="55"/>
        <v/>
      </c>
      <c r="H499" s="82" t="str">
        <f t="shared" ca="1" si="56"/>
        <v/>
      </c>
      <c r="I499" s="82" t="str">
        <f t="shared" ca="1" si="57"/>
        <v/>
      </c>
    </row>
    <row r="500" spans="2:9" ht="15" thickBot="1" x14ac:dyDescent="0.35">
      <c r="B500" s="79" t="str">
        <f t="shared" ca="1" si="59"/>
        <v/>
      </c>
      <c r="C500" s="80" t="str">
        <f t="shared" ca="1" si="53"/>
        <v/>
      </c>
      <c r="D500" s="83" t="str">
        <f t="shared" ca="1" si="54"/>
        <v/>
      </c>
      <c r="E500" s="81">
        <f t="shared" ca="1" si="58"/>
        <v>0</v>
      </c>
      <c r="F500" s="83"/>
      <c r="G500" s="82" t="str">
        <f t="shared" ca="1" si="55"/>
        <v/>
      </c>
      <c r="H500" s="82" t="str">
        <f t="shared" ca="1" si="56"/>
        <v/>
      </c>
      <c r="I500" s="82" t="str">
        <f t="shared" ca="1" si="57"/>
        <v/>
      </c>
    </row>
    <row r="501" spans="2:9" ht="15" thickBot="1" x14ac:dyDescent="0.35">
      <c r="B501" s="79" t="str">
        <f t="shared" ca="1" si="59"/>
        <v/>
      </c>
      <c r="C501" s="80" t="str">
        <f t="shared" ca="1" si="53"/>
        <v/>
      </c>
      <c r="D501" s="83" t="str">
        <f t="shared" ca="1" si="54"/>
        <v/>
      </c>
      <c r="E501" s="81">
        <f t="shared" ca="1" si="58"/>
        <v>0</v>
      </c>
      <c r="F501" s="83"/>
      <c r="G501" s="82" t="str">
        <f t="shared" ca="1" si="55"/>
        <v/>
      </c>
      <c r="H501" s="82" t="str">
        <f t="shared" ca="1" si="56"/>
        <v/>
      </c>
      <c r="I501" s="82" t="str">
        <f t="shared" ca="1" si="57"/>
        <v/>
      </c>
    </row>
    <row r="502" spans="2:9" ht="15" thickBot="1" x14ac:dyDescent="0.35">
      <c r="B502" s="79" t="str">
        <f t="shared" ca="1" si="59"/>
        <v/>
      </c>
      <c r="C502" s="80" t="str">
        <f t="shared" ca="1" si="53"/>
        <v/>
      </c>
      <c r="D502" s="83" t="str">
        <f t="shared" ca="1" si="54"/>
        <v/>
      </c>
      <c r="E502" s="81">
        <f t="shared" ca="1" si="58"/>
        <v>0</v>
      </c>
      <c r="F502" s="83"/>
      <c r="G502" s="82" t="str">
        <f t="shared" ca="1" si="55"/>
        <v/>
      </c>
      <c r="H502" s="82" t="str">
        <f t="shared" ca="1" si="56"/>
        <v/>
      </c>
      <c r="I502" s="82" t="str">
        <f t="shared" ca="1" si="57"/>
        <v/>
      </c>
    </row>
    <row r="503" spans="2:9" ht="15" thickBot="1" x14ac:dyDescent="0.35">
      <c r="B503" s="79" t="str">
        <f t="shared" ca="1" si="59"/>
        <v/>
      </c>
      <c r="C503" s="80" t="str">
        <f t="shared" ca="1" si="53"/>
        <v/>
      </c>
      <c r="D503" s="83" t="str">
        <f t="shared" ca="1" si="54"/>
        <v/>
      </c>
      <c r="E503" s="81">
        <f t="shared" ca="1" si="58"/>
        <v>0</v>
      </c>
      <c r="F503" s="83"/>
      <c r="G503" s="82" t="str">
        <f t="shared" ca="1" si="55"/>
        <v/>
      </c>
      <c r="H503" s="82" t="str">
        <f t="shared" ca="1" si="56"/>
        <v/>
      </c>
      <c r="I503" s="82" t="str">
        <f t="shared" ca="1" si="57"/>
        <v/>
      </c>
    </row>
    <row r="504" spans="2:9" ht="15" thickBot="1" x14ac:dyDescent="0.35">
      <c r="B504" s="79" t="str">
        <f t="shared" ca="1" si="59"/>
        <v/>
      </c>
      <c r="C504" s="80" t="str">
        <f t="shared" ca="1" si="53"/>
        <v/>
      </c>
      <c r="D504" s="83" t="str">
        <f t="shared" ca="1" si="54"/>
        <v/>
      </c>
      <c r="E504" s="81">
        <f t="shared" ca="1" si="58"/>
        <v>0</v>
      </c>
      <c r="F504" s="83"/>
      <c r="G504" s="82" t="str">
        <f t="shared" ca="1" si="55"/>
        <v/>
      </c>
      <c r="H504" s="82" t="str">
        <f t="shared" ca="1" si="56"/>
        <v/>
      </c>
      <c r="I504" s="82" t="str">
        <f t="shared" ca="1" si="57"/>
        <v/>
      </c>
    </row>
    <row r="505" spans="2:9" ht="15" thickBot="1" x14ac:dyDescent="0.35">
      <c r="B505" s="79" t="str">
        <f t="shared" ca="1" si="59"/>
        <v/>
      </c>
      <c r="C505" s="80" t="str">
        <f t="shared" ca="1" si="53"/>
        <v/>
      </c>
      <c r="D505" s="83" t="str">
        <f t="shared" ca="1" si="54"/>
        <v/>
      </c>
      <c r="E505" s="81">
        <f t="shared" ca="1" si="58"/>
        <v>0</v>
      </c>
      <c r="F505" s="83"/>
      <c r="G505" s="82" t="str">
        <f t="shared" ca="1" si="55"/>
        <v/>
      </c>
      <c r="H505" s="82" t="str">
        <f t="shared" ca="1" si="56"/>
        <v/>
      </c>
      <c r="I505" s="82" t="str">
        <f t="shared" ca="1" si="57"/>
        <v/>
      </c>
    </row>
    <row r="506" spans="2:9" ht="15" thickBot="1" x14ac:dyDescent="0.35">
      <c r="B506" s="79" t="str">
        <f t="shared" ca="1" si="59"/>
        <v/>
      </c>
      <c r="C506" s="80" t="str">
        <f t="shared" ca="1" si="53"/>
        <v/>
      </c>
      <c r="D506" s="83" t="str">
        <f t="shared" ca="1" si="54"/>
        <v/>
      </c>
      <c r="E506" s="81">
        <f t="shared" ca="1" si="58"/>
        <v>0</v>
      </c>
      <c r="F506" s="83"/>
      <c r="G506" s="82" t="str">
        <f t="shared" ca="1" si="55"/>
        <v/>
      </c>
      <c r="H506" s="82" t="str">
        <f t="shared" ca="1" si="56"/>
        <v/>
      </c>
      <c r="I506" s="82" t="str">
        <f t="shared" ca="1" si="57"/>
        <v/>
      </c>
    </row>
    <row r="507" spans="2:9" ht="15" thickBot="1" x14ac:dyDescent="0.35">
      <c r="B507" s="79" t="str">
        <f t="shared" ca="1" si="59"/>
        <v/>
      </c>
      <c r="C507" s="80" t="str">
        <f t="shared" ca="1" si="53"/>
        <v/>
      </c>
      <c r="D507" s="83" t="str">
        <f t="shared" ca="1" si="54"/>
        <v/>
      </c>
      <c r="E507" s="81">
        <f t="shared" ca="1" si="58"/>
        <v>0</v>
      </c>
      <c r="F507" s="83"/>
      <c r="G507" s="82" t="str">
        <f t="shared" ca="1" si="55"/>
        <v/>
      </c>
      <c r="H507" s="82" t="str">
        <f t="shared" ca="1" si="56"/>
        <v/>
      </c>
      <c r="I507" s="82" t="str">
        <f t="shared" ca="1" si="57"/>
        <v/>
      </c>
    </row>
    <row r="508" spans="2:9" ht="15" thickBot="1" x14ac:dyDescent="0.35">
      <c r="B508" s="79" t="str">
        <f t="shared" ca="1" si="59"/>
        <v/>
      </c>
      <c r="C508" s="80" t="str">
        <f t="shared" ca="1" si="53"/>
        <v/>
      </c>
      <c r="D508" s="83" t="str">
        <f t="shared" ca="1" si="54"/>
        <v/>
      </c>
      <c r="E508" s="81">
        <f t="shared" ca="1" si="58"/>
        <v>0</v>
      </c>
      <c r="F508" s="83"/>
      <c r="G508" s="82" t="str">
        <f t="shared" ca="1" si="55"/>
        <v/>
      </c>
      <c r="H508" s="82" t="str">
        <f t="shared" ca="1" si="56"/>
        <v/>
      </c>
      <c r="I508" s="82" t="str">
        <f t="shared" ca="1" si="57"/>
        <v/>
      </c>
    </row>
    <row r="509" spans="2:9" ht="15" thickBot="1" x14ac:dyDescent="0.35">
      <c r="B509" s="79" t="str">
        <f t="shared" ca="1" si="59"/>
        <v/>
      </c>
      <c r="C509" s="80" t="str">
        <f t="shared" ca="1" si="53"/>
        <v/>
      </c>
      <c r="D509" s="83" t="str">
        <f t="shared" ca="1" si="54"/>
        <v/>
      </c>
      <c r="E509" s="81">
        <f t="shared" ca="1" si="58"/>
        <v>0</v>
      </c>
      <c r="F509" s="83"/>
      <c r="G509" s="82" t="str">
        <f t="shared" ca="1" si="55"/>
        <v/>
      </c>
      <c r="H509" s="82" t="str">
        <f t="shared" ca="1" si="56"/>
        <v/>
      </c>
      <c r="I509" s="82" t="str">
        <f t="shared" ca="1" si="57"/>
        <v/>
      </c>
    </row>
    <row r="510" spans="2:9" ht="15" thickBot="1" x14ac:dyDescent="0.35">
      <c r="B510" s="79" t="str">
        <f t="shared" ca="1" si="59"/>
        <v/>
      </c>
      <c r="C510" s="80" t="str">
        <f t="shared" ca="1" si="53"/>
        <v/>
      </c>
      <c r="D510" s="83" t="str">
        <f t="shared" ca="1" si="54"/>
        <v/>
      </c>
      <c r="E510" s="81">
        <f t="shared" ca="1" si="58"/>
        <v>0</v>
      </c>
      <c r="F510" s="83"/>
      <c r="G510" s="82" t="str">
        <f t="shared" ca="1" si="55"/>
        <v/>
      </c>
      <c r="H510" s="82" t="str">
        <f t="shared" ca="1" si="56"/>
        <v/>
      </c>
      <c r="I510" s="82" t="str">
        <f t="shared" ca="1" si="57"/>
        <v/>
      </c>
    </row>
    <row r="511" spans="2:9" ht="15" thickBot="1" x14ac:dyDescent="0.35">
      <c r="B511" s="79" t="str">
        <f t="shared" ca="1" si="59"/>
        <v/>
      </c>
      <c r="C511" s="80" t="str">
        <f t="shared" ca="1" si="53"/>
        <v/>
      </c>
      <c r="D511" s="83" t="str">
        <f t="shared" ca="1" si="54"/>
        <v/>
      </c>
      <c r="E511" s="81">
        <f t="shared" ca="1" si="58"/>
        <v>0</v>
      </c>
      <c r="F511" s="83"/>
      <c r="G511" s="82" t="str">
        <f t="shared" ca="1" si="55"/>
        <v/>
      </c>
      <c r="H511" s="82" t="str">
        <f t="shared" ca="1" si="56"/>
        <v/>
      </c>
      <c r="I511" s="82" t="str">
        <f t="shared" ca="1" si="57"/>
        <v/>
      </c>
    </row>
    <row r="512" spans="2:9" ht="15" thickBot="1" x14ac:dyDescent="0.35">
      <c r="B512" s="79" t="str">
        <f t="shared" ca="1" si="59"/>
        <v/>
      </c>
      <c r="C512" s="80" t="str">
        <f t="shared" ca="1" si="53"/>
        <v/>
      </c>
      <c r="D512" s="83" t="str">
        <f t="shared" ca="1" si="54"/>
        <v/>
      </c>
      <c r="E512" s="81">
        <f t="shared" ca="1" si="58"/>
        <v>0</v>
      </c>
      <c r="F512" s="83"/>
      <c r="G512" s="82" t="str">
        <f t="shared" ca="1" si="55"/>
        <v/>
      </c>
      <c r="H512" s="82" t="str">
        <f t="shared" ca="1" si="56"/>
        <v/>
      </c>
      <c r="I512" s="82" t="str">
        <f t="shared" ca="1" si="57"/>
        <v/>
      </c>
    </row>
    <row r="513" spans="2:9" ht="15" thickBot="1" x14ac:dyDescent="0.35">
      <c r="B513" s="79" t="str">
        <f t="shared" ca="1" si="59"/>
        <v/>
      </c>
      <c r="C513" s="80" t="str">
        <f t="shared" ca="1" si="53"/>
        <v/>
      </c>
      <c r="D513" s="83" t="str">
        <f t="shared" ca="1" si="54"/>
        <v/>
      </c>
      <c r="E513" s="81">
        <f t="shared" ca="1" si="58"/>
        <v>0</v>
      </c>
      <c r="F513" s="83"/>
      <c r="G513" s="82" t="str">
        <f t="shared" ca="1" si="55"/>
        <v/>
      </c>
      <c r="H513" s="82" t="str">
        <f t="shared" ca="1" si="56"/>
        <v/>
      </c>
      <c r="I513" s="82" t="str">
        <f t="shared" ca="1" si="57"/>
        <v/>
      </c>
    </row>
    <row r="514" spans="2:9" ht="15" thickBot="1" x14ac:dyDescent="0.35">
      <c r="B514" s="79" t="str">
        <f t="shared" ca="1" si="59"/>
        <v/>
      </c>
      <c r="C514" s="80" t="str">
        <f t="shared" ca="1" si="53"/>
        <v/>
      </c>
      <c r="D514" s="83" t="str">
        <f t="shared" ca="1" si="54"/>
        <v/>
      </c>
      <c r="E514" s="81">
        <f t="shared" ca="1" si="58"/>
        <v>0</v>
      </c>
      <c r="F514" s="83"/>
      <c r="G514" s="82" t="str">
        <f t="shared" ca="1" si="55"/>
        <v/>
      </c>
      <c r="H514" s="82" t="str">
        <f t="shared" ca="1" si="56"/>
        <v/>
      </c>
      <c r="I514" s="82" t="str">
        <f t="shared" ca="1" si="57"/>
        <v/>
      </c>
    </row>
    <row r="515" spans="2:9" ht="15" thickBot="1" x14ac:dyDescent="0.35">
      <c r="B515" s="79" t="str">
        <f t="shared" ca="1" si="59"/>
        <v/>
      </c>
      <c r="C515" s="80" t="str">
        <f t="shared" ca="1" si="53"/>
        <v/>
      </c>
      <c r="D515" s="83" t="str">
        <f t="shared" ca="1" si="54"/>
        <v/>
      </c>
      <c r="E515" s="81">
        <f t="shared" ca="1" si="58"/>
        <v>0</v>
      </c>
      <c r="F515" s="83"/>
      <c r="G515" s="82" t="str">
        <f t="shared" ca="1" si="55"/>
        <v/>
      </c>
      <c r="H515" s="82" t="str">
        <f t="shared" ca="1" si="56"/>
        <v/>
      </c>
      <c r="I515" s="82" t="str">
        <f t="shared" ca="1" si="57"/>
        <v/>
      </c>
    </row>
    <row r="516" spans="2:9" ht="15" thickBot="1" x14ac:dyDescent="0.35">
      <c r="B516" s="79" t="str">
        <f t="shared" ca="1" si="59"/>
        <v/>
      </c>
      <c r="C516" s="80" t="str">
        <f t="shared" ca="1" si="53"/>
        <v/>
      </c>
      <c r="D516" s="83" t="str">
        <f t="shared" ca="1" si="54"/>
        <v/>
      </c>
      <c r="E516" s="81">
        <f t="shared" ca="1" si="58"/>
        <v>0</v>
      </c>
      <c r="F516" s="83"/>
      <c r="G516" s="82" t="str">
        <f t="shared" ca="1" si="55"/>
        <v/>
      </c>
      <c r="H516" s="82" t="str">
        <f t="shared" ca="1" si="56"/>
        <v/>
      </c>
      <c r="I516" s="82" t="str">
        <f t="shared" ca="1" si="57"/>
        <v/>
      </c>
    </row>
    <row r="517" spans="2:9" ht="15" thickBot="1" x14ac:dyDescent="0.35">
      <c r="B517" s="79" t="str">
        <f t="shared" ca="1" si="59"/>
        <v/>
      </c>
      <c r="C517" s="80" t="str">
        <f t="shared" ca="1" si="53"/>
        <v/>
      </c>
      <c r="D517" s="83" t="str">
        <f t="shared" ca="1" si="54"/>
        <v/>
      </c>
      <c r="E517" s="81">
        <f t="shared" ca="1" si="58"/>
        <v>0</v>
      </c>
      <c r="F517" s="83"/>
      <c r="G517" s="82" t="str">
        <f t="shared" ca="1" si="55"/>
        <v/>
      </c>
      <c r="H517" s="82" t="str">
        <f t="shared" ca="1" si="56"/>
        <v/>
      </c>
      <c r="I517" s="82" t="str">
        <f t="shared" ca="1" si="57"/>
        <v/>
      </c>
    </row>
    <row r="518" spans="2:9" ht="15" thickBot="1" x14ac:dyDescent="0.35">
      <c r="B518" s="79" t="str">
        <f t="shared" ca="1" si="59"/>
        <v/>
      </c>
      <c r="C518" s="80" t="str">
        <f t="shared" ca="1" si="53"/>
        <v/>
      </c>
      <c r="D518" s="83" t="str">
        <f t="shared" ca="1" si="54"/>
        <v/>
      </c>
      <c r="E518" s="81">
        <f t="shared" ca="1" si="58"/>
        <v>0</v>
      </c>
      <c r="F518" s="83"/>
      <c r="G518" s="82" t="str">
        <f t="shared" ca="1" si="55"/>
        <v/>
      </c>
      <c r="H518" s="82" t="str">
        <f t="shared" ca="1" si="56"/>
        <v/>
      </c>
      <c r="I518" s="82" t="str">
        <f t="shared" ca="1" si="57"/>
        <v/>
      </c>
    </row>
    <row r="519" spans="2:9" ht="15" thickBot="1" x14ac:dyDescent="0.35">
      <c r="B519" s="79" t="str">
        <f t="shared" ca="1" si="59"/>
        <v/>
      </c>
      <c r="C519" s="80" t="str">
        <f t="shared" ca="1" si="53"/>
        <v/>
      </c>
      <c r="D519" s="83" t="str">
        <f t="shared" ca="1" si="54"/>
        <v/>
      </c>
      <c r="E519" s="81">
        <f t="shared" ca="1" si="58"/>
        <v>0</v>
      </c>
      <c r="F519" s="83"/>
      <c r="G519" s="82" t="str">
        <f t="shared" ca="1" si="55"/>
        <v/>
      </c>
      <c r="H519" s="82" t="str">
        <f t="shared" ca="1" si="56"/>
        <v/>
      </c>
      <c r="I519" s="82" t="str">
        <f t="shared" ca="1" si="57"/>
        <v/>
      </c>
    </row>
    <row r="520" spans="2:9" ht="15" thickBot="1" x14ac:dyDescent="0.35">
      <c r="B520" s="79" t="str">
        <f t="shared" ca="1" si="59"/>
        <v/>
      </c>
      <c r="C520" s="80" t="str">
        <f t="shared" ca="1" si="53"/>
        <v/>
      </c>
      <c r="D520" s="83" t="str">
        <f t="shared" ca="1" si="54"/>
        <v/>
      </c>
      <c r="E520" s="81">
        <f t="shared" ca="1" si="58"/>
        <v>0</v>
      </c>
      <c r="F520" s="83"/>
      <c r="G520" s="82" t="str">
        <f t="shared" ca="1" si="55"/>
        <v/>
      </c>
      <c r="H520" s="82" t="str">
        <f t="shared" ca="1" si="56"/>
        <v/>
      </c>
      <c r="I520" s="82" t="str">
        <f t="shared" ca="1" si="57"/>
        <v/>
      </c>
    </row>
    <row r="521" spans="2:9" ht="15" thickBot="1" x14ac:dyDescent="0.35">
      <c r="B521" s="79" t="str">
        <f t="shared" ca="1" si="59"/>
        <v/>
      </c>
      <c r="C521" s="80" t="str">
        <f t="shared" ca="1" si="53"/>
        <v/>
      </c>
      <c r="D521" s="83" t="str">
        <f t="shared" ca="1" si="54"/>
        <v/>
      </c>
      <c r="E521" s="81">
        <f t="shared" ca="1" si="58"/>
        <v>0</v>
      </c>
      <c r="F521" s="83"/>
      <c r="G521" s="82" t="str">
        <f t="shared" ca="1" si="55"/>
        <v/>
      </c>
      <c r="H521" s="82" t="str">
        <f t="shared" ca="1" si="56"/>
        <v/>
      </c>
      <c r="I521" s="82" t="str">
        <f t="shared" ca="1" si="57"/>
        <v/>
      </c>
    </row>
    <row r="522" spans="2:9" ht="15" thickBot="1" x14ac:dyDescent="0.35">
      <c r="B522" s="79" t="str">
        <f t="shared" ca="1" si="59"/>
        <v/>
      </c>
      <c r="C522" s="80" t="str">
        <f t="shared" ca="1" si="53"/>
        <v/>
      </c>
      <c r="D522" s="83" t="str">
        <f t="shared" ca="1" si="54"/>
        <v/>
      </c>
      <c r="E522" s="81">
        <f t="shared" ca="1" si="58"/>
        <v>0</v>
      </c>
      <c r="F522" s="83"/>
      <c r="G522" s="82" t="str">
        <f t="shared" ca="1" si="55"/>
        <v/>
      </c>
      <c r="H522" s="82" t="str">
        <f t="shared" ca="1" si="56"/>
        <v/>
      </c>
      <c r="I522" s="82" t="str">
        <f t="shared" ca="1" si="57"/>
        <v/>
      </c>
    </row>
    <row r="523" spans="2:9" ht="15" thickBot="1" x14ac:dyDescent="0.35">
      <c r="B523" s="79" t="str">
        <f t="shared" ca="1" si="59"/>
        <v/>
      </c>
      <c r="C523" s="80" t="str">
        <f t="shared" ca="1" si="53"/>
        <v/>
      </c>
      <c r="D523" s="83" t="str">
        <f t="shared" ca="1" si="54"/>
        <v/>
      </c>
      <c r="E523" s="81">
        <f t="shared" ca="1" si="58"/>
        <v>0</v>
      </c>
      <c r="F523" s="83"/>
      <c r="G523" s="82" t="str">
        <f t="shared" ca="1" si="55"/>
        <v/>
      </c>
      <c r="H523" s="82" t="str">
        <f t="shared" ca="1" si="56"/>
        <v/>
      </c>
      <c r="I523" s="82" t="str">
        <f t="shared" ca="1" si="57"/>
        <v/>
      </c>
    </row>
    <row r="524" spans="2:9" ht="15" thickBot="1" x14ac:dyDescent="0.35">
      <c r="B524" s="79" t="str">
        <f t="shared" ca="1" si="59"/>
        <v/>
      </c>
      <c r="C524" s="80" t="str">
        <f t="shared" ca="1" si="53"/>
        <v/>
      </c>
      <c r="D524" s="83" t="str">
        <f t="shared" ca="1" si="54"/>
        <v/>
      </c>
      <c r="E524" s="81">
        <f t="shared" ca="1" si="58"/>
        <v>0</v>
      </c>
      <c r="F524" s="83"/>
      <c r="G524" s="82" t="str">
        <f t="shared" ca="1" si="55"/>
        <v/>
      </c>
      <c r="H524" s="82" t="str">
        <f t="shared" ca="1" si="56"/>
        <v/>
      </c>
      <c r="I524" s="82" t="str">
        <f t="shared" ca="1" si="57"/>
        <v/>
      </c>
    </row>
    <row r="525" spans="2:9" ht="15" thickBot="1" x14ac:dyDescent="0.35">
      <c r="B525" s="79" t="str">
        <f t="shared" ca="1" si="59"/>
        <v/>
      </c>
      <c r="C525" s="80" t="str">
        <f t="shared" ca="1" si="53"/>
        <v/>
      </c>
      <c r="D525" s="83" t="str">
        <f t="shared" ca="1" si="54"/>
        <v/>
      </c>
      <c r="E525" s="81">
        <f t="shared" ca="1" si="58"/>
        <v>0</v>
      </c>
      <c r="F525" s="83"/>
      <c r="G525" s="82" t="str">
        <f t="shared" ca="1" si="55"/>
        <v/>
      </c>
      <c r="H525" s="82" t="str">
        <f t="shared" ca="1" si="56"/>
        <v/>
      </c>
      <c r="I525" s="82" t="str">
        <f t="shared" ca="1" si="57"/>
        <v/>
      </c>
    </row>
    <row r="526" spans="2:9" ht="15" thickBot="1" x14ac:dyDescent="0.35">
      <c r="B526" s="79" t="str">
        <f t="shared" ca="1" si="59"/>
        <v/>
      </c>
      <c r="C526" s="80" t="str">
        <f t="shared" ca="1" si="53"/>
        <v/>
      </c>
      <c r="D526" s="83" t="str">
        <f t="shared" ca="1" si="54"/>
        <v/>
      </c>
      <c r="E526" s="81">
        <f t="shared" ca="1" si="58"/>
        <v>0</v>
      </c>
      <c r="F526" s="83"/>
      <c r="G526" s="82" t="str">
        <f t="shared" ca="1" si="55"/>
        <v/>
      </c>
      <c r="H526" s="82" t="str">
        <f t="shared" ca="1" si="56"/>
        <v/>
      </c>
      <c r="I526" s="82" t="str">
        <f t="shared" ca="1" si="57"/>
        <v/>
      </c>
    </row>
    <row r="527" spans="2:9" ht="15" thickBot="1" x14ac:dyDescent="0.35">
      <c r="B527" s="79" t="str">
        <f t="shared" ca="1" si="59"/>
        <v/>
      </c>
      <c r="C527" s="80" t="str">
        <f t="shared" ca="1" si="53"/>
        <v/>
      </c>
      <c r="D527" s="83" t="str">
        <f t="shared" ca="1" si="54"/>
        <v/>
      </c>
      <c r="E527" s="81">
        <f t="shared" ca="1" si="58"/>
        <v>0</v>
      </c>
      <c r="F527" s="83"/>
      <c r="G527" s="82" t="str">
        <f t="shared" ca="1" si="55"/>
        <v/>
      </c>
      <c r="H527" s="82" t="str">
        <f t="shared" ca="1" si="56"/>
        <v/>
      </c>
      <c r="I527" s="82" t="str">
        <f t="shared" ca="1" si="57"/>
        <v/>
      </c>
    </row>
    <row r="528" spans="2:9" ht="15" thickBot="1" x14ac:dyDescent="0.35">
      <c r="B528" s="79" t="str">
        <f t="shared" ca="1" si="59"/>
        <v/>
      </c>
      <c r="C528" s="80" t="str">
        <f t="shared" ca="1" si="53"/>
        <v/>
      </c>
      <c r="D528" s="83" t="str">
        <f t="shared" ca="1" si="54"/>
        <v/>
      </c>
      <c r="E528" s="81">
        <f t="shared" ca="1" si="58"/>
        <v>0</v>
      </c>
      <c r="F528" s="83"/>
      <c r="G528" s="82" t="str">
        <f t="shared" ca="1" si="55"/>
        <v/>
      </c>
      <c r="H528" s="82" t="str">
        <f t="shared" ca="1" si="56"/>
        <v/>
      </c>
      <c r="I528" s="82" t="str">
        <f t="shared" ca="1" si="57"/>
        <v/>
      </c>
    </row>
    <row r="529" spans="2:9" ht="15" thickBot="1" x14ac:dyDescent="0.35">
      <c r="B529" s="79" t="str">
        <f t="shared" ca="1" si="59"/>
        <v/>
      </c>
      <c r="C529" s="80" t="str">
        <f t="shared" ca="1" si="53"/>
        <v/>
      </c>
      <c r="D529" s="83" t="str">
        <f t="shared" ca="1" si="54"/>
        <v/>
      </c>
      <c r="E529" s="81">
        <f t="shared" ca="1" si="58"/>
        <v>0</v>
      </c>
      <c r="F529" s="83"/>
      <c r="G529" s="82" t="str">
        <f t="shared" ca="1" si="55"/>
        <v/>
      </c>
      <c r="H529" s="82" t="str">
        <f t="shared" ca="1" si="56"/>
        <v/>
      </c>
      <c r="I529" s="82" t="str">
        <f t="shared" ca="1" si="57"/>
        <v/>
      </c>
    </row>
    <row r="530" spans="2:9" ht="15" thickBot="1" x14ac:dyDescent="0.35">
      <c r="B530" s="79" t="str">
        <f t="shared" ca="1" si="59"/>
        <v/>
      </c>
      <c r="C530" s="80" t="str">
        <f t="shared" ca="1" si="53"/>
        <v/>
      </c>
      <c r="D530" s="83" t="str">
        <f t="shared" ca="1" si="54"/>
        <v/>
      </c>
      <c r="E530" s="81">
        <f t="shared" ca="1" si="58"/>
        <v>0</v>
      </c>
      <c r="F530" s="83"/>
      <c r="G530" s="82" t="str">
        <f t="shared" ca="1" si="55"/>
        <v/>
      </c>
      <c r="H530" s="82" t="str">
        <f t="shared" ca="1" si="56"/>
        <v/>
      </c>
      <c r="I530" s="82" t="str">
        <f t="shared" ca="1" si="57"/>
        <v/>
      </c>
    </row>
    <row r="531" spans="2:9" ht="15" thickBot="1" x14ac:dyDescent="0.35">
      <c r="B531" s="79" t="str">
        <f t="shared" ca="1" si="59"/>
        <v/>
      </c>
      <c r="C531" s="80" t="str">
        <f t="shared" ca="1" si="53"/>
        <v/>
      </c>
      <c r="D531" s="83" t="str">
        <f t="shared" ca="1" si="54"/>
        <v/>
      </c>
      <c r="E531" s="81">
        <f t="shared" ca="1" si="58"/>
        <v>0</v>
      </c>
      <c r="F531" s="83"/>
      <c r="G531" s="82" t="str">
        <f t="shared" ca="1" si="55"/>
        <v/>
      </c>
      <c r="H531" s="82" t="str">
        <f t="shared" ca="1" si="56"/>
        <v/>
      </c>
      <c r="I531" s="82" t="str">
        <f t="shared" ca="1" si="57"/>
        <v/>
      </c>
    </row>
    <row r="532" spans="2:9" ht="15" thickBot="1" x14ac:dyDescent="0.35">
      <c r="B532" s="79" t="str">
        <f t="shared" ca="1" si="59"/>
        <v/>
      </c>
      <c r="C532" s="80" t="str">
        <f t="shared" ca="1" si="53"/>
        <v/>
      </c>
      <c r="D532" s="83" t="str">
        <f t="shared" ca="1" si="54"/>
        <v/>
      </c>
      <c r="E532" s="81">
        <f t="shared" ca="1" si="58"/>
        <v>0</v>
      </c>
      <c r="F532" s="83"/>
      <c r="G532" s="82" t="str">
        <f t="shared" ca="1" si="55"/>
        <v/>
      </c>
      <c r="H532" s="82" t="str">
        <f t="shared" ca="1" si="56"/>
        <v/>
      </c>
      <c r="I532" s="82" t="str">
        <f t="shared" ca="1" si="57"/>
        <v/>
      </c>
    </row>
    <row r="533" spans="2:9" ht="15" thickBot="1" x14ac:dyDescent="0.35">
      <c r="B533" s="79" t="str">
        <f t="shared" ca="1" si="59"/>
        <v/>
      </c>
      <c r="C533" s="80" t="str">
        <f t="shared" ca="1" si="53"/>
        <v/>
      </c>
      <c r="D533" s="83" t="str">
        <f t="shared" ca="1" si="54"/>
        <v/>
      </c>
      <c r="E533" s="81">
        <f t="shared" ca="1" si="58"/>
        <v>0</v>
      </c>
      <c r="F533" s="83"/>
      <c r="G533" s="82" t="str">
        <f t="shared" ca="1" si="55"/>
        <v/>
      </c>
      <c r="H533" s="82" t="str">
        <f t="shared" ca="1" si="56"/>
        <v/>
      </c>
      <c r="I533" s="82" t="str">
        <f t="shared" ca="1" si="57"/>
        <v/>
      </c>
    </row>
    <row r="534" spans="2:9" ht="15" thickBot="1" x14ac:dyDescent="0.35">
      <c r="B534" s="79" t="str">
        <f t="shared" ca="1" si="59"/>
        <v/>
      </c>
      <c r="C534" s="80" t="str">
        <f t="shared" ca="1" si="53"/>
        <v/>
      </c>
      <c r="D534" s="83" t="str">
        <f t="shared" ca="1" si="54"/>
        <v/>
      </c>
      <c r="E534" s="81">
        <f t="shared" ca="1" si="58"/>
        <v>0</v>
      </c>
      <c r="F534" s="83"/>
      <c r="G534" s="82" t="str">
        <f t="shared" ca="1" si="55"/>
        <v/>
      </c>
      <c r="H534" s="82" t="str">
        <f t="shared" ca="1" si="56"/>
        <v/>
      </c>
      <c r="I534" s="82" t="str">
        <f t="shared" ca="1" si="57"/>
        <v/>
      </c>
    </row>
    <row r="535" spans="2:9" ht="15" thickBot="1" x14ac:dyDescent="0.35">
      <c r="B535" s="79" t="str">
        <f t="shared" ca="1" si="59"/>
        <v/>
      </c>
      <c r="C535" s="80" t="str">
        <f t="shared" ca="1" si="53"/>
        <v/>
      </c>
      <c r="D535" s="83" t="str">
        <f t="shared" ca="1" si="54"/>
        <v/>
      </c>
      <c r="E535" s="81">
        <f t="shared" ca="1" si="58"/>
        <v>0</v>
      </c>
      <c r="F535" s="83"/>
      <c r="G535" s="82" t="str">
        <f t="shared" ca="1" si="55"/>
        <v/>
      </c>
      <c r="H535" s="82" t="str">
        <f t="shared" ca="1" si="56"/>
        <v/>
      </c>
      <c r="I535" s="82" t="str">
        <f t="shared" ca="1" si="57"/>
        <v/>
      </c>
    </row>
    <row r="536" spans="2:9" ht="15" thickBot="1" x14ac:dyDescent="0.35">
      <c r="B536" s="79" t="str">
        <f t="shared" ca="1" si="59"/>
        <v/>
      </c>
      <c r="C536" s="80" t="str">
        <f t="shared" ref="C536:C599" ca="1" si="60">IF($E$10="End of the Period",IF(B536="","",IF(OR(payment_frequency_3="Weekly",payment_frequency_3="Bi-weekly",payment_frequency_3="Semi-monthly"),first_payment_date_3+B536*VLOOKUP(payment_frequency_3,periodic_table,2,0),EDATE(first_payment_date_3,B536*VLOOKUP(payment_frequency_3,periodic_table,2,0)))),IF(B536="","",IF(OR(payment_frequency_3="Weekly",payment_frequency_3="Bi-weekly",payment_frequency_3="Semi-monthly"),first_payment_date_3+(B536-1)*VLOOKUP(payment_frequency_3,periodic_table,2,0),EDATE(first_payment_date_3,(B536-1)*VLOOKUP(payment_frequency_3,periodic_table,2,0)))))</f>
        <v/>
      </c>
      <c r="D536" s="83" t="str">
        <f t="shared" ref="D536:D599" ca="1" si="61">IF(B536="","",IF(I535&lt;payment_3,I535*(1+rate_3),payment_3))</f>
        <v/>
      </c>
      <c r="E536" s="81">
        <f t="shared" ca="1" si="58"/>
        <v>0</v>
      </c>
      <c r="F536" s="83"/>
      <c r="G536" s="82" t="str">
        <f t="shared" ref="G536:G599" ca="1" si="62">IF(AND(payment_type_3=1,B536=1),0,IF(B536="","",I535*rate_3))</f>
        <v/>
      </c>
      <c r="H536" s="82" t="str">
        <f t="shared" ca="1" si="56"/>
        <v/>
      </c>
      <c r="I536" s="82" t="str">
        <f t="shared" ca="1" si="57"/>
        <v/>
      </c>
    </row>
    <row r="537" spans="2:9" ht="15" thickBot="1" x14ac:dyDescent="0.35">
      <c r="B537" s="79" t="str">
        <f t="shared" ca="1" si="59"/>
        <v/>
      </c>
      <c r="C537" s="80" t="str">
        <f t="shared" ca="1" si="60"/>
        <v/>
      </c>
      <c r="D537" s="83" t="str">
        <f t="shared" ca="1" si="61"/>
        <v/>
      </c>
      <c r="E537" s="81">
        <f t="shared" ca="1" si="58"/>
        <v>0</v>
      </c>
      <c r="F537" s="83"/>
      <c r="G537" s="82" t="str">
        <f t="shared" ca="1" si="62"/>
        <v/>
      </c>
      <c r="H537" s="82" t="str">
        <f t="shared" ref="H537:H600" ca="1" si="63">IF(B537="","",D537-G537+E537+F537)</f>
        <v/>
      </c>
      <c r="I537" s="82" t="str">
        <f t="shared" ref="I537:I600" ca="1" si="64">IFERROR(IF(H537&lt;=0,"",I536-H537),"")</f>
        <v/>
      </c>
    </row>
    <row r="538" spans="2:9" ht="15" thickBot="1" x14ac:dyDescent="0.35">
      <c r="B538" s="79" t="str">
        <f t="shared" ca="1" si="59"/>
        <v/>
      </c>
      <c r="C538" s="80" t="str">
        <f t="shared" ca="1" si="60"/>
        <v/>
      </c>
      <c r="D538" s="83" t="str">
        <f t="shared" ca="1" si="61"/>
        <v/>
      </c>
      <c r="E538" s="81">
        <f t="shared" ca="1" si="58"/>
        <v>0</v>
      </c>
      <c r="F538" s="83"/>
      <c r="G538" s="82" t="str">
        <f t="shared" ca="1" si="62"/>
        <v/>
      </c>
      <c r="H538" s="82" t="str">
        <f t="shared" ca="1" si="63"/>
        <v/>
      </c>
      <c r="I538" s="82" t="str">
        <f t="shared" ca="1" si="64"/>
        <v/>
      </c>
    </row>
    <row r="539" spans="2:9" ht="15" thickBot="1" x14ac:dyDescent="0.35">
      <c r="B539" s="79" t="str">
        <f t="shared" ca="1" si="59"/>
        <v/>
      </c>
      <c r="C539" s="80" t="str">
        <f t="shared" ca="1" si="60"/>
        <v/>
      </c>
      <c r="D539" s="83" t="str">
        <f t="shared" ca="1" si="61"/>
        <v/>
      </c>
      <c r="E539" s="81">
        <f t="shared" ca="1" si="58"/>
        <v>0</v>
      </c>
      <c r="F539" s="83"/>
      <c r="G539" s="82" t="str">
        <f t="shared" ca="1" si="62"/>
        <v/>
      </c>
      <c r="H539" s="82" t="str">
        <f t="shared" ca="1" si="63"/>
        <v/>
      </c>
      <c r="I539" s="82" t="str">
        <f t="shared" ca="1" si="64"/>
        <v/>
      </c>
    </row>
    <row r="540" spans="2:9" ht="15" thickBot="1" x14ac:dyDescent="0.35">
      <c r="B540" s="79" t="str">
        <f t="shared" ca="1" si="59"/>
        <v/>
      </c>
      <c r="C540" s="80" t="str">
        <f t="shared" ca="1" si="60"/>
        <v/>
      </c>
      <c r="D540" s="83" t="str">
        <f t="shared" ca="1" si="61"/>
        <v/>
      </c>
      <c r="E540" s="81">
        <f t="shared" ca="1" si="58"/>
        <v>0</v>
      </c>
      <c r="F540" s="83"/>
      <c r="G540" s="82" t="str">
        <f t="shared" ca="1" si="62"/>
        <v/>
      </c>
      <c r="H540" s="82" t="str">
        <f t="shared" ca="1" si="63"/>
        <v/>
      </c>
      <c r="I540" s="82" t="str">
        <f t="shared" ca="1" si="64"/>
        <v/>
      </c>
    </row>
    <row r="541" spans="2:9" ht="15" thickBot="1" x14ac:dyDescent="0.35">
      <c r="B541" s="79" t="str">
        <f t="shared" ca="1" si="59"/>
        <v/>
      </c>
      <c r="C541" s="80" t="str">
        <f t="shared" ca="1" si="60"/>
        <v/>
      </c>
      <c r="D541" s="83" t="str">
        <f t="shared" ca="1" si="61"/>
        <v/>
      </c>
      <c r="E541" s="81">
        <f t="shared" ca="1" si="58"/>
        <v>0</v>
      </c>
      <c r="F541" s="83"/>
      <c r="G541" s="82" t="str">
        <f t="shared" ca="1" si="62"/>
        <v/>
      </c>
      <c r="H541" s="82" t="str">
        <f t="shared" ca="1" si="63"/>
        <v/>
      </c>
      <c r="I541" s="82" t="str">
        <f t="shared" ca="1" si="64"/>
        <v/>
      </c>
    </row>
    <row r="542" spans="2:9" ht="15" thickBot="1" x14ac:dyDescent="0.35">
      <c r="B542" s="79" t="str">
        <f t="shared" ca="1" si="59"/>
        <v/>
      </c>
      <c r="C542" s="80" t="str">
        <f t="shared" ca="1" si="60"/>
        <v/>
      </c>
      <c r="D542" s="83" t="str">
        <f t="shared" ca="1" si="61"/>
        <v/>
      </c>
      <c r="E542" s="81">
        <f t="shared" ca="1" si="58"/>
        <v>0</v>
      </c>
      <c r="F542" s="83"/>
      <c r="G542" s="82" t="str">
        <f t="shared" ca="1" si="62"/>
        <v/>
      </c>
      <c r="H542" s="82" t="str">
        <f t="shared" ca="1" si="63"/>
        <v/>
      </c>
      <c r="I542" s="82" t="str">
        <f t="shared" ca="1" si="64"/>
        <v/>
      </c>
    </row>
    <row r="543" spans="2:9" ht="15" thickBot="1" x14ac:dyDescent="0.35">
      <c r="B543" s="79" t="str">
        <f t="shared" ca="1" si="59"/>
        <v/>
      </c>
      <c r="C543" s="80" t="str">
        <f t="shared" ca="1" si="60"/>
        <v/>
      </c>
      <c r="D543" s="83" t="str">
        <f t="shared" ca="1" si="61"/>
        <v/>
      </c>
      <c r="E543" s="81">
        <f t="shared" ca="1" si="58"/>
        <v>0</v>
      </c>
      <c r="F543" s="83"/>
      <c r="G543" s="82" t="str">
        <f t="shared" ca="1" si="62"/>
        <v/>
      </c>
      <c r="H543" s="82" t="str">
        <f t="shared" ca="1" si="63"/>
        <v/>
      </c>
      <c r="I543" s="82" t="str">
        <f t="shared" ca="1" si="64"/>
        <v/>
      </c>
    </row>
    <row r="544" spans="2:9" ht="15" thickBot="1" x14ac:dyDescent="0.35">
      <c r="B544" s="79" t="str">
        <f t="shared" ca="1" si="59"/>
        <v/>
      </c>
      <c r="C544" s="80" t="str">
        <f t="shared" ca="1" si="60"/>
        <v/>
      </c>
      <c r="D544" s="83" t="str">
        <f t="shared" ca="1" si="61"/>
        <v/>
      </c>
      <c r="E544" s="81">
        <f t="shared" ca="1" si="58"/>
        <v>0</v>
      </c>
      <c r="F544" s="83"/>
      <c r="G544" s="82" t="str">
        <f t="shared" ca="1" si="62"/>
        <v/>
      </c>
      <c r="H544" s="82" t="str">
        <f t="shared" ca="1" si="63"/>
        <v/>
      </c>
      <c r="I544" s="82" t="str">
        <f t="shared" ca="1" si="64"/>
        <v/>
      </c>
    </row>
    <row r="545" spans="2:9" ht="15" thickBot="1" x14ac:dyDescent="0.35">
      <c r="B545" s="79" t="str">
        <f t="shared" ca="1" si="59"/>
        <v/>
      </c>
      <c r="C545" s="80" t="str">
        <f t="shared" ca="1" si="60"/>
        <v/>
      </c>
      <c r="D545" s="83" t="str">
        <f t="shared" ca="1" si="61"/>
        <v/>
      </c>
      <c r="E545" s="81">
        <f t="shared" ca="1" si="58"/>
        <v>0</v>
      </c>
      <c r="F545" s="83"/>
      <c r="G545" s="82" t="str">
        <f t="shared" ca="1" si="62"/>
        <v/>
      </c>
      <c r="H545" s="82" t="str">
        <f t="shared" ca="1" si="63"/>
        <v/>
      </c>
      <c r="I545" s="82" t="str">
        <f t="shared" ca="1" si="64"/>
        <v/>
      </c>
    </row>
    <row r="546" spans="2:9" ht="15" thickBot="1" x14ac:dyDescent="0.35">
      <c r="B546" s="79" t="str">
        <f t="shared" ca="1" si="59"/>
        <v/>
      </c>
      <c r="C546" s="80" t="str">
        <f t="shared" ca="1" si="60"/>
        <v/>
      </c>
      <c r="D546" s="83" t="str">
        <f t="shared" ca="1" si="61"/>
        <v/>
      </c>
      <c r="E546" s="81">
        <f t="shared" ca="1" si="58"/>
        <v>0</v>
      </c>
      <c r="F546" s="83"/>
      <c r="G546" s="82" t="str">
        <f t="shared" ca="1" si="62"/>
        <v/>
      </c>
      <c r="H546" s="82" t="str">
        <f t="shared" ca="1" si="63"/>
        <v/>
      </c>
      <c r="I546" s="82" t="str">
        <f t="shared" ca="1" si="64"/>
        <v/>
      </c>
    </row>
    <row r="547" spans="2:9" ht="15" thickBot="1" x14ac:dyDescent="0.35">
      <c r="B547" s="79" t="str">
        <f t="shared" ca="1" si="59"/>
        <v/>
      </c>
      <c r="C547" s="80" t="str">
        <f t="shared" ca="1" si="60"/>
        <v/>
      </c>
      <c r="D547" s="83" t="str">
        <f t="shared" ca="1" si="61"/>
        <v/>
      </c>
      <c r="E547" s="81">
        <f t="shared" ca="1" si="58"/>
        <v>0</v>
      </c>
      <c r="F547" s="83"/>
      <c r="G547" s="82" t="str">
        <f t="shared" ca="1" si="62"/>
        <v/>
      </c>
      <c r="H547" s="82" t="str">
        <f t="shared" ca="1" si="63"/>
        <v/>
      </c>
      <c r="I547" s="82" t="str">
        <f t="shared" ca="1" si="64"/>
        <v/>
      </c>
    </row>
    <row r="548" spans="2:9" ht="15" thickBot="1" x14ac:dyDescent="0.35">
      <c r="B548" s="79" t="str">
        <f t="shared" ca="1" si="59"/>
        <v/>
      </c>
      <c r="C548" s="80" t="str">
        <f t="shared" ca="1" si="60"/>
        <v/>
      </c>
      <c r="D548" s="83" t="str">
        <f t="shared" ca="1" si="61"/>
        <v/>
      </c>
      <c r="E548" s="81">
        <f t="shared" ref="E548:E611" ca="1" si="65">IFERROR(IF(I547-D548&lt;$E$13,0,IF(B548=$I$17,$E$13,IF(B548&lt;$I$17,0,IF(MOD(B548-$I$17,$E$18)=0,$E$13,0)))),0)</f>
        <v>0</v>
      </c>
      <c r="F548" s="83"/>
      <c r="G548" s="82" t="str">
        <f t="shared" ca="1" si="62"/>
        <v/>
      </c>
      <c r="H548" s="82" t="str">
        <f t="shared" ca="1" si="63"/>
        <v/>
      </c>
      <c r="I548" s="82" t="str">
        <f t="shared" ca="1" si="64"/>
        <v/>
      </c>
    </row>
    <row r="549" spans="2:9" ht="15" thickBot="1" x14ac:dyDescent="0.35">
      <c r="B549" s="79" t="str">
        <f t="shared" ca="1" si="59"/>
        <v/>
      </c>
      <c r="C549" s="80" t="str">
        <f t="shared" ca="1" si="60"/>
        <v/>
      </c>
      <c r="D549" s="83" t="str">
        <f t="shared" ca="1" si="61"/>
        <v/>
      </c>
      <c r="E549" s="81">
        <f t="shared" ca="1" si="65"/>
        <v>0</v>
      </c>
      <c r="F549" s="83"/>
      <c r="G549" s="82" t="str">
        <f t="shared" ca="1" si="62"/>
        <v/>
      </c>
      <c r="H549" s="82" t="str">
        <f t="shared" ca="1" si="63"/>
        <v/>
      </c>
      <c r="I549" s="82" t="str">
        <f t="shared" ca="1" si="64"/>
        <v/>
      </c>
    </row>
    <row r="550" spans="2:9" ht="15" thickBot="1" x14ac:dyDescent="0.35">
      <c r="B550" s="79" t="str">
        <f t="shared" ca="1" si="59"/>
        <v/>
      </c>
      <c r="C550" s="80" t="str">
        <f t="shared" ca="1" si="60"/>
        <v/>
      </c>
      <c r="D550" s="83" t="str">
        <f t="shared" ca="1" si="61"/>
        <v/>
      </c>
      <c r="E550" s="81">
        <f t="shared" ca="1" si="65"/>
        <v>0</v>
      </c>
      <c r="F550" s="83"/>
      <c r="G550" s="82" t="str">
        <f t="shared" ca="1" si="62"/>
        <v/>
      </c>
      <c r="H550" s="82" t="str">
        <f t="shared" ca="1" si="63"/>
        <v/>
      </c>
      <c r="I550" s="82" t="str">
        <f t="shared" ca="1" si="64"/>
        <v/>
      </c>
    </row>
    <row r="551" spans="2:9" ht="15" thickBot="1" x14ac:dyDescent="0.35">
      <c r="B551" s="79" t="str">
        <f t="shared" ca="1" si="59"/>
        <v/>
      </c>
      <c r="C551" s="80" t="str">
        <f t="shared" ca="1" si="60"/>
        <v/>
      </c>
      <c r="D551" s="83" t="str">
        <f t="shared" ca="1" si="61"/>
        <v/>
      </c>
      <c r="E551" s="81">
        <f t="shared" ca="1" si="65"/>
        <v>0</v>
      </c>
      <c r="F551" s="83"/>
      <c r="G551" s="82" t="str">
        <f t="shared" ca="1" si="62"/>
        <v/>
      </c>
      <c r="H551" s="82" t="str">
        <f t="shared" ca="1" si="63"/>
        <v/>
      </c>
      <c r="I551" s="82" t="str">
        <f t="shared" ca="1" si="64"/>
        <v/>
      </c>
    </row>
    <row r="552" spans="2:9" ht="15" thickBot="1" x14ac:dyDescent="0.35">
      <c r="B552" s="79" t="str">
        <f t="shared" ca="1" si="59"/>
        <v/>
      </c>
      <c r="C552" s="80" t="str">
        <f t="shared" ca="1" si="60"/>
        <v/>
      </c>
      <c r="D552" s="83" t="str">
        <f t="shared" ca="1" si="61"/>
        <v/>
      </c>
      <c r="E552" s="81">
        <f t="shared" ca="1" si="65"/>
        <v>0</v>
      </c>
      <c r="F552" s="83"/>
      <c r="G552" s="82" t="str">
        <f t="shared" ca="1" si="62"/>
        <v/>
      </c>
      <c r="H552" s="82" t="str">
        <f t="shared" ca="1" si="63"/>
        <v/>
      </c>
      <c r="I552" s="82" t="str">
        <f t="shared" ca="1" si="64"/>
        <v/>
      </c>
    </row>
    <row r="553" spans="2:9" ht="15" thickBot="1" x14ac:dyDescent="0.35">
      <c r="B553" s="79" t="str">
        <f t="shared" ca="1" si="59"/>
        <v/>
      </c>
      <c r="C553" s="80" t="str">
        <f t="shared" ca="1" si="60"/>
        <v/>
      </c>
      <c r="D553" s="83" t="str">
        <f t="shared" ca="1" si="61"/>
        <v/>
      </c>
      <c r="E553" s="81">
        <f t="shared" ca="1" si="65"/>
        <v>0</v>
      </c>
      <c r="F553" s="83"/>
      <c r="G553" s="82" t="str">
        <f t="shared" ca="1" si="62"/>
        <v/>
      </c>
      <c r="H553" s="82" t="str">
        <f t="shared" ca="1" si="63"/>
        <v/>
      </c>
      <c r="I553" s="82" t="str">
        <f t="shared" ca="1" si="64"/>
        <v/>
      </c>
    </row>
    <row r="554" spans="2:9" ht="15" thickBot="1" x14ac:dyDescent="0.35">
      <c r="B554" s="79" t="str">
        <f t="shared" ca="1" si="59"/>
        <v/>
      </c>
      <c r="C554" s="80" t="str">
        <f t="shared" ca="1" si="60"/>
        <v/>
      </c>
      <c r="D554" s="83" t="str">
        <f t="shared" ca="1" si="61"/>
        <v/>
      </c>
      <c r="E554" s="81">
        <f t="shared" ca="1" si="65"/>
        <v>0</v>
      </c>
      <c r="F554" s="83"/>
      <c r="G554" s="82" t="str">
        <f t="shared" ca="1" si="62"/>
        <v/>
      </c>
      <c r="H554" s="82" t="str">
        <f t="shared" ca="1" si="63"/>
        <v/>
      </c>
      <c r="I554" s="82" t="str">
        <f t="shared" ca="1" si="64"/>
        <v/>
      </c>
    </row>
    <row r="555" spans="2:9" ht="15" thickBot="1" x14ac:dyDescent="0.35">
      <c r="B555" s="79" t="str">
        <f t="shared" ca="1" si="59"/>
        <v/>
      </c>
      <c r="C555" s="80" t="str">
        <f t="shared" ca="1" si="60"/>
        <v/>
      </c>
      <c r="D555" s="83" t="str">
        <f t="shared" ca="1" si="61"/>
        <v/>
      </c>
      <c r="E555" s="81">
        <f t="shared" ca="1" si="65"/>
        <v>0</v>
      </c>
      <c r="F555" s="83"/>
      <c r="G555" s="82" t="str">
        <f t="shared" ca="1" si="62"/>
        <v/>
      </c>
      <c r="H555" s="82" t="str">
        <f t="shared" ca="1" si="63"/>
        <v/>
      </c>
      <c r="I555" s="82" t="str">
        <f t="shared" ca="1" si="64"/>
        <v/>
      </c>
    </row>
    <row r="556" spans="2:9" ht="15" thickBot="1" x14ac:dyDescent="0.35">
      <c r="B556" s="79" t="str">
        <f t="shared" ca="1" si="59"/>
        <v/>
      </c>
      <c r="C556" s="80" t="str">
        <f t="shared" ca="1" si="60"/>
        <v/>
      </c>
      <c r="D556" s="83" t="str">
        <f t="shared" ca="1" si="61"/>
        <v/>
      </c>
      <c r="E556" s="81">
        <f t="shared" ca="1" si="65"/>
        <v>0</v>
      </c>
      <c r="F556" s="83"/>
      <c r="G556" s="82" t="str">
        <f t="shared" ca="1" si="62"/>
        <v/>
      </c>
      <c r="H556" s="82" t="str">
        <f t="shared" ca="1" si="63"/>
        <v/>
      </c>
      <c r="I556" s="82" t="str">
        <f t="shared" ca="1" si="64"/>
        <v/>
      </c>
    </row>
    <row r="557" spans="2:9" ht="15" thickBot="1" x14ac:dyDescent="0.35">
      <c r="B557" s="79" t="str">
        <f t="shared" ca="1" si="59"/>
        <v/>
      </c>
      <c r="C557" s="80" t="str">
        <f t="shared" ca="1" si="60"/>
        <v/>
      </c>
      <c r="D557" s="83" t="str">
        <f t="shared" ca="1" si="61"/>
        <v/>
      </c>
      <c r="E557" s="81">
        <f t="shared" ca="1" si="65"/>
        <v>0</v>
      </c>
      <c r="F557" s="83"/>
      <c r="G557" s="82" t="str">
        <f t="shared" ca="1" si="62"/>
        <v/>
      </c>
      <c r="H557" s="82" t="str">
        <f t="shared" ca="1" si="63"/>
        <v/>
      </c>
      <c r="I557" s="82" t="str">
        <f t="shared" ca="1" si="64"/>
        <v/>
      </c>
    </row>
    <row r="558" spans="2:9" ht="15" thickBot="1" x14ac:dyDescent="0.35">
      <c r="B558" s="79" t="str">
        <f t="shared" ca="1" si="59"/>
        <v/>
      </c>
      <c r="C558" s="80" t="str">
        <f t="shared" ca="1" si="60"/>
        <v/>
      </c>
      <c r="D558" s="83" t="str">
        <f t="shared" ca="1" si="61"/>
        <v/>
      </c>
      <c r="E558" s="81">
        <f t="shared" ca="1" si="65"/>
        <v>0</v>
      </c>
      <c r="F558" s="83"/>
      <c r="G558" s="82" t="str">
        <f t="shared" ca="1" si="62"/>
        <v/>
      </c>
      <c r="H558" s="82" t="str">
        <f t="shared" ca="1" si="63"/>
        <v/>
      </c>
      <c r="I558" s="82" t="str">
        <f t="shared" ca="1" si="64"/>
        <v/>
      </c>
    </row>
    <row r="559" spans="2:9" ht="15" thickBot="1" x14ac:dyDescent="0.35">
      <c r="B559" s="79" t="str">
        <f t="shared" ref="B559:B622" ca="1" si="66">IFERROR(IF(I558&lt;=0,"",B558+1),"")</f>
        <v/>
      </c>
      <c r="C559" s="80" t="str">
        <f t="shared" ca="1" si="60"/>
        <v/>
      </c>
      <c r="D559" s="83" t="str">
        <f t="shared" ca="1" si="61"/>
        <v/>
      </c>
      <c r="E559" s="81">
        <f t="shared" ca="1" si="65"/>
        <v>0</v>
      </c>
      <c r="F559" s="83"/>
      <c r="G559" s="82" t="str">
        <f t="shared" ca="1" si="62"/>
        <v/>
      </c>
      <c r="H559" s="82" t="str">
        <f t="shared" ca="1" si="63"/>
        <v/>
      </c>
      <c r="I559" s="82" t="str">
        <f t="shared" ca="1" si="64"/>
        <v/>
      </c>
    </row>
    <row r="560" spans="2:9" ht="15" thickBot="1" x14ac:dyDescent="0.35">
      <c r="B560" s="79" t="str">
        <f t="shared" ca="1" si="66"/>
        <v/>
      </c>
      <c r="C560" s="80" t="str">
        <f t="shared" ca="1" si="60"/>
        <v/>
      </c>
      <c r="D560" s="83" t="str">
        <f t="shared" ca="1" si="61"/>
        <v/>
      </c>
      <c r="E560" s="81">
        <f t="shared" ca="1" si="65"/>
        <v>0</v>
      </c>
      <c r="F560" s="83"/>
      <c r="G560" s="82" t="str">
        <f t="shared" ca="1" si="62"/>
        <v/>
      </c>
      <c r="H560" s="82" t="str">
        <f t="shared" ca="1" si="63"/>
        <v/>
      </c>
      <c r="I560" s="82" t="str">
        <f t="shared" ca="1" si="64"/>
        <v/>
      </c>
    </row>
    <row r="561" spans="2:9" ht="15" thickBot="1" x14ac:dyDescent="0.35">
      <c r="B561" s="79" t="str">
        <f t="shared" ca="1" si="66"/>
        <v/>
      </c>
      <c r="C561" s="80" t="str">
        <f t="shared" ca="1" si="60"/>
        <v/>
      </c>
      <c r="D561" s="83" t="str">
        <f t="shared" ca="1" si="61"/>
        <v/>
      </c>
      <c r="E561" s="81">
        <f t="shared" ca="1" si="65"/>
        <v>0</v>
      </c>
      <c r="F561" s="83"/>
      <c r="G561" s="82" t="str">
        <f t="shared" ca="1" si="62"/>
        <v/>
      </c>
      <c r="H561" s="82" t="str">
        <f t="shared" ca="1" si="63"/>
        <v/>
      </c>
      <c r="I561" s="82" t="str">
        <f t="shared" ca="1" si="64"/>
        <v/>
      </c>
    </row>
    <row r="562" spans="2:9" ht="15" thickBot="1" x14ac:dyDescent="0.35">
      <c r="B562" s="79" t="str">
        <f t="shared" ca="1" si="66"/>
        <v/>
      </c>
      <c r="C562" s="80" t="str">
        <f t="shared" ca="1" si="60"/>
        <v/>
      </c>
      <c r="D562" s="83" t="str">
        <f t="shared" ca="1" si="61"/>
        <v/>
      </c>
      <c r="E562" s="81">
        <f t="shared" ca="1" si="65"/>
        <v>0</v>
      </c>
      <c r="F562" s="83"/>
      <c r="G562" s="82" t="str">
        <f t="shared" ca="1" si="62"/>
        <v/>
      </c>
      <c r="H562" s="82" t="str">
        <f t="shared" ca="1" si="63"/>
        <v/>
      </c>
      <c r="I562" s="82" t="str">
        <f t="shared" ca="1" si="64"/>
        <v/>
      </c>
    </row>
    <row r="563" spans="2:9" ht="15" thickBot="1" x14ac:dyDescent="0.35">
      <c r="B563" s="79" t="str">
        <f t="shared" ca="1" si="66"/>
        <v/>
      </c>
      <c r="C563" s="80" t="str">
        <f t="shared" ca="1" si="60"/>
        <v/>
      </c>
      <c r="D563" s="83" t="str">
        <f t="shared" ca="1" si="61"/>
        <v/>
      </c>
      <c r="E563" s="81">
        <f t="shared" ca="1" si="65"/>
        <v>0</v>
      </c>
      <c r="F563" s="83"/>
      <c r="G563" s="82" t="str">
        <f t="shared" ca="1" si="62"/>
        <v/>
      </c>
      <c r="H563" s="82" t="str">
        <f t="shared" ca="1" si="63"/>
        <v/>
      </c>
      <c r="I563" s="82" t="str">
        <f t="shared" ca="1" si="64"/>
        <v/>
      </c>
    </row>
    <row r="564" spans="2:9" ht="15" thickBot="1" x14ac:dyDescent="0.35">
      <c r="B564" s="79" t="str">
        <f t="shared" ca="1" si="66"/>
        <v/>
      </c>
      <c r="C564" s="80" t="str">
        <f t="shared" ca="1" si="60"/>
        <v/>
      </c>
      <c r="D564" s="83" t="str">
        <f t="shared" ca="1" si="61"/>
        <v/>
      </c>
      <c r="E564" s="81">
        <f t="shared" ca="1" si="65"/>
        <v>0</v>
      </c>
      <c r="F564" s="83"/>
      <c r="G564" s="82" t="str">
        <f t="shared" ca="1" si="62"/>
        <v/>
      </c>
      <c r="H564" s="82" t="str">
        <f t="shared" ca="1" si="63"/>
        <v/>
      </c>
      <c r="I564" s="82" t="str">
        <f t="shared" ca="1" si="64"/>
        <v/>
      </c>
    </row>
    <row r="565" spans="2:9" ht="15" thickBot="1" x14ac:dyDescent="0.35">
      <c r="B565" s="79" t="str">
        <f t="shared" ca="1" si="66"/>
        <v/>
      </c>
      <c r="C565" s="80" t="str">
        <f t="shared" ca="1" si="60"/>
        <v/>
      </c>
      <c r="D565" s="83" t="str">
        <f t="shared" ca="1" si="61"/>
        <v/>
      </c>
      <c r="E565" s="81">
        <f t="shared" ca="1" si="65"/>
        <v>0</v>
      </c>
      <c r="F565" s="83"/>
      <c r="G565" s="82" t="str">
        <f t="shared" ca="1" si="62"/>
        <v/>
      </c>
      <c r="H565" s="82" t="str">
        <f t="shared" ca="1" si="63"/>
        <v/>
      </c>
      <c r="I565" s="82" t="str">
        <f t="shared" ca="1" si="64"/>
        <v/>
      </c>
    </row>
    <row r="566" spans="2:9" ht="15" thickBot="1" x14ac:dyDescent="0.35">
      <c r="B566" s="79" t="str">
        <f t="shared" ca="1" si="66"/>
        <v/>
      </c>
      <c r="C566" s="80" t="str">
        <f t="shared" ca="1" si="60"/>
        <v/>
      </c>
      <c r="D566" s="83" t="str">
        <f t="shared" ca="1" si="61"/>
        <v/>
      </c>
      <c r="E566" s="81">
        <f t="shared" ca="1" si="65"/>
        <v>0</v>
      </c>
      <c r="F566" s="83"/>
      <c r="G566" s="82" t="str">
        <f t="shared" ca="1" si="62"/>
        <v/>
      </c>
      <c r="H566" s="82" t="str">
        <f t="shared" ca="1" si="63"/>
        <v/>
      </c>
      <c r="I566" s="82" t="str">
        <f t="shared" ca="1" si="64"/>
        <v/>
      </c>
    </row>
    <row r="567" spans="2:9" ht="15" thickBot="1" x14ac:dyDescent="0.35">
      <c r="B567" s="79" t="str">
        <f t="shared" ca="1" si="66"/>
        <v/>
      </c>
      <c r="C567" s="80" t="str">
        <f t="shared" ca="1" si="60"/>
        <v/>
      </c>
      <c r="D567" s="83" t="str">
        <f t="shared" ca="1" si="61"/>
        <v/>
      </c>
      <c r="E567" s="81">
        <f t="shared" ca="1" si="65"/>
        <v>0</v>
      </c>
      <c r="F567" s="83"/>
      <c r="G567" s="82" t="str">
        <f t="shared" ca="1" si="62"/>
        <v/>
      </c>
      <c r="H567" s="82" t="str">
        <f t="shared" ca="1" si="63"/>
        <v/>
      </c>
      <c r="I567" s="82" t="str">
        <f t="shared" ca="1" si="64"/>
        <v/>
      </c>
    </row>
    <row r="568" spans="2:9" ht="15" thickBot="1" x14ac:dyDescent="0.35">
      <c r="B568" s="79" t="str">
        <f t="shared" ca="1" si="66"/>
        <v/>
      </c>
      <c r="C568" s="80" t="str">
        <f t="shared" ca="1" si="60"/>
        <v/>
      </c>
      <c r="D568" s="83" t="str">
        <f t="shared" ca="1" si="61"/>
        <v/>
      </c>
      <c r="E568" s="81">
        <f t="shared" ca="1" si="65"/>
        <v>0</v>
      </c>
      <c r="F568" s="83"/>
      <c r="G568" s="82" t="str">
        <f t="shared" ca="1" si="62"/>
        <v/>
      </c>
      <c r="H568" s="82" t="str">
        <f t="shared" ca="1" si="63"/>
        <v/>
      </c>
      <c r="I568" s="82" t="str">
        <f t="shared" ca="1" si="64"/>
        <v/>
      </c>
    </row>
    <row r="569" spans="2:9" ht="15" thickBot="1" x14ac:dyDescent="0.35">
      <c r="B569" s="79" t="str">
        <f t="shared" ca="1" si="66"/>
        <v/>
      </c>
      <c r="C569" s="80" t="str">
        <f t="shared" ca="1" si="60"/>
        <v/>
      </c>
      <c r="D569" s="83" t="str">
        <f t="shared" ca="1" si="61"/>
        <v/>
      </c>
      <c r="E569" s="81">
        <f t="shared" ca="1" si="65"/>
        <v>0</v>
      </c>
      <c r="F569" s="83"/>
      <c r="G569" s="82" t="str">
        <f t="shared" ca="1" si="62"/>
        <v/>
      </c>
      <c r="H569" s="82" t="str">
        <f t="shared" ca="1" si="63"/>
        <v/>
      </c>
      <c r="I569" s="82" t="str">
        <f t="shared" ca="1" si="64"/>
        <v/>
      </c>
    </row>
    <row r="570" spans="2:9" ht="15" thickBot="1" x14ac:dyDescent="0.35">
      <c r="B570" s="79" t="str">
        <f t="shared" ca="1" si="66"/>
        <v/>
      </c>
      <c r="C570" s="80" t="str">
        <f t="shared" ca="1" si="60"/>
        <v/>
      </c>
      <c r="D570" s="83" t="str">
        <f t="shared" ca="1" si="61"/>
        <v/>
      </c>
      <c r="E570" s="81">
        <f t="shared" ca="1" si="65"/>
        <v>0</v>
      </c>
      <c r="F570" s="83"/>
      <c r="G570" s="82" t="str">
        <f t="shared" ca="1" si="62"/>
        <v/>
      </c>
      <c r="H570" s="82" t="str">
        <f t="shared" ca="1" si="63"/>
        <v/>
      </c>
      <c r="I570" s="82" t="str">
        <f t="shared" ca="1" si="64"/>
        <v/>
      </c>
    </row>
    <row r="571" spans="2:9" ht="15" thickBot="1" x14ac:dyDescent="0.35">
      <c r="B571" s="79" t="str">
        <f t="shared" ca="1" si="66"/>
        <v/>
      </c>
      <c r="C571" s="80" t="str">
        <f t="shared" ca="1" si="60"/>
        <v/>
      </c>
      <c r="D571" s="83" t="str">
        <f t="shared" ca="1" si="61"/>
        <v/>
      </c>
      <c r="E571" s="81">
        <f t="shared" ca="1" si="65"/>
        <v>0</v>
      </c>
      <c r="F571" s="83"/>
      <c r="G571" s="82" t="str">
        <f t="shared" ca="1" si="62"/>
        <v/>
      </c>
      <c r="H571" s="82" t="str">
        <f t="shared" ca="1" si="63"/>
        <v/>
      </c>
      <c r="I571" s="82" t="str">
        <f t="shared" ca="1" si="64"/>
        <v/>
      </c>
    </row>
    <row r="572" spans="2:9" ht="15" thickBot="1" x14ac:dyDescent="0.35">
      <c r="B572" s="79" t="str">
        <f t="shared" ca="1" si="66"/>
        <v/>
      </c>
      <c r="C572" s="80" t="str">
        <f t="shared" ca="1" si="60"/>
        <v/>
      </c>
      <c r="D572" s="83" t="str">
        <f t="shared" ca="1" si="61"/>
        <v/>
      </c>
      <c r="E572" s="81">
        <f t="shared" ca="1" si="65"/>
        <v>0</v>
      </c>
      <c r="F572" s="83"/>
      <c r="G572" s="82" t="str">
        <f t="shared" ca="1" si="62"/>
        <v/>
      </c>
      <c r="H572" s="82" t="str">
        <f t="shared" ca="1" si="63"/>
        <v/>
      </c>
      <c r="I572" s="82" t="str">
        <f t="shared" ca="1" si="64"/>
        <v/>
      </c>
    </row>
    <row r="573" spans="2:9" ht="15" thickBot="1" x14ac:dyDescent="0.35">
      <c r="B573" s="79" t="str">
        <f t="shared" ca="1" si="66"/>
        <v/>
      </c>
      <c r="C573" s="80" t="str">
        <f t="shared" ca="1" si="60"/>
        <v/>
      </c>
      <c r="D573" s="83" t="str">
        <f t="shared" ca="1" si="61"/>
        <v/>
      </c>
      <c r="E573" s="81">
        <f t="shared" ca="1" si="65"/>
        <v>0</v>
      </c>
      <c r="F573" s="83"/>
      <c r="G573" s="82" t="str">
        <f t="shared" ca="1" si="62"/>
        <v/>
      </c>
      <c r="H573" s="82" t="str">
        <f t="shared" ca="1" si="63"/>
        <v/>
      </c>
      <c r="I573" s="82" t="str">
        <f t="shared" ca="1" si="64"/>
        <v/>
      </c>
    </row>
    <row r="574" spans="2:9" ht="15" thickBot="1" x14ac:dyDescent="0.35">
      <c r="B574" s="79" t="str">
        <f t="shared" ca="1" si="66"/>
        <v/>
      </c>
      <c r="C574" s="80" t="str">
        <f t="shared" ca="1" si="60"/>
        <v/>
      </c>
      <c r="D574" s="83" t="str">
        <f t="shared" ca="1" si="61"/>
        <v/>
      </c>
      <c r="E574" s="81">
        <f t="shared" ca="1" si="65"/>
        <v>0</v>
      </c>
      <c r="F574" s="83"/>
      <c r="G574" s="82" t="str">
        <f t="shared" ca="1" si="62"/>
        <v/>
      </c>
      <c r="H574" s="82" t="str">
        <f t="shared" ca="1" si="63"/>
        <v/>
      </c>
      <c r="I574" s="82" t="str">
        <f t="shared" ca="1" si="64"/>
        <v/>
      </c>
    </row>
    <row r="575" spans="2:9" ht="15" thickBot="1" x14ac:dyDescent="0.35">
      <c r="B575" s="79" t="str">
        <f t="shared" ca="1" si="66"/>
        <v/>
      </c>
      <c r="C575" s="80" t="str">
        <f t="shared" ca="1" si="60"/>
        <v/>
      </c>
      <c r="D575" s="83" t="str">
        <f t="shared" ca="1" si="61"/>
        <v/>
      </c>
      <c r="E575" s="81">
        <f t="shared" ca="1" si="65"/>
        <v>0</v>
      </c>
      <c r="F575" s="83"/>
      <c r="G575" s="82" t="str">
        <f t="shared" ca="1" si="62"/>
        <v/>
      </c>
      <c r="H575" s="82" t="str">
        <f t="shared" ca="1" si="63"/>
        <v/>
      </c>
      <c r="I575" s="82" t="str">
        <f t="shared" ca="1" si="64"/>
        <v/>
      </c>
    </row>
    <row r="576" spans="2:9" ht="15" thickBot="1" x14ac:dyDescent="0.35">
      <c r="B576" s="79" t="str">
        <f t="shared" ca="1" si="66"/>
        <v/>
      </c>
      <c r="C576" s="80" t="str">
        <f t="shared" ca="1" si="60"/>
        <v/>
      </c>
      <c r="D576" s="83" t="str">
        <f t="shared" ca="1" si="61"/>
        <v/>
      </c>
      <c r="E576" s="81">
        <f t="shared" ca="1" si="65"/>
        <v>0</v>
      </c>
      <c r="F576" s="83"/>
      <c r="G576" s="82" t="str">
        <f t="shared" ca="1" si="62"/>
        <v/>
      </c>
      <c r="H576" s="82" t="str">
        <f t="shared" ca="1" si="63"/>
        <v/>
      </c>
      <c r="I576" s="82" t="str">
        <f t="shared" ca="1" si="64"/>
        <v/>
      </c>
    </row>
    <row r="577" spans="2:9" ht="15" thickBot="1" x14ac:dyDescent="0.35">
      <c r="B577" s="79" t="str">
        <f t="shared" ca="1" si="66"/>
        <v/>
      </c>
      <c r="C577" s="80" t="str">
        <f t="shared" ca="1" si="60"/>
        <v/>
      </c>
      <c r="D577" s="83" t="str">
        <f t="shared" ca="1" si="61"/>
        <v/>
      </c>
      <c r="E577" s="81">
        <f t="shared" ca="1" si="65"/>
        <v>0</v>
      </c>
      <c r="F577" s="83"/>
      <c r="G577" s="82" t="str">
        <f t="shared" ca="1" si="62"/>
        <v/>
      </c>
      <c r="H577" s="82" t="str">
        <f t="shared" ca="1" si="63"/>
        <v/>
      </c>
      <c r="I577" s="82" t="str">
        <f t="shared" ca="1" si="64"/>
        <v/>
      </c>
    </row>
    <row r="578" spans="2:9" ht="15" thickBot="1" x14ac:dyDescent="0.35">
      <c r="B578" s="79" t="str">
        <f t="shared" ca="1" si="66"/>
        <v/>
      </c>
      <c r="C578" s="80" t="str">
        <f t="shared" ca="1" si="60"/>
        <v/>
      </c>
      <c r="D578" s="83" t="str">
        <f t="shared" ca="1" si="61"/>
        <v/>
      </c>
      <c r="E578" s="81">
        <f t="shared" ca="1" si="65"/>
        <v>0</v>
      </c>
      <c r="F578" s="83"/>
      <c r="G578" s="82" t="str">
        <f t="shared" ca="1" si="62"/>
        <v/>
      </c>
      <c r="H578" s="82" t="str">
        <f t="shared" ca="1" si="63"/>
        <v/>
      </c>
      <c r="I578" s="82" t="str">
        <f t="shared" ca="1" si="64"/>
        <v/>
      </c>
    </row>
    <row r="579" spans="2:9" ht="15" thickBot="1" x14ac:dyDescent="0.35">
      <c r="B579" s="79" t="str">
        <f t="shared" ca="1" si="66"/>
        <v/>
      </c>
      <c r="C579" s="80" t="str">
        <f t="shared" ca="1" si="60"/>
        <v/>
      </c>
      <c r="D579" s="83" t="str">
        <f t="shared" ca="1" si="61"/>
        <v/>
      </c>
      <c r="E579" s="81">
        <f t="shared" ca="1" si="65"/>
        <v>0</v>
      </c>
      <c r="F579" s="83"/>
      <c r="G579" s="82" t="str">
        <f t="shared" ca="1" si="62"/>
        <v/>
      </c>
      <c r="H579" s="82" t="str">
        <f t="shared" ca="1" si="63"/>
        <v/>
      </c>
      <c r="I579" s="82" t="str">
        <f t="shared" ca="1" si="64"/>
        <v/>
      </c>
    </row>
    <row r="580" spans="2:9" ht="15" thickBot="1" x14ac:dyDescent="0.35">
      <c r="B580" s="79" t="str">
        <f t="shared" ca="1" si="66"/>
        <v/>
      </c>
      <c r="C580" s="80" t="str">
        <f t="shared" ca="1" si="60"/>
        <v/>
      </c>
      <c r="D580" s="83" t="str">
        <f t="shared" ca="1" si="61"/>
        <v/>
      </c>
      <c r="E580" s="81">
        <f t="shared" ca="1" si="65"/>
        <v>0</v>
      </c>
      <c r="F580" s="83"/>
      <c r="G580" s="82" t="str">
        <f t="shared" ca="1" si="62"/>
        <v/>
      </c>
      <c r="H580" s="82" t="str">
        <f t="shared" ca="1" si="63"/>
        <v/>
      </c>
      <c r="I580" s="82" t="str">
        <f t="shared" ca="1" si="64"/>
        <v/>
      </c>
    </row>
    <row r="581" spans="2:9" ht="15" thickBot="1" x14ac:dyDescent="0.35">
      <c r="B581" s="79" t="str">
        <f t="shared" ca="1" si="66"/>
        <v/>
      </c>
      <c r="C581" s="80" t="str">
        <f t="shared" ca="1" si="60"/>
        <v/>
      </c>
      <c r="D581" s="83" t="str">
        <f t="shared" ca="1" si="61"/>
        <v/>
      </c>
      <c r="E581" s="81">
        <f t="shared" ca="1" si="65"/>
        <v>0</v>
      </c>
      <c r="F581" s="83"/>
      <c r="G581" s="82" t="str">
        <f t="shared" ca="1" si="62"/>
        <v/>
      </c>
      <c r="H581" s="82" t="str">
        <f t="shared" ca="1" si="63"/>
        <v/>
      </c>
      <c r="I581" s="82" t="str">
        <f t="shared" ca="1" si="64"/>
        <v/>
      </c>
    </row>
    <row r="582" spans="2:9" ht="15" thickBot="1" x14ac:dyDescent="0.35">
      <c r="B582" s="79" t="str">
        <f t="shared" ca="1" si="66"/>
        <v/>
      </c>
      <c r="C582" s="80" t="str">
        <f t="shared" ca="1" si="60"/>
        <v/>
      </c>
      <c r="D582" s="83" t="str">
        <f t="shared" ca="1" si="61"/>
        <v/>
      </c>
      <c r="E582" s="81">
        <f t="shared" ca="1" si="65"/>
        <v>0</v>
      </c>
      <c r="F582" s="83"/>
      <c r="G582" s="82" t="str">
        <f t="shared" ca="1" si="62"/>
        <v/>
      </c>
      <c r="H582" s="82" t="str">
        <f t="shared" ca="1" si="63"/>
        <v/>
      </c>
      <c r="I582" s="82" t="str">
        <f t="shared" ca="1" si="64"/>
        <v/>
      </c>
    </row>
    <row r="583" spans="2:9" ht="15" thickBot="1" x14ac:dyDescent="0.35">
      <c r="B583" s="79" t="str">
        <f t="shared" ca="1" si="66"/>
        <v/>
      </c>
      <c r="C583" s="80" t="str">
        <f t="shared" ca="1" si="60"/>
        <v/>
      </c>
      <c r="D583" s="83" t="str">
        <f t="shared" ca="1" si="61"/>
        <v/>
      </c>
      <c r="E583" s="81">
        <f t="shared" ca="1" si="65"/>
        <v>0</v>
      </c>
      <c r="F583" s="83"/>
      <c r="G583" s="82" t="str">
        <f t="shared" ca="1" si="62"/>
        <v/>
      </c>
      <c r="H583" s="82" t="str">
        <f t="shared" ca="1" si="63"/>
        <v/>
      </c>
      <c r="I583" s="82" t="str">
        <f t="shared" ca="1" si="64"/>
        <v/>
      </c>
    </row>
    <row r="584" spans="2:9" ht="15" thickBot="1" x14ac:dyDescent="0.35">
      <c r="B584" s="79" t="str">
        <f t="shared" ca="1" si="66"/>
        <v/>
      </c>
      <c r="C584" s="80" t="str">
        <f t="shared" ca="1" si="60"/>
        <v/>
      </c>
      <c r="D584" s="83" t="str">
        <f t="shared" ca="1" si="61"/>
        <v/>
      </c>
      <c r="E584" s="81">
        <f t="shared" ca="1" si="65"/>
        <v>0</v>
      </c>
      <c r="F584" s="83"/>
      <c r="G584" s="82" t="str">
        <f t="shared" ca="1" si="62"/>
        <v/>
      </c>
      <c r="H584" s="82" t="str">
        <f t="shared" ca="1" si="63"/>
        <v/>
      </c>
      <c r="I584" s="82" t="str">
        <f t="shared" ca="1" si="64"/>
        <v/>
      </c>
    </row>
    <row r="585" spans="2:9" ht="15" thickBot="1" x14ac:dyDescent="0.35">
      <c r="B585" s="79" t="str">
        <f t="shared" ca="1" si="66"/>
        <v/>
      </c>
      <c r="C585" s="80" t="str">
        <f t="shared" ca="1" si="60"/>
        <v/>
      </c>
      <c r="D585" s="83" t="str">
        <f t="shared" ca="1" si="61"/>
        <v/>
      </c>
      <c r="E585" s="81">
        <f t="shared" ca="1" si="65"/>
        <v>0</v>
      </c>
      <c r="F585" s="83"/>
      <c r="G585" s="82" t="str">
        <f t="shared" ca="1" si="62"/>
        <v/>
      </c>
      <c r="H585" s="82" t="str">
        <f t="shared" ca="1" si="63"/>
        <v/>
      </c>
      <c r="I585" s="82" t="str">
        <f t="shared" ca="1" si="64"/>
        <v/>
      </c>
    </row>
    <row r="586" spans="2:9" ht="15" thickBot="1" x14ac:dyDescent="0.35">
      <c r="B586" s="79" t="str">
        <f t="shared" ca="1" si="66"/>
        <v/>
      </c>
      <c r="C586" s="80" t="str">
        <f t="shared" ca="1" si="60"/>
        <v/>
      </c>
      <c r="D586" s="83" t="str">
        <f t="shared" ca="1" si="61"/>
        <v/>
      </c>
      <c r="E586" s="81">
        <f t="shared" ca="1" si="65"/>
        <v>0</v>
      </c>
      <c r="F586" s="83"/>
      <c r="G586" s="82" t="str">
        <f t="shared" ca="1" si="62"/>
        <v/>
      </c>
      <c r="H586" s="82" t="str">
        <f t="shared" ca="1" si="63"/>
        <v/>
      </c>
      <c r="I586" s="82" t="str">
        <f t="shared" ca="1" si="64"/>
        <v/>
      </c>
    </row>
    <row r="587" spans="2:9" ht="15" thickBot="1" x14ac:dyDescent="0.35">
      <c r="B587" s="79" t="str">
        <f t="shared" ca="1" si="66"/>
        <v/>
      </c>
      <c r="C587" s="80" t="str">
        <f t="shared" ca="1" si="60"/>
        <v/>
      </c>
      <c r="D587" s="83" t="str">
        <f t="shared" ca="1" si="61"/>
        <v/>
      </c>
      <c r="E587" s="81">
        <f t="shared" ca="1" si="65"/>
        <v>0</v>
      </c>
      <c r="F587" s="83"/>
      <c r="G587" s="82" t="str">
        <f t="shared" ca="1" si="62"/>
        <v/>
      </c>
      <c r="H587" s="82" t="str">
        <f t="shared" ca="1" si="63"/>
        <v/>
      </c>
      <c r="I587" s="82" t="str">
        <f t="shared" ca="1" si="64"/>
        <v/>
      </c>
    </row>
    <row r="588" spans="2:9" ht="15" thickBot="1" x14ac:dyDescent="0.35">
      <c r="B588" s="79" t="str">
        <f t="shared" ca="1" si="66"/>
        <v/>
      </c>
      <c r="C588" s="80" t="str">
        <f t="shared" ca="1" si="60"/>
        <v/>
      </c>
      <c r="D588" s="83" t="str">
        <f t="shared" ca="1" si="61"/>
        <v/>
      </c>
      <c r="E588" s="81">
        <f t="shared" ca="1" si="65"/>
        <v>0</v>
      </c>
      <c r="F588" s="83"/>
      <c r="G588" s="82" t="str">
        <f t="shared" ca="1" si="62"/>
        <v/>
      </c>
      <c r="H588" s="82" t="str">
        <f t="shared" ca="1" si="63"/>
        <v/>
      </c>
      <c r="I588" s="82" t="str">
        <f t="shared" ca="1" si="64"/>
        <v/>
      </c>
    </row>
    <row r="589" spans="2:9" ht="15" thickBot="1" x14ac:dyDescent="0.35">
      <c r="B589" s="79" t="str">
        <f t="shared" ca="1" si="66"/>
        <v/>
      </c>
      <c r="C589" s="80" t="str">
        <f t="shared" ca="1" si="60"/>
        <v/>
      </c>
      <c r="D589" s="83" t="str">
        <f t="shared" ca="1" si="61"/>
        <v/>
      </c>
      <c r="E589" s="81">
        <f t="shared" ca="1" si="65"/>
        <v>0</v>
      </c>
      <c r="F589" s="83"/>
      <c r="G589" s="82" t="str">
        <f t="shared" ca="1" si="62"/>
        <v/>
      </c>
      <c r="H589" s="82" t="str">
        <f t="shared" ca="1" si="63"/>
        <v/>
      </c>
      <c r="I589" s="82" t="str">
        <f t="shared" ca="1" si="64"/>
        <v/>
      </c>
    </row>
    <row r="590" spans="2:9" ht="15" thickBot="1" x14ac:dyDescent="0.35">
      <c r="B590" s="79" t="str">
        <f t="shared" ca="1" si="66"/>
        <v/>
      </c>
      <c r="C590" s="80" t="str">
        <f t="shared" ca="1" si="60"/>
        <v/>
      </c>
      <c r="D590" s="83" t="str">
        <f t="shared" ca="1" si="61"/>
        <v/>
      </c>
      <c r="E590" s="81">
        <f t="shared" ca="1" si="65"/>
        <v>0</v>
      </c>
      <c r="F590" s="83"/>
      <c r="G590" s="82" t="str">
        <f t="shared" ca="1" si="62"/>
        <v/>
      </c>
      <c r="H590" s="82" t="str">
        <f t="shared" ca="1" si="63"/>
        <v/>
      </c>
      <c r="I590" s="82" t="str">
        <f t="shared" ca="1" si="64"/>
        <v/>
      </c>
    </row>
    <row r="591" spans="2:9" ht="15" thickBot="1" x14ac:dyDescent="0.35">
      <c r="B591" s="79" t="str">
        <f t="shared" ca="1" si="66"/>
        <v/>
      </c>
      <c r="C591" s="80" t="str">
        <f t="shared" ca="1" si="60"/>
        <v/>
      </c>
      <c r="D591" s="83" t="str">
        <f t="shared" ca="1" si="61"/>
        <v/>
      </c>
      <c r="E591" s="81">
        <f t="shared" ca="1" si="65"/>
        <v>0</v>
      </c>
      <c r="F591" s="83"/>
      <c r="G591" s="82" t="str">
        <f t="shared" ca="1" si="62"/>
        <v/>
      </c>
      <c r="H591" s="82" t="str">
        <f t="shared" ca="1" si="63"/>
        <v/>
      </c>
      <c r="I591" s="82" t="str">
        <f t="shared" ca="1" si="64"/>
        <v/>
      </c>
    </row>
    <row r="592" spans="2:9" ht="15" thickBot="1" x14ac:dyDescent="0.35">
      <c r="B592" s="79" t="str">
        <f t="shared" ca="1" si="66"/>
        <v/>
      </c>
      <c r="C592" s="80" t="str">
        <f t="shared" ca="1" si="60"/>
        <v/>
      </c>
      <c r="D592" s="83" t="str">
        <f t="shared" ca="1" si="61"/>
        <v/>
      </c>
      <c r="E592" s="81">
        <f t="shared" ca="1" si="65"/>
        <v>0</v>
      </c>
      <c r="F592" s="83"/>
      <c r="G592" s="82" t="str">
        <f t="shared" ca="1" si="62"/>
        <v/>
      </c>
      <c r="H592" s="82" t="str">
        <f t="shared" ca="1" si="63"/>
        <v/>
      </c>
      <c r="I592" s="82" t="str">
        <f t="shared" ca="1" si="64"/>
        <v/>
      </c>
    </row>
    <row r="593" spans="2:9" ht="15" thickBot="1" x14ac:dyDescent="0.35">
      <c r="B593" s="79" t="str">
        <f t="shared" ca="1" si="66"/>
        <v/>
      </c>
      <c r="C593" s="80" t="str">
        <f t="shared" ca="1" si="60"/>
        <v/>
      </c>
      <c r="D593" s="83" t="str">
        <f t="shared" ca="1" si="61"/>
        <v/>
      </c>
      <c r="E593" s="81">
        <f t="shared" ca="1" si="65"/>
        <v>0</v>
      </c>
      <c r="F593" s="83"/>
      <c r="G593" s="82" t="str">
        <f t="shared" ca="1" si="62"/>
        <v/>
      </c>
      <c r="H593" s="82" t="str">
        <f t="shared" ca="1" si="63"/>
        <v/>
      </c>
      <c r="I593" s="82" t="str">
        <f t="shared" ca="1" si="64"/>
        <v/>
      </c>
    </row>
    <row r="594" spans="2:9" ht="15" thickBot="1" x14ac:dyDescent="0.35">
      <c r="B594" s="79" t="str">
        <f t="shared" ca="1" si="66"/>
        <v/>
      </c>
      <c r="C594" s="80" t="str">
        <f t="shared" ca="1" si="60"/>
        <v/>
      </c>
      <c r="D594" s="83" t="str">
        <f t="shared" ca="1" si="61"/>
        <v/>
      </c>
      <c r="E594" s="81">
        <f t="shared" ca="1" si="65"/>
        <v>0</v>
      </c>
      <c r="F594" s="83"/>
      <c r="G594" s="82" t="str">
        <f t="shared" ca="1" si="62"/>
        <v/>
      </c>
      <c r="H594" s="82" t="str">
        <f t="shared" ca="1" si="63"/>
        <v/>
      </c>
      <c r="I594" s="82" t="str">
        <f t="shared" ca="1" si="64"/>
        <v/>
      </c>
    </row>
    <row r="595" spans="2:9" ht="15" thickBot="1" x14ac:dyDescent="0.35">
      <c r="B595" s="79" t="str">
        <f t="shared" ca="1" si="66"/>
        <v/>
      </c>
      <c r="C595" s="80" t="str">
        <f t="shared" ca="1" si="60"/>
        <v/>
      </c>
      <c r="D595" s="83" t="str">
        <f t="shared" ca="1" si="61"/>
        <v/>
      </c>
      <c r="E595" s="81">
        <f t="shared" ca="1" si="65"/>
        <v>0</v>
      </c>
      <c r="F595" s="83"/>
      <c r="G595" s="82" t="str">
        <f t="shared" ca="1" si="62"/>
        <v/>
      </c>
      <c r="H595" s="82" t="str">
        <f t="shared" ca="1" si="63"/>
        <v/>
      </c>
      <c r="I595" s="82" t="str">
        <f t="shared" ca="1" si="64"/>
        <v/>
      </c>
    </row>
    <row r="596" spans="2:9" ht="15" thickBot="1" x14ac:dyDescent="0.35">
      <c r="B596" s="79" t="str">
        <f t="shared" ca="1" si="66"/>
        <v/>
      </c>
      <c r="C596" s="80" t="str">
        <f t="shared" ca="1" si="60"/>
        <v/>
      </c>
      <c r="D596" s="83" t="str">
        <f t="shared" ca="1" si="61"/>
        <v/>
      </c>
      <c r="E596" s="81">
        <f t="shared" ca="1" si="65"/>
        <v>0</v>
      </c>
      <c r="F596" s="83"/>
      <c r="G596" s="82" t="str">
        <f t="shared" ca="1" si="62"/>
        <v/>
      </c>
      <c r="H596" s="82" t="str">
        <f t="shared" ca="1" si="63"/>
        <v/>
      </c>
      <c r="I596" s="82" t="str">
        <f t="shared" ca="1" si="64"/>
        <v/>
      </c>
    </row>
    <row r="597" spans="2:9" ht="15" thickBot="1" x14ac:dyDescent="0.35">
      <c r="B597" s="79" t="str">
        <f t="shared" ca="1" si="66"/>
        <v/>
      </c>
      <c r="C597" s="80" t="str">
        <f t="shared" ca="1" si="60"/>
        <v/>
      </c>
      <c r="D597" s="83" t="str">
        <f t="shared" ca="1" si="61"/>
        <v/>
      </c>
      <c r="E597" s="81">
        <f t="shared" ca="1" si="65"/>
        <v>0</v>
      </c>
      <c r="F597" s="83"/>
      <c r="G597" s="82" t="str">
        <f t="shared" ca="1" si="62"/>
        <v/>
      </c>
      <c r="H597" s="82" t="str">
        <f t="shared" ca="1" si="63"/>
        <v/>
      </c>
      <c r="I597" s="82" t="str">
        <f t="shared" ca="1" si="64"/>
        <v/>
      </c>
    </row>
    <row r="598" spans="2:9" ht="15" thickBot="1" x14ac:dyDescent="0.35">
      <c r="B598" s="79" t="str">
        <f t="shared" ca="1" si="66"/>
        <v/>
      </c>
      <c r="C598" s="80" t="str">
        <f t="shared" ca="1" si="60"/>
        <v/>
      </c>
      <c r="D598" s="83" t="str">
        <f t="shared" ca="1" si="61"/>
        <v/>
      </c>
      <c r="E598" s="81">
        <f t="shared" ca="1" si="65"/>
        <v>0</v>
      </c>
      <c r="F598" s="83"/>
      <c r="G598" s="82" t="str">
        <f t="shared" ca="1" si="62"/>
        <v/>
      </c>
      <c r="H598" s="82" t="str">
        <f t="shared" ca="1" si="63"/>
        <v/>
      </c>
      <c r="I598" s="82" t="str">
        <f t="shared" ca="1" si="64"/>
        <v/>
      </c>
    </row>
    <row r="599" spans="2:9" ht="15" thickBot="1" x14ac:dyDescent="0.35">
      <c r="B599" s="79" t="str">
        <f t="shared" ca="1" si="66"/>
        <v/>
      </c>
      <c r="C599" s="80" t="str">
        <f t="shared" ca="1" si="60"/>
        <v/>
      </c>
      <c r="D599" s="83" t="str">
        <f t="shared" ca="1" si="61"/>
        <v/>
      </c>
      <c r="E599" s="81">
        <f t="shared" ca="1" si="65"/>
        <v>0</v>
      </c>
      <c r="F599" s="83"/>
      <c r="G599" s="82" t="str">
        <f t="shared" ca="1" si="62"/>
        <v/>
      </c>
      <c r="H599" s="82" t="str">
        <f t="shared" ca="1" si="63"/>
        <v/>
      </c>
      <c r="I599" s="82" t="str">
        <f t="shared" ca="1" si="64"/>
        <v/>
      </c>
    </row>
    <row r="600" spans="2:9" ht="15" thickBot="1" x14ac:dyDescent="0.35">
      <c r="B600" s="79" t="str">
        <f t="shared" ca="1" si="66"/>
        <v/>
      </c>
      <c r="C600" s="80" t="str">
        <f t="shared" ref="C600:C663" ca="1" si="67">IF($E$10="End of the Period",IF(B600="","",IF(OR(payment_frequency_3="Weekly",payment_frequency_3="Bi-weekly",payment_frequency_3="Semi-monthly"),first_payment_date_3+B600*VLOOKUP(payment_frequency_3,periodic_table,2,0),EDATE(first_payment_date_3,B600*VLOOKUP(payment_frequency_3,periodic_table,2,0)))),IF(B600="","",IF(OR(payment_frequency_3="Weekly",payment_frequency_3="Bi-weekly",payment_frequency_3="Semi-monthly"),first_payment_date_3+(B600-1)*VLOOKUP(payment_frequency_3,periodic_table,2,0),EDATE(first_payment_date_3,(B600-1)*VLOOKUP(payment_frequency_3,periodic_table,2,0)))))</f>
        <v/>
      </c>
      <c r="D600" s="83" t="str">
        <f t="shared" ref="D600:D663" ca="1" si="68">IF(B600="","",IF(I599&lt;payment_3,I599*(1+rate_3),payment_3))</f>
        <v/>
      </c>
      <c r="E600" s="81">
        <f t="shared" ca="1" si="65"/>
        <v>0</v>
      </c>
      <c r="F600" s="83"/>
      <c r="G600" s="82" t="str">
        <f t="shared" ref="G600:G663" ca="1" si="69">IF(AND(payment_type_3=1,B600=1),0,IF(B600="","",I599*rate_3))</f>
        <v/>
      </c>
      <c r="H600" s="82" t="str">
        <f t="shared" ca="1" si="63"/>
        <v/>
      </c>
      <c r="I600" s="82" t="str">
        <f t="shared" ca="1" si="64"/>
        <v/>
      </c>
    </row>
    <row r="601" spans="2:9" ht="15" thickBot="1" x14ac:dyDescent="0.35">
      <c r="B601" s="79" t="str">
        <f t="shared" ca="1" si="66"/>
        <v/>
      </c>
      <c r="C601" s="80" t="str">
        <f t="shared" ca="1" si="67"/>
        <v/>
      </c>
      <c r="D601" s="83" t="str">
        <f t="shared" ca="1" si="68"/>
        <v/>
      </c>
      <c r="E601" s="81">
        <f t="shared" ca="1" si="65"/>
        <v>0</v>
      </c>
      <c r="F601" s="83"/>
      <c r="G601" s="82" t="str">
        <f t="shared" ca="1" si="69"/>
        <v/>
      </c>
      <c r="H601" s="82" t="str">
        <f t="shared" ref="H601:H664" ca="1" si="70">IF(B601="","",D601-G601+E601+F601)</f>
        <v/>
      </c>
      <c r="I601" s="82" t="str">
        <f t="shared" ref="I601:I664" ca="1" si="71">IFERROR(IF(H601&lt;=0,"",I600-H601),"")</f>
        <v/>
      </c>
    </row>
    <row r="602" spans="2:9" ht="15" thickBot="1" x14ac:dyDescent="0.35">
      <c r="B602" s="79" t="str">
        <f t="shared" ca="1" si="66"/>
        <v/>
      </c>
      <c r="C602" s="80" t="str">
        <f t="shared" ca="1" si="67"/>
        <v/>
      </c>
      <c r="D602" s="83" t="str">
        <f t="shared" ca="1" si="68"/>
        <v/>
      </c>
      <c r="E602" s="81">
        <f t="shared" ca="1" si="65"/>
        <v>0</v>
      </c>
      <c r="F602" s="83"/>
      <c r="G602" s="82" t="str">
        <f t="shared" ca="1" si="69"/>
        <v/>
      </c>
      <c r="H602" s="82" t="str">
        <f t="shared" ca="1" si="70"/>
        <v/>
      </c>
      <c r="I602" s="82" t="str">
        <f t="shared" ca="1" si="71"/>
        <v/>
      </c>
    </row>
    <row r="603" spans="2:9" ht="15" thickBot="1" x14ac:dyDescent="0.35">
      <c r="B603" s="79" t="str">
        <f t="shared" ca="1" si="66"/>
        <v/>
      </c>
      <c r="C603" s="80" t="str">
        <f t="shared" ca="1" si="67"/>
        <v/>
      </c>
      <c r="D603" s="83" t="str">
        <f t="shared" ca="1" si="68"/>
        <v/>
      </c>
      <c r="E603" s="81">
        <f t="shared" ca="1" si="65"/>
        <v>0</v>
      </c>
      <c r="F603" s="83"/>
      <c r="G603" s="82" t="str">
        <f t="shared" ca="1" si="69"/>
        <v/>
      </c>
      <c r="H603" s="82" t="str">
        <f t="shared" ca="1" si="70"/>
        <v/>
      </c>
      <c r="I603" s="82" t="str">
        <f t="shared" ca="1" si="71"/>
        <v/>
      </c>
    </row>
    <row r="604" spans="2:9" ht="15" thickBot="1" x14ac:dyDescent="0.35">
      <c r="B604" s="79" t="str">
        <f t="shared" ca="1" si="66"/>
        <v/>
      </c>
      <c r="C604" s="80" t="str">
        <f t="shared" ca="1" si="67"/>
        <v/>
      </c>
      <c r="D604" s="83" t="str">
        <f t="shared" ca="1" si="68"/>
        <v/>
      </c>
      <c r="E604" s="81">
        <f t="shared" ca="1" si="65"/>
        <v>0</v>
      </c>
      <c r="F604" s="83"/>
      <c r="G604" s="82" t="str">
        <f t="shared" ca="1" si="69"/>
        <v/>
      </c>
      <c r="H604" s="82" t="str">
        <f t="shared" ca="1" si="70"/>
        <v/>
      </c>
      <c r="I604" s="82" t="str">
        <f t="shared" ca="1" si="71"/>
        <v/>
      </c>
    </row>
    <row r="605" spans="2:9" ht="15" thickBot="1" x14ac:dyDescent="0.35">
      <c r="B605" s="79" t="str">
        <f t="shared" ca="1" si="66"/>
        <v/>
      </c>
      <c r="C605" s="80" t="str">
        <f t="shared" ca="1" si="67"/>
        <v/>
      </c>
      <c r="D605" s="83" t="str">
        <f t="shared" ca="1" si="68"/>
        <v/>
      </c>
      <c r="E605" s="81">
        <f t="shared" ca="1" si="65"/>
        <v>0</v>
      </c>
      <c r="F605" s="83"/>
      <c r="G605" s="82" t="str">
        <f t="shared" ca="1" si="69"/>
        <v/>
      </c>
      <c r="H605" s="82" t="str">
        <f t="shared" ca="1" si="70"/>
        <v/>
      </c>
      <c r="I605" s="82" t="str">
        <f t="shared" ca="1" si="71"/>
        <v/>
      </c>
    </row>
    <row r="606" spans="2:9" ht="15" thickBot="1" x14ac:dyDescent="0.35">
      <c r="B606" s="79" t="str">
        <f t="shared" ca="1" si="66"/>
        <v/>
      </c>
      <c r="C606" s="80" t="str">
        <f t="shared" ca="1" si="67"/>
        <v/>
      </c>
      <c r="D606" s="83" t="str">
        <f t="shared" ca="1" si="68"/>
        <v/>
      </c>
      <c r="E606" s="81">
        <f t="shared" ca="1" si="65"/>
        <v>0</v>
      </c>
      <c r="F606" s="83"/>
      <c r="G606" s="82" t="str">
        <f t="shared" ca="1" si="69"/>
        <v/>
      </c>
      <c r="H606" s="82" t="str">
        <f t="shared" ca="1" si="70"/>
        <v/>
      </c>
      <c r="I606" s="82" t="str">
        <f t="shared" ca="1" si="71"/>
        <v/>
      </c>
    </row>
    <row r="607" spans="2:9" ht="15" thickBot="1" x14ac:dyDescent="0.35">
      <c r="B607" s="79" t="str">
        <f t="shared" ca="1" si="66"/>
        <v/>
      </c>
      <c r="C607" s="80" t="str">
        <f t="shared" ca="1" si="67"/>
        <v/>
      </c>
      <c r="D607" s="83" t="str">
        <f t="shared" ca="1" si="68"/>
        <v/>
      </c>
      <c r="E607" s="81">
        <f t="shared" ca="1" si="65"/>
        <v>0</v>
      </c>
      <c r="F607" s="83"/>
      <c r="G607" s="82" t="str">
        <f t="shared" ca="1" si="69"/>
        <v/>
      </c>
      <c r="H607" s="82" t="str">
        <f t="shared" ca="1" si="70"/>
        <v/>
      </c>
      <c r="I607" s="82" t="str">
        <f t="shared" ca="1" si="71"/>
        <v/>
      </c>
    </row>
    <row r="608" spans="2:9" ht="15" thickBot="1" x14ac:dyDescent="0.35">
      <c r="B608" s="79" t="str">
        <f t="shared" ca="1" si="66"/>
        <v/>
      </c>
      <c r="C608" s="80" t="str">
        <f t="shared" ca="1" si="67"/>
        <v/>
      </c>
      <c r="D608" s="83" t="str">
        <f t="shared" ca="1" si="68"/>
        <v/>
      </c>
      <c r="E608" s="81">
        <f t="shared" ca="1" si="65"/>
        <v>0</v>
      </c>
      <c r="F608" s="83"/>
      <c r="G608" s="82" t="str">
        <f t="shared" ca="1" si="69"/>
        <v/>
      </c>
      <c r="H608" s="82" t="str">
        <f t="shared" ca="1" si="70"/>
        <v/>
      </c>
      <c r="I608" s="82" t="str">
        <f t="shared" ca="1" si="71"/>
        <v/>
      </c>
    </row>
    <row r="609" spans="2:9" ht="15" thickBot="1" x14ac:dyDescent="0.35">
      <c r="B609" s="79" t="str">
        <f t="shared" ca="1" si="66"/>
        <v/>
      </c>
      <c r="C609" s="80" t="str">
        <f t="shared" ca="1" si="67"/>
        <v/>
      </c>
      <c r="D609" s="83" t="str">
        <f t="shared" ca="1" si="68"/>
        <v/>
      </c>
      <c r="E609" s="81">
        <f t="shared" ca="1" si="65"/>
        <v>0</v>
      </c>
      <c r="F609" s="83"/>
      <c r="G609" s="82" t="str">
        <f t="shared" ca="1" si="69"/>
        <v/>
      </c>
      <c r="H609" s="82" t="str">
        <f t="shared" ca="1" si="70"/>
        <v/>
      </c>
      <c r="I609" s="82" t="str">
        <f t="shared" ca="1" si="71"/>
        <v/>
      </c>
    </row>
    <row r="610" spans="2:9" ht="15" thickBot="1" x14ac:dyDescent="0.35">
      <c r="B610" s="79" t="str">
        <f t="shared" ca="1" si="66"/>
        <v/>
      </c>
      <c r="C610" s="80" t="str">
        <f t="shared" ca="1" si="67"/>
        <v/>
      </c>
      <c r="D610" s="83" t="str">
        <f t="shared" ca="1" si="68"/>
        <v/>
      </c>
      <c r="E610" s="81">
        <f t="shared" ca="1" si="65"/>
        <v>0</v>
      </c>
      <c r="F610" s="83"/>
      <c r="G610" s="82" t="str">
        <f t="shared" ca="1" si="69"/>
        <v/>
      </c>
      <c r="H610" s="82" t="str">
        <f t="shared" ca="1" si="70"/>
        <v/>
      </c>
      <c r="I610" s="82" t="str">
        <f t="shared" ca="1" si="71"/>
        <v/>
      </c>
    </row>
    <row r="611" spans="2:9" ht="15" thickBot="1" x14ac:dyDescent="0.35">
      <c r="B611" s="79" t="str">
        <f t="shared" ca="1" si="66"/>
        <v/>
      </c>
      <c r="C611" s="80" t="str">
        <f t="shared" ca="1" si="67"/>
        <v/>
      </c>
      <c r="D611" s="83" t="str">
        <f t="shared" ca="1" si="68"/>
        <v/>
      </c>
      <c r="E611" s="81">
        <f t="shared" ca="1" si="65"/>
        <v>0</v>
      </c>
      <c r="F611" s="83"/>
      <c r="G611" s="82" t="str">
        <f t="shared" ca="1" si="69"/>
        <v/>
      </c>
      <c r="H611" s="82" t="str">
        <f t="shared" ca="1" si="70"/>
        <v/>
      </c>
      <c r="I611" s="82" t="str">
        <f t="shared" ca="1" si="71"/>
        <v/>
      </c>
    </row>
    <row r="612" spans="2:9" ht="15" thickBot="1" x14ac:dyDescent="0.35">
      <c r="B612" s="79" t="str">
        <f t="shared" ca="1" si="66"/>
        <v/>
      </c>
      <c r="C612" s="80" t="str">
        <f t="shared" ca="1" si="67"/>
        <v/>
      </c>
      <c r="D612" s="83" t="str">
        <f t="shared" ca="1" si="68"/>
        <v/>
      </c>
      <c r="E612" s="81">
        <f t="shared" ref="E612:E675" ca="1" si="72">IFERROR(IF(I611-D612&lt;$E$13,0,IF(B612=$I$17,$E$13,IF(B612&lt;$I$17,0,IF(MOD(B612-$I$17,$E$18)=0,$E$13,0)))),0)</f>
        <v>0</v>
      </c>
      <c r="F612" s="83"/>
      <c r="G612" s="82" t="str">
        <f t="shared" ca="1" si="69"/>
        <v/>
      </c>
      <c r="H612" s="82" t="str">
        <f t="shared" ca="1" si="70"/>
        <v/>
      </c>
      <c r="I612" s="82" t="str">
        <f t="shared" ca="1" si="71"/>
        <v/>
      </c>
    </row>
    <row r="613" spans="2:9" ht="15" thickBot="1" x14ac:dyDescent="0.35">
      <c r="B613" s="79" t="str">
        <f t="shared" ca="1" si="66"/>
        <v/>
      </c>
      <c r="C613" s="80" t="str">
        <f t="shared" ca="1" si="67"/>
        <v/>
      </c>
      <c r="D613" s="83" t="str">
        <f t="shared" ca="1" si="68"/>
        <v/>
      </c>
      <c r="E613" s="81">
        <f t="shared" ca="1" si="72"/>
        <v>0</v>
      </c>
      <c r="F613" s="83"/>
      <c r="G613" s="82" t="str">
        <f t="shared" ca="1" si="69"/>
        <v/>
      </c>
      <c r="H613" s="82" t="str">
        <f t="shared" ca="1" si="70"/>
        <v/>
      </c>
      <c r="I613" s="82" t="str">
        <f t="shared" ca="1" si="71"/>
        <v/>
      </c>
    </row>
    <row r="614" spans="2:9" ht="15" thickBot="1" x14ac:dyDescent="0.35">
      <c r="B614" s="79" t="str">
        <f t="shared" ca="1" si="66"/>
        <v/>
      </c>
      <c r="C614" s="80" t="str">
        <f t="shared" ca="1" si="67"/>
        <v/>
      </c>
      <c r="D614" s="83" t="str">
        <f t="shared" ca="1" si="68"/>
        <v/>
      </c>
      <c r="E614" s="81">
        <f t="shared" ca="1" si="72"/>
        <v>0</v>
      </c>
      <c r="F614" s="83"/>
      <c r="G614" s="82" t="str">
        <f t="shared" ca="1" si="69"/>
        <v/>
      </c>
      <c r="H614" s="82" t="str">
        <f t="shared" ca="1" si="70"/>
        <v/>
      </c>
      <c r="I614" s="82" t="str">
        <f t="shared" ca="1" si="71"/>
        <v/>
      </c>
    </row>
    <row r="615" spans="2:9" ht="15" thickBot="1" x14ac:dyDescent="0.35">
      <c r="B615" s="79" t="str">
        <f t="shared" ca="1" si="66"/>
        <v/>
      </c>
      <c r="C615" s="80" t="str">
        <f t="shared" ca="1" si="67"/>
        <v/>
      </c>
      <c r="D615" s="83" t="str">
        <f t="shared" ca="1" si="68"/>
        <v/>
      </c>
      <c r="E615" s="81">
        <f t="shared" ca="1" si="72"/>
        <v>0</v>
      </c>
      <c r="F615" s="83"/>
      <c r="G615" s="82" t="str">
        <f t="shared" ca="1" si="69"/>
        <v/>
      </c>
      <c r="H615" s="82" t="str">
        <f t="shared" ca="1" si="70"/>
        <v/>
      </c>
      <c r="I615" s="82" t="str">
        <f t="shared" ca="1" si="71"/>
        <v/>
      </c>
    </row>
    <row r="616" spans="2:9" ht="15" thickBot="1" x14ac:dyDescent="0.35">
      <c r="B616" s="79" t="str">
        <f t="shared" ca="1" si="66"/>
        <v/>
      </c>
      <c r="C616" s="80" t="str">
        <f t="shared" ca="1" si="67"/>
        <v/>
      </c>
      <c r="D616" s="83" t="str">
        <f t="shared" ca="1" si="68"/>
        <v/>
      </c>
      <c r="E616" s="81">
        <f t="shared" ca="1" si="72"/>
        <v>0</v>
      </c>
      <c r="F616" s="83"/>
      <c r="G616" s="82" t="str">
        <f t="shared" ca="1" si="69"/>
        <v/>
      </c>
      <c r="H616" s="82" t="str">
        <f t="shared" ca="1" si="70"/>
        <v/>
      </c>
      <c r="I616" s="82" t="str">
        <f t="shared" ca="1" si="71"/>
        <v/>
      </c>
    </row>
    <row r="617" spans="2:9" ht="15" thickBot="1" x14ac:dyDescent="0.35">
      <c r="B617" s="79" t="str">
        <f t="shared" ca="1" si="66"/>
        <v/>
      </c>
      <c r="C617" s="80" t="str">
        <f t="shared" ca="1" si="67"/>
        <v/>
      </c>
      <c r="D617" s="83" t="str">
        <f t="shared" ca="1" si="68"/>
        <v/>
      </c>
      <c r="E617" s="81">
        <f t="shared" ca="1" si="72"/>
        <v>0</v>
      </c>
      <c r="F617" s="83"/>
      <c r="G617" s="82" t="str">
        <f t="shared" ca="1" si="69"/>
        <v/>
      </c>
      <c r="H617" s="82" t="str">
        <f t="shared" ca="1" si="70"/>
        <v/>
      </c>
      <c r="I617" s="82" t="str">
        <f t="shared" ca="1" si="71"/>
        <v/>
      </c>
    </row>
    <row r="618" spans="2:9" ht="15" thickBot="1" x14ac:dyDescent="0.35">
      <c r="B618" s="79" t="str">
        <f t="shared" ca="1" si="66"/>
        <v/>
      </c>
      <c r="C618" s="80" t="str">
        <f t="shared" ca="1" si="67"/>
        <v/>
      </c>
      <c r="D618" s="83" t="str">
        <f t="shared" ca="1" si="68"/>
        <v/>
      </c>
      <c r="E618" s="81">
        <f t="shared" ca="1" si="72"/>
        <v>0</v>
      </c>
      <c r="F618" s="83"/>
      <c r="G618" s="82" t="str">
        <f t="shared" ca="1" si="69"/>
        <v/>
      </c>
      <c r="H618" s="82" t="str">
        <f t="shared" ca="1" si="70"/>
        <v/>
      </c>
      <c r="I618" s="82" t="str">
        <f t="shared" ca="1" si="71"/>
        <v/>
      </c>
    </row>
    <row r="619" spans="2:9" ht="15" thickBot="1" x14ac:dyDescent="0.35">
      <c r="B619" s="79" t="str">
        <f t="shared" ca="1" si="66"/>
        <v/>
      </c>
      <c r="C619" s="80" t="str">
        <f t="shared" ca="1" si="67"/>
        <v/>
      </c>
      <c r="D619" s="83" t="str">
        <f t="shared" ca="1" si="68"/>
        <v/>
      </c>
      <c r="E619" s="81">
        <f t="shared" ca="1" si="72"/>
        <v>0</v>
      </c>
      <c r="F619" s="83"/>
      <c r="G619" s="82" t="str">
        <f t="shared" ca="1" si="69"/>
        <v/>
      </c>
      <c r="H619" s="82" t="str">
        <f t="shared" ca="1" si="70"/>
        <v/>
      </c>
      <c r="I619" s="82" t="str">
        <f t="shared" ca="1" si="71"/>
        <v/>
      </c>
    </row>
    <row r="620" spans="2:9" ht="15" thickBot="1" x14ac:dyDescent="0.35">
      <c r="B620" s="79" t="str">
        <f t="shared" ca="1" si="66"/>
        <v/>
      </c>
      <c r="C620" s="80" t="str">
        <f t="shared" ca="1" si="67"/>
        <v/>
      </c>
      <c r="D620" s="83" t="str">
        <f t="shared" ca="1" si="68"/>
        <v/>
      </c>
      <c r="E620" s="81">
        <f t="shared" ca="1" si="72"/>
        <v>0</v>
      </c>
      <c r="F620" s="83"/>
      <c r="G620" s="82" t="str">
        <f t="shared" ca="1" si="69"/>
        <v/>
      </c>
      <c r="H620" s="82" t="str">
        <f t="shared" ca="1" si="70"/>
        <v/>
      </c>
      <c r="I620" s="82" t="str">
        <f t="shared" ca="1" si="71"/>
        <v/>
      </c>
    </row>
    <row r="621" spans="2:9" ht="15" thickBot="1" x14ac:dyDescent="0.35">
      <c r="B621" s="79" t="str">
        <f t="shared" ca="1" si="66"/>
        <v/>
      </c>
      <c r="C621" s="80" t="str">
        <f t="shared" ca="1" si="67"/>
        <v/>
      </c>
      <c r="D621" s="83" t="str">
        <f t="shared" ca="1" si="68"/>
        <v/>
      </c>
      <c r="E621" s="81">
        <f t="shared" ca="1" si="72"/>
        <v>0</v>
      </c>
      <c r="F621" s="83"/>
      <c r="G621" s="82" t="str">
        <f t="shared" ca="1" si="69"/>
        <v/>
      </c>
      <c r="H621" s="82" t="str">
        <f t="shared" ca="1" si="70"/>
        <v/>
      </c>
      <c r="I621" s="82" t="str">
        <f t="shared" ca="1" si="71"/>
        <v/>
      </c>
    </row>
    <row r="622" spans="2:9" ht="15" thickBot="1" x14ac:dyDescent="0.35">
      <c r="B622" s="79" t="str">
        <f t="shared" ca="1" si="66"/>
        <v/>
      </c>
      <c r="C622" s="80" t="str">
        <f t="shared" ca="1" si="67"/>
        <v/>
      </c>
      <c r="D622" s="83" t="str">
        <f t="shared" ca="1" si="68"/>
        <v/>
      </c>
      <c r="E622" s="81">
        <f t="shared" ca="1" si="72"/>
        <v>0</v>
      </c>
      <c r="F622" s="83"/>
      <c r="G622" s="82" t="str">
        <f t="shared" ca="1" si="69"/>
        <v/>
      </c>
      <c r="H622" s="82" t="str">
        <f t="shared" ca="1" si="70"/>
        <v/>
      </c>
      <c r="I622" s="82" t="str">
        <f t="shared" ca="1" si="71"/>
        <v/>
      </c>
    </row>
    <row r="623" spans="2:9" ht="15" thickBot="1" x14ac:dyDescent="0.35">
      <c r="B623" s="79" t="str">
        <f t="shared" ref="B623:B686" ca="1" si="73">IFERROR(IF(I622&lt;=0,"",B622+1),"")</f>
        <v/>
      </c>
      <c r="C623" s="80" t="str">
        <f t="shared" ca="1" si="67"/>
        <v/>
      </c>
      <c r="D623" s="83" t="str">
        <f t="shared" ca="1" si="68"/>
        <v/>
      </c>
      <c r="E623" s="81">
        <f t="shared" ca="1" si="72"/>
        <v>0</v>
      </c>
      <c r="F623" s="83"/>
      <c r="G623" s="82" t="str">
        <f t="shared" ca="1" si="69"/>
        <v/>
      </c>
      <c r="H623" s="82" t="str">
        <f t="shared" ca="1" si="70"/>
        <v/>
      </c>
      <c r="I623" s="82" t="str">
        <f t="shared" ca="1" si="71"/>
        <v/>
      </c>
    </row>
    <row r="624" spans="2:9" ht="15" thickBot="1" x14ac:dyDescent="0.35">
      <c r="B624" s="79" t="str">
        <f t="shared" ca="1" si="73"/>
        <v/>
      </c>
      <c r="C624" s="80" t="str">
        <f t="shared" ca="1" si="67"/>
        <v/>
      </c>
      <c r="D624" s="83" t="str">
        <f t="shared" ca="1" si="68"/>
        <v/>
      </c>
      <c r="E624" s="81">
        <f t="shared" ca="1" si="72"/>
        <v>0</v>
      </c>
      <c r="F624" s="83"/>
      <c r="G624" s="82" t="str">
        <f t="shared" ca="1" si="69"/>
        <v/>
      </c>
      <c r="H624" s="82" t="str">
        <f t="shared" ca="1" si="70"/>
        <v/>
      </c>
      <c r="I624" s="82" t="str">
        <f t="shared" ca="1" si="71"/>
        <v/>
      </c>
    </row>
    <row r="625" spans="2:9" ht="15" thickBot="1" x14ac:dyDescent="0.35">
      <c r="B625" s="79" t="str">
        <f t="shared" ca="1" si="73"/>
        <v/>
      </c>
      <c r="C625" s="80" t="str">
        <f t="shared" ca="1" si="67"/>
        <v/>
      </c>
      <c r="D625" s="83" t="str">
        <f t="shared" ca="1" si="68"/>
        <v/>
      </c>
      <c r="E625" s="81">
        <f t="shared" ca="1" si="72"/>
        <v>0</v>
      </c>
      <c r="F625" s="83"/>
      <c r="G625" s="82" t="str">
        <f t="shared" ca="1" si="69"/>
        <v/>
      </c>
      <c r="H625" s="82" t="str">
        <f t="shared" ca="1" si="70"/>
        <v/>
      </c>
      <c r="I625" s="82" t="str">
        <f t="shared" ca="1" si="71"/>
        <v/>
      </c>
    </row>
    <row r="626" spans="2:9" ht="15" thickBot="1" x14ac:dyDescent="0.35">
      <c r="B626" s="79" t="str">
        <f t="shared" ca="1" si="73"/>
        <v/>
      </c>
      <c r="C626" s="80" t="str">
        <f t="shared" ca="1" si="67"/>
        <v/>
      </c>
      <c r="D626" s="83" t="str">
        <f t="shared" ca="1" si="68"/>
        <v/>
      </c>
      <c r="E626" s="81">
        <f t="shared" ca="1" si="72"/>
        <v>0</v>
      </c>
      <c r="F626" s="83"/>
      <c r="G626" s="82" t="str">
        <f t="shared" ca="1" si="69"/>
        <v/>
      </c>
      <c r="H626" s="82" t="str">
        <f t="shared" ca="1" si="70"/>
        <v/>
      </c>
      <c r="I626" s="82" t="str">
        <f t="shared" ca="1" si="71"/>
        <v/>
      </c>
    </row>
    <row r="627" spans="2:9" ht="15" thickBot="1" x14ac:dyDescent="0.35">
      <c r="B627" s="79" t="str">
        <f t="shared" ca="1" si="73"/>
        <v/>
      </c>
      <c r="C627" s="80" t="str">
        <f t="shared" ca="1" si="67"/>
        <v/>
      </c>
      <c r="D627" s="83" t="str">
        <f t="shared" ca="1" si="68"/>
        <v/>
      </c>
      <c r="E627" s="81">
        <f t="shared" ca="1" si="72"/>
        <v>0</v>
      </c>
      <c r="F627" s="83"/>
      <c r="G627" s="82" t="str">
        <f t="shared" ca="1" si="69"/>
        <v/>
      </c>
      <c r="H627" s="82" t="str">
        <f t="shared" ca="1" si="70"/>
        <v/>
      </c>
      <c r="I627" s="82" t="str">
        <f t="shared" ca="1" si="71"/>
        <v/>
      </c>
    </row>
    <row r="628" spans="2:9" ht="15" thickBot="1" x14ac:dyDescent="0.35">
      <c r="B628" s="79" t="str">
        <f t="shared" ca="1" si="73"/>
        <v/>
      </c>
      <c r="C628" s="80" t="str">
        <f t="shared" ca="1" si="67"/>
        <v/>
      </c>
      <c r="D628" s="83" t="str">
        <f t="shared" ca="1" si="68"/>
        <v/>
      </c>
      <c r="E628" s="81">
        <f t="shared" ca="1" si="72"/>
        <v>0</v>
      </c>
      <c r="F628" s="83"/>
      <c r="G628" s="82" t="str">
        <f t="shared" ca="1" si="69"/>
        <v/>
      </c>
      <c r="H628" s="82" t="str">
        <f t="shared" ca="1" si="70"/>
        <v/>
      </c>
      <c r="I628" s="82" t="str">
        <f t="shared" ca="1" si="71"/>
        <v/>
      </c>
    </row>
    <row r="629" spans="2:9" ht="15" thickBot="1" x14ac:dyDescent="0.35">
      <c r="B629" s="79" t="str">
        <f t="shared" ca="1" si="73"/>
        <v/>
      </c>
      <c r="C629" s="80" t="str">
        <f t="shared" ca="1" si="67"/>
        <v/>
      </c>
      <c r="D629" s="83" t="str">
        <f t="shared" ca="1" si="68"/>
        <v/>
      </c>
      <c r="E629" s="81">
        <f t="shared" ca="1" si="72"/>
        <v>0</v>
      </c>
      <c r="F629" s="83"/>
      <c r="G629" s="82" t="str">
        <f t="shared" ca="1" si="69"/>
        <v/>
      </c>
      <c r="H629" s="82" t="str">
        <f t="shared" ca="1" si="70"/>
        <v/>
      </c>
      <c r="I629" s="82" t="str">
        <f t="shared" ca="1" si="71"/>
        <v/>
      </c>
    </row>
    <row r="630" spans="2:9" ht="15" thickBot="1" x14ac:dyDescent="0.35">
      <c r="B630" s="79" t="str">
        <f t="shared" ca="1" si="73"/>
        <v/>
      </c>
      <c r="C630" s="80" t="str">
        <f t="shared" ca="1" si="67"/>
        <v/>
      </c>
      <c r="D630" s="83" t="str">
        <f t="shared" ca="1" si="68"/>
        <v/>
      </c>
      <c r="E630" s="81">
        <f t="shared" ca="1" si="72"/>
        <v>0</v>
      </c>
      <c r="F630" s="83"/>
      <c r="G630" s="82" t="str">
        <f t="shared" ca="1" si="69"/>
        <v/>
      </c>
      <c r="H630" s="82" t="str">
        <f t="shared" ca="1" si="70"/>
        <v/>
      </c>
      <c r="I630" s="82" t="str">
        <f t="shared" ca="1" si="71"/>
        <v/>
      </c>
    </row>
    <row r="631" spans="2:9" ht="15" thickBot="1" x14ac:dyDescent="0.35">
      <c r="B631" s="79" t="str">
        <f t="shared" ca="1" si="73"/>
        <v/>
      </c>
      <c r="C631" s="80" t="str">
        <f t="shared" ca="1" si="67"/>
        <v/>
      </c>
      <c r="D631" s="83" t="str">
        <f t="shared" ca="1" si="68"/>
        <v/>
      </c>
      <c r="E631" s="81">
        <f t="shared" ca="1" si="72"/>
        <v>0</v>
      </c>
      <c r="F631" s="83"/>
      <c r="G631" s="82" t="str">
        <f t="shared" ca="1" si="69"/>
        <v/>
      </c>
      <c r="H631" s="82" t="str">
        <f t="shared" ca="1" si="70"/>
        <v/>
      </c>
      <c r="I631" s="82" t="str">
        <f t="shared" ca="1" si="71"/>
        <v/>
      </c>
    </row>
    <row r="632" spans="2:9" ht="15" thickBot="1" x14ac:dyDescent="0.35">
      <c r="B632" s="79" t="str">
        <f t="shared" ca="1" si="73"/>
        <v/>
      </c>
      <c r="C632" s="80" t="str">
        <f t="shared" ca="1" si="67"/>
        <v/>
      </c>
      <c r="D632" s="83" t="str">
        <f t="shared" ca="1" si="68"/>
        <v/>
      </c>
      <c r="E632" s="81">
        <f t="shared" ca="1" si="72"/>
        <v>0</v>
      </c>
      <c r="F632" s="83"/>
      <c r="G632" s="82" t="str">
        <f t="shared" ca="1" si="69"/>
        <v/>
      </c>
      <c r="H632" s="82" t="str">
        <f t="shared" ca="1" si="70"/>
        <v/>
      </c>
      <c r="I632" s="82" t="str">
        <f t="shared" ca="1" si="71"/>
        <v/>
      </c>
    </row>
    <row r="633" spans="2:9" ht="15" thickBot="1" x14ac:dyDescent="0.35">
      <c r="B633" s="79" t="str">
        <f t="shared" ca="1" si="73"/>
        <v/>
      </c>
      <c r="C633" s="80" t="str">
        <f t="shared" ca="1" si="67"/>
        <v/>
      </c>
      <c r="D633" s="83" t="str">
        <f t="shared" ca="1" si="68"/>
        <v/>
      </c>
      <c r="E633" s="81">
        <f t="shared" ca="1" si="72"/>
        <v>0</v>
      </c>
      <c r="F633" s="83"/>
      <c r="G633" s="82" t="str">
        <f t="shared" ca="1" si="69"/>
        <v/>
      </c>
      <c r="H633" s="82" t="str">
        <f t="shared" ca="1" si="70"/>
        <v/>
      </c>
      <c r="I633" s="82" t="str">
        <f t="shared" ca="1" si="71"/>
        <v/>
      </c>
    </row>
    <row r="634" spans="2:9" ht="15" thickBot="1" x14ac:dyDescent="0.35">
      <c r="B634" s="79" t="str">
        <f t="shared" ca="1" si="73"/>
        <v/>
      </c>
      <c r="C634" s="80" t="str">
        <f t="shared" ca="1" si="67"/>
        <v/>
      </c>
      <c r="D634" s="83" t="str">
        <f t="shared" ca="1" si="68"/>
        <v/>
      </c>
      <c r="E634" s="81">
        <f t="shared" ca="1" si="72"/>
        <v>0</v>
      </c>
      <c r="F634" s="83"/>
      <c r="G634" s="82" t="str">
        <f t="shared" ca="1" si="69"/>
        <v/>
      </c>
      <c r="H634" s="82" t="str">
        <f t="shared" ca="1" si="70"/>
        <v/>
      </c>
      <c r="I634" s="82" t="str">
        <f t="shared" ca="1" si="71"/>
        <v/>
      </c>
    </row>
    <row r="635" spans="2:9" ht="15" thickBot="1" x14ac:dyDescent="0.35">
      <c r="B635" s="79" t="str">
        <f t="shared" ca="1" si="73"/>
        <v/>
      </c>
      <c r="C635" s="80" t="str">
        <f t="shared" ca="1" si="67"/>
        <v/>
      </c>
      <c r="D635" s="83" t="str">
        <f t="shared" ca="1" si="68"/>
        <v/>
      </c>
      <c r="E635" s="81">
        <f t="shared" ca="1" si="72"/>
        <v>0</v>
      </c>
      <c r="F635" s="83"/>
      <c r="G635" s="82" t="str">
        <f t="shared" ca="1" si="69"/>
        <v/>
      </c>
      <c r="H635" s="82" t="str">
        <f t="shared" ca="1" si="70"/>
        <v/>
      </c>
      <c r="I635" s="82" t="str">
        <f t="shared" ca="1" si="71"/>
        <v/>
      </c>
    </row>
    <row r="636" spans="2:9" ht="15" thickBot="1" x14ac:dyDescent="0.35">
      <c r="B636" s="79" t="str">
        <f t="shared" ca="1" si="73"/>
        <v/>
      </c>
      <c r="C636" s="80" t="str">
        <f t="shared" ca="1" si="67"/>
        <v/>
      </c>
      <c r="D636" s="83" t="str">
        <f t="shared" ca="1" si="68"/>
        <v/>
      </c>
      <c r="E636" s="81">
        <f t="shared" ca="1" si="72"/>
        <v>0</v>
      </c>
      <c r="F636" s="83"/>
      <c r="G636" s="82" t="str">
        <f t="shared" ca="1" si="69"/>
        <v/>
      </c>
      <c r="H636" s="82" t="str">
        <f t="shared" ca="1" si="70"/>
        <v/>
      </c>
      <c r="I636" s="82" t="str">
        <f t="shared" ca="1" si="71"/>
        <v/>
      </c>
    </row>
    <row r="637" spans="2:9" ht="15" thickBot="1" x14ac:dyDescent="0.35">
      <c r="B637" s="79" t="str">
        <f t="shared" ca="1" si="73"/>
        <v/>
      </c>
      <c r="C637" s="80" t="str">
        <f t="shared" ca="1" si="67"/>
        <v/>
      </c>
      <c r="D637" s="83" t="str">
        <f t="shared" ca="1" si="68"/>
        <v/>
      </c>
      <c r="E637" s="81">
        <f t="shared" ca="1" si="72"/>
        <v>0</v>
      </c>
      <c r="F637" s="83"/>
      <c r="G637" s="82" t="str">
        <f t="shared" ca="1" si="69"/>
        <v/>
      </c>
      <c r="H637" s="82" t="str">
        <f t="shared" ca="1" si="70"/>
        <v/>
      </c>
      <c r="I637" s="82" t="str">
        <f t="shared" ca="1" si="71"/>
        <v/>
      </c>
    </row>
    <row r="638" spans="2:9" ht="15" thickBot="1" x14ac:dyDescent="0.35">
      <c r="B638" s="79" t="str">
        <f t="shared" ca="1" si="73"/>
        <v/>
      </c>
      <c r="C638" s="80" t="str">
        <f t="shared" ca="1" si="67"/>
        <v/>
      </c>
      <c r="D638" s="83" t="str">
        <f t="shared" ca="1" si="68"/>
        <v/>
      </c>
      <c r="E638" s="81">
        <f t="shared" ca="1" si="72"/>
        <v>0</v>
      </c>
      <c r="F638" s="83"/>
      <c r="G638" s="82" t="str">
        <f t="shared" ca="1" si="69"/>
        <v/>
      </c>
      <c r="H638" s="82" t="str">
        <f t="shared" ca="1" si="70"/>
        <v/>
      </c>
      <c r="I638" s="82" t="str">
        <f t="shared" ca="1" si="71"/>
        <v/>
      </c>
    </row>
    <row r="639" spans="2:9" ht="15" thickBot="1" x14ac:dyDescent="0.35">
      <c r="B639" s="79" t="str">
        <f t="shared" ca="1" si="73"/>
        <v/>
      </c>
      <c r="C639" s="80" t="str">
        <f t="shared" ca="1" si="67"/>
        <v/>
      </c>
      <c r="D639" s="83" t="str">
        <f t="shared" ca="1" si="68"/>
        <v/>
      </c>
      <c r="E639" s="81">
        <f t="shared" ca="1" si="72"/>
        <v>0</v>
      </c>
      <c r="F639" s="83"/>
      <c r="G639" s="82" t="str">
        <f t="shared" ca="1" si="69"/>
        <v/>
      </c>
      <c r="H639" s="82" t="str">
        <f t="shared" ca="1" si="70"/>
        <v/>
      </c>
      <c r="I639" s="82" t="str">
        <f t="shared" ca="1" si="71"/>
        <v/>
      </c>
    </row>
    <row r="640" spans="2:9" ht="15" thickBot="1" x14ac:dyDescent="0.35">
      <c r="B640" s="79" t="str">
        <f t="shared" ca="1" si="73"/>
        <v/>
      </c>
      <c r="C640" s="80" t="str">
        <f t="shared" ca="1" si="67"/>
        <v/>
      </c>
      <c r="D640" s="83" t="str">
        <f t="shared" ca="1" si="68"/>
        <v/>
      </c>
      <c r="E640" s="81">
        <f t="shared" ca="1" si="72"/>
        <v>0</v>
      </c>
      <c r="F640" s="83"/>
      <c r="G640" s="82" t="str">
        <f t="shared" ca="1" si="69"/>
        <v/>
      </c>
      <c r="H640" s="82" t="str">
        <f t="shared" ca="1" si="70"/>
        <v/>
      </c>
      <c r="I640" s="82" t="str">
        <f t="shared" ca="1" si="71"/>
        <v/>
      </c>
    </row>
    <row r="641" spans="2:9" ht="15" thickBot="1" x14ac:dyDescent="0.35">
      <c r="B641" s="79" t="str">
        <f t="shared" ca="1" si="73"/>
        <v/>
      </c>
      <c r="C641" s="80" t="str">
        <f t="shared" ca="1" si="67"/>
        <v/>
      </c>
      <c r="D641" s="83" t="str">
        <f t="shared" ca="1" si="68"/>
        <v/>
      </c>
      <c r="E641" s="81">
        <f t="shared" ca="1" si="72"/>
        <v>0</v>
      </c>
      <c r="F641" s="83"/>
      <c r="G641" s="82" t="str">
        <f t="shared" ca="1" si="69"/>
        <v/>
      </c>
      <c r="H641" s="82" t="str">
        <f t="shared" ca="1" si="70"/>
        <v/>
      </c>
      <c r="I641" s="82" t="str">
        <f t="shared" ca="1" si="71"/>
        <v/>
      </c>
    </row>
    <row r="642" spans="2:9" ht="15" thickBot="1" x14ac:dyDescent="0.35">
      <c r="B642" s="79" t="str">
        <f t="shared" ca="1" si="73"/>
        <v/>
      </c>
      <c r="C642" s="80" t="str">
        <f t="shared" ca="1" si="67"/>
        <v/>
      </c>
      <c r="D642" s="83" t="str">
        <f t="shared" ca="1" si="68"/>
        <v/>
      </c>
      <c r="E642" s="81">
        <f t="shared" ca="1" si="72"/>
        <v>0</v>
      </c>
      <c r="F642" s="83"/>
      <c r="G642" s="82" t="str">
        <f t="shared" ca="1" si="69"/>
        <v/>
      </c>
      <c r="H642" s="82" t="str">
        <f t="shared" ca="1" si="70"/>
        <v/>
      </c>
      <c r="I642" s="82" t="str">
        <f t="shared" ca="1" si="71"/>
        <v/>
      </c>
    </row>
    <row r="643" spans="2:9" ht="15" thickBot="1" x14ac:dyDescent="0.35">
      <c r="B643" s="79" t="str">
        <f t="shared" ca="1" si="73"/>
        <v/>
      </c>
      <c r="C643" s="80" t="str">
        <f t="shared" ca="1" si="67"/>
        <v/>
      </c>
      <c r="D643" s="83" t="str">
        <f t="shared" ca="1" si="68"/>
        <v/>
      </c>
      <c r="E643" s="81">
        <f t="shared" ca="1" si="72"/>
        <v>0</v>
      </c>
      <c r="F643" s="83"/>
      <c r="G643" s="82" t="str">
        <f t="shared" ca="1" si="69"/>
        <v/>
      </c>
      <c r="H643" s="82" t="str">
        <f t="shared" ca="1" si="70"/>
        <v/>
      </c>
      <c r="I643" s="82" t="str">
        <f t="shared" ca="1" si="71"/>
        <v/>
      </c>
    </row>
    <row r="644" spans="2:9" ht="15" thickBot="1" x14ac:dyDescent="0.35">
      <c r="B644" s="79" t="str">
        <f t="shared" ca="1" si="73"/>
        <v/>
      </c>
      <c r="C644" s="80" t="str">
        <f t="shared" ca="1" si="67"/>
        <v/>
      </c>
      <c r="D644" s="83" t="str">
        <f t="shared" ca="1" si="68"/>
        <v/>
      </c>
      <c r="E644" s="81">
        <f t="shared" ca="1" si="72"/>
        <v>0</v>
      </c>
      <c r="F644" s="83"/>
      <c r="G644" s="82" t="str">
        <f t="shared" ca="1" si="69"/>
        <v/>
      </c>
      <c r="H644" s="82" t="str">
        <f t="shared" ca="1" si="70"/>
        <v/>
      </c>
      <c r="I644" s="82" t="str">
        <f t="shared" ca="1" si="71"/>
        <v/>
      </c>
    </row>
    <row r="645" spans="2:9" ht="15" thickBot="1" x14ac:dyDescent="0.35">
      <c r="B645" s="79" t="str">
        <f t="shared" ca="1" si="73"/>
        <v/>
      </c>
      <c r="C645" s="80" t="str">
        <f t="shared" ca="1" si="67"/>
        <v/>
      </c>
      <c r="D645" s="83" t="str">
        <f t="shared" ca="1" si="68"/>
        <v/>
      </c>
      <c r="E645" s="81">
        <f t="shared" ca="1" si="72"/>
        <v>0</v>
      </c>
      <c r="F645" s="83"/>
      <c r="G645" s="82" t="str">
        <f t="shared" ca="1" si="69"/>
        <v/>
      </c>
      <c r="H645" s="82" t="str">
        <f t="shared" ca="1" si="70"/>
        <v/>
      </c>
      <c r="I645" s="82" t="str">
        <f t="shared" ca="1" si="71"/>
        <v/>
      </c>
    </row>
    <row r="646" spans="2:9" ht="15" thickBot="1" x14ac:dyDescent="0.35">
      <c r="B646" s="79" t="str">
        <f t="shared" ca="1" si="73"/>
        <v/>
      </c>
      <c r="C646" s="80" t="str">
        <f t="shared" ca="1" si="67"/>
        <v/>
      </c>
      <c r="D646" s="83" t="str">
        <f t="shared" ca="1" si="68"/>
        <v/>
      </c>
      <c r="E646" s="81">
        <f t="shared" ca="1" si="72"/>
        <v>0</v>
      </c>
      <c r="F646" s="83"/>
      <c r="G646" s="82" t="str">
        <f t="shared" ca="1" si="69"/>
        <v/>
      </c>
      <c r="H646" s="82" t="str">
        <f t="shared" ca="1" si="70"/>
        <v/>
      </c>
      <c r="I646" s="82" t="str">
        <f t="shared" ca="1" si="71"/>
        <v/>
      </c>
    </row>
    <row r="647" spans="2:9" ht="15" thickBot="1" x14ac:dyDescent="0.35">
      <c r="B647" s="79" t="str">
        <f t="shared" ca="1" si="73"/>
        <v/>
      </c>
      <c r="C647" s="80" t="str">
        <f t="shared" ca="1" si="67"/>
        <v/>
      </c>
      <c r="D647" s="83" t="str">
        <f t="shared" ca="1" si="68"/>
        <v/>
      </c>
      <c r="E647" s="81">
        <f t="shared" ca="1" si="72"/>
        <v>0</v>
      </c>
      <c r="F647" s="83"/>
      <c r="G647" s="82" t="str">
        <f t="shared" ca="1" si="69"/>
        <v/>
      </c>
      <c r="H647" s="82" t="str">
        <f t="shared" ca="1" si="70"/>
        <v/>
      </c>
      <c r="I647" s="82" t="str">
        <f t="shared" ca="1" si="71"/>
        <v/>
      </c>
    </row>
    <row r="648" spans="2:9" ht="15" thickBot="1" x14ac:dyDescent="0.35">
      <c r="B648" s="79" t="str">
        <f t="shared" ca="1" si="73"/>
        <v/>
      </c>
      <c r="C648" s="80" t="str">
        <f t="shared" ca="1" si="67"/>
        <v/>
      </c>
      <c r="D648" s="83" t="str">
        <f t="shared" ca="1" si="68"/>
        <v/>
      </c>
      <c r="E648" s="81">
        <f t="shared" ca="1" si="72"/>
        <v>0</v>
      </c>
      <c r="F648" s="83"/>
      <c r="G648" s="82" t="str">
        <f t="shared" ca="1" si="69"/>
        <v/>
      </c>
      <c r="H648" s="82" t="str">
        <f t="shared" ca="1" si="70"/>
        <v/>
      </c>
      <c r="I648" s="82" t="str">
        <f t="shared" ca="1" si="71"/>
        <v/>
      </c>
    </row>
    <row r="649" spans="2:9" ht="15" thickBot="1" x14ac:dyDescent="0.35">
      <c r="B649" s="79" t="str">
        <f t="shared" ca="1" si="73"/>
        <v/>
      </c>
      <c r="C649" s="80" t="str">
        <f t="shared" ca="1" si="67"/>
        <v/>
      </c>
      <c r="D649" s="83" t="str">
        <f t="shared" ca="1" si="68"/>
        <v/>
      </c>
      <c r="E649" s="81">
        <f t="shared" ca="1" si="72"/>
        <v>0</v>
      </c>
      <c r="F649" s="83"/>
      <c r="G649" s="82" t="str">
        <f t="shared" ca="1" si="69"/>
        <v/>
      </c>
      <c r="H649" s="82" t="str">
        <f t="shared" ca="1" si="70"/>
        <v/>
      </c>
      <c r="I649" s="82" t="str">
        <f t="shared" ca="1" si="71"/>
        <v/>
      </c>
    </row>
    <row r="650" spans="2:9" ht="15" thickBot="1" x14ac:dyDescent="0.35">
      <c r="B650" s="79" t="str">
        <f t="shared" ca="1" si="73"/>
        <v/>
      </c>
      <c r="C650" s="80" t="str">
        <f t="shared" ca="1" si="67"/>
        <v/>
      </c>
      <c r="D650" s="83" t="str">
        <f t="shared" ca="1" si="68"/>
        <v/>
      </c>
      <c r="E650" s="81">
        <f t="shared" ca="1" si="72"/>
        <v>0</v>
      </c>
      <c r="F650" s="83"/>
      <c r="G650" s="82" t="str">
        <f t="shared" ca="1" si="69"/>
        <v/>
      </c>
      <c r="H650" s="82" t="str">
        <f t="shared" ca="1" si="70"/>
        <v/>
      </c>
      <c r="I650" s="82" t="str">
        <f t="shared" ca="1" si="71"/>
        <v/>
      </c>
    </row>
    <row r="651" spans="2:9" ht="15" thickBot="1" x14ac:dyDescent="0.35">
      <c r="B651" s="79" t="str">
        <f t="shared" ca="1" si="73"/>
        <v/>
      </c>
      <c r="C651" s="80" t="str">
        <f t="shared" ca="1" si="67"/>
        <v/>
      </c>
      <c r="D651" s="83" t="str">
        <f t="shared" ca="1" si="68"/>
        <v/>
      </c>
      <c r="E651" s="81">
        <f t="shared" ca="1" si="72"/>
        <v>0</v>
      </c>
      <c r="F651" s="83"/>
      <c r="G651" s="82" t="str">
        <f t="shared" ca="1" si="69"/>
        <v/>
      </c>
      <c r="H651" s="82" t="str">
        <f t="shared" ca="1" si="70"/>
        <v/>
      </c>
      <c r="I651" s="82" t="str">
        <f t="shared" ca="1" si="71"/>
        <v/>
      </c>
    </row>
    <row r="652" spans="2:9" ht="15" thickBot="1" x14ac:dyDescent="0.35">
      <c r="B652" s="79" t="str">
        <f t="shared" ca="1" si="73"/>
        <v/>
      </c>
      <c r="C652" s="80" t="str">
        <f t="shared" ca="1" si="67"/>
        <v/>
      </c>
      <c r="D652" s="83" t="str">
        <f t="shared" ca="1" si="68"/>
        <v/>
      </c>
      <c r="E652" s="81">
        <f t="shared" ca="1" si="72"/>
        <v>0</v>
      </c>
      <c r="F652" s="83"/>
      <c r="G652" s="82" t="str">
        <f t="shared" ca="1" si="69"/>
        <v/>
      </c>
      <c r="H652" s="82" t="str">
        <f t="shared" ca="1" si="70"/>
        <v/>
      </c>
      <c r="I652" s="82" t="str">
        <f t="shared" ca="1" si="71"/>
        <v/>
      </c>
    </row>
    <row r="653" spans="2:9" ht="15" thickBot="1" x14ac:dyDescent="0.35">
      <c r="B653" s="79" t="str">
        <f t="shared" ca="1" si="73"/>
        <v/>
      </c>
      <c r="C653" s="80" t="str">
        <f t="shared" ca="1" si="67"/>
        <v/>
      </c>
      <c r="D653" s="83" t="str">
        <f t="shared" ca="1" si="68"/>
        <v/>
      </c>
      <c r="E653" s="81">
        <f t="shared" ca="1" si="72"/>
        <v>0</v>
      </c>
      <c r="F653" s="83"/>
      <c r="G653" s="82" t="str">
        <f t="shared" ca="1" si="69"/>
        <v/>
      </c>
      <c r="H653" s="82" t="str">
        <f t="shared" ca="1" si="70"/>
        <v/>
      </c>
      <c r="I653" s="82" t="str">
        <f t="shared" ca="1" si="71"/>
        <v/>
      </c>
    </row>
    <row r="654" spans="2:9" ht="15" thickBot="1" x14ac:dyDescent="0.35">
      <c r="B654" s="79" t="str">
        <f t="shared" ca="1" si="73"/>
        <v/>
      </c>
      <c r="C654" s="80" t="str">
        <f t="shared" ca="1" si="67"/>
        <v/>
      </c>
      <c r="D654" s="83" t="str">
        <f t="shared" ca="1" si="68"/>
        <v/>
      </c>
      <c r="E654" s="81">
        <f t="shared" ca="1" si="72"/>
        <v>0</v>
      </c>
      <c r="F654" s="83"/>
      <c r="G654" s="82" t="str">
        <f t="shared" ca="1" si="69"/>
        <v/>
      </c>
      <c r="H654" s="82" t="str">
        <f t="shared" ca="1" si="70"/>
        <v/>
      </c>
      <c r="I654" s="82" t="str">
        <f t="shared" ca="1" si="71"/>
        <v/>
      </c>
    </row>
    <row r="655" spans="2:9" ht="15" thickBot="1" x14ac:dyDescent="0.35">
      <c r="B655" s="79" t="str">
        <f t="shared" ca="1" si="73"/>
        <v/>
      </c>
      <c r="C655" s="80" t="str">
        <f t="shared" ca="1" si="67"/>
        <v/>
      </c>
      <c r="D655" s="83" t="str">
        <f t="shared" ca="1" si="68"/>
        <v/>
      </c>
      <c r="E655" s="81">
        <f t="shared" ca="1" si="72"/>
        <v>0</v>
      </c>
      <c r="F655" s="83"/>
      <c r="G655" s="82" t="str">
        <f t="shared" ca="1" si="69"/>
        <v/>
      </c>
      <c r="H655" s="82" t="str">
        <f t="shared" ca="1" si="70"/>
        <v/>
      </c>
      <c r="I655" s="82" t="str">
        <f t="shared" ca="1" si="71"/>
        <v/>
      </c>
    </row>
    <row r="656" spans="2:9" ht="15" thickBot="1" x14ac:dyDescent="0.35">
      <c r="B656" s="79" t="str">
        <f t="shared" ca="1" si="73"/>
        <v/>
      </c>
      <c r="C656" s="80" t="str">
        <f t="shared" ca="1" si="67"/>
        <v/>
      </c>
      <c r="D656" s="83" t="str">
        <f t="shared" ca="1" si="68"/>
        <v/>
      </c>
      <c r="E656" s="81">
        <f t="shared" ca="1" si="72"/>
        <v>0</v>
      </c>
      <c r="F656" s="83"/>
      <c r="G656" s="82" t="str">
        <f t="shared" ca="1" si="69"/>
        <v/>
      </c>
      <c r="H656" s="82" t="str">
        <f t="shared" ca="1" si="70"/>
        <v/>
      </c>
      <c r="I656" s="82" t="str">
        <f t="shared" ca="1" si="71"/>
        <v/>
      </c>
    </row>
    <row r="657" spans="2:9" ht="15" thickBot="1" x14ac:dyDescent="0.35">
      <c r="B657" s="79" t="str">
        <f t="shared" ca="1" si="73"/>
        <v/>
      </c>
      <c r="C657" s="80" t="str">
        <f t="shared" ca="1" si="67"/>
        <v/>
      </c>
      <c r="D657" s="83" t="str">
        <f t="shared" ca="1" si="68"/>
        <v/>
      </c>
      <c r="E657" s="81">
        <f t="shared" ca="1" si="72"/>
        <v>0</v>
      </c>
      <c r="F657" s="83"/>
      <c r="G657" s="82" t="str">
        <f t="shared" ca="1" si="69"/>
        <v/>
      </c>
      <c r="H657" s="82" t="str">
        <f t="shared" ca="1" si="70"/>
        <v/>
      </c>
      <c r="I657" s="82" t="str">
        <f t="shared" ca="1" si="71"/>
        <v/>
      </c>
    </row>
    <row r="658" spans="2:9" ht="15" thickBot="1" x14ac:dyDescent="0.35">
      <c r="B658" s="79" t="str">
        <f t="shared" ca="1" si="73"/>
        <v/>
      </c>
      <c r="C658" s="80" t="str">
        <f t="shared" ca="1" si="67"/>
        <v/>
      </c>
      <c r="D658" s="83" t="str">
        <f t="shared" ca="1" si="68"/>
        <v/>
      </c>
      <c r="E658" s="81">
        <f t="shared" ca="1" si="72"/>
        <v>0</v>
      </c>
      <c r="F658" s="83"/>
      <c r="G658" s="82" t="str">
        <f t="shared" ca="1" si="69"/>
        <v/>
      </c>
      <c r="H658" s="82" t="str">
        <f t="shared" ca="1" si="70"/>
        <v/>
      </c>
      <c r="I658" s="82" t="str">
        <f t="shared" ca="1" si="71"/>
        <v/>
      </c>
    </row>
    <row r="659" spans="2:9" ht="15" thickBot="1" x14ac:dyDescent="0.35">
      <c r="B659" s="79" t="str">
        <f t="shared" ca="1" si="73"/>
        <v/>
      </c>
      <c r="C659" s="80" t="str">
        <f t="shared" ca="1" si="67"/>
        <v/>
      </c>
      <c r="D659" s="83" t="str">
        <f t="shared" ca="1" si="68"/>
        <v/>
      </c>
      <c r="E659" s="81">
        <f t="shared" ca="1" si="72"/>
        <v>0</v>
      </c>
      <c r="F659" s="83"/>
      <c r="G659" s="82" t="str">
        <f t="shared" ca="1" si="69"/>
        <v/>
      </c>
      <c r="H659" s="82" t="str">
        <f t="shared" ca="1" si="70"/>
        <v/>
      </c>
      <c r="I659" s="82" t="str">
        <f t="shared" ca="1" si="71"/>
        <v/>
      </c>
    </row>
    <row r="660" spans="2:9" ht="15" thickBot="1" x14ac:dyDescent="0.35">
      <c r="B660" s="79" t="str">
        <f t="shared" ca="1" si="73"/>
        <v/>
      </c>
      <c r="C660" s="80" t="str">
        <f t="shared" ca="1" si="67"/>
        <v/>
      </c>
      <c r="D660" s="83" t="str">
        <f t="shared" ca="1" si="68"/>
        <v/>
      </c>
      <c r="E660" s="81">
        <f t="shared" ca="1" si="72"/>
        <v>0</v>
      </c>
      <c r="F660" s="83"/>
      <c r="G660" s="82" t="str">
        <f t="shared" ca="1" si="69"/>
        <v/>
      </c>
      <c r="H660" s="82" t="str">
        <f t="shared" ca="1" si="70"/>
        <v/>
      </c>
      <c r="I660" s="82" t="str">
        <f t="shared" ca="1" si="71"/>
        <v/>
      </c>
    </row>
    <row r="661" spans="2:9" ht="15" thickBot="1" x14ac:dyDescent="0.35">
      <c r="B661" s="79" t="str">
        <f t="shared" ca="1" si="73"/>
        <v/>
      </c>
      <c r="C661" s="80" t="str">
        <f t="shared" ca="1" si="67"/>
        <v/>
      </c>
      <c r="D661" s="83" t="str">
        <f t="shared" ca="1" si="68"/>
        <v/>
      </c>
      <c r="E661" s="81">
        <f t="shared" ca="1" si="72"/>
        <v>0</v>
      </c>
      <c r="F661" s="83"/>
      <c r="G661" s="82" t="str">
        <f t="shared" ca="1" si="69"/>
        <v/>
      </c>
      <c r="H661" s="82" t="str">
        <f t="shared" ca="1" si="70"/>
        <v/>
      </c>
      <c r="I661" s="82" t="str">
        <f t="shared" ca="1" si="71"/>
        <v/>
      </c>
    </row>
    <row r="662" spans="2:9" ht="15" thickBot="1" x14ac:dyDescent="0.35">
      <c r="B662" s="79" t="str">
        <f t="shared" ca="1" si="73"/>
        <v/>
      </c>
      <c r="C662" s="80" t="str">
        <f t="shared" ca="1" si="67"/>
        <v/>
      </c>
      <c r="D662" s="83" t="str">
        <f t="shared" ca="1" si="68"/>
        <v/>
      </c>
      <c r="E662" s="81">
        <f t="shared" ca="1" si="72"/>
        <v>0</v>
      </c>
      <c r="F662" s="83"/>
      <c r="G662" s="82" t="str">
        <f t="shared" ca="1" si="69"/>
        <v/>
      </c>
      <c r="H662" s="82" t="str">
        <f t="shared" ca="1" si="70"/>
        <v/>
      </c>
      <c r="I662" s="82" t="str">
        <f t="shared" ca="1" si="71"/>
        <v/>
      </c>
    </row>
    <row r="663" spans="2:9" ht="15" thickBot="1" x14ac:dyDescent="0.35">
      <c r="B663" s="79" t="str">
        <f t="shared" ca="1" si="73"/>
        <v/>
      </c>
      <c r="C663" s="80" t="str">
        <f t="shared" ca="1" si="67"/>
        <v/>
      </c>
      <c r="D663" s="83" t="str">
        <f t="shared" ca="1" si="68"/>
        <v/>
      </c>
      <c r="E663" s="81">
        <f t="shared" ca="1" si="72"/>
        <v>0</v>
      </c>
      <c r="F663" s="83"/>
      <c r="G663" s="82" t="str">
        <f t="shared" ca="1" si="69"/>
        <v/>
      </c>
      <c r="H663" s="82" t="str">
        <f t="shared" ca="1" si="70"/>
        <v/>
      </c>
      <c r="I663" s="82" t="str">
        <f t="shared" ca="1" si="71"/>
        <v/>
      </c>
    </row>
    <row r="664" spans="2:9" ht="15" thickBot="1" x14ac:dyDescent="0.35">
      <c r="B664" s="79" t="str">
        <f t="shared" ca="1" si="73"/>
        <v/>
      </c>
      <c r="C664" s="80" t="str">
        <f t="shared" ref="C664:C727" ca="1" si="74">IF($E$10="End of the Period",IF(B664="","",IF(OR(payment_frequency_3="Weekly",payment_frequency_3="Bi-weekly",payment_frequency_3="Semi-monthly"),first_payment_date_3+B664*VLOOKUP(payment_frequency_3,periodic_table,2,0),EDATE(first_payment_date_3,B664*VLOOKUP(payment_frequency_3,periodic_table,2,0)))),IF(B664="","",IF(OR(payment_frequency_3="Weekly",payment_frequency_3="Bi-weekly",payment_frequency_3="Semi-monthly"),first_payment_date_3+(B664-1)*VLOOKUP(payment_frequency_3,periodic_table,2,0),EDATE(first_payment_date_3,(B664-1)*VLOOKUP(payment_frequency_3,periodic_table,2,0)))))</f>
        <v/>
      </c>
      <c r="D664" s="83" t="str">
        <f t="shared" ref="D664:D727" ca="1" si="75">IF(B664="","",IF(I663&lt;payment_3,I663*(1+rate_3),payment_3))</f>
        <v/>
      </c>
      <c r="E664" s="81">
        <f t="shared" ca="1" si="72"/>
        <v>0</v>
      </c>
      <c r="F664" s="83"/>
      <c r="G664" s="82" t="str">
        <f t="shared" ref="G664:G727" ca="1" si="76">IF(AND(payment_type_3=1,B664=1),0,IF(B664="","",I663*rate_3))</f>
        <v/>
      </c>
      <c r="H664" s="82" t="str">
        <f t="shared" ca="1" si="70"/>
        <v/>
      </c>
      <c r="I664" s="82" t="str">
        <f t="shared" ca="1" si="71"/>
        <v/>
      </c>
    </row>
    <row r="665" spans="2:9" ht="15" thickBot="1" x14ac:dyDescent="0.35">
      <c r="B665" s="79" t="str">
        <f t="shared" ca="1" si="73"/>
        <v/>
      </c>
      <c r="C665" s="80" t="str">
        <f t="shared" ca="1" si="74"/>
        <v/>
      </c>
      <c r="D665" s="83" t="str">
        <f t="shared" ca="1" si="75"/>
        <v/>
      </c>
      <c r="E665" s="81">
        <f t="shared" ca="1" si="72"/>
        <v>0</v>
      </c>
      <c r="F665" s="83"/>
      <c r="G665" s="82" t="str">
        <f t="shared" ca="1" si="76"/>
        <v/>
      </c>
      <c r="H665" s="82" t="str">
        <f t="shared" ref="H665:H728" ca="1" si="77">IF(B665="","",D665-G665+E665+F665)</f>
        <v/>
      </c>
      <c r="I665" s="82" t="str">
        <f t="shared" ref="I665:I728" ca="1" si="78">IFERROR(IF(H665&lt;=0,"",I664-H665),"")</f>
        <v/>
      </c>
    </row>
    <row r="666" spans="2:9" ht="15" thickBot="1" x14ac:dyDescent="0.35">
      <c r="B666" s="79" t="str">
        <f t="shared" ca="1" si="73"/>
        <v/>
      </c>
      <c r="C666" s="80" t="str">
        <f t="shared" ca="1" si="74"/>
        <v/>
      </c>
      <c r="D666" s="83" t="str">
        <f t="shared" ca="1" si="75"/>
        <v/>
      </c>
      <c r="E666" s="81">
        <f t="shared" ca="1" si="72"/>
        <v>0</v>
      </c>
      <c r="F666" s="83"/>
      <c r="G666" s="82" t="str">
        <f t="shared" ca="1" si="76"/>
        <v/>
      </c>
      <c r="H666" s="82" t="str">
        <f t="shared" ca="1" si="77"/>
        <v/>
      </c>
      <c r="I666" s="82" t="str">
        <f t="shared" ca="1" si="78"/>
        <v/>
      </c>
    </row>
    <row r="667" spans="2:9" ht="15" thickBot="1" x14ac:dyDescent="0.35">
      <c r="B667" s="79" t="str">
        <f t="shared" ca="1" si="73"/>
        <v/>
      </c>
      <c r="C667" s="80" t="str">
        <f t="shared" ca="1" si="74"/>
        <v/>
      </c>
      <c r="D667" s="83" t="str">
        <f t="shared" ca="1" si="75"/>
        <v/>
      </c>
      <c r="E667" s="81">
        <f t="shared" ca="1" si="72"/>
        <v>0</v>
      </c>
      <c r="F667" s="83"/>
      <c r="G667" s="82" t="str">
        <f t="shared" ca="1" si="76"/>
        <v/>
      </c>
      <c r="H667" s="82" t="str">
        <f t="shared" ca="1" si="77"/>
        <v/>
      </c>
      <c r="I667" s="82" t="str">
        <f t="shared" ca="1" si="78"/>
        <v/>
      </c>
    </row>
    <row r="668" spans="2:9" ht="15" thickBot="1" x14ac:dyDescent="0.35">
      <c r="B668" s="79" t="str">
        <f t="shared" ca="1" si="73"/>
        <v/>
      </c>
      <c r="C668" s="80" t="str">
        <f t="shared" ca="1" si="74"/>
        <v/>
      </c>
      <c r="D668" s="83" t="str">
        <f t="shared" ca="1" si="75"/>
        <v/>
      </c>
      <c r="E668" s="81">
        <f t="shared" ca="1" si="72"/>
        <v>0</v>
      </c>
      <c r="F668" s="83"/>
      <c r="G668" s="82" t="str">
        <f t="shared" ca="1" si="76"/>
        <v/>
      </c>
      <c r="H668" s="82" t="str">
        <f t="shared" ca="1" si="77"/>
        <v/>
      </c>
      <c r="I668" s="82" t="str">
        <f t="shared" ca="1" si="78"/>
        <v/>
      </c>
    </row>
    <row r="669" spans="2:9" ht="15" thickBot="1" x14ac:dyDescent="0.35">
      <c r="B669" s="79" t="str">
        <f t="shared" ca="1" si="73"/>
        <v/>
      </c>
      <c r="C669" s="80" t="str">
        <f t="shared" ca="1" si="74"/>
        <v/>
      </c>
      <c r="D669" s="83" t="str">
        <f t="shared" ca="1" si="75"/>
        <v/>
      </c>
      <c r="E669" s="81">
        <f t="shared" ca="1" si="72"/>
        <v>0</v>
      </c>
      <c r="F669" s="83"/>
      <c r="G669" s="82" t="str">
        <f t="shared" ca="1" si="76"/>
        <v/>
      </c>
      <c r="H669" s="82" t="str">
        <f t="shared" ca="1" si="77"/>
        <v/>
      </c>
      <c r="I669" s="82" t="str">
        <f t="shared" ca="1" si="78"/>
        <v/>
      </c>
    </row>
    <row r="670" spans="2:9" ht="15" thickBot="1" x14ac:dyDescent="0.35">
      <c r="B670" s="79" t="str">
        <f t="shared" ca="1" si="73"/>
        <v/>
      </c>
      <c r="C670" s="80" t="str">
        <f t="shared" ca="1" si="74"/>
        <v/>
      </c>
      <c r="D670" s="83" t="str">
        <f t="shared" ca="1" si="75"/>
        <v/>
      </c>
      <c r="E670" s="81">
        <f t="shared" ca="1" si="72"/>
        <v>0</v>
      </c>
      <c r="F670" s="83"/>
      <c r="G670" s="82" t="str">
        <f t="shared" ca="1" si="76"/>
        <v/>
      </c>
      <c r="H670" s="82" t="str">
        <f t="shared" ca="1" si="77"/>
        <v/>
      </c>
      <c r="I670" s="82" t="str">
        <f t="shared" ca="1" si="78"/>
        <v/>
      </c>
    </row>
    <row r="671" spans="2:9" ht="15" thickBot="1" x14ac:dyDescent="0.35">
      <c r="B671" s="79" t="str">
        <f t="shared" ca="1" si="73"/>
        <v/>
      </c>
      <c r="C671" s="80" t="str">
        <f t="shared" ca="1" si="74"/>
        <v/>
      </c>
      <c r="D671" s="83" t="str">
        <f t="shared" ca="1" si="75"/>
        <v/>
      </c>
      <c r="E671" s="81">
        <f t="shared" ca="1" si="72"/>
        <v>0</v>
      </c>
      <c r="F671" s="83"/>
      <c r="G671" s="82" t="str">
        <f t="shared" ca="1" si="76"/>
        <v/>
      </c>
      <c r="H671" s="82" t="str">
        <f t="shared" ca="1" si="77"/>
        <v/>
      </c>
      <c r="I671" s="82" t="str">
        <f t="shared" ca="1" si="78"/>
        <v/>
      </c>
    </row>
    <row r="672" spans="2:9" ht="15" thickBot="1" x14ac:dyDescent="0.35">
      <c r="B672" s="79" t="str">
        <f t="shared" ca="1" si="73"/>
        <v/>
      </c>
      <c r="C672" s="80" t="str">
        <f t="shared" ca="1" si="74"/>
        <v/>
      </c>
      <c r="D672" s="83" t="str">
        <f t="shared" ca="1" si="75"/>
        <v/>
      </c>
      <c r="E672" s="81">
        <f t="shared" ca="1" si="72"/>
        <v>0</v>
      </c>
      <c r="F672" s="83"/>
      <c r="G672" s="82" t="str">
        <f t="shared" ca="1" si="76"/>
        <v/>
      </c>
      <c r="H672" s="82" t="str">
        <f t="shared" ca="1" si="77"/>
        <v/>
      </c>
      <c r="I672" s="82" t="str">
        <f t="shared" ca="1" si="78"/>
        <v/>
      </c>
    </row>
    <row r="673" spans="2:9" ht="15" thickBot="1" x14ac:dyDescent="0.35">
      <c r="B673" s="79" t="str">
        <f t="shared" ca="1" si="73"/>
        <v/>
      </c>
      <c r="C673" s="80" t="str">
        <f t="shared" ca="1" si="74"/>
        <v/>
      </c>
      <c r="D673" s="83" t="str">
        <f t="shared" ca="1" si="75"/>
        <v/>
      </c>
      <c r="E673" s="81">
        <f t="shared" ca="1" si="72"/>
        <v>0</v>
      </c>
      <c r="F673" s="83"/>
      <c r="G673" s="82" t="str">
        <f t="shared" ca="1" si="76"/>
        <v/>
      </c>
      <c r="H673" s="82" t="str">
        <f t="shared" ca="1" si="77"/>
        <v/>
      </c>
      <c r="I673" s="82" t="str">
        <f t="shared" ca="1" si="78"/>
        <v/>
      </c>
    </row>
    <row r="674" spans="2:9" ht="15" thickBot="1" x14ac:dyDescent="0.35">
      <c r="B674" s="79" t="str">
        <f t="shared" ca="1" si="73"/>
        <v/>
      </c>
      <c r="C674" s="80" t="str">
        <f t="shared" ca="1" si="74"/>
        <v/>
      </c>
      <c r="D674" s="83" t="str">
        <f t="shared" ca="1" si="75"/>
        <v/>
      </c>
      <c r="E674" s="81">
        <f t="shared" ca="1" si="72"/>
        <v>0</v>
      </c>
      <c r="F674" s="83"/>
      <c r="G674" s="82" t="str">
        <f t="shared" ca="1" si="76"/>
        <v/>
      </c>
      <c r="H674" s="82" t="str">
        <f t="shared" ca="1" si="77"/>
        <v/>
      </c>
      <c r="I674" s="82" t="str">
        <f t="shared" ca="1" si="78"/>
        <v/>
      </c>
    </row>
    <row r="675" spans="2:9" ht="15" thickBot="1" x14ac:dyDescent="0.35">
      <c r="B675" s="79" t="str">
        <f t="shared" ca="1" si="73"/>
        <v/>
      </c>
      <c r="C675" s="80" t="str">
        <f t="shared" ca="1" si="74"/>
        <v/>
      </c>
      <c r="D675" s="83" t="str">
        <f t="shared" ca="1" si="75"/>
        <v/>
      </c>
      <c r="E675" s="81">
        <f t="shared" ca="1" si="72"/>
        <v>0</v>
      </c>
      <c r="F675" s="83"/>
      <c r="G675" s="82" t="str">
        <f t="shared" ca="1" si="76"/>
        <v/>
      </c>
      <c r="H675" s="82" t="str">
        <f t="shared" ca="1" si="77"/>
        <v/>
      </c>
      <c r="I675" s="82" t="str">
        <f t="shared" ca="1" si="78"/>
        <v/>
      </c>
    </row>
    <row r="676" spans="2:9" ht="15" thickBot="1" x14ac:dyDescent="0.35">
      <c r="B676" s="79" t="str">
        <f t="shared" ca="1" si="73"/>
        <v/>
      </c>
      <c r="C676" s="80" t="str">
        <f t="shared" ca="1" si="74"/>
        <v/>
      </c>
      <c r="D676" s="83" t="str">
        <f t="shared" ca="1" si="75"/>
        <v/>
      </c>
      <c r="E676" s="81">
        <f t="shared" ref="E676:E739" ca="1" si="79">IFERROR(IF(I675-D676&lt;$E$13,0,IF(B676=$I$17,$E$13,IF(B676&lt;$I$17,0,IF(MOD(B676-$I$17,$E$18)=0,$E$13,0)))),0)</f>
        <v>0</v>
      </c>
      <c r="F676" s="83"/>
      <c r="G676" s="82" t="str">
        <f t="shared" ca="1" si="76"/>
        <v/>
      </c>
      <c r="H676" s="82" t="str">
        <f t="shared" ca="1" si="77"/>
        <v/>
      </c>
      <c r="I676" s="82" t="str">
        <f t="shared" ca="1" si="78"/>
        <v/>
      </c>
    </row>
    <row r="677" spans="2:9" ht="15" thickBot="1" x14ac:dyDescent="0.35">
      <c r="B677" s="79" t="str">
        <f t="shared" ca="1" si="73"/>
        <v/>
      </c>
      <c r="C677" s="80" t="str">
        <f t="shared" ca="1" si="74"/>
        <v/>
      </c>
      <c r="D677" s="83" t="str">
        <f t="shared" ca="1" si="75"/>
        <v/>
      </c>
      <c r="E677" s="81">
        <f t="shared" ca="1" si="79"/>
        <v>0</v>
      </c>
      <c r="F677" s="83"/>
      <c r="G677" s="82" t="str">
        <f t="shared" ca="1" si="76"/>
        <v/>
      </c>
      <c r="H677" s="82" t="str">
        <f t="shared" ca="1" si="77"/>
        <v/>
      </c>
      <c r="I677" s="82" t="str">
        <f t="shared" ca="1" si="78"/>
        <v/>
      </c>
    </row>
    <row r="678" spans="2:9" ht="15" thickBot="1" x14ac:dyDescent="0.35">
      <c r="B678" s="79" t="str">
        <f t="shared" ca="1" si="73"/>
        <v/>
      </c>
      <c r="C678" s="80" t="str">
        <f t="shared" ca="1" si="74"/>
        <v/>
      </c>
      <c r="D678" s="83" t="str">
        <f t="shared" ca="1" si="75"/>
        <v/>
      </c>
      <c r="E678" s="81">
        <f t="shared" ca="1" si="79"/>
        <v>0</v>
      </c>
      <c r="F678" s="83"/>
      <c r="G678" s="82" t="str">
        <f t="shared" ca="1" si="76"/>
        <v/>
      </c>
      <c r="H678" s="82" t="str">
        <f t="shared" ca="1" si="77"/>
        <v/>
      </c>
      <c r="I678" s="82" t="str">
        <f t="shared" ca="1" si="78"/>
        <v/>
      </c>
    </row>
    <row r="679" spans="2:9" ht="15" thickBot="1" x14ac:dyDescent="0.35">
      <c r="B679" s="79" t="str">
        <f t="shared" ca="1" si="73"/>
        <v/>
      </c>
      <c r="C679" s="80" t="str">
        <f t="shared" ca="1" si="74"/>
        <v/>
      </c>
      <c r="D679" s="83" t="str">
        <f t="shared" ca="1" si="75"/>
        <v/>
      </c>
      <c r="E679" s="81">
        <f t="shared" ca="1" si="79"/>
        <v>0</v>
      </c>
      <c r="F679" s="83"/>
      <c r="G679" s="82" t="str">
        <f t="shared" ca="1" si="76"/>
        <v/>
      </c>
      <c r="H679" s="82" t="str">
        <f t="shared" ca="1" si="77"/>
        <v/>
      </c>
      <c r="I679" s="82" t="str">
        <f t="shared" ca="1" si="78"/>
        <v/>
      </c>
    </row>
    <row r="680" spans="2:9" ht="15" thickBot="1" x14ac:dyDescent="0.35">
      <c r="B680" s="79" t="str">
        <f t="shared" ca="1" si="73"/>
        <v/>
      </c>
      <c r="C680" s="80" t="str">
        <f t="shared" ca="1" si="74"/>
        <v/>
      </c>
      <c r="D680" s="83" t="str">
        <f t="shared" ca="1" si="75"/>
        <v/>
      </c>
      <c r="E680" s="81">
        <f t="shared" ca="1" si="79"/>
        <v>0</v>
      </c>
      <c r="F680" s="83"/>
      <c r="G680" s="82" t="str">
        <f t="shared" ca="1" si="76"/>
        <v/>
      </c>
      <c r="H680" s="82" t="str">
        <f t="shared" ca="1" si="77"/>
        <v/>
      </c>
      <c r="I680" s="82" t="str">
        <f t="shared" ca="1" si="78"/>
        <v/>
      </c>
    </row>
    <row r="681" spans="2:9" ht="15" thickBot="1" x14ac:dyDescent="0.35">
      <c r="B681" s="79" t="str">
        <f t="shared" ca="1" si="73"/>
        <v/>
      </c>
      <c r="C681" s="80" t="str">
        <f t="shared" ca="1" si="74"/>
        <v/>
      </c>
      <c r="D681" s="83" t="str">
        <f t="shared" ca="1" si="75"/>
        <v/>
      </c>
      <c r="E681" s="81">
        <f t="shared" ca="1" si="79"/>
        <v>0</v>
      </c>
      <c r="F681" s="83"/>
      <c r="G681" s="82" t="str">
        <f t="shared" ca="1" si="76"/>
        <v/>
      </c>
      <c r="H681" s="82" t="str">
        <f t="shared" ca="1" si="77"/>
        <v/>
      </c>
      <c r="I681" s="82" t="str">
        <f t="shared" ca="1" si="78"/>
        <v/>
      </c>
    </row>
    <row r="682" spans="2:9" ht="15" thickBot="1" x14ac:dyDescent="0.35">
      <c r="B682" s="79" t="str">
        <f t="shared" ca="1" si="73"/>
        <v/>
      </c>
      <c r="C682" s="80" t="str">
        <f t="shared" ca="1" si="74"/>
        <v/>
      </c>
      <c r="D682" s="83" t="str">
        <f t="shared" ca="1" si="75"/>
        <v/>
      </c>
      <c r="E682" s="81">
        <f t="shared" ca="1" si="79"/>
        <v>0</v>
      </c>
      <c r="F682" s="83"/>
      <c r="G682" s="82" t="str">
        <f t="shared" ca="1" si="76"/>
        <v/>
      </c>
      <c r="H682" s="82" t="str">
        <f t="shared" ca="1" si="77"/>
        <v/>
      </c>
      <c r="I682" s="82" t="str">
        <f t="shared" ca="1" si="78"/>
        <v/>
      </c>
    </row>
    <row r="683" spans="2:9" ht="15" thickBot="1" x14ac:dyDescent="0.35">
      <c r="B683" s="79" t="str">
        <f t="shared" ca="1" si="73"/>
        <v/>
      </c>
      <c r="C683" s="80" t="str">
        <f t="shared" ca="1" si="74"/>
        <v/>
      </c>
      <c r="D683" s="83" t="str">
        <f t="shared" ca="1" si="75"/>
        <v/>
      </c>
      <c r="E683" s="81">
        <f t="shared" ca="1" si="79"/>
        <v>0</v>
      </c>
      <c r="F683" s="83"/>
      <c r="G683" s="82" t="str">
        <f t="shared" ca="1" si="76"/>
        <v/>
      </c>
      <c r="H683" s="82" t="str">
        <f t="shared" ca="1" si="77"/>
        <v/>
      </c>
      <c r="I683" s="82" t="str">
        <f t="shared" ca="1" si="78"/>
        <v/>
      </c>
    </row>
    <row r="684" spans="2:9" ht="15" thickBot="1" x14ac:dyDescent="0.35">
      <c r="B684" s="79" t="str">
        <f t="shared" ca="1" si="73"/>
        <v/>
      </c>
      <c r="C684" s="80" t="str">
        <f t="shared" ca="1" si="74"/>
        <v/>
      </c>
      <c r="D684" s="83" t="str">
        <f t="shared" ca="1" si="75"/>
        <v/>
      </c>
      <c r="E684" s="81">
        <f t="shared" ca="1" si="79"/>
        <v>0</v>
      </c>
      <c r="F684" s="83"/>
      <c r="G684" s="82" t="str">
        <f t="shared" ca="1" si="76"/>
        <v/>
      </c>
      <c r="H684" s="82" t="str">
        <f t="shared" ca="1" si="77"/>
        <v/>
      </c>
      <c r="I684" s="82" t="str">
        <f t="shared" ca="1" si="78"/>
        <v/>
      </c>
    </row>
    <row r="685" spans="2:9" ht="15" thickBot="1" x14ac:dyDescent="0.35">
      <c r="B685" s="79" t="str">
        <f t="shared" ca="1" si="73"/>
        <v/>
      </c>
      <c r="C685" s="80" t="str">
        <f t="shared" ca="1" si="74"/>
        <v/>
      </c>
      <c r="D685" s="83" t="str">
        <f t="shared" ca="1" si="75"/>
        <v/>
      </c>
      <c r="E685" s="81">
        <f t="shared" ca="1" si="79"/>
        <v>0</v>
      </c>
      <c r="F685" s="83"/>
      <c r="G685" s="82" t="str">
        <f t="shared" ca="1" si="76"/>
        <v/>
      </c>
      <c r="H685" s="82" t="str">
        <f t="shared" ca="1" si="77"/>
        <v/>
      </c>
      <c r="I685" s="82" t="str">
        <f t="shared" ca="1" si="78"/>
        <v/>
      </c>
    </row>
    <row r="686" spans="2:9" ht="15" thickBot="1" x14ac:dyDescent="0.35">
      <c r="B686" s="79" t="str">
        <f t="shared" ca="1" si="73"/>
        <v/>
      </c>
      <c r="C686" s="80" t="str">
        <f t="shared" ca="1" si="74"/>
        <v/>
      </c>
      <c r="D686" s="83" t="str">
        <f t="shared" ca="1" si="75"/>
        <v/>
      </c>
      <c r="E686" s="81">
        <f t="shared" ca="1" si="79"/>
        <v>0</v>
      </c>
      <c r="F686" s="83"/>
      <c r="G686" s="82" t="str">
        <f t="shared" ca="1" si="76"/>
        <v/>
      </c>
      <c r="H686" s="82" t="str">
        <f t="shared" ca="1" si="77"/>
        <v/>
      </c>
      <c r="I686" s="82" t="str">
        <f t="shared" ca="1" si="78"/>
        <v/>
      </c>
    </row>
    <row r="687" spans="2:9" ht="15" thickBot="1" x14ac:dyDescent="0.35">
      <c r="B687" s="79" t="str">
        <f t="shared" ref="B687:B750" ca="1" si="80">IFERROR(IF(I686&lt;=0,"",B686+1),"")</f>
        <v/>
      </c>
      <c r="C687" s="80" t="str">
        <f t="shared" ca="1" si="74"/>
        <v/>
      </c>
      <c r="D687" s="83" t="str">
        <f t="shared" ca="1" si="75"/>
        <v/>
      </c>
      <c r="E687" s="81">
        <f t="shared" ca="1" si="79"/>
        <v>0</v>
      </c>
      <c r="F687" s="83"/>
      <c r="G687" s="82" t="str">
        <f t="shared" ca="1" si="76"/>
        <v/>
      </c>
      <c r="H687" s="82" t="str">
        <f t="shared" ca="1" si="77"/>
        <v/>
      </c>
      <c r="I687" s="82" t="str">
        <f t="shared" ca="1" si="78"/>
        <v/>
      </c>
    </row>
    <row r="688" spans="2:9" ht="15" thickBot="1" x14ac:dyDescent="0.35">
      <c r="B688" s="79" t="str">
        <f t="shared" ca="1" si="80"/>
        <v/>
      </c>
      <c r="C688" s="80" t="str">
        <f t="shared" ca="1" si="74"/>
        <v/>
      </c>
      <c r="D688" s="83" t="str">
        <f t="shared" ca="1" si="75"/>
        <v/>
      </c>
      <c r="E688" s="81">
        <f t="shared" ca="1" si="79"/>
        <v>0</v>
      </c>
      <c r="F688" s="83"/>
      <c r="G688" s="82" t="str">
        <f t="shared" ca="1" si="76"/>
        <v/>
      </c>
      <c r="H688" s="82" t="str">
        <f t="shared" ca="1" si="77"/>
        <v/>
      </c>
      <c r="I688" s="82" t="str">
        <f t="shared" ca="1" si="78"/>
        <v/>
      </c>
    </row>
    <row r="689" spans="2:9" ht="15" thickBot="1" x14ac:dyDescent="0.35">
      <c r="B689" s="79" t="str">
        <f t="shared" ca="1" si="80"/>
        <v/>
      </c>
      <c r="C689" s="80" t="str">
        <f t="shared" ca="1" si="74"/>
        <v/>
      </c>
      <c r="D689" s="83" t="str">
        <f t="shared" ca="1" si="75"/>
        <v/>
      </c>
      <c r="E689" s="81">
        <f t="shared" ca="1" si="79"/>
        <v>0</v>
      </c>
      <c r="F689" s="83"/>
      <c r="G689" s="82" t="str">
        <f t="shared" ca="1" si="76"/>
        <v/>
      </c>
      <c r="H689" s="82" t="str">
        <f t="shared" ca="1" si="77"/>
        <v/>
      </c>
      <c r="I689" s="82" t="str">
        <f t="shared" ca="1" si="78"/>
        <v/>
      </c>
    </row>
    <row r="690" spans="2:9" ht="15" thickBot="1" x14ac:dyDescent="0.35">
      <c r="B690" s="79" t="str">
        <f t="shared" ca="1" si="80"/>
        <v/>
      </c>
      <c r="C690" s="80" t="str">
        <f t="shared" ca="1" si="74"/>
        <v/>
      </c>
      <c r="D690" s="83" t="str">
        <f t="shared" ca="1" si="75"/>
        <v/>
      </c>
      <c r="E690" s="81">
        <f t="shared" ca="1" si="79"/>
        <v>0</v>
      </c>
      <c r="F690" s="83"/>
      <c r="G690" s="82" t="str">
        <f t="shared" ca="1" si="76"/>
        <v/>
      </c>
      <c r="H690" s="82" t="str">
        <f t="shared" ca="1" si="77"/>
        <v/>
      </c>
      <c r="I690" s="82" t="str">
        <f t="shared" ca="1" si="78"/>
        <v/>
      </c>
    </row>
    <row r="691" spans="2:9" ht="15" thickBot="1" x14ac:dyDescent="0.35">
      <c r="B691" s="79" t="str">
        <f t="shared" ca="1" si="80"/>
        <v/>
      </c>
      <c r="C691" s="80" t="str">
        <f t="shared" ca="1" si="74"/>
        <v/>
      </c>
      <c r="D691" s="83" t="str">
        <f t="shared" ca="1" si="75"/>
        <v/>
      </c>
      <c r="E691" s="81">
        <f t="shared" ca="1" si="79"/>
        <v>0</v>
      </c>
      <c r="F691" s="83"/>
      <c r="G691" s="82" t="str">
        <f t="shared" ca="1" si="76"/>
        <v/>
      </c>
      <c r="H691" s="82" t="str">
        <f t="shared" ca="1" si="77"/>
        <v/>
      </c>
      <c r="I691" s="82" t="str">
        <f t="shared" ca="1" si="78"/>
        <v/>
      </c>
    </row>
    <row r="692" spans="2:9" ht="15" thickBot="1" x14ac:dyDescent="0.35">
      <c r="B692" s="79" t="str">
        <f t="shared" ca="1" si="80"/>
        <v/>
      </c>
      <c r="C692" s="80" t="str">
        <f t="shared" ca="1" si="74"/>
        <v/>
      </c>
      <c r="D692" s="83" t="str">
        <f t="shared" ca="1" si="75"/>
        <v/>
      </c>
      <c r="E692" s="81">
        <f t="shared" ca="1" si="79"/>
        <v>0</v>
      </c>
      <c r="F692" s="83"/>
      <c r="G692" s="82" t="str">
        <f t="shared" ca="1" si="76"/>
        <v/>
      </c>
      <c r="H692" s="82" t="str">
        <f t="shared" ca="1" si="77"/>
        <v/>
      </c>
      <c r="I692" s="82" t="str">
        <f t="shared" ca="1" si="78"/>
        <v/>
      </c>
    </row>
    <row r="693" spans="2:9" ht="15" thickBot="1" x14ac:dyDescent="0.35">
      <c r="B693" s="79" t="str">
        <f t="shared" ca="1" si="80"/>
        <v/>
      </c>
      <c r="C693" s="80" t="str">
        <f t="shared" ca="1" si="74"/>
        <v/>
      </c>
      <c r="D693" s="83" t="str">
        <f t="shared" ca="1" si="75"/>
        <v/>
      </c>
      <c r="E693" s="81">
        <f t="shared" ca="1" si="79"/>
        <v>0</v>
      </c>
      <c r="F693" s="83"/>
      <c r="G693" s="82" t="str">
        <f t="shared" ca="1" si="76"/>
        <v/>
      </c>
      <c r="H693" s="82" t="str">
        <f t="shared" ca="1" si="77"/>
        <v/>
      </c>
      <c r="I693" s="82" t="str">
        <f t="shared" ca="1" si="78"/>
        <v/>
      </c>
    </row>
    <row r="694" spans="2:9" ht="15" thickBot="1" x14ac:dyDescent="0.35">
      <c r="B694" s="79" t="str">
        <f t="shared" ca="1" si="80"/>
        <v/>
      </c>
      <c r="C694" s="80" t="str">
        <f t="shared" ca="1" si="74"/>
        <v/>
      </c>
      <c r="D694" s="83" t="str">
        <f t="shared" ca="1" si="75"/>
        <v/>
      </c>
      <c r="E694" s="81">
        <f t="shared" ca="1" si="79"/>
        <v>0</v>
      </c>
      <c r="F694" s="83"/>
      <c r="G694" s="82" t="str">
        <f t="shared" ca="1" si="76"/>
        <v/>
      </c>
      <c r="H694" s="82" t="str">
        <f t="shared" ca="1" si="77"/>
        <v/>
      </c>
      <c r="I694" s="82" t="str">
        <f t="shared" ca="1" si="78"/>
        <v/>
      </c>
    </row>
    <row r="695" spans="2:9" ht="15" thickBot="1" x14ac:dyDescent="0.35">
      <c r="B695" s="79" t="str">
        <f t="shared" ca="1" si="80"/>
        <v/>
      </c>
      <c r="C695" s="80" t="str">
        <f t="shared" ca="1" si="74"/>
        <v/>
      </c>
      <c r="D695" s="83" t="str">
        <f t="shared" ca="1" si="75"/>
        <v/>
      </c>
      <c r="E695" s="81">
        <f t="shared" ca="1" si="79"/>
        <v>0</v>
      </c>
      <c r="F695" s="83"/>
      <c r="G695" s="82" t="str">
        <f t="shared" ca="1" si="76"/>
        <v/>
      </c>
      <c r="H695" s="82" t="str">
        <f t="shared" ca="1" si="77"/>
        <v/>
      </c>
      <c r="I695" s="82" t="str">
        <f t="shared" ca="1" si="78"/>
        <v/>
      </c>
    </row>
    <row r="696" spans="2:9" ht="15" thickBot="1" x14ac:dyDescent="0.35">
      <c r="B696" s="79" t="str">
        <f t="shared" ca="1" si="80"/>
        <v/>
      </c>
      <c r="C696" s="80" t="str">
        <f t="shared" ca="1" si="74"/>
        <v/>
      </c>
      <c r="D696" s="83" t="str">
        <f t="shared" ca="1" si="75"/>
        <v/>
      </c>
      <c r="E696" s="81">
        <f t="shared" ca="1" si="79"/>
        <v>0</v>
      </c>
      <c r="F696" s="83"/>
      <c r="G696" s="82" t="str">
        <f t="shared" ca="1" si="76"/>
        <v/>
      </c>
      <c r="H696" s="82" t="str">
        <f t="shared" ca="1" si="77"/>
        <v/>
      </c>
      <c r="I696" s="82" t="str">
        <f t="shared" ca="1" si="78"/>
        <v/>
      </c>
    </row>
    <row r="697" spans="2:9" ht="15" thickBot="1" x14ac:dyDescent="0.35">
      <c r="B697" s="79" t="str">
        <f t="shared" ca="1" si="80"/>
        <v/>
      </c>
      <c r="C697" s="80" t="str">
        <f t="shared" ca="1" si="74"/>
        <v/>
      </c>
      <c r="D697" s="83" t="str">
        <f t="shared" ca="1" si="75"/>
        <v/>
      </c>
      <c r="E697" s="81">
        <f t="shared" ca="1" si="79"/>
        <v>0</v>
      </c>
      <c r="F697" s="83"/>
      <c r="G697" s="82" t="str">
        <f t="shared" ca="1" si="76"/>
        <v/>
      </c>
      <c r="H697" s="82" t="str">
        <f t="shared" ca="1" si="77"/>
        <v/>
      </c>
      <c r="I697" s="82" t="str">
        <f t="shared" ca="1" si="78"/>
        <v/>
      </c>
    </row>
    <row r="698" spans="2:9" ht="15" thickBot="1" x14ac:dyDescent="0.35">
      <c r="B698" s="79" t="str">
        <f t="shared" ca="1" si="80"/>
        <v/>
      </c>
      <c r="C698" s="80" t="str">
        <f t="shared" ca="1" si="74"/>
        <v/>
      </c>
      <c r="D698" s="83" t="str">
        <f t="shared" ca="1" si="75"/>
        <v/>
      </c>
      <c r="E698" s="81">
        <f t="shared" ca="1" si="79"/>
        <v>0</v>
      </c>
      <c r="F698" s="83"/>
      <c r="G698" s="82" t="str">
        <f t="shared" ca="1" si="76"/>
        <v/>
      </c>
      <c r="H698" s="82" t="str">
        <f t="shared" ca="1" si="77"/>
        <v/>
      </c>
      <c r="I698" s="82" t="str">
        <f t="shared" ca="1" si="78"/>
        <v/>
      </c>
    </row>
    <row r="699" spans="2:9" ht="15" thickBot="1" x14ac:dyDescent="0.35">
      <c r="B699" s="79" t="str">
        <f t="shared" ca="1" si="80"/>
        <v/>
      </c>
      <c r="C699" s="80" t="str">
        <f t="shared" ca="1" si="74"/>
        <v/>
      </c>
      <c r="D699" s="83" t="str">
        <f t="shared" ca="1" si="75"/>
        <v/>
      </c>
      <c r="E699" s="81">
        <f t="shared" ca="1" si="79"/>
        <v>0</v>
      </c>
      <c r="F699" s="83"/>
      <c r="G699" s="82" t="str">
        <f t="shared" ca="1" si="76"/>
        <v/>
      </c>
      <c r="H699" s="82" t="str">
        <f t="shared" ca="1" si="77"/>
        <v/>
      </c>
      <c r="I699" s="82" t="str">
        <f t="shared" ca="1" si="78"/>
        <v/>
      </c>
    </row>
    <row r="700" spans="2:9" ht="15" thickBot="1" x14ac:dyDescent="0.35">
      <c r="B700" s="79" t="str">
        <f t="shared" ca="1" si="80"/>
        <v/>
      </c>
      <c r="C700" s="80" t="str">
        <f t="shared" ca="1" si="74"/>
        <v/>
      </c>
      <c r="D700" s="83" t="str">
        <f t="shared" ca="1" si="75"/>
        <v/>
      </c>
      <c r="E700" s="81">
        <f t="shared" ca="1" si="79"/>
        <v>0</v>
      </c>
      <c r="F700" s="83"/>
      <c r="G700" s="82" t="str">
        <f t="shared" ca="1" si="76"/>
        <v/>
      </c>
      <c r="H700" s="82" t="str">
        <f t="shared" ca="1" si="77"/>
        <v/>
      </c>
      <c r="I700" s="82" t="str">
        <f t="shared" ca="1" si="78"/>
        <v/>
      </c>
    </row>
    <row r="701" spans="2:9" ht="15" thickBot="1" x14ac:dyDescent="0.35">
      <c r="B701" s="79" t="str">
        <f t="shared" ca="1" si="80"/>
        <v/>
      </c>
      <c r="C701" s="80" t="str">
        <f t="shared" ca="1" si="74"/>
        <v/>
      </c>
      <c r="D701" s="83" t="str">
        <f t="shared" ca="1" si="75"/>
        <v/>
      </c>
      <c r="E701" s="81">
        <f t="shared" ca="1" si="79"/>
        <v>0</v>
      </c>
      <c r="F701" s="83"/>
      <c r="G701" s="82" t="str">
        <f t="shared" ca="1" si="76"/>
        <v/>
      </c>
      <c r="H701" s="82" t="str">
        <f t="shared" ca="1" si="77"/>
        <v/>
      </c>
      <c r="I701" s="82" t="str">
        <f t="shared" ca="1" si="78"/>
        <v/>
      </c>
    </row>
    <row r="702" spans="2:9" ht="15" thickBot="1" x14ac:dyDescent="0.35">
      <c r="B702" s="79" t="str">
        <f t="shared" ca="1" si="80"/>
        <v/>
      </c>
      <c r="C702" s="80" t="str">
        <f t="shared" ca="1" si="74"/>
        <v/>
      </c>
      <c r="D702" s="83" t="str">
        <f t="shared" ca="1" si="75"/>
        <v/>
      </c>
      <c r="E702" s="81">
        <f t="shared" ca="1" si="79"/>
        <v>0</v>
      </c>
      <c r="F702" s="83"/>
      <c r="G702" s="82" t="str">
        <f t="shared" ca="1" si="76"/>
        <v/>
      </c>
      <c r="H702" s="82" t="str">
        <f t="shared" ca="1" si="77"/>
        <v/>
      </c>
      <c r="I702" s="82" t="str">
        <f t="shared" ca="1" si="78"/>
        <v/>
      </c>
    </row>
    <row r="703" spans="2:9" ht="15" thickBot="1" x14ac:dyDescent="0.35">
      <c r="B703" s="79" t="str">
        <f t="shared" ca="1" si="80"/>
        <v/>
      </c>
      <c r="C703" s="80" t="str">
        <f t="shared" ca="1" si="74"/>
        <v/>
      </c>
      <c r="D703" s="83" t="str">
        <f t="shared" ca="1" si="75"/>
        <v/>
      </c>
      <c r="E703" s="81">
        <f t="shared" ca="1" si="79"/>
        <v>0</v>
      </c>
      <c r="F703" s="83"/>
      <c r="G703" s="82" t="str">
        <f t="shared" ca="1" si="76"/>
        <v/>
      </c>
      <c r="H703" s="82" t="str">
        <f t="shared" ca="1" si="77"/>
        <v/>
      </c>
      <c r="I703" s="82" t="str">
        <f t="shared" ca="1" si="78"/>
        <v/>
      </c>
    </row>
    <row r="704" spans="2:9" ht="15" thickBot="1" x14ac:dyDescent="0.35">
      <c r="B704" s="79" t="str">
        <f t="shared" ca="1" si="80"/>
        <v/>
      </c>
      <c r="C704" s="80" t="str">
        <f t="shared" ca="1" si="74"/>
        <v/>
      </c>
      <c r="D704" s="83" t="str">
        <f t="shared" ca="1" si="75"/>
        <v/>
      </c>
      <c r="E704" s="81">
        <f t="shared" ca="1" si="79"/>
        <v>0</v>
      </c>
      <c r="F704" s="83"/>
      <c r="G704" s="82" t="str">
        <f t="shared" ca="1" si="76"/>
        <v/>
      </c>
      <c r="H704" s="82" t="str">
        <f t="shared" ca="1" si="77"/>
        <v/>
      </c>
      <c r="I704" s="82" t="str">
        <f t="shared" ca="1" si="78"/>
        <v/>
      </c>
    </row>
    <row r="705" spans="2:9" ht="15" thickBot="1" x14ac:dyDescent="0.35">
      <c r="B705" s="79" t="str">
        <f t="shared" ca="1" si="80"/>
        <v/>
      </c>
      <c r="C705" s="80" t="str">
        <f t="shared" ca="1" si="74"/>
        <v/>
      </c>
      <c r="D705" s="83" t="str">
        <f t="shared" ca="1" si="75"/>
        <v/>
      </c>
      <c r="E705" s="81">
        <f t="shared" ca="1" si="79"/>
        <v>0</v>
      </c>
      <c r="F705" s="83"/>
      <c r="G705" s="82" t="str">
        <f t="shared" ca="1" si="76"/>
        <v/>
      </c>
      <c r="H705" s="82" t="str">
        <f t="shared" ca="1" si="77"/>
        <v/>
      </c>
      <c r="I705" s="82" t="str">
        <f t="shared" ca="1" si="78"/>
        <v/>
      </c>
    </row>
    <row r="706" spans="2:9" ht="15" thickBot="1" x14ac:dyDescent="0.35">
      <c r="B706" s="79" t="str">
        <f t="shared" ca="1" si="80"/>
        <v/>
      </c>
      <c r="C706" s="80" t="str">
        <f t="shared" ca="1" si="74"/>
        <v/>
      </c>
      <c r="D706" s="83" t="str">
        <f t="shared" ca="1" si="75"/>
        <v/>
      </c>
      <c r="E706" s="81">
        <f t="shared" ca="1" si="79"/>
        <v>0</v>
      </c>
      <c r="F706" s="83"/>
      <c r="G706" s="82" t="str">
        <f t="shared" ca="1" si="76"/>
        <v/>
      </c>
      <c r="H706" s="82" t="str">
        <f t="shared" ca="1" si="77"/>
        <v/>
      </c>
      <c r="I706" s="82" t="str">
        <f t="shared" ca="1" si="78"/>
        <v/>
      </c>
    </row>
    <row r="707" spans="2:9" ht="15" thickBot="1" x14ac:dyDescent="0.35">
      <c r="B707" s="79" t="str">
        <f t="shared" ca="1" si="80"/>
        <v/>
      </c>
      <c r="C707" s="80" t="str">
        <f t="shared" ca="1" si="74"/>
        <v/>
      </c>
      <c r="D707" s="83" t="str">
        <f t="shared" ca="1" si="75"/>
        <v/>
      </c>
      <c r="E707" s="81">
        <f t="shared" ca="1" si="79"/>
        <v>0</v>
      </c>
      <c r="F707" s="83"/>
      <c r="G707" s="82" t="str">
        <f t="shared" ca="1" si="76"/>
        <v/>
      </c>
      <c r="H707" s="82" t="str">
        <f t="shared" ca="1" si="77"/>
        <v/>
      </c>
      <c r="I707" s="82" t="str">
        <f t="shared" ca="1" si="78"/>
        <v/>
      </c>
    </row>
    <row r="708" spans="2:9" ht="15" thickBot="1" x14ac:dyDescent="0.35">
      <c r="B708" s="79" t="str">
        <f t="shared" ca="1" si="80"/>
        <v/>
      </c>
      <c r="C708" s="80" t="str">
        <f t="shared" ca="1" si="74"/>
        <v/>
      </c>
      <c r="D708" s="83" t="str">
        <f t="shared" ca="1" si="75"/>
        <v/>
      </c>
      <c r="E708" s="81">
        <f t="shared" ca="1" si="79"/>
        <v>0</v>
      </c>
      <c r="F708" s="83"/>
      <c r="G708" s="82" t="str">
        <f t="shared" ca="1" si="76"/>
        <v/>
      </c>
      <c r="H708" s="82" t="str">
        <f t="shared" ca="1" si="77"/>
        <v/>
      </c>
      <c r="I708" s="82" t="str">
        <f t="shared" ca="1" si="78"/>
        <v/>
      </c>
    </row>
    <row r="709" spans="2:9" ht="15" thickBot="1" x14ac:dyDescent="0.35">
      <c r="B709" s="79" t="str">
        <f t="shared" ca="1" si="80"/>
        <v/>
      </c>
      <c r="C709" s="80" t="str">
        <f t="shared" ca="1" si="74"/>
        <v/>
      </c>
      <c r="D709" s="83" t="str">
        <f t="shared" ca="1" si="75"/>
        <v/>
      </c>
      <c r="E709" s="81">
        <f t="shared" ca="1" si="79"/>
        <v>0</v>
      </c>
      <c r="F709" s="83"/>
      <c r="G709" s="82" t="str">
        <f t="shared" ca="1" si="76"/>
        <v/>
      </c>
      <c r="H709" s="82" t="str">
        <f t="shared" ca="1" si="77"/>
        <v/>
      </c>
      <c r="I709" s="82" t="str">
        <f t="shared" ca="1" si="78"/>
        <v/>
      </c>
    </row>
    <row r="710" spans="2:9" ht="15" thickBot="1" x14ac:dyDescent="0.35">
      <c r="B710" s="79" t="str">
        <f t="shared" ca="1" si="80"/>
        <v/>
      </c>
      <c r="C710" s="80" t="str">
        <f t="shared" ca="1" si="74"/>
        <v/>
      </c>
      <c r="D710" s="83" t="str">
        <f t="shared" ca="1" si="75"/>
        <v/>
      </c>
      <c r="E710" s="81">
        <f t="shared" ca="1" si="79"/>
        <v>0</v>
      </c>
      <c r="F710" s="83"/>
      <c r="G710" s="82" t="str">
        <f t="shared" ca="1" si="76"/>
        <v/>
      </c>
      <c r="H710" s="82" t="str">
        <f t="shared" ca="1" si="77"/>
        <v/>
      </c>
      <c r="I710" s="82" t="str">
        <f t="shared" ca="1" si="78"/>
        <v/>
      </c>
    </row>
    <row r="711" spans="2:9" ht="15" thickBot="1" x14ac:dyDescent="0.35">
      <c r="B711" s="79" t="str">
        <f t="shared" ca="1" si="80"/>
        <v/>
      </c>
      <c r="C711" s="80" t="str">
        <f t="shared" ca="1" si="74"/>
        <v/>
      </c>
      <c r="D711" s="83" t="str">
        <f t="shared" ca="1" si="75"/>
        <v/>
      </c>
      <c r="E711" s="81">
        <f t="shared" ca="1" si="79"/>
        <v>0</v>
      </c>
      <c r="F711" s="83"/>
      <c r="G711" s="82" t="str">
        <f t="shared" ca="1" si="76"/>
        <v/>
      </c>
      <c r="H711" s="82" t="str">
        <f t="shared" ca="1" si="77"/>
        <v/>
      </c>
      <c r="I711" s="82" t="str">
        <f t="shared" ca="1" si="78"/>
        <v/>
      </c>
    </row>
    <row r="712" spans="2:9" ht="15" thickBot="1" x14ac:dyDescent="0.35">
      <c r="B712" s="79" t="str">
        <f t="shared" ca="1" si="80"/>
        <v/>
      </c>
      <c r="C712" s="80" t="str">
        <f t="shared" ca="1" si="74"/>
        <v/>
      </c>
      <c r="D712" s="83" t="str">
        <f t="shared" ca="1" si="75"/>
        <v/>
      </c>
      <c r="E712" s="81">
        <f t="shared" ca="1" si="79"/>
        <v>0</v>
      </c>
      <c r="F712" s="83"/>
      <c r="G712" s="82" t="str">
        <f t="shared" ca="1" si="76"/>
        <v/>
      </c>
      <c r="H712" s="82" t="str">
        <f t="shared" ca="1" si="77"/>
        <v/>
      </c>
      <c r="I712" s="82" t="str">
        <f t="shared" ca="1" si="78"/>
        <v/>
      </c>
    </row>
    <row r="713" spans="2:9" ht="15" thickBot="1" x14ac:dyDescent="0.35">
      <c r="B713" s="79" t="str">
        <f t="shared" ca="1" si="80"/>
        <v/>
      </c>
      <c r="C713" s="80" t="str">
        <f t="shared" ca="1" si="74"/>
        <v/>
      </c>
      <c r="D713" s="83" t="str">
        <f t="shared" ca="1" si="75"/>
        <v/>
      </c>
      <c r="E713" s="81">
        <f t="shared" ca="1" si="79"/>
        <v>0</v>
      </c>
      <c r="F713" s="83"/>
      <c r="G713" s="82" t="str">
        <f t="shared" ca="1" si="76"/>
        <v/>
      </c>
      <c r="H713" s="82" t="str">
        <f t="shared" ca="1" si="77"/>
        <v/>
      </c>
      <c r="I713" s="82" t="str">
        <f t="shared" ca="1" si="78"/>
        <v/>
      </c>
    </row>
    <row r="714" spans="2:9" ht="15" thickBot="1" x14ac:dyDescent="0.35">
      <c r="B714" s="79" t="str">
        <f t="shared" ca="1" si="80"/>
        <v/>
      </c>
      <c r="C714" s="80" t="str">
        <f t="shared" ca="1" si="74"/>
        <v/>
      </c>
      <c r="D714" s="83" t="str">
        <f t="shared" ca="1" si="75"/>
        <v/>
      </c>
      <c r="E714" s="81">
        <f t="shared" ca="1" si="79"/>
        <v>0</v>
      </c>
      <c r="F714" s="83"/>
      <c r="G714" s="82" t="str">
        <f t="shared" ca="1" si="76"/>
        <v/>
      </c>
      <c r="H714" s="82" t="str">
        <f t="shared" ca="1" si="77"/>
        <v/>
      </c>
      <c r="I714" s="82" t="str">
        <f t="shared" ca="1" si="78"/>
        <v/>
      </c>
    </row>
    <row r="715" spans="2:9" ht="15" thickBot="1" x14ac:dyDescent="0.35">
      <c r="B715" s="79" t="str">
        <f t="shared" ca="1" si="80"/>
        <v/>
      </c>
      <c r="C715" s="80" t="str">
        <f t="shared" ca="1" si="74"/>
        <v/>
      </c>
      <c r="D715" s="83" t="str">
        <f t="shared" ca="1" si="75"/>
        <v/>
      </c>
      <c r="E715" s="81">
        <f t="shared" ca="1" si="79"/>
        <v>0</v>
      </c>
      <c r="F715" s="83"/>
      <c r="G715" s="82" t="str">
        <f t="shared" ca="1" si="76"/>
        <v/>
      </c>
      <c r="H715" s="82" t="str">
        <f t="shared" ca="1" si="77"/>
        <v/>
      </c>
      <c r="I715" s="82" t="str">
        <f t="shared" ca="1" si="78"/>
        <v/>
      </c>
    </row>
    <row r="716" spans="2:9" ht="15" thickBot="1" x14ac:dyDescent="0.35">
      <c r="B716" s="79" t="str">
        <f t="shared" ca="1" si="80"/>
        <v/>
      </c>
      <c r="C716" s="80" t="str">
        <f t="shared" ca="1" si="74"/>
        <v/>
      </c>
      <c r="D716" s="83" t="str">
        <f t="shared" ca="1" si="75"/>
        <v/>
      </c>
      <c r="E716" s="81">
        <f t="shared" ca="1" si="79"/>
        <v>0</v>
      </c>
      <c r="F716" s="83"/>
      <c r="G716" s="82" t="str">
        <f t="shared" ca="1" si="76"/>
        <v/>
      </c>
      <c r="H716" s="82" t="str">
        <f t="shared" ca="1" si="77"/>
        <v/>
      </c>
      <c r="I716" s="82" t="str">
        <f t="shared" ca="1" si="78"/>
        <v/>
      </c>
    </row>
    <row r="717" spans="2:9" ht="15" thickBot="1" x14ac:dyDescent="0.35">
      <c r="B717" s="79" t="str">
        <f t="shared" ca="1" si="80"/>
        <v/>
      </c>
      <c r="C717" s="80" t="str">
        <f t="shared" ca="1" si="74"/>
        <v/>
      </c>
      <c r="D717" s="83" t="str">
        <f t="shared" ca="1" si="75"/>
        <v/>
      </c>
      <c r="E717" s="81">
        <f t="shared" ca="1" si="79"/>
        <v>0</v>
      </c>
      <c r="F717" s="83"/>
      <c r="G717" s="82" t="str">
        <f t="shared" ca="1" si="76"/>
        <v/>
      </c>
      <c r="H717" s="82" t="str">
        <f t="shared" ca="1" si="77"/>
        <v/>
      </c>
      <c r="I717" s="82" t="str">
        <f t="shared" ca="1" si="78"/>
        <v/>
      </c>
    </row>
    <row r="718" spans="2:9" ht="15" thickBot="1" x14ac:dyDescent="0.35">
      <c r="B718" s="79" t="str">
        <f t="shared" ca="1" si="80"/>
        <v/>
      </c>
      <c r="C718" s="80" t="str">
        <f t="shared" ca="1" si="74"/>
        <v/>
      </c>
      <c r="D718" s="83" t="str">
        <f t="shared" ca="1" si="75"/>
        <v/>
      </c>
      <c r="E718" s="81">
        <f t="shared" ca="1" si="79"/>
        <v>0</v>
      </c>
      <c r="F718" s="83"/>
      <c r="G718" s="82" t="str">
        <f t="shared" ca="1" si="76"/>
        <v/>
      </c>
      <c r="H718" s="82" t="str">
        <f t="shared" ca="1" si="77"/>
        <v/>
      </c>
      <c r="I718" s="82" t="str">
        <f t="shared" ca="1" si="78"/>
        <v/>
      </c>
    </row>
    <row r="719" spans="2:9" ht="15" thickBot="1" x14ac:dyDescent="0.35">
      <c r="B719" s="79" t="str">
        <f t="shared" ca="1" si="80"/>
        <v/>
      </c>
      <c r="C719" s="80" t="str">
        <f t="shared" ca="1" si="74"/>
        <v/>
      </c>
      <c r="D719" s="83" t="str">
        <f t="shared" ca="1" si="75"/>
        <v/>
      </c>
      <c r="E719" s="81">
        <f t="shared" ca="1" si="79"/>
        <v>0</v>
      </c>
      <c r="F719" s="83"/>
      <c r="G719" s="82" t="str">
        <f t="shared" ca="1" si="76"/>
        <v/>
      </c>
      <c r="H719" s="82" t="str">
        <f t="shared" ca="1" si="77"/>
        <v/>
      </c>
      <c r="I719" s="82" t="str">
        <f t="shared" ca="1" si="78"/>
        <v/>
      </c>
    </row>
    <row r="720" spans="2:9" ht="15" thickBot="1" x14ac:dyDescent="0.35">
      <c r="B720" s="79" t="str">
        <f t="shared" ca="1" si="80"/>
        <v/>
      </c>
      <c r="C720" s="80" t="str">
        <f t="shared" ca="1" si="74"/>
        <v/>
      </c>
      <c r="D720" s="83" t="str">
        <f t="shared" ca="1" si="75"/>
        <v/>
      </c>
      <c r="E720" s="81">
        <f t="shared" ca="1" si="79"/>
        <v>0</v>
      </c>
      <c r="F720" s="83"/>
      <c r="G720" s="82" t="str">
        <f t="shared" ca="1" si="76"/>
        <v/>
      </c>
      <c r="H720" s="82" t="str">
        <f t="shared" ca="1" si="77"/>
        <v/>
      </c>
      <c r="I720" s="82" t="str">
        <f t="shared" ca="1" si="78"/>
        <v/>
      </c>
    </row>
    <row r="721" spans="2:9" ht="15" thickBot="1" x14ac:dyDescent="0.35">
      <c r="B721" s="79" t="str">
        <f t="shared" ca="1" si="80"/>
        <v/>
      </c>
      <c r="C721" s="80" t="str">
        <f t="shared" ca="1" si="74"/>
        <v/>
      </c>
      <c r="D721" s="83" t="str">
        <f t="shared" ca="1" si="75"/>
        <v/>
      </c>
      <c r="E721" s="81">
        <f t="shared" ca="1" si="79"/>
        <v>0</v>
      </c>
      <c r="F721" s="83"/>
      <c r="G721" s="82" t="str">
        <f t="shared" ca="1" si="76"/>
        <v/>
      </c>
      <c r="H721" s="82" t="str">
        <f t="shared" ca="1" si="77"/>
        <v/>
      </c>
      <c r="I721" s="82" t="str">
        <f t="shared" ca="1" si="78"/>
        <v/>
      </c>
    </row>
    <row r="722" spans="2:9" ht="15" thickBot="1" x14ac:dyDescent="0.35">
      <c r="B722" s="79" t="str">
        <f t="shared" ca="1" si="80"/>
        <v/>
      </c>
      <c r="C722" s="80" t="str">
        <f t="shared" ca="1" si="74"/>
        <v/>
      </c>
      <c r="D722" s="83" t="str">
        <f t="shared" ca="1" si="75"/>
        <v/>
      </c>
      <c r="E722" s="81">
        <f t="shared" ca="1" si="79"/>
        <v>0</v>
      </c>
      <c r="F722" s="83"/>
      <c r="G722" s="82" t="str">
        <f t="shared" ca="1" si="76"/>
        <v/>
      </c>
      <c r="H722" s="82" t="str">
        <f t="shared" ca="1" si="77"/>
        <v/>
      </c>
      <c r="I722" s="82" t="str">
        <f t="shared" ca="1" si="78"/>
        <v/>
      </c>
    </row>
    <row r="723" spans="2:9" ht="15" thickBot="1" x14ac:dyDescent="0.35">
      <c r="B723" s="79" t="str">
        <f t="shared" ca="1" si="80"/>
        <v/>
      </c>
      <c r="C723" s="80" t="str">
        <f t="shared" ca="1" si="74"/>
        <v/>
      </c>
      <c r="D723" s="83" t="str">
        <f t="shared" ca="1" si="75"/>
        <v/>
      </c>
      <c r="E723" s="81">
        <f t="shared" ca="1" si="79"/>
        <v>0</v>
      </c>
      <c r="F723" s="83"/>
      <c r="G723" s="82" t="str">
        <f t="shared" ca="1" si="76"/>
        <v/>
      </c>
      <c r="H723" s="82" t="str">
        <f t="shared" ca="1" si="77"/>
        <v/>
      </c>
      <c r="I723" s="82" t="str">
        <f t="shared" ca="1" si="78"/>
        <v/>
      </c>
    </row>
    <row r="724" spans="2:9" ht="15" thickBot="1" x14ac:dyDescent="0.35">
      <c r="B724" s="79" t="str">
        <f t="shared" ca="1" si="80"/>
        <v/>
      </c>
      <c r="C724" s="80" t="str">
        <f t="shared" ca="1" si="74"/>
        <v/>
      </c>
      <c r="D724" s="83" t="str">
        <f t="shared" ca="1" si="75"/>
        <v/>
      </c>
      <c r="E724" s="81">
        <f t="shared" ca="1" si="79"/>
        <v>0</v>
      </c>
      <c r="F724" s="83"/>
      <c r="G724" s="82" t="str">
        <f t="shared" ca="1" si="76"/>
        <v/>
      </c>
      <c r="H724" s="82" t="str">
        <f t="shared" ca="1" si="77"/>
        <v/>
      </c>
      <c r="I724" s="82" t="str">
        <f t="shared" ca="1" si="78"/>
        <v/>
      </c>
    </row>
    <row r="725" spans="2:9" ht="15" thickBot="1" x14ac:dyDescent="0.35">
      <c r="B725" s="79" t="str">
        <f t="shared" ca="1" si="80"/>
        <v/>
      </c>
      <c r="C725" s="80" t="str">
        <f t="shared" ca="1" si="74"/>
        <v/>
      </c>
      <c r="D725" s="83" t="str">
        <f t="shared" ca="1" si="75"/>
        <v/>
      </c>
      <c r="E725" s="81">
        <f t="shared" ca="1" si="79"/>
        <v>0</v>
      </c>
      <c r="F725" s="83"/>
      <c r="G725" s="82" t="str">
        <f t="shared" ca="1" si="76"/>
        <v/>
      </c>
      <c r="H725" s="82" t="str">
        <f t="shared" ca="1" si="77"/>
        <v/>
      </c>
      <c r="I725" s="82" t="str">
        <f t="shared" ca="1" si="78"/>
        <v/>
      </c>
    </row>
    <row r="726" spans="2:9" ht="15" thickBot="1" x14ac:dyDescent="0.35">
      <c r="B726" s="79" t="str">
        <f t="shared" ca="1" si="80"/>
        <v/>
      </c>
      <c r="C726" s="80" t="str">
        <f t="shared" ca="1" si="74"/>
        <v/>
      </c>
      <c r="D726" s="83" t="str">
        <f t="shared" ca="1" si="75"/>
        <v/>
      </c>
      <c r="E726" s="81">
        <f t="shared" ca="1" si="79"/>
        <v>0</v>
      </c>
      <c r="F726" s="83"/>
      <c r="G726" s="82" t="str">
        <f t="shared" ca="1" si="76"/>
        <v/>
      </c>
      <c r="H726" s="82" t="str">
        <f t="shared" ca="1" si="77"/>
        <v/>
      </c>
      <c r="I726" s="82" t="str">
        <f t="shared" ca="1" si="78"/>
        <v/>
      </c>
    </row>
    <row r="727" spans="2:9" ht="15" thickBot="1" x14ac:dyDescent="0.35">
      <c r="B727" s="79" t="str">
        <f t="shared" ca="1" si="80"/>
        <v/>
      </c>
      <c r="C727" s="80" t="str">
        <f t="shared" ca="1" si="74"/>
        <v/>
      </c>
      <c r="D727" s="83" t="str">
        <f t="shared" ca="1" si="75"/>
        <v/>
      </c>
      <c r="E727" s="81">
        <f t="shared" ca="1" si="79"/>
        <v>0</v>
      </c>
      <c r="F727" s="83"/>
      <c r="G727" s="82" t="str">
        <f t="shared" ca="1" si="76"/>
        <v/>
      </c>
      <c r="H727" s="82" t="str">
        <f t="shared" ca="1" si="77"/>
        <v/>
      </c>
      <c r="I727" s="82" t="str">
        <f t="shared" ca="1" si="78"/>
        <v/>
      </c>
    </row>
    <row r="728" spans="2:9" ht="15" thickBot="1" x14ac:dyDescent="0.35">
      <c r="B728" s="79" t="str">
        <f t="shared" ca="1" si="80"/>
        <v/>
      </c>
      <c r="C728" s="80" t="str">
        <f t="shared" ref="C728:C791" ca="1" si="81">IF($E$10="End of the Period",IF(B728="","",IF(OR(payment_frequency_3="Weekly",payment_frequency_3="Bi-weekly",payment_frequency_3="Semi-monthly"),first_payment_date_3+B728*VLOOKUP(payment_frequency_3,periodic_table,2,0),EDATE(first_payment_date_3,B728*VLOOKUP(payment_frequency_3,periodic_table,2,0)))),IF(B728="","",IF(OR(payment_frequency_3="Weekly",payment_frequency_3="Bi-weekly",payment_frequency_3="Semi-monthly"),first_payment_date_3+(B728-1)*VLOOKUP(payment_frequency_3,periodic_table,2,0),EDATE(first_payment_date_3,(B728-1)*VLOOKUP(payment_frequency_3,periodic_table,2,0)))))</f>
        <v/>
      </c>
      <c r="D728" s="83" t="str">
        <f t="shared" ref="D728:D791" ca="1" si="82">IF(B728="","",IF(I727&lt;payment_3,I727*(1+rate_3),payment_3))</f>
        <v/>
      </c>
      <c r="E728" s="81">
        <f t="shared" ca="1" si="79"/>
        <v>0</v>
      </c>
      <c r="F728" s="83"/>
      <c r="G728" s="82" t="str">
        <f t="shared" ref="G728:G791" ca="1" si="83">IF(AND(payment_type_3=1,B728=1),0,IF(B728="","",I727*rate_3))</f>
        <v/>
      </c>
      <c r="H728" s="82" t="str">
        <f t="shared" ca="1" si="77"/>
        <v/>
      </c>
      <c r="I728" s="82" t="str">
        <f t="shared" ca="1" si="78"/>
        <v/>
      </c>
    </row>
    <row r="729" spans="2:9" ht="15" thickBot="1" x14ac:dyDescent="0.35">
      <c r="B729" s="79" t="str">
        <f t="shared" ca="1" si="80"/>
        <v/>
      </c>
      <c r="C729" s="80" t="str">
        <f t="shared" ca="1" si="81"/>
        <v/>
      </c>
      <c r="D729" s="83" t="str">
        <f t="shared" ca="1" si="82"/>
        <v/>
      </c>
      <c r="E729" s="81">
        <f t="shared" ca="1" si="79"/>
        <v>0</v>
      </c>
      <c r="F729" s="83"/>
      <c r="G729" s="82" t="str">
        <f t="shared" ca="1" si="83"/>
        <v/>
      </c>
      <c r="H729" s="82" t="str">
        <f t="shared" ref="H729:H792" ca="1" si="84">IF(B729="","",D729-G729+E729+F729)</f>
        <v/>
      </c>
      <c r="I729" s="82" t="str">
        <f t="shared" ref="I729:I792" ca="1" si="85">IFERROR(IF(H729&lt;=0,"",I728-H729),"")</f>
        <v/>
      </c>
    </row>
    <row r="730" spans="2:9" ht="15" thickBot="1" x14ac:dyDescent="0.35">
      <c r="B730" s="79" t="str">
        <f t="shared" ca="1" si="80"/>
        <v/>
      </c>
      <c r="C730" s="80" t="str">
        <f t="shared" ca="1" si="81"/>
        <v/>
      </c>
      <c r="D730" s="83" t="str">
        <f t="shared" ca="1" si="82"/>
        <v/>
      </c>
      <c r="E730" s="81">
        <f t="shared" ca="1" si="79"/>
        <v>0</v>
      </c>
      <c r="F730" s="83"/>
      <c r="G730" s="82" t="str">
        <f t="shared" ca="1" si="83"/>
        <v/>
      </c>
      <c r="H730" s="82" t="str">
        <f t="shared" ca="1" si="84"/>
        <v/>
      </c>
      <c r="I730" s="82" t="str">
        <f t="shared" ca="1" si="85"/>
        <v/>
      </c>
    </row>
    <row r="731" spans="2:9" ht="15" thickBot="1" x14ac:dyDescent="0.35">
      <c r="B731" s="79" t="str">
        <f t="shared" ca="1" si="80"/>
        <v/>
      </c>
      <c r="C731" s="80" t="str">
        <f t="shared" ca="1" si="81"/>
        <v/>
      </c>
      <c r="D731" s="83" t="str">
        <f t="shared" ca="1" si="82"/>
        <v/>
      </c>
      <c r="E731" s="81">
        <f t="shared" ca="1" si="79"/>
        <v>0</v>
      </c>
      <c r="F731" s="83"/>
      <c r="G731" s="82" t="str">
        <f t="shared" ca="1" si="83"/>
        <v/>
      </c>
      <c r="H731" s="82" t="str">
        <f t="shared" ca="1" si="84"/>
        <v/>
      </c>
      <c r="I731" s="82" t="str">
        <f t="shared" ca="1" si="85"/>
        <v/>
      </c>
    </row>
    <row r="732" spans="2:9" ht="15" thickBot="1" x14ac:dyDescent="0.35">
      <c r="B732" s="79" t="str">
        <f t="shared" ca="1" si="80"/>
        <v/>
      </c>
      <c r="C732" s="80" t="str">
        <f t="shared" ca="1" si="81"/>
        <v/>
      </c>
      <c r="D732" s="83" t="str">
        <f t="shared" ca="1" si="82"/>
        <v/>
      </c>
      <c r="E732" s="81">
        <f t="shared" ca="1" si="79"/>
        <v>0</v>
      </c>
      <c r="F732" s="83"/>
      <c r="G732" s="82" t="str">
        <f t="shared" ca="1" si="83"/>
        <v/>
      </c>
      <c r="H732" s="82" t="str">
        <f t="shared" ca="1" si="84"/>
        <v/>
      </c>
      <c r="I732" s="82" t="str">
        <f t="shared" ca="1" si="85"/>
        <v/>
      </c>
    </row>
    <row r="733" spans="2:9" ht="15" thickBot="1" x14ac:dyDescent="0.35">
      <c r="B733" s="79" t="str">
        <f t="shared" ca="1" si="80"/>
        <v/>
      </c>
      <c r="C733" s="80" t="str">
        <f t="shared" ca="1" si="81"/>
        <v/>
      </c>
      <c r="D733" s="83" t="str">
        <f t="shared" ca="1" si="82"/>
        <v/>
      </c>
      <c r="E733" s="81">
        <f t="shared" ca="1" si="79"/>
        <v>0</v>
      </c>
      <c r="F733" s="83"/>
      <c r="G733" s="82" t="str">
        <f t="shared" ca="1" si="83"/>
        <v/>
      </c>
      <c r="H733" s="82" t="str">
        <f t="shared" ca="1" si="84"/>
        <v/>
      </c>
      <c r="I733" s="82" t="str">
        <f t="shared" ca="1" si="85"/>
        <v/>
      </c>
    </row>
    <row r="734" spans="2:9" ht="15" thickBot="1" x14ac:dyDescent="0.35">
      <c r="B734" s="79" t="str">
        <f t="shared" ca="1" si="80"/>
        <v/>
      </c>
      <c r="C734" s="80" t="str">
        <f t="shared" ca="1" si="81"/>
        <v/>
      </c>
      <c r="D734" s="83" t="str">
        <f t="shared" ca="1" si="82"/>
        <v/>
      </c>
      <c r="E734" s="81">
        <f t="shared" ca="1" si="79"/>
        <v>0</v>
      </c>
      <c r="F734" s="83"/>
      <c r="G734" s="82" t="str">
        <f t="shared" ca="1" si="83"/>
        <v/>
      </c>
      <c r="H734" s="82" t="str">
        <f t="shared" ca="1" si="84"/>
        <v/>
      </c>
      <c r="I734" s="82" t="str">
        <f t="shared" ca="1" si="85"/>
        <v/>
      </c>
    </row>
    <row r="735" spans="2:9" ht="15" thickBot="1" x14ac:dyDescent="0.35">
      <c r="B735" s="79" t="str">
        <f t="shared" ca="1" si="80"/>
        <v/>
      </c>
      <c r="C735" s="80" t="str">
        <f t="shared" ca="1" si="81"/>
        <v/>
      </c>
      <c r="D735" s="83" t="str">
        <f t="shared" ca="1" si="82"/>
        <v/>
      </c>
      <c r="E735" s="81">
        <f t="shared" ca="1" si="79"/>
        <v>0</v>
      </c>
      <c r="F735" s="83"/>
      <c r="G735" s="82" t="str">
        <f t="shared" ca="1" si="83"/>
        <v/>
      </c>
      <c r="H735" s="82" t="str">
        <f t="shared" ca="1" si="84"/>
        <v/>
      </c>
      <c r="I735" s="82" t="str">
        <f t="shared" ca="1" si="85"/>
        <v/>
      </c>
    </row>
    <row r="736" spans="2:9" ht="15" thickBot="1" x14ac:dyDescent="0.35">
      <c r="B736" s="79" t="str">
        <f t="shared" ca="1" si="80"/>
        <v/>
      </c>
      <c r="C736" s="80" t="str">
        <f t="shared" ca="1" si="81"/>
        <v/>
      </c>
      <c r="D736" s="83" t="str">
        <f t="shared" ca="1" si="82"/>
        <v/>
      </c>
      <c r="E736" s="81">
        <f t="shared" ca="1" si="79"/>
        <v>0</v>
      </c>
      <c r="F736" s="83"/>
      <c r="G736" s="82" t="str">
        <f t="shared" ca="1" si="83"/>
        <v/>
      </c>
      <c r="H736" s="82" t="str">
        <f t="shared" ca="1" si="84"/>
        <v/>
      </c>
      <c r="I736" s="82" t="str">
        <f t="shared" ca="1" si="85"/>
        <v/>
      </c>
    </row>
    <row r="737" spans="2:9" ht="15" thickBot="1" x14ac:dyDescent="0.35">
      <c r="B737" s="79" t="str">
        <f t="shared" ca="1" si="80"/>
        <v/>
      </c>
      <c r="C737" s="80" t="str">
        <f t="shared" ca="1" si="81"/>
        <v/>
      </c>
      <c r="D737" s="83" t="str">
        <f t="shared" ca="1" si="82"/>
        <v/>
      </c>
      <c r="E737" s="81">
        <f t="shared" ca="1" si="79"/>
        <v>0</v>
      </c>
      <c r="F737" s="83"/>
      <c r="G737" s="82" t="str">
        <f t="shared" ca="1" si="83"/>
        <v/>
      </c>
      <c r="H737" s="82" t="str">
        <f t="shared" ca="1" si="84"/>
        <v/>
      </c>
      <c r="I737" s="82" t="str">
        <f t="shared" ca="1" si="85"/>
        <v/>
      </c>
    </row>
    <row r="738" spans="2:9" ht="15" thickBot="1" x14ac:dyDescent="0.35">
      <c r="B738" s="79" t="str">
        <f t="shared" ca="1" si="80"/>
        <v/>
      </c>
      <c r="C738" s="80" t="str">
        <f t="shared" ca="1" si="81"/>
        <v/>
      </c>
      <c r="D738" s="83" t="str">
        <f t="shared" ca="1" si="82"/>
        <v/>
      </c>
      <c r="E738" s="81">
        <f t="shared" ca="1" si="79"/>
        <v>0</v>
      </c>
      <c r="F738" s="83"/>
      <c r="G738" s="82" t="str">
        <f t="shared" ca="1" si="83"/>
        <v/>
      </c>
      <c r="H738" s="82" t="str">
        <f t="shared" ca="1" si="84"/>
        <v/>
      </c>
      <c r="I738" s="82" t="str">
        <f t="shared" ca="1" si="85"/>
        <v/>
      </c>
    </row>
    <row r="739" spans="2:9" ht="15" thickBot="1" x14ac:dyDescent="0.35">
      <c r="B739" s="79" t="str">
        <f t="shared" ca="1" si="80"/>
        <v/>
      </c>
      <c r="C739" s="80" t="str">
        <f t="shared" ca="1" si="81"/>
        <v/>
      </c>
      <c r="D739" s="83" t="str">
        <f t="shared" ca="1" si="82"/>
        <v/>
      </c>
      <c r="E739" s="81">
        <f t="shared" ca="1" si="79"/>
        <v>0</v>
      </c>
      <c r="F739" s="83"/>
      <c r="G739" s="82" t="str">
        <f t="shared" ca="1" si="83"/>
        <v/>
      </c>
      <c r="H739" s="82" t="str">
        <f t="shared" ca="1" si="84"/>
        <v/>
      </c>
      <c r="I739" s="82" t="str">
        <f t="shared" ca="1" si="85"/>
        <v/>
      </c>
    </row>
    <row r="740" spans="2:9" ht="15" thickBot="1" x14ac:dyDescent="0.35">
      <c r="B740" s="79" t="str">
        <f t="shared" ca="1" si="80"/>
        <v/>
      </c>
      <c r="C740" s="80" t="str">
        <f t="shared" ca="1" si="81"/>
        <v/>
      </c>
      <c r="D740" s="83" t="str">
        <f t="shared" ca="1" si="82"/>
        <v/>
      </c>
      <c r="E740" s="81">
        <f t="shared" ref="E740:E803" ca="1" si="86">IFERROR(IF(I739-D740&lt;$E$13,0,IF(B740=$I$17,$E$13,IF(B740&lt;$I$17,0,IF(MOD(B740-$I$17,$E$18)=0,$E$13,0)))),0)</f>
        <v>0</v>
      </c>
      <c r="F740" s="83"/>
      <c r="G740" s="82" t="str">
        <f t="shared" ca="1" si="83"/>
        <v/>
      </c>
      <c r="H740" s="82" t="str">
        <f t="shared" ca="1" si="84"/>
        <v/>
      </c>
      <c r="I740" s="82" t="str">
        <f t="shared" ca="1" si="85"/>
        <v/>
      </c>
    </row>
    <row r="741" spans="2:9" ht="15" thickBot="1" x14ac:dyDescent="0.35">
      <c r="B741" s="79" t="str">
        <f t="shared" ca="1" si="80"/>
        <v/>
      </c>
      <c r="C741" s="80" t="str">
        <f t="shared" ca="1" si="81"/>
        <v/>
      </c>
      <c r="D741" s="83" t="str">
        <f t="shared" ca="1" si="82"/>
        <v/>
      </c>
      <c r="E741" s="81">
        <f t="shared" ca="1" si="86"/>
        <v>0</v>
      </c>
      <c r="F741" s="83"/>
      <c r="G741" s="82" t="str">
        <f t="shared" ca="1" si="83"/>
        <v/>
      </c>
      <c r="H741" s="82" t="str">
        <f t="shared" ca="1" si="84"/>
        <v/>
      </c>
      <c r="I741" s="82" t="str">
        <f t="shared" ca="1" si="85"/>
        <v/>
      </c>
    </row>
    <row r="742" spans="2:9" ht="15" thickBot="1" x14ac:dyDescent="0.35">
      <c r="B742" s="79" t="str">
        <f t="shared" ca="1" si="80"/>
        <v/>
      </c>
      <c r="C742" s="80" t="str">
        <f t="shared" ca="1" si="81"/>
        <v/>
      </c>
      <c r="D742" s="83" t="str">
        <f t="shared" ca="1" si="82"/>
        <v/>
      </c>
      <c r="E742" s="81">
        <f t="shared" ca="1" si="86"/>
        <v>0</v>
      </c>
      <c r="F742" s="83"/>
      <c r="G742" s="82" t="str">
        <f t="shared" ca="1" si="83"/>
        <v/>
      </c>
      <c r="H742" s="82" t="str">
        <f t="shared" ca="1" si="84"/>
        <v/>
      </c>
      <c r="I742" s="82" t="str">
        <f t="shared" ca="1" si="85"/>
        <v/>
      </c>
    </row>
    <row r="743" spans="2:9" ht="15" thickBot="1" x14ac:dyDescent="0.35">
      <c r="B743" s="79" t="str">
        <f t="shared" ca="1" si="80"/>
        <v/>
      </c>
      <c r="C743" s="80" t="str">
        <f t="shared" ca="1" si="81"/>
        <v/>
      </c>
      <c r="D743" s="83" t="str">
        <f t="shared" ca="1" si="82"/>
        <v/>
      </c>
      <c r="E743" s="81">
        <f t="shared" ca="1" si="86"/>
        <v>0</v>
      </c>
      <c r="F743" s="83"/>
      <c r="G743" s="82" t="str">
        <f t="shared" ca="1" si="83"/>
        <v/>
      </c>
      <c r="H743" s="82" t="str">
        <f t="shared" ca="1" si="84"/>
        <v/>
      </c>
      <c r="I743" s="82" t="str">
        <f t="shared" ca="1" si="85"/>
        <v/>
      </c>
    </row>
    <row r="744" spans="2:9" ht="15" thickBot="1" x14ac:dyDescent="0.35">
      <c r="B744" s="79" t="str">
        <f t="shared" ca="1" si="80"/>
        <v/>
      </c>
      <c r="C744" s="80" t="str">
        <f t="shared" ca="1" si="81"/>
        <v/>
      </c>
      <c r="D744" s="83" t="str">
        <f t="shared" ca="1" si="82"/>
        <v/>
      </c>
      <c r="E744" s="81">
        <f t="shared" ca="1" si="86"/>
        <v>0</v>
      </c>
      <c r="F744" s="83"/>
      <c r="G744" s="82" t="str">
        <f t="shared" ca="1" si="83"/>
        <v/>
      </c>
      <c r="H744" s="82" t="str">
        <f t="shared" ca="1" si="84"/>
        <v/>
      </c>
      <c r="I744" s="82" t="str">
        <f t="shared" ca="1" si="85"/>
        <v/>
      </c>
    </row>
    <row r="745" spans="2:9" ht="15" thickBot="1" x14ac:dyDescent="0.35">
      <c r="B745" s="79" t="str">
        <f t="shared" ca="1" si="80"/>
        <v/>
      </c>
      <c r="C745" s="80" t="str">
        <f t="shared" ca="1" si="81"/>
        <v/>
      </c>
      <c r="D745" s="83" t="str">
        <f t="shared" ca="1" si="82"/>
        <v/>
      </c>
      <c r="E745" s="81">
        <f t="shared" ca="1" si="86"/>
        <v>0</v>
      </c>
      <c r="F745" s="83"/>
      <c r="G745" s="82" t="str">
        <f t="shared" ca="1" si="83"/>
        <v/>
      </c>
      <c r="H745" s="82" t="str">
        <f t="shared" ca="1" si="84"/>
        <v/>
      </c>
      <c r="I745" s="82" t="str">
        <f t="shared" ca="1" si="85"/>
        <v/>
      </c>
    </row>
    <row r="746" spans="2:9" ht="15" thickBot="1" x14ac:dyDescent="0.35">
      <c r="B746" s="79" t="str">
        <f t="shared" ca="1" si="80"/>
        <v/>
      </c>
      <c r="C746" s="80" t="str">
        <f t="shared" ca="1" si="81"/>
        <v/>
      </c>
      <c r="D746" s="83" t="str">
        <f t="shared" ca="1" si="82"/>
        <v/>
      </c>
      <c r="E746" s="81">
        <f t="shared" ca="1" si="86"/>
        <v>0</v>
      </c>
      <c r="F746" s="83"/>
      <c r="G746" s="82" t="str">
        <f t="shared" ca="1" si="83"/>
        <v/>
      </c>
      <c r="H746" s="82" t="str">
        <f t="shared" ca="1" si="84"/>
        <v/>
      </c>
      <c r="I746" s="82" t="str">
        <f t="shared" ca="1" si="85"/>
        <v/>
      </c>
    </row>
    <row r="747" spans="2:9" ht="15" thickBot="1" x14ac:dyDescent="0.35">
      <c r="B747" s="79" t="str">
        <f t="shared" ca="1" si="80"/>
        <v/>
      </c>
      <c r="C747" s="80" t="str">
        <f t="shared" ca="1" si="81"/>
        <v/>
      </c>
      <c r="D747" s="83" t="str">
        <f t="shared" ca="1" si="82"/>
        <v/>
      </c>
      <c r="E747" s="81">
        <f t="shared" ca="1" si="86"/>
        <v>0</v>
      </c>
      <c r="F747" s="83"/>
      <c r="G747" s="82" t="str">
        <f t="shared" ca="1" si="83"/>
        <v/>
      </c>
      <c r="H747" s="82" t="str">
        <f t="shared" ca="1" si="84"/>
        <v/>
      </c>
      <c r="I747" s="82" t="str">
        <f t="shared" ca="1" si="85"/>
        <v/>
      </c>
    </row>
    <row r="748" spans="2:9" ht="15" thickBot="1" x14ac:dyDescent="0.35">
      <c r="B748" s="79" t="str">
        <f t="shared" ca="1" si="80"/>
        <v/>
      </c>
      <c r="C748" s="80" t="str">
        <f t="shared" ca="1" si="81"/>
        <v/>
      </c>
      <c r="D748" s="83" t="str">
        <f t="shared" ca="1" si="82"/>
        <v/>
      </c>
      <c r="E748" s="81">
        <f t="shared" ca="1" si="86"/>
        <v>0</v>
      </c>
      <c r="F748" s="83"/>
      <c r="G748" s="82" t="str">
        <f t="shared" ca="1" si="83"/>
        <v/>
      </c>
      <c r="H748" s="82" t="str">
        <f t="shared" ca="1" si="84"/>
        <v/>
      </c>
      <c r="I748" s="82" t="str">
        <f t="shared" ca="1" si="85"/>
        <v/>
      </c>
    </row>
    <row r="749" spans="2:9" ht="15" thickBot="1" x14ac:dyDescent="0.35">
      <c r="B749" s="79" t="str">
        <f t="shared" ca="1" si="80"/>
        <v/>
      </c>
      <c r="C749" s="80" t="str">
        <f t="shared" ca="1" si="81"/>
        <v/>
      </c>
      <c r="D749" s="83" t="str">
        <f t="shared" ca="1" si="82"/>
        <v/>
      </c>
      <c r="E749" s="81">
        <f t="shared" ca="1" si="86"/>
        <v>0</v>
      </c>
      <c r="F749" s="83"/>
      <c r="G749" s="82" t="str">
        <f t="shared" ca="1" si="83"/>
        <v/>
      </c>
      <c r="H749" s="82" t="str">
        <f t="shared" ca="1" si="84"/>
        <v/>
      </c>
      <c r="I749" s="82" t="str">
        <f t="shared" ca="1" si="85"/>
        <v/>
      </c>
    </row>
    <row r="750" spans="2:9" ht="15" thickBot="1" x14ac:dyDescent="0.35">
      <c r="B750" s="79" t="str">
        <f t="shared" ca="1" si="80"/>
        <v/>
      </c>
      <c r="C750" s="80" t="str">
        <f t="shared" ca="1" si="81"/>
        <v/>
      </c>
      <c r="D750" s="83" t="str">
        <f t="shared" ca="1" si="82"/>
        <v/>
      </c>
      <c r="E750" s="81">
        <f t="shared" ca="1" si="86"/>
        <v>0</v>
      </c>
      <c r="F750" s="83"/>
      <c r="G750" s="82" t="str">
        <f t="shared" ca="1" si="83"/>
        <v/>
      </c>
      <c r="H750" s="82" t="str">
        <f t="shared" ca="1" si="84"/>
        <v/>
      </c>
      <c r="I750" s="82" t="str">
        <f t="shared" ca="1" si="85"/>
        <v/>
      </c>
    </row>
    <row r="751" spans="2:9" ht="15" thickBot="1" x14ac:dyDescent="0.35">
      <c r="B751" s="79" t="str">
        <f t="shared" ref="B751:B814" ca="1" si="87">IFERROR(IF(I750&lt;=0,"",B750+1),"")</f>
        <v/>
      </c>
      <c r="C751" s="80" t="str">
        <f t="shared" ca="1" si="81"/>
        <v/>
      </c>
      <c r="D751" s="83" t="str">
        <f t="shared" ca="1" si="82"/>
        <v/>
      </c>
      <c r="E751" s="81">
        <f t="shared" ca="1" si="86"/>
        <v>0</v>
      </c>
      <c r="F751" s="83"/>
      <c r="G751" s="82" t="str">
        <f t="shared" ca="1" si="83"/>
        <v/>
      </c>
      <c r="H751" s="82" t="str">
        <f t="shared" ca="1" si="84"/>
        <v/>
      </c>
      <c r="I751" s="82" t="str">
        <f t="shared" ca="1" si="85"/>
        <v/>
      </c>
    </row>
    <row r="752" spans="2:9" ht="15" thickBot="1" x14ac:dyDescent="0.35">
      <c r="B752" s="79" t="str">
        <f t="shared" ca="1" si="87"/>
        <v/>
      </c>
      <c r="C752" s="80" t="str">
        <f t="shared" ca="1" si="81"/>
        <v/>
      </c>
      <c r="D752" s="83" t="str">
        <f t="shared" ca="1" si="82"/>
        <v/>
      </c>
      <c r="E752" s="81">
        <f t="shared" ca="1" si="86"/>
        <v>0</v>
      </c>
      <c r="F752" s="83"/>
      <c r="G752" s="82" t="str">
        <f t="shared" ca="1" si="83"/>
        <v/>
      </c>
      <c r="H752" s="82" t="str">
        <f t="shared" ca="1" si="84"/>
        <v/>
      </c>
      <c r="I752" s="82" t="str">
        <f t="shared" ca="1" si="85"/>
        <v/>
      </c>
    </row>
    <row r="753" spans="2:9" ht="15" thickBot="1" x14ac:dyDescent="0.35">
      <c r="B753" s="79" t="str">
        <f t="shared" ca="1" si="87"/>
        <v/>
      </c>
      <c r="C753" s="80" t="str">
        <f t="shared" ca="1" si="81"/>
        <v/>
      </c>
      <c r="D753" s="83" t="str">
        <f t="shared" ca="1" si="82"/>
        <v/>
      </c>
      <c r="E753" s="81">
        <f t="shared" ca="1" si="86"/>
        <v>0</v>
      </c>
      <c r="F753" s="83"/>
      <c r="G753" s="82" t="str">
        <f t="shared" ca="1" si="83"/>
        <v/>
      </c>
      <c r="H753" s="82" t="str">
        <f t="shared" ca="1" si="84"/>
        <v/>
      </c>
      <c r="I753" s="82" t="str">
        <f t="shared" ca="1" si="85"/>
        <v/>
      </c>
    </row>
    <row r="754" spans="2:9" ht="15" thickBot="1" x14ac:dyDescent="0.35">
      <c r="B754" s="79" t="str">
        <f t="shared" ca="1" si="87"/>
        <v/>
      </c>
      <c r="C754" s="80" t="str">
        <f t="shared" ca="1" si="81"/>
        <v/>
      </c>
      <c r="D754" s="83" t="str">
        <f t="shared" ca="1" si="82"/>
        <v/>
      </c>
      <c r="E754" s="81">
        <f t="shared" ca="1" si="86"/>
        <v>0</v>
      </c>
      <c r="F754" s="83"/>
      <c r="G754" s="82" t="str">
        <f t="shared" ca="1" si="83"/>
        <v/>
      </c>
      <c r="H754" s="82" t="str">
        <f t="shared" ca="1" si="84"/>
        <v/>
      </c>
      <c r="I754" s="82" t="str">
        <f t="shared" ca="1" si="85"/>
        <v/>
      </c>
    </row>
    <row r="755" spans="2:9" ht="15" thickBot="1" x14ac:dyDescent="0.35">
      <c r="B755" s="79" t="str">
        <f t="shared" ca="1" si="87"/>
        <v/>
      </c>
      <c r="C755" s="80" t="str">
        <f t="shared" ca="1" si="81"/>
        <v/>
      </c>
      <c r="D755" s="83" t="str">
        <f t="shared" ca="1" si="82"/>
        <v/>
      </c>
      <c r="E755" s="81">
        <f t="shared" ca="1" si="86"/>
        <v>0</v>
      </c>
      <c r="F755" s="83"/>
      <c r="G755" s="82" t="str">
        <f t="shared" ca="1" si="83"/>
        <v/>
      </c>
      <c r="H755" s="82" t="str">
        <f t="shared" ca="1" si="84"/>
        <v/>
      </c>
      <c r="I755" s="82" t="str">
        <f t="shared" ca="1" si="85"/>
        <v/>
      </c>
    </row>
    <row r="756" spans="2:9" ht="15" thickBot="1" x14ac:dyDescent="0.35">
      <c r="B756" s="79" t="str">
        <f t="shared" ca="1" si="87"/>
        <v/>
      </c>
      <c r="C756" s="80" t="str">
        <f t="shared" ca="1" si="81"/>
        <v/>
      </c>
      <c r="D756" s="83" t="str">
        <f t="shared" ca="1" si="82"/>
        <v/>
      </c>
      <c r="E756" s="81">
        <f t="shared" ca="1" si="86"/>
        <v>0</v>
      </c>
      <c r="F756" s="83"/>
      <c r="G756" s="82" t="str">
        <f t="shared" ca="1" si="83"/>
        <v/>
      </c>
      <c r="H756" s="82" t="str">
        <f t="shared" ca="1" si="84"/>
        <v/>
      </c>
      <c r="I756" s="82" t="str">
        <f t="shared" ca="1" si="85"/>
        <v/>
      </c>
    </row>
    <row r="757" spans="2:9" ht="15" thickBot="1" x14ac:dyDescent="0.35">
      <c r="B757" s="79" t="str">
        <f t="shared" ca="1" si="87"/>
        <v/>
      </c>
      <c r="C757" s="80" t="str">
        <f t="shared" ca="1" si="81"/>
        <v/>
      </c>
      <c r="D757" s="83" t="str">
        <f t="shared" ca="1" si="82"/>
        <v/>
      </c>
      <c r="E757" s="81">
        <f t="shared" ca="1" si="86"/>
        <v>0</v>
      </c>
      <c r="F757" s="83"/>
      <c r="G757" s="82" t="str">
        <f t="shared" ca="1" si="83"/>
        <v/>
      </c>
      <c r="H757" s="82" t="str">
        <f t="shared" ca="1" si="84"/>
        <v/>
      </c>
      <c r="I757" s="82" t="str">
        <f t="shared" ca="1" si="85"/>
        <v/>
      </c>
    </row>
    <row r="758" spans="2:9" ht="15" thickBot="1" x14ac:dyDescent="0.35">
      <c r="B758" s="79" t="str">
        <f t="shared" ca="1" si="87"/>
        <v/>
      </c>
      <c r="C758" s="80" t="str">
        <f t="shared" ca="1" si="81"/>
        <v/>
      </c>
      <c r="D758" s="83" t="str">
        <f t="shared" ca="1" si="82"/>
        <v/>
      </c>
      <c r="E758" s="81">
        <f t="shared" ca="1" si="86"/>
        <v>0</v>
      </c>
      <c r="F758" s="83"/>
      <c r="G758" s="82" t="str">
        <f t="shared" ca="1" si="83"/>
        <v/>
      </c>
      <c r="H758" s="82" t="str">
        <f t="shared" ca="1" si="84"/>
        <v/>
      </c>
      <c r="I758" s="82" t="str">
        <f t="shared" ca="1" si="85"/>
        <v/>
      </c>
    </row>
    <row r="759" spans="2:9" ht="15" thickBot="1" x14ac:dyDescent="0.35">
      <c r="B759" s="79" t="str">
        <f t="shared" ca="1" si="87"/>
        <v/>
      </c>
      <c r="C759" s="80" t="str">
        <f t="shared" ca="1" si="81"/>
        <v/>
      </c>
      <c r="D759" s="83" t="str">
        <f t="shared" ca="1" si="82"/>
        <v/>
      </c>
      <c r="E759" s="81">
        <f t="shared" ca="1" si="86"/>
        <v>0</v>
      </c>
      <c r="F759" s="83"/>
      <c r="G759" s="82" t="str">
        <f t="shared" ca="1" si="83"/>
        <v/>
      </c>
      <c r="H759" s="82" t="str">
        <f t="shared" ca="1" si="84"/>
        <v/>
      </c>
      <c r="I759" s="82" t="str">
        <f t="shared" ca="1" si="85"/>
        <v/>
      </c>
    </row>
    <row r="760" spans="2:9" ht="15" thickBot="1" x14ac:dyDescent="0.35">
      <c r="B760" s="79" t="str">
        <f t="shared" ca="1" si="87"/>
        <v/>
      </c>
      <c r="C760" s="80" t="str">
        <f t="shared" ca="1" si="81"/>
        <v/>
      </c>
      <c r="D760" s="83" t="str">
        <f t="shared" ca="1" si="82"/>
        <v/>
      </c>
      <c r="E760" s="81">
        <f t="shared" ca="1" si="86"/>
        <v>0</v>
      </c>
      <c r="F760" s="83"/>
      <c r="G760" s="82" t="str">
        <f t="shared" ca="1" si="83"/>
        <v/>
      </c>
      <c r="H760" s="82" t="str">
        <f t="shared" ca="1" si="84"/>
        <v/>
      </c>
      <c r="I760" s="82" t="str">
        <f t="shared" ca="1" si="85"/>
        <v/>
      </c>
    </row>
    <row r="761" spans="2:9" ht="15" thickBot="1" x14ac:dyDescent="0.35">
      <c r="B761" s="79" t="str">
        <f t="shared" ca="1" si="87"/>
        <v/>
      </c>
      <c r="C761" s="80" t="str">
        <f t="shared" ca="1" si="81"/>
        <v/>
      </c>
      <c r="D761" s="83" t="str">
        <f t="shared" ca="1" si="82"/>
        <v/>
      </c>
      <c r="E761" s="81">
        <f t="shared" ca="1" si="86"/>
        <v>0</v>
      </c>
      <c r="F761" s="83"/>
      <c r="G761" s="82" t="str">
        <f t="shared" ca="1" si="83"/>
        <v/>
      </c>
      <c r="H761" s="82" t="str">
        <f t="shared" ca="1" si="84"/>
        <v/>
      </c>
      <c r="I761" s="82" t="str">
        <f t="shared" ca="1" si="85"/>
        <v/>
      </c>
    </row>
    <row r="762" spans="2:9" ht="15" thickBot="1" x14ac:dyDescent="0.35">
      <c r="B762" s="79" t="str">
        <f t="shared" ca="1" si="87"/>
        <v/>
      </c>
      <c r="C762" s="80" t="str">
        <f t="shared" ca="1" si="81"/>
        <v/>
      </c>
      <c r="D762" s="83" t="str">
        <f t="shared" ca="1" si="82"/>
        <v/>
      </c>
      <c r="E762" s="81">
        <f t="shared" ca="1" si="86"/>
        <v>0</v>
      </c>
      <c r="F762" s="83"/>
      <c r="G762" s="82" t="str">
        <f t="shared" ca="1" si="83"/>
        <v/>
      </c>
      <c r="H762" s="82" t="str">
        <f t="shared" ca="1" si="84"/>
        <v/>
      </c>
      <c r="I762" s="82" t="str">
        <f t="shared" ca="1" si="85"/>
        <v/>
      </c>
    </row>
    <row r="763" spans="2:9" ht="15" thickBot="1" x14ac:dyDescent="0.35">
      <c r="B763" s="79" t="str">
        <f t="shared" ca="1" si="87"/>
        <v/>
      </c>
      <c r="C763" s="80" t="str">
        <f t="shared" ca="1" si="81"/>
        <v/>
      </c>
      <c r="D763" s="83" t="str">
        <f t="shared" ca="1" si="82"/>
        <v/>
      </c>
      <c r="E763" s="81">
        <f t="shared" ca="1" si="86"/>
        <v>0</v>
      </c>
      <c r="F763" s="83"/>
      <c r="G763" s="82" t="str">
        <f t="shared" ca="1" si="83"/>
        <v/>
      </c>
      <c r="H763" s="82" t="str">
        <f t="shared" ca="1" si="84"/>
        <v/>
      </c>
      <c r="I763" s="82" t="str">
        <f t="shared" ca="1" si="85"/>
        <v/>
      </c>
    </row>
    <row r="764" spans="2:9" ht="15" thickBot="1" x14ac:dyDescent="0.35">
      <c r="B764" s="79" t="str">
        <f t="shared" ca="1" si="87"/>
        <v/>
      </c>
      <c r="C764" s="80" t="str">
        <f t="shared" ca="1" si="81"/>
        <v/>
      </c>
      <c r="D764" s="83" t="str">
        <f t="shared" ca="1" si="82"/>
        <v/>
      </c>
      <c r="E764" s="81">
        <f t="shared" ca="1" si="86"/>
        <v>0</v>
      </c>
      <c r="F764" s="83"/>
      <c r="G764" s="82" t="str">
        <f t="shared" ca="1" si="83"/>
        <v/>
      </c>
      <c r="H764" s="82" t="str">
        <f t="shared" ca="1" si="84"/>
        <v/>
      </c>
      <c r="I764" s="82" t="str">
        <f t="shared" ca="1" si="85"/>
        <v/>
      </c>
    </row>
    <row r="765" spans="2:9" ht="15" thickBot="1" x14ac:dyDescent="0.35">
      <c r="B765" s="79" t="str">
        <f t="shared" ca="1" si="87"/>
        <v/>
      </c>
      <c r="C765" s="80" t="str">
        <f t="shared" ca="1" si="81"/>
        <v/>
      </c>
      <c r="D765" s="83" t="str">
        <f t="shared" ca="1" si="82"/>
        <v/>
      </c>
      <c r="E765" s="81">
        <f t="shared" ca="1" si="86"/>
        <v>0</v>
      </c>
      <c r="F765" s="83"/>
      <c r="G765" s="82" t="str">
        <f t="shared" ca="1" si="83"/>
        <v/>
      </c>
      <c r="H765" s="82" t="str">
        <f t="shared" ca="1" si="84"/>
        <v/>
      </c>
      <c r="I765" s="82" t="str">
        <f t="shared" ca="1" si="85"/>
        <v/>
      </c>
    </row>
    <row r="766" spans="2:9" ht="15" thickBot="1" x14ac:dyDescent="0.35">
      <c r="B766" s="79" t="str">
        <f t="shared" ca="1" si="87"/>
        <v/>
      </c>
      <c r="C766" s="80" t="str">
        <f t="shared" ca="1" si="81"/>
        <v/>
      </c>
      <c r="D766" s="83" t="str">
        <f t="shared" ca="1" si="82"/>
        <v/>
      </c>
      <c r="E766" s="81">
        <f t="shared" ca="1" si="86"/>
        <v>0</v>
      </c>
      <c r="F766" s="83"/>
      <c r="G766" s="82" t="str">
        <f t="shared" ca="1" si="83"/>
        <v/>
      </c>
      <c r="H766" s="82" t="str">
        <f t="shared" ca="1" si="84"/>
        <v/>
      </c>
      <c r="I766" s="82" t="str">
        <f t="shared" ca="1" si="85"/>
        <v/>
      </c>
    </row>
    <row r="767" spans="2:9" ht="15" thickBot="1" x14ac:dyDescent="0.35">
      <c r="B767" s="79" t="str">
        <f t="shared" ca="1" si="87"/>
        <v/>
      </c>
      <c r="C767" s="80" t="str">
        <f t="shared" ca="1" si="81"/>
        <v/>
      </c>
      <c r="D767" s="83" t="str">
        <f t="shared" ca="1" si="82"/>
        <v/>
      </c>
      <c r="E767" s="81">
        <f t="shared" ca="1" si="86"/>
        <v>0</v>
      </c>
      <c r="F767" s="83"/>
      <c r="G767" s="82" t="str">
        <f t="shared" ca="1" si="83"/>
        <v/>
      </c>
      <c r="H767" s="82" t="str">
        <f t="shared" ca="1" si="84"/>
        <v/>
      </c>
      <c r="I767" s="82" t="str">
        <f t="shared" ca="1" si="85"/>
        <v/>
      </c>
    </row>
    <row r="768" spans="2:9" ht="15" thickBot="1" x14ac:dyDescent="0.35">
      <c r="B768" s="79" t="str">
        <f t="shared" ca="1" si="87"/>
        <v/>
      </c>
      <c r="C768" s="80" t="str">
        <f t="shared" ca="1" si="81"/>
        <v/>
      </c>
      <c r="D768" s="83" t="str">
        <f t="shared" ca="1" si="82"/>
        <v/>
      </c>
      <c r="E768" s="81">
        <f t="shared" ca="1" si="86"/>
        <v>0</v>
      </c>
      <c r="F768" s="83"/>
      <c r="G768" s="82" t="str">
        <f t="shared" ca="1" si="83"/>
        <v/>
      </c>
      <c r="H768" s="82" t="str">
        <f t="shared" ca="1" si="84"/>
        <v/>
      </c>
      <c r="I768" s="82" t="str">
        <f t="shared" ca="1" si="85"/>
        <v/>
      </c>
    </row>
    <row r="769" spans="2:9" ht="15" thickBot="1" x14ac:dyDescent="0.35">
      <c r="B769" s="79" t="str">
        <f t="shared" ca="1" si="87"/>
        <v/>
      </c>
      <c r="C769" s="80" t="str">
        <f t="shared" ca="1" si="81"/>
        <v/>
      </c>
      <c r="D769" s="83" t="str">
        <f t="shared" ca="1" si="82"/>
        <v/>
      </c>
      <c r="E769" s="81">
        <f t="shared" ca="1" si="86"/>
        <v>0</v>
      </c>
      <c r="F769" s="83"/>
      <c r="G769" s="82" t="str">
        <f t="shared" ca="1" si="83"/>
        <v/>
      </c>
      <c r="H769" s="82" t="str">
        <f t="shared" ca="1" si="84"/>
        <v/>
      </c>
      <c r="I769" s="82" t="str">
        <f t="shared" ca="1" si="85"/>
        <v/>
      </c>
    </row>
    <row r="770" spans="2:9" ht="15" thickBot="1" x14ac:dyDescent="0.35">
      <c r="B770" s="79" t="str">
        <f t="shared" ca="1" si="87"/>
        <v/>
      </c>
      <c r="C770" s="80" t="str">
        <f t="shared" ca="1" si="81"/>
        <v/>
      </c>
      <c r="D770" s="83" t="str">
        <f t="shared" ca="1" si="82"/>
        <v/>
      </c>
      <c r="E770" s="81">
        <f t="shared" ca="1" si="86"/>
        <v>0</v>
      </c>
      <c r="F770" s="83"/>
      <c r="G770" s="82" t="str">
        <f t="shared" ca="1" si="83"/>
        <v/>
      </c>
      <c r="H770" s="82" t="str">
        <f t="shared" ca="1" si="84"/>
        <v/>
      </c>
      <c r="I770" s="82" t="str">
        <f t="shared" ca="1" si="85"/>
        <v/>
      </c>
    </row>
    <row r="771" spans="2:9" ht="15" thickBot="1" x14ac:dyDescent="0.35">
      <c r="B771" s="79" t="str">
        <f t="shared" ca="1" si="87"/>
        <v/>
      </c>
      <c r="C771" s="80" t="str">
        <f t="shared" ca="1" si="81"/>
        <v/>
      </c>
      <c r="D771" s="83" t="str">
        <f t="shared" ca="1" si="82"/>
        <v/>
      </c>
      <c r="E771" s="81">
        <f t="shared" ca="1" si="86"/>
        <v>0</v>
      </c>
      <c r="F771" s="83"/>
      <c r="G771" s="82" t="str">
        <f t="shared" ca="1" si="83"/>
        <v/>
      </c>
      <c r="H771" s="82" t="str">
        <f t="shared" ca="1" si="84"/>
        <v/>
      </c>
      <c r="I771" s="82" t="str">
        <f t="shared" ca="1" si="85"/>
        <v/>
      </c>
    </row>
    <row r="772" spans="2:9" ht="15" thickBot="1" x14ac:dyDescent="0.35">
      <c r="B772" s="79" t="str">
        <f t="shared" ca="1" si="87"/>
        <v/>
      </c>
      <c r="C772" s="80" t="str">
        <f t="shared" ca="1" si="81"/>
        <v/>
      </c>
      <c r="D772" s="83" t="str">
        <f t="shared" ca="1" si="82"/>
        <v/>
      </c>
      <c r="E772" s="81">
        <f t="shared" ca="1" si="86"/>
        <v>0</v>
      </c>
      <c r="F772" s="83"/>
      <c r="G772" s="82" t="str">
        <f t="shared" ca="1" si="83"/>
        <v/>
      </c>
      <c r="H772" s="82" t="str">
        <f t="shared" ca="1" si="84"/>
        <v/>
      </c>
      <c r="I772" s="82" t="str">
        <f t="shared" ca="1" si="85"/>
        <v/>
      </c>
    </row>
    <row r="773" spans="2:9" ht="15" thickBot="1" x14ac:dyDescent="0.35">
      <c r="B773" s="79" t="str">
        <f t="shared" ca="1" si="87"/>
        <v/>
      </c>
      <c r="C773" s="80" t="str">
        <f t="shared" ca="1" si="81"/>
        <v/>
      </c>
      <c r="D773" s="83" t="str">
        <f t="shared" ca="1" si="82"/>
        <v/>
      </c>
      <c r="E773" s="81">
        <f t="shared" ca="1" si="86"/>
        <v>0</v>
      </c>
      <c r="F773" s="83"/>
      <c r="G773" s="82" t="str">
        <f t="shared" ca="1" si="83"/>
        <v/>
      </c>
      <c r="H773" s="82" t="str">
        <f t="shared" ca="1" si="84"/>
        <v/>
      </c>
      <c r="I773" s="82" t="str">
        <f t="shared" ca="1" si="85"/>
        <v/>
      </c>
    </row>
    <row r="774" spans="2:9" ht="15" thickBot="1" x14ac:dyDescent="0.35">
      <c r="B774" s="79" t="str">
        <f t="shared" ca="1" si="87"/>
        <v/>
      </c>
      <c r="C774" s="80" t="str">
        <f t="shared" ca="1" si="81"/>
        <v/>
      </c>
      <c r="D774" s="83" t="str">
        <f t="shared" ca="1" si="82"/>
        <v/>
      </c>
      <c r="E774" s="81">
        <f t="shared" ca="1" si="86"/>
        <v>0</v>
      </c>
      <c r="F774" s="83"/>
      <c r="G774" s="82" t="str">
        <f t="shared" ca="1" si="83"/>
        <v/>
      </c>
      <c r="H774" s="82" t="str">
        <f t="shared" ca="1" si="84"/>
        <v/>
      </c>
      <c r="I774" s="82" t="str">
        <f t="shared" ca="1" si="85"/>
        <v/>
      </c>
    </row>
    <row r="775" spans="2:9" ht="15" thickBot="1" x14ac:dyDescent="0.35">
      <c r="B775" s="79" t="str">
        <f t="shared" ca="1" si="87"/>
        <v/>
      </c>
      <c r="C775" s="80" t="str">
        <f t="shared" ca="1" si="81"/>
        <v/>
      </c>
      <c r="D775" s="83" t="str">
        <f t="shared" ca="1" si="82"/>
        <v/>
      </c>
      <c r="E775" s="81">
        <f t="shared" ca="1" si="86"/>
        <v>0</v>
      </c>
      <c r="F775" s="83"/>
      <c r="G775" s="82" t="str">
        <f t="shared" ca="1" si="83"/>
        <v/>
      </c>
      <c r="H775" s="82" t="str">
        <f t="shared" ca="1" si="84"/>
        <v/>
      </c>
      <c r="I775" s="82" t="str">
        <f t="shared" ca="1" si="85"/>
        <v/>
      </c>
    </row>
    <row r="776" spans="2:9" ht="15" thickBot="1" x14ac:dyDescent="0.35">
      <c r="B776" s="79" t="str">
        <f t="shared" ca="1" si="87"/>
        <v/>
      </c>
      <c r="C776" s="80" t="str">
        <f t="shared" ca="1" si="81"/>
        <v/>
      </c>
      <c r="D776" s="83" t="str">
        <f t="shared" ca="1" si="82"/>
        <v/>
      </c>
      <c r="E776" s="81">
        <f t="shared" ca="1" si="86"/>
        <v>0</v>
      </c>
      <c r="F776" s="83"/>
      <c r="G776" s="82" t="str">
        <f t="shared" ca="1" si="83"/>
        <v/>
      </c>
      <c r="H776" s="82" t="str">
        <f t="shared" ca="1" si="84"/>
        <v/>
      </c>
      <c r="I776" s="82" t="str">
        <f t="shared" ca="1" si="85"/>
        <v/>
      </c>
    </row>
    <row r="777" spans="2:9" ht="15" thickBot="1" x14ac:dyDescent="0.35">
      <c r="B777" s="79" t="str">
        <f t="shared" ca="1" si="87"/>
        <v/>
      </c>
      <c r="C777" s="80" t="str">
        <f t="shared" ca="1" si="81"/>
        <v/>
      </c>
      <c r="D777" s="83" t="str">
        <f t="shared" ca="1" si="82"/>
        <v/>
      </c>
      <c r="E777" s="81">
        <f t="shared" ca="1" si="86"/>
        <v>0</v>
      </c>
      <c r="F777" s="83"/>
      <c r="G777" s="82" t="str">
        <f t="shared" ca="1" si="83"/>
        <v/>
      </c>
      <c r="H777" s="82" t="str">
        <f t="shared" ca="1" si="84"/>
        <v/>
      </c>
      <c r="I777" s="82" t="str">
        <f t="shared" ca="1" si="85"/>
        <v/>
      </c>
    </row>
    <row r="778" spans="2:9" ht="15" thickBot="1" x14ac:dyDescent="0.35">
      <c r="B778" s="79" t="str">
        <f t="shared" ca="1" si="87"/>
        <v/>
      </c>
      <c r="C778" s="80" t="str">
        <f t="shared" ca="1" si="81"/>
        <v/>
      </c>
      <c r="D778" s="83" t="str">
        <f t="shared" ca="1" si="82"/>
        <v/>
      </c>
      <c r="E778" s="81">
        <f t="shared" ca="1" si="86"/>
        <v>0</v>
      </c>
      <c r="F778" s="83"/>
      <c r="G778" s="82" t="str">
        <f t="shared" ca="1" si="83"/>
        <v/>
      </c>
      <c r="H778" s="82" t="str">
        <f t="shared" ca="1" si="84"/>
        <v/>
      </c>
      <c r="I778" s="82" t="str">
        <f t="shared" ca="1" si="85"/>
        <v/>
      </c>
    </row>
    <row r="779" spans="2:9" ht="15" thickBot="1" x14ac:dyDescent="0.35">
      <c r="B779" s="79" t="str">
        <f t="shared" ca="1" si="87"/>
        <v/>
      </c>
      <c r="C779" s="80" t="str">
        <f t="shared" ca="1" si="81"/>
        <v/>
      </c>
      <c r="D779" s="83" t="str">
        <f t="shared" ca="1" si="82"/>
        <v/>
      </c>
      <c r="E779" s="81">
        <f t="shared" ca="1" si="86"/>
        <v>0</v>
      </c>
      <c r="F779" s="83"/>
      <c r="G779" s="82" t="str">
        <f t="shared" ca="1" si="83"/>
        <v/>
      </c>
      <c r="H779" s="82" t="str">
        <f t="shared" ca="1" si="84"/>
        <v/>
      </c>
      <c r="I779" s="82" t="str">
        <f t="shared" ca="1" si="85"/>
        <v/>
      </c>
    </row>
    <row r="780" spans="2:9" ht="15" thickBot="1" x14ac:dyDescent="0.35">
      <c r="B780" s="79" t="str">
        <f t="shared" ca="1" si="87"/>
        <v/>
      </c>
      <c r="C780" s="80" t="str">
        <f t="shared" ca="1" si="81"/>
        <v/>
      </c>
      <c r="D780" s="83" t="str">
        <f t="shared" ca="1" si="82"/>
        <v/>
      </c>
      <c r="E780" s="81">
        <f t="shared" ca="1" si="86"/>
        <v>0</v>
      </c>
      <c r="F780" s="83"/>
      <c r="G780" s="82" t="str">
        <f t="shared" ca="1" si="83"/>
        <v/>
      </c>
      <c r="H780" s="82" t="str">
        <f t="shared" ca="1" si="84"/>
        <v/>
      </c>
      <c r="I780" s="82" t="str">
        <f t="shared" ca="1" si="85"/>
        <v/>
      </c>
    </row>
    <row r="781" spans="2:9" ht="15" thickBot="1" x14ac:dyDescent="0.35">
      <c r="B781" s="79" t="str">
        <f t="shared" ca="1" si="87"/>
        <v/>
      </c>
      <c r="C781" s="80" t="str">
        <f t="shared" ca="1" si="81"/>
        <v/>
      </c>
      <c r="D781" s="83" t="str">
        <f t="shared" ca="1" si="82"/>
        <v/>
      </c>
      <c r="E781" s="81">
        <f t="shared" ca="1" si="86"/>
        <v>0</v>
      </c>
      <c r="F781" s="83"/>
      <c r="G781" s="82" t="str">
        <f t="shared" ca="1" si="83"/>
        <v/>
      </c>
      <c r="H781" s="82" t="str">
        <f t="shared" ca="1" si="84"/>
        <v/>
      </c>
      <c r="I781" s="82" t="str">
        <f t="shared" ca="1" si="85"/>
        <v/>
      </c>
    </row>
    <row r="782" spans="2:9" ht="15" thickBot="1" x14ac:dyDescent="0.35">
      <c r="B782" s="79" t="str">
        <f t="shared" ca="1" si="87"/>
        <v/>
      </c>
      <c r="C782" s="80" t="str">
        <f t="shared" ca="1" si="81"/>
        <v/>
      </c>
      <c r="D782" s="83" t="str">
        <f t="shared" ca="1" si="82"/>
        <v/>
      </c>
      <c r="E782" s="81">
        <f t="shared" ca="1" si="86"/>
        <v>0</v>
      </c>
      <c r="F782" s="83"/>
      <c r="G782" s="82" t="str">
        <f t="shared" ca="1" si="83"/>
        <v/>
      </c>
      <c r="H782" s="82" t="str">
        <f t="shared" ca="1" si="84"/>
        <v/>
      </c>
      <c r="I782" s="82" t="str">
        <f t="shared" ca="1" si="85"/>
        <v/>
      </c>
    </row>
    <row r="783" spans="2:9" ht="15" thickBot="1" x14ac:dyDescent="0.35">
      <c r="B783" s="79" t="str">
        <f t="shared" ca="1" si="87"/>
        <v/>
      </c>
      <c r="C783" s="80" t="str">
        <f t="shared" ca="1" si="81"/>
        <v/>
      </c>
      <c r="D783" s="83" t="str">
        <f t="shared" ca="1" si="82"/>
        <v/>
      </c>
      <c r="E783" s="81">
        <f t="shared" ca="1" si="86"/>
        <v>0</v>
      </c>
      <c r="F783" s="83"/>
      <c r="G783" s="82" t="str">
        <f t="shared" ca="1" si="83"/>
        <v/>
      </c>
      <c r="H783" s="82" t="str">
        <f t="shared" ca="1" si="84"/>
        <v/>
      </c>
      <c r="I783" s="82" t="str">
        <f t="shared" ca="1" si="85"/>
        <v/>
      </c>
    </row>
    <row r="784" spans="2:9" ht="15" thickBot="1" x14ac:dyDescent="0.35">
      <c r="B784" s="79" t="str">
        <f t="shared" ca="1" si="87"/>
        <v/>
      </c>
      <c r="C784" s="80" t="str">
        <f t="shared" ca="1" si="81"/>
        <v/>
      </c>
      <c r="D784" s="83" t="str">
        <f t="shared" ca="1" si="82"/>
        <v/>
      </c>
      <c r="E784" s="81">
        <f t="shared" ca="1" si="86"/>
        <v>0</v>
      </c>
      <c r="F784" s="83"/>
      <c r="G784" s="82" t="str">
        <f t="shared" ca="1" si="83"/>
        <v/>
      </c>
      <c r="H784" s="82" t="str">
        <f t="shared" ca="1" si="84"/>
        <v/>
      </c>
      <c r="I784" s="82" t="str">
        <f t="shared" ca="1" si="85"/>
        <v/>
      </c>
    </row>
    <row r="785" spans="2:9" ht="15" thickBot="1" x14ac:dyDescent="0.35">
      <c r="B785" s="79" t="str">
        <f t="shared" ca="1" si="87"/>
        <v/>
      </c>
      <c r="C785" s="80" t="str">
        <f t="shared" ca="1" si="81"/>
        <v/>
      </c>
      <c r="D785" s="83" t="str">
        <f t="shared" ca="1" si="82"/>
        <v/>
      </c>
      <c r="E785" s="81">
        <f t="shared" ca="1" si="86"/>
        <v>0</v>
      </c>
      <c r="F785" s="83"/>
      <c r="G785" s="82" t="str">
        <f t="shared" ca="1" si="83"/>
        <v/>
      </c>
      <c r="H785" s="82" t="str">
        <f t="shared" ca="1" si="84"/>
        <v/>
      </c>
      <c r="I785" s="82" t="str">
        <f t="shared" ca="1" si="85"/>
        <v/>
      </c>
    </row>
    <row r="786" spans="2:9" ht="15" thickBot="1" x14ac:dyDescent="0.35">
      <c r="B786" s="79" t="str">
        <f t="shared" ca="1" si="87"/>
        <v/>
      </c>
      <c r="C786" s="80" t="str">
        <f t="shared" ca="1" si="81"/>
        <v/>
      </c>
      <c r="D786" s="83" t="str">
        <f t="shared" ca="1" si="82"/>
        <v/>
      </c>
      <c r="E786" s="81">
        <f t="shared" ca="1" si="86"/>
        <v>0</v>
      </c>
      <c r="F786" s="83"/>
      <c r="G786" s="82" t="str">
        <f t="shared" ca="1" si="83"/>
        <v/>
      </c>
      <c r="H786" s="82" t="str">
        <f t="shared" ca="1" si="84"/>
        <v/>
      </c>
      <c r="I786" s="82" t="str">
        <f t="shared" ca="1" si="85"/>
        <v/>
      </c>
    </row>
    <row r="787" spans="2:9" ht="15" thickBot="1" x14ac:dyDescent="0.35">
      <c r="B787" s="79" t="str">
        <f t="shared" ca="1" si="87"/>
        <v/>
      </c>
      <c r="C787" s="80" t="str">
        <f t="shared" ca="1" si="81"/>
        <v/>
      </c>
      <c r="D787" s="83" t="str">
        <f t="shared" ca="1" si="82"/>
        <v/>
      </c>
      <c r="E787" s="81">
        <f t="shared" ca="1" si="86"/>
        <v>0</v>
      </c>
      <c r="F787" s="83"/>
      <c r="G787" s="82" t="str">
        <f t="shared" ca="1" si="83"/>
        <v/>
      </c>
      <c r="H787" s="82" t="str">
        <f t="shared" ca="1" si="84"/>
        <v/>
      </c>
      <c r="I787" s="82" t="str">
        <f t="shared" ca="1" si="85"/>
        <v/>
      </c>
    </row>
    <row r="788" spans="2:9" ht="15" thickBot="1" x14ac:dyDescent="0.35">
      <c r="B788" s="79" t="str">
        <f t="shared" ca="1" si="87"/>
        <v/>
      </c>
      <c r="C788" s="80" t="str">
        <f t="shared" ca="1" si="81"/>
        <v/>
      </c>
      <c r="D788" s="83" t="str">
        <f t="shared" ca="1" si="82"/>
        <v/>
      </c>
      <c r="E788" s="81">
        <f t="shared" ca="1" si="86"/>
        <v>0</v>
      </c>
      <c r="F788" s="83"/>
      <c r="G788" s="82" t="str">
        <f t="shared" ca="1" si="83"/>
        <v/>
      </c>
      <c r="H788" s="82" t="str">
        <f t="shared" ca="1" si="84"/>
        <v/>
      </c>
      <c r="I788" s="82" t="str">
        <f t="shared" ca="1" si="85"/>
        <v/>
      </c>
    </row>
    <row r="789" spans="2:9" ht="15" thickBot="1" x14ac:dyDescent="0.35">
      <c r="B789" s="79" t="str">
        <f t="shared" ca="1" si="87"/>
        <v/>
      </c>
      <c r="C789" s="80" t="str">
        <f t="shared" ca="1" si="81"/>
        <v/>
      </c>
      <c r="D789" s="83" t="str">
        <f t="shared" ca="1" si="82"/>
        <v/>
      </c>
      <c r="E789" s="81">
        <f t="shared" ca="1" si="86"/>
        <v>0</v>
      </c>
      <c r="F789" s="83"/>
      <c r="G789" s="82" t="str">
        <f t="shared" ca="1" si="83"/>
        <v/>
      </c>
      <c r="H789" s="82" t="str">
        <f t="shared" ca="1" si="84"/>
        <v/>
      </c>
      <c r="I789" s="82" t="str">
        <f t="shared" ca="1" si="85"/>
        <v/>
      </c>
    </row>
    <row r="790" spans="2:9" ht="15" thickBot="1" x14ac:dyDescent="0.35">
      <c r="B790" s="79" t="str">
        <f t="shared" ca="1" si="87"/>
        <v/>
      </c>
      <c r="C790" s="80" t="str">
        <f t="shared" ca="1" si="81"/>
        <v/>
      </c>
      <c r="D790" s="83" t="str">
        <f t="shared" ca="1" si="82"/>
        <v/>
      </c>
      <c r="E790" s="81">
        <f t="shared" ca="1" si="86"/>
        <v>0</v>
      </c>
      <c r="F790" s="83"/>
      <c r="G790" s="82" t="str">
        <f t="shared" ca="1" si="83"/>
        <v/>
      </c>
      <c r="H790" s="82" t="str">
        <f t="shared" ca="1" si="84"/>
        <v/>
      </c>
      <c r="I790" s="82" t="str">
        <f t="shared" ca="1" si="85"/>
        <v/>
      </c>
    </row>
    <row r="791" spans="2:9" ht="15" thickBot="1" x14ac:dyDescent="0.35">
      <c r="B791" s="79" t="str">
        <f t="shared" ca="1" si="87"/>
        <v/>
      </c>
      <c r="C791" s="80" t="str">
        <f t="shared" ca="1" si="81"/>
        <v/>
      </c>
      <c r="D791" s="83" t="str">
        <f t="shared" ca="1" si="82"/>
        <v/>
      </c>
      <c r="E791" s="81">
        <f t="shared" ca="1" si="86"/>
        <v>0</v>
      </c>
      <c r="F791" s="83"/>
      <c r="G791" s="82" t="str">
        <f t="shared" ca="1" si="83"/>
        <v/>
      </c>
      <c r="H791" s="82" t="str">
        <f t="shared" ca="1" si="84"/>
        <v/>
      </c>
      <c r="I791" s="82" t="str">
        <f t="shared" ca="1" si="85"/>
        <v/>
      </c>
    </row>
    <row r="792" spans="2:9" ht="15" thickBot="1" x14ac:dyDescent="0.35">
      <c r="B792" s="79" t="str">
        <f t="shared" ca="1" si="87"/>
        <v/>
      </c>
      <c r="C792" s="80" t="str">
        <f t="shared" ref="C792:C855" ca="1" si="88">IF($E$10="End of the Period",IF(B792="","",IF(OR(payment_frequency_3="Weekly",payment_frequency_3="Bi-weekly",payment_frequency_3="Semi-monthly"),first_payment_date_3+B792*VLOOKUP(payment_frequency_3,periodic_table,2,0),EDATE(first_payment_date_3,B792*VLOOKUP(payment_frequency_3,periodic_table,2,0)))),IF(B792="","",IF(OR(payment_frequency_3="Weekly",payment_frequency_3="Bi-weekly",payment_frequency_3="Semi-monthly"),first_payment_date_3+(B792-1)*VLOOKUP(payment_frequency_3,periodic_table,2,0),EDATE(first_payment_date_3,(B792-1)*VLOOKUP(payment_frequency_3,periodic_table,2,0)))))</f>
        <v/>
      </c>
      <c r="D792" s="83" t="str">
        <f t="shared" ref="D792:D855" ca="1" si="89">IF(B792="","",IF(I791&lt;payment_3,I791*(1+rate_3),payment_3))</f>
        <v/>
      </c>
      <c r="E792" s="81">
        <f t="shared" ca="1" si="86"/>
        <v>0</v>
      </c>
      <c r="F792" s="83"/>
      <c r="G792" s="82" t="str">
        <f t="shared" ref="G792:G855" ca="1" si="90">IF(AND(payment_type_3=1,B792=1),0,IF(B792="","",I791*rate_3))</f>
        <v/>
      </c>
      <c r="H792" s="82" t="str">
        <f t="shared" ca="1" si="84"/>
        <v/>
      </c>
      <c r="I792" s="82" t="str">
        <f t="shared" ca="1" si="85"/>
        <v/>
      </c>
    </row>
    <row r="793" spans="2:9" ht="15" thickBot="1" x14ac:dyDescent="0.35">
      <c r="B793" s="79" t="str">
        <f t="shared" ca="1" si="87"/>
        <v/>
      </c>
      <c r="C793" s="80" t="str">
        <f t="shared" ca="1" si="88"/>
        <v/>
      </c>
      <c r="D793" s="83" t="str">
        <f t="shared" ca="1" si="89"/>
        <v/>
      </c>
      <c r="E793" s="81">
        <f t="shared" ca="1" si="86"/>
        <v>0</v>
      </c>
      <c r="F793" s="83"/>
      <c r="G793" s="82" t="str">
        <f t="shared" ca="1" si="90"/>
        <v/>
      </c>
      <c r="H793" s="82" t="str">
        <f t="shared" ref="H793:H856" ca="1" si="91">IF(B793="","",D793-G793+E793+F793)</f>
        <v/>
      </c>
      <c r="I793" s="82" t="str">
        <f t="shared" ref="I793:I856" ca="1" si="92">IFERROR(IF(H793&lt;=0,"",I792-H793),"")</f>
        <v/>
      </c>
    </row>
    <row r="794" spans="2:9" ht="15" thickBot="1" x14ac:dyDescent="0.35">
      <c r="B794" s="79" t="str">
        <f t="shared" ca="1" si="87"/>
        <v/>
      </c>
      <c r="C794" s="80" t="str">
        <f t="shared" ca="1" si="88"/>
        <v/>
      </c>
      <c r="D794" s="83" t="str">
        <f t="shared" ca="1" si="89"/>
        <v/>
      </c>
      <c r="E794" s="81">
        <f t="shared" ca="1" si="86"/>
        <v>0</v>
      </c>
      <c r="F794" s="83"/>
      <c r="G794" s="82" t="str">
        <f t="shared" ca="1" si="90"/>
        <v/>
      </c>
      <c r="H794" s="82" t="str">
        <f t="shared" ca="1" si="91"/>
        <v/>
      </c>
      <c r="I794" s="82" t="str">
        <f t="shared" ca="1" si="92"/>
        <v/>
      </c>
    </row>
    <row r="795" spans="2:9" ht="15" thickBot="1" x14ac:dyDescent="0.35">
      <c r="B795" s="79" t="str">
        <f t="shared" ca="1" si="87"/>
        <v/>
      </c>
      <c r="C795" s="80" t="str">
        <f t="shared" ca="1" si="88"/>
        <v/>
      </c>
      <c r="D795" s="83" t="str">
        <f t="shared" ca="1" si="89"/>
        <v/>
      </c>
      <c r="E795" s="81">
        <f t="shared" ca="1" si="86"/>
        <v>0</v>
      </c>
      <c r="F795" s="83"/>
      <c r="G795" s="82" t="str">
        <f t="shared" ca="1" si="90"/>
        <v/>
      </c>
      <c r="H795" s="82" t="str">
        <f t="shared" ca="1" si="91"/>
        <v/>
      </c>
      <c r="I795" s="82" t="str">
        <f t="shared" ca="1" si="92"/>
        <v/>
      </c>
    </row>
    <row r="796" spans="2:9" ht="15" thickBot="1" x14ac:dyDescent="0.35">
      <c r="B796" s="79" t="str">
        <f t="shared" ca="1" si="87"/>
        <v/>
      </c>
      <c r="C796" s="80" t="str">
        <f t="shared" ca="1" si="88"/>
        <v/>
      </c>
      <c r="D796" s="83" t="str">
        <f t="shared" ca="1" si="89"/>
        <v/>
      </c>
      <c r="E796" s="81">
        <f t="shared" ca="1" si="86"/>
        <v>0</v>
      </c>
      <c r="F796" s="83"/>
      <c r="G796" s="82" t="str">
        <f t="shared" ca="1" si="90"/>
        <v/>
      </c>
      <c r="H796" s="82" t="str">
        <f t="shared" ca="1" si="91"/>
        <v/>
      </c>
      <c r="I796" s="82" t="str">
        <f t="shared" ca="1" si="92"/>
        <v/>
      </c>
    </row>
    <row r="797" spans="2:9" ht="15" thickBot="1" x14ac:dyDescent="0.35">
      <c r="B797" s="79" t="str">
        <f t="shared" ca="1" si="87"/>
        <v/>
      </c>
      <c r="C797" s="80" t="str">
        <f t="shared" ca="1" si="88"/>
        <v/>
      </c>
      <c r="D797" s="83" t="str">
        <f t="shared" ca="1" si="89"/>
        <v/>
      </c>
      <c r="E797" s="81">
        <f t="shared" ca="1" si="86"/>
        <v>0</v>
      </c>
      <c r="F797" s="83"/>
      <c r="G797" s="82" t="str">
        <f t="shared" ca="1" si="90"/>
        <v/>
      </c>
      <c r="H797" s="82" t="str">
        <f t="shared" ca="1" si="91"/>
        <v/>
      </c>
      <c r="I797" s="82" t="str">
        <f t="shared" ca="1" si="92"/>
        <v/>
      </c>
    </row>
    <row r="798" spans="2:9" ht="15" thickBot="1" x14ac:dyDescent="0.35">
      <c r="B798" s="79" t="str">
        <f t="shared" ca="1" si="87"/>
        <v/>
      </c>
      <c r="C798" s="80" t="str">
        <f t="shared" ca="1" si="88"/>
        <v/>
      </c>
      <c r="D798" s="83" t="str">
        <f t="shared" ca="1" si="89"/>
        <v/>
      </c>
      <c r="E798" s="81">
        <f t="shared" ca="1" si="86"/>
        <v>0</v>
      </c>
      <c r="F798" s="83"/>
      <c r="G798" s="82" t="str">
        <f t="shared" ca="1" si="90"/>
        <v/>
      </c>
      <c r="H798" s="82" t="str">
        <f t="shared" ca="1" si="91"/>
        <v/>
      </c>
      <c r="I798" s="82" t="str">
        <f t="shared" ca="1" si="92"/>
        <v/>
      </c>
    </row>
    <row r="799" spans="2:9" ht="15" thickBot="1" x14ac:dyDescent="0.35">
      <c r="B799" s="79" t="str">
        <f t="shared" ca="1" si="87"/>
        <v/>
      </c>
      <c r="C799" s="80" t="str">
        <f t="shared" ca="1" si="88"/>
        <v/>
      </c>
      <c r="D799" s="83" t="str">
        <f t="shared" ca="1" si="89"/>
        <v/>
      </c>
      <c r="E799" s="81">
        <f t="shared" ca="1" si="86"/>
        <v>0</v>
      </c>
      <c r="F799" s="83"/>
      <c r="G799" s="82" t="str">
        <f t="shared" ca="1" si="90"/>
        <v/>
      </c>
      <c r="H799" s="82" t="str">
        <f t="shared" ca="1" si="91"/>
        <v/>
      </c>
      <c r="I799" s="82" t="str">
        <f t="shared" ca="1" si="92"/>
        <v/>
      </c>
    </row>
    <row r="800" spans="2:9" ht="15" thickBot="1" x14ac:dyDescent="0.35">
      <c r="B800" s="79" t="str">
        <f t="shared" ca="1" si="87"/>
        <v/>
      </c>
      <c r="C800" s="80" t="str">
        <f t="shared" ca="1" si="88"/>
        <v/>
      </c>
      <c r="D800" s="83" t="str">
        <f t="shared" ca="1" si="89"/>
        <v/>
      </c>
      <c r="E800" s="81">
        <f t="shared" ca="1" si="86"/>
        <v>0</v>
      </c>
      <c r="F800" s="83"/>
      <c r="G800" s="82" t="str">
        <f t="shared" ca="1" si="90"/>
        <v/>
      </c>
      <c r="H800" s="82" t="str">
        <f t="shared" ca="1" si="91"/>
        <v/>
      </c>
      <c r="I800" s="82" t="str">
        <f t="shared" ca="1" si="92"/>
        <v/>
      </c>
    </row>
    <row r="801" spans="2:9" ht="15" thickBot="1" x14ac:dyDescent="0.35">
      <c r="B801" s="79" t="str">
        <f t="shared" ca="1" si="87"/>
        <v/>
      </c>
      <c r="C801" s="80" t="str">
        <f t="shared" ca="1" si="88"/>
        <v/>
      </c>
      <c r="D801" s="83" t="str">
        <f t="shared" ca="1" si="89"/>
        <v/>
      </c>
      <c r="E801" s="81">
        <f t="shared" ca="1" si="86"/>
        <v>0</v>
      </c>
      <c r="F801" s="83"/>
      <c r="G801" s="82" t="str">
        <f t="shared" ca="1" si="90"/>
        <v/>
      </c>
      <c r="H801" s="82" t="str">
        <f t="shared" ca="1" si="91"/>
        <v/>
      </c>
      <c r="I801" s="82" t="str">
        <f t="shared" ca="1" si="92"/>
        <v/>
      </c>
    </row>
    <row r="802" spans="2:9" ht="15" thickBot="1" x14ac:dyDescent="0.35">
      <c r="B802" s="79" t="str">
        <f t="shared" ca="1" si="87"/>
        <v/>
      </c>
      <c r="C802" s="80" t="str">
        <f t="shared" ca="1" si="88"/>
        <v/>
      </c>
      <c r="D802" s="83" t="str">
        <f t="shared" ca="1" si="89"/>
        <v/>
      </c>
      <c r="E802" s="81">
        <f t="shared" ca="1" si="86"/>
        <v>0</v>
      </c>
      <c r="F802" s="83"/>
      <c r="G802" s="82" t="str">
        <f t="shared" ca="1" si="90"/>
        <v/>
      </c>
      <c r="H802" s="82" t="str">
        <f t="shared" ca="1" si="91"/>
        <v/>
      </c>
      <c r="I802" s="82" t="str">
        <f t="shared" ca="1" si="92"/>
        <v/>
      </c>
    </row>
    <row r="803" spans="2:9" ht="15" thickBot="1" x14ac:dyDescent="0.35">
      <c r="B803" s="79" t="str">
        <f t="shared" ca="1" si="87"/>
        <v/>
      </c>
      <c r="C803" s="80" t="str">
        <f t="shared" ca="1" si="88"/>
        <v/>
      </c>
      <c r="D803" s="83" t="str">
        <f t="shared" ca="1" si="89"/>
        <v/>
      </c>
      <c r="E803" s="81">
        <f t="shared" ca="1" si="86"/>
        <v>0</v>
      </c>
      <c r="F803" s="83"/>
      <c r="G803" s="82" t="str">
        <f t="shared" ca="1" si="90"/>
        <v/>
      </c>
      <c r="H803" s="82" t="str">
        <f t="shared" ca="1" si="91"/>
        <v/>
      </c>
      <c r="I803" s="82" t="str">
        <f t="shared" ca="1" si="92"/>
        <v/>
      </c>
    </row>
    <row r="804" spans="2:9" ht="15" thickBot="1" x14ac:dyDescent="0.35">
      <c r="B804" s="79" t="str">
        <f t="shared" ca="1" si="87"/>
        <v/>
      </c>
      <c r="C804" s="80" t="str">
        <f t="shared" ca="1" si="88"/>
        <v/>
      </c>
      <c r="D804" s="83" t="str">
        <f t="shared" ca="1" si="89"/>
        <v/>
      </c>
      <c r="E804" s="81">
        <f t="shared" ref="E804:E867" ca="1" si="93">IFERROR(IF(I803-D804&lt;$E$13,0,IF(B804=$I$17,$E$13,IF(B804&lt;$I$17,0,IF(MOD(B804-$I$17,$E$18)=0,$E$13,0)))),0)</f>
        <v>0</v>
      </c>
      <c r="F804" s="83"/>
      <c r="G804" s="82" t="str">
        <f t="shared" ca="1" si="90"/>
        <v/>
      </c>
      <c r="H804" s="82" t="str">
        <f t="shared" ca="1" si="91"/>
        <v/>
      </c>
      <c r="I804" s="82" t="str">
        <f t="shared" ca="1" si="92"/>
        <v/>
      </c>
    </row>
    <row r="805" spans="2:9" ht="15" thickBot="1" x14ac:dyDescent="0.35">
      <c r="B805" s="79" t="str">
        <f t="shared" ca="1" si="87"/>
        <v/>
      </c>
      <c r="C805" s="80" t="str">
        <f t="shared" ca="1" si="88"/>
        <v/>
      </c>
      <c r="D805" s="83" t="str">
        <f t="shared" ca="1" si="89"/>
        <v/>
      </c>
      <c r="E805" s="81">
        <f t="shared" ca="1" si="93"/>
        <v>0</v>
      </c>
      <c r="F805" s="83"/>
      <c r="G805" s="82" t="str">
        <f t="shared" ca="1" si="90"/>
        <v/>
      </c>
      <c r="H805" s="82" t="str">
        <f t="shared" ca="1" si="91"/>
        <v/>
      </c>
      <c r="I805" s="82" t="str">
        <f t="shared" ca="1" si="92"/>
        <v/>
      </c>
    </row>
    <row r="806" spans="2:9" ht="15" thickBot="1" x14ac:dyDescent="0.35">
      <c r="B806" s="79" t="str">
        <f t="shared" ca="1" si="87"/>
        <v/>
      </c>
      <c r="C806" s="80" t="str">
        <f t="shared" ca="1" si="88"/>
        <v/>
      </c>
      <c r="D806" s="83" t="str">
        <f t="shared" ca="1" si="89"/>
        <v/>
      </c>
      <c r="E806" s="81">
        <f t="shared" ca="1" si="93"/>
        <v>0</v>
      </c>
      <c r="F806" s="83"/>
      <c r="G806" s="82" t="str">
        <f t="shared" ca="1" si="90"/>
        <v/>
      </c>
      <c r="H806" s="82" t="str">
        <f t="shared" ca="1" si="91"/>
        <v/>
      </c>
      <c r="I806" s="82" t="str">
        <f t="shared" ca="1" si="92"/>
        <v/>
      </c>
    </row>
    <row r="807" spans="2:9" ht="15" thickBot="1" x14ac:dyDescent="0.35">
      <c r="B807" s="79" t="str">
        <f t="shared" ca="1" si="87"/>
        <v/>
      </c>
      <c r="C807" s="80" t="str">
        <f t="shared" ca="1" si="88"/>
        <v/>
      </c>
      <c r="D807" s="83" t="str">
        <f t="shared" ca="1" si="89"/>
        <v/>
      </c>
      <c r="E807" s="81">
        <f t="shared" ca="1" si="93"/>
        <v>0</v>
      </c>
      <c r="F807" s="83"/>
      <c r="G807" s="82" t="str">
        <f t="shared" ca="1" si="90"/>
        <v/>
      </c>
      <c r="H807" s="82" t="str">
        <f t="shared" ca="1" si="91"/>
        <v/>
      </c>
      <c r="I807" s="82" t="str">
        <f t="shared" ca="1" si="92"/>
        <v/>
      </c>
    </row>
    <row r="808" spans="2:9" ht="15" thickBot="1" x14ac:dyDescent="0.35">
      <c r="B808" s="79" t="str">
        <f t="shared" ca="1" si="87"/>
        <v/>
      </c>
      <c r="C808" s="80" t="str">
        <f t="shared" ca="1" si="88"/>
        <v/>
      </c>
      <c r="D808" s="83" t="str">
        <f t="shared" ca="1" si="89"/>
        <v/>
      </c>
      <c r="E808" s="81">
        <f t="shared" ca="1" si="93"/>
        <v>0</v>
      </c>
      <c r="F808" s="83"/>
      <c r="G808" s="82" t="str">
        <f t="shared" ca="1" si="90"/>
        <v/>
      </c>
      <c r="H808" s="82" t="str">
        <f t="shared" ca="1" si="91"/>
        <v/>
      </c>
      <c r="I808" s="82" t="str">
        <f t="shared" ca="1" si="92"/>
        <v/>
      </c>
    </row>
    <row r="809" spans="2:9" ht="15" thickBot="1" x14ac:dyDescent="0.35">
      <c r="B809" s="79" t="str">
        <f t="shared" ca="1" si="87"/>
        <v/>
      </c>
      <c r="C809" s="80" t="str">
        <f t="shared" ca="1" si="88"/>
        <v/>
      </c>
      <c r="D809" s="83" t="str">
        <f t="shared" ca="1" si="89"/>
        <v/>
      </c>
      <c r="E809" s="81">
        <f t="shared" ca="1" si="93"/>
        <v>0</v>
      </c>
      <c r="F809" s="83"/>
      <c r="G809" s="82" t="str">
        <f t="shared" ca="1" si="90"/>
        <v/>
      </c>
      <c r="H809" s="82" t="str">
        <f t="shared" ca="1" si="91"/>
        <v/>
      </c>
      <c r="I809" s="82" t="str">
        <f t="shared" ca="1" si="92"/>
        <v/>
      </c>
    </row>
    <row r="810" spans="2:9" ht="15" thickBot="1" x14ac:dyDescent="0.35">
      <c r="B810" s="79" t="str">
        <f t="shared" ca="1" si="87"/>
        <v/>
      </c>
      <c r="C810" s="80" t="str">
        <f t="shared" ca="1" si="88"/>
        <v/>
      </c>
      <c r="D810" s="83" t="str">
        <f t="shared" ca="1" si="89"/>
        <v/>
      </c>
      <c r="E810" s="81">
        <f t="shared" ca="1" si="93"/>
        <v>0</v>
      </c>
      <c r="F810" s="83"/>
      <c r="G810" s="82" t="str">
        <f t="shared" ca="1" si="90"/>
        <v/>
      </c>
      <c r="H810" s="82" t="str">
        <f t="shared" ca="1" si="91"/>
        <v/>
      </c>
      <c r="I810" s="82" t="str">
        <f t="shared" ca="1" si="92"/>
        <v/>
      </c>
    </row>
    <row r="811" spans="2:9" ht="15" thickBot="1" x14ac:dyDescent="0.35">
      <c r="B811" s="79" t="str">
        <f t="shared" ca="1" si="87"/>
        <v/>
      </c>
      <c r="C811" s="80" t="str">
        <f t="shared" ca="1" si="88"/>
        <v/>
      </c>
      <c r="D811" s="83" t="str">
        <f t="shared" ca="1" si="89"/>
        <v/>
      </c>
      <c r="E811" s="81">
        <f t="shared" ca="1" si="93"/>
        <v>0</v>
      </c>
      <c r="F811" s="83"/>
      <c r="G811" s="82" t="str">
        <f t="shared" ca="1" si="90"/>
        <v/>
      </c>
      <c r="H811" s="82" t="str">
        <f t="shared" ca="1" si="91"/>
        <v/>
      </c>
      <c r="I811" s="82" t="str">
        <f t="shared" ca="1" si="92"/>
        <v/>
      </c>
    </row>
    <row r="812" spans="2:9" ht="15" thickBot="1" x14ac:dyDescent="0.35">
      <c r="B812" s="79" t="str">
        <f t="shared" ca="1" si="87"/>
        <v/>
      </c>
      <c r="C812" s="80" t="str">
        <f t="shared" ca="1" si="88"/>
        <v/>
      </c>
      <c r="D812" s="83" t="str">
        <f t="shared" ca="1" si="89"/>
        <v/>
      </c>
      <c r="E812" s="81">
        <f t="shared" ca="1" si="93"/>
        <v>0</v>
      </c>
      <c r="F812" s="83"/>
      <c r="G812" s="82" t="str">
        <f t="shared" ca="1" si="90"/>
        <v/>
      </c>
      <c r="H812" s="82" t="str">
        <f t="shared" ca="1" si="91"/>
        <v/>
      </c>
      <c r="I812" s="82" t="str">
        <f t="shared" ca="1" si="92"/>
        <v/>
      </c>
    </row>
    <row r="813" spans="2:9" ht="15" thickBot="1" x14ac:dyDescent="0.35">
      <c r="B813" s="79" t="str">
        <f t="shared" ca="1" si="87"/>
        <v/>
      </c>
      <c r="C813" s="80" t="str">
        <f t="shared" ca="1" si="88"/>
        <v/>
      </c>
      <c r="D813" s="83" t="str">
        <f t="shared" ca="1" si="89"/>
        <v/>
      </c>
      <c r="E813" s="81">
        <f t="shared" ca="1" si="93"/>
        <v>0</v>
      </c>
      <c r="F813" s="83"/>
      <c r="G813" s="82" t="str">
        <f t="shared" ca="1" si="90"/>
        <v/>
      </c>
      <c r="H813" s="82" t="str">
        <f t="shared" ca="1" si="91"/>
        <v/>
      </c>
      <c r="I813" s="82" t="str">
        <f t="shared" ca="1" si="92"/>
        <v/>
      </c>
    </row>
    <row r="814" spans="2:9" ht="15" thickBot="1" x14ac:dyDescent="0.35">
      <c r="B814" s="79" t="str">
        <f t="shared" ca="1" si="87"/>
        <v/>
      </c>
      <c r="C814" s="80" t="str">
        <f t="shared" ca="1" si="88"/>
        <v/>
      </c>
      <c r="D814" s="83" t="str">
        <f t="shared" ca="1" si="89"/>
        <v/>
      </c>
      <c r="E814" s="81">
        <f t="shared" ca="1" si="93"/>
        <v>0</v>
      </c>
      <c r="F814" s="83"/>
      <c r="G814" s="82" t="str">
        <f t="shared" ca="1" si="90"/>
        <v/>
      </c>
      <c r="H814" s="82" t="str">
        <f t="shared" ca="1" si="91"/>
        <v/>
      </c>
      <c r="I814" s="82" t="str">
        <f t="shared" ca="1" si="92"/>
        <v/>
      </c>
    </row>
    <row r="815" spans="2:9" ht="15" thickBot="1" x14ac:dyDescent="0.35">
      <c r="B815" s="79" t="str">
        <f t="shared" ref="B815:B878" ca="1" si="94">IFERROR(IF(I814&lt;=0,"",B814+1),"")</f>
        <v/>
      </c>
      <c r="C815" s="80" t="str">
        <f t="shared" ca="1" si="88"/>
        <v/>
      </c>
      <c r="D815" s="83" t="str">
        <f t="shared" ca="1" si="89"/>
        <v/>
      </c>
      <c r="E815" s="81">
        <f t="shared" ca="1" si="93"/>
        <v>0</v>
      </c>
      <c r="F815" s="83"/>
      <c r="G815" s="82" t="str">
        <f t="shared" ca="1" si="90"/>
        <v/>
      </c>
      <c r="H815" s="82" t="str">
        <f t="shared" ca="1" si="91"/>
        <v/>
      </c>
      <c r="I815" s="82" t="str">
        <f t="shared" ca="1" si="92"/>
        <v/>
      </c>
    </row>
    <row r="816" spans="2:9" ht="15" thickBot="1" x14ac:dyDescent="0.35">
      <c r="B816" s="79" t="str">
        <f t="shared" ca="1" si="94"/>
        <v/>
      </c>
      <c r="C816" s="80" t="str">
        <f t="shared" ca="1" si="88"/>
        <v/>
      </c>
      <c r="D816" s="83" t="str">
        <f t="shared" ca="1" si="89"/>
        <v/>
      </c>
      <c r="E816" s="81">
        <f t="shared" ca="1" si="93"/>
        <v>0</v>
      </c>
      <c r="F816" s="83"/>
      <c r="G816" s="82" t="str">
        <f t="shared" ca="1" si="90"/>
        <v/>
      </c>
      <c r="H816" s="82" t="str">
        <f t="shared" ca="1" si="91"/>
        <v/>
      </c>
      <c r="I816" s="82" t="str">
        <f t="shared" ca="1" si="92"/>
        <v/>
      </c>
    </row>
    <row r="817" spans="2:9" ht="15" thickBot="1" x14ac:dyDescent="0.35">
      <c r="B817" s="79" t="str">
        <f t="shared" ca="1" si="94"/>
        <v/>
      </c>
      <c r="C817" s="80" t="str">
        <f t="shared" ca="1" si="88"/>
        <v/>
      </c>
      <c r="D817" s="83" t="str">
        <f t="shared" ca="1" si="89"/>
        <v/>
      </c>
      <c r="E817" s="81">
        <f t="shared" ca="1" si="93"/>
        <v>0</v>
      </c>
      <c r="F817" s="83"/>
      <c r="G817" s="82" t="str">
        <f t="shared" ca="1" si="90"/>
        <v/>
      </c>
      <c r="H817" s="82" t="str">
        <f t="shared" ca="1" si="91"/>
        <v/>
      </c>
      <c r="I817" s="82" t="str">
        <f t="shared" ca="1" si="92"/>
        <v/>
      </c>
    </row>
    <row r="818" spans="2:9" ht="15" thickBot="1" x14ac:dyDescent="0.35">
      <c r="B818" s="79" t="str">
        <f t="shared" ca="1" si="94"/>
        <v/>
      </c>
      <c r="C818" s="80" t="str">
        <f t="shared" ca="1" si="88"/>
        <v/>
      </c>
      <c r="D818" s="83" t="str">
        <f t="shared" ca="1" si="89"/>
        <v/>
      </c>
      <c r="E818" s="81">
        <f t="shared" ca="1" si="93"/>
        <v>0</v>
      </c>
      <c r="F818" s="83"/>
      <c r="G818" s="82" t="str">
        <f t="shared" ca="1" si="90"/>
        <v/>
      </c>
      <c r="H818" s="82" t="str">
        <f t="shared" ca="1" si="91"/>
        <v/>
      </c>
      <c r="I818" s="82" t="str">
        <f t="shared" ca="1" si="92"/>
        <v/>
      </c>
    </row>
    <row r="819" spans="2:9" ht="15" thickBot="1" x14ac:dyDescent="0.35">
      <c r="B819" s="79" t="str">
        <f t="shared" ca="1" si="94"/>
        <v/>
      </c>
      <c r="C819" s="80" t="str">
        <f t="shared" ca="1" si="88"/>
        <v/>
      </c>
      <c r="D819" s="83" t="str">
        <f t="shared" ca="1" si="89"/>
        <v/>
      </c>
      <c r="E819" s="81">
        <f t="shared" ca="1" si="93"/>
        <v>0</v>
      </c>
      <c r="F819" s="83"/>
      <c r="G819" s="82" t="str">
        <f t="shared" ca="1" si="90"/>
        <v/>
      </c>
      <c r="H819" s="82" t="str">
        <f t="shared" ca="1" si="91"/>
        <v/>
      </c>
      <c r="I819" s="82" t="str">
        <f t="shared" ca="1" si="92"/>
        <v/>
      </c>
    </row>
    <row r="820" spans="2:9" ht="15" thickBot="1" x14ac:dyDescent="0.35">
      <c r="B820" s="79" t="str">
        <f t="shared" ca="1" si="94"/>
        <v/>
      </c>
      <c r="C820" s="80" t="str">
        <f t="shared" ca="1" si="88"/>
        <v/>
      </c>
      <c r="D820" s="83" t="str">
        <f t="shared" ca="1" si="89"/>
        <v/>
      </c>
      <c r="E820" s="81">
        <f t="shared" ca="1" si="93"/>
        <v>0</v>
      </c>
      <c r="F820" s="83"/>
      <c r="G820" s="82" t="str">
        <f t="shared" ca="1" si="90"/>
        <v/>
      </c>
      <c r="H820" s="82" t="str">
        <f t="shared" ca="1" si="91"/>
        <v/>
      </c>
      <c r="I820" s="82" t="str">
        <f t="shared" ca="1" si="92"/>
        <v/>
      </c>
    </row>
    <row r="821" spans="2:9" ht="15" thickBot="1" x14ac:dyDescent="0.35">
      <c r="B821" s="79" t="str">
        <f t="shared" ca="1" si="94"/>
        <v/>
      </c>
      <c r="C821" s="80" t="str">
        <f t="shared" ca="1" si="88"/>
        <v/>
      </c>
      <c r="D821" s="83" t="str">
        <f t="shared" ca="1" si="89"/>
        <v/>
      </c>
      <c r="E821" s="81">
        <f t="shared" ca="1" si="93"/>
        <v>0</v>
      </c>
      <c r="F821" s="83"/>
      <c r="G821" s="82" t="str">
        <f t="shared" ca="1" si="90"/>
        <v/>
      </c>
      <c r="H821" s="82" t="str">
        <f t="shared" ca="1" si="91"/>
        <v/>
      </c>
      <c r="I821" s="82" t="str">
        <f t="shared" ca="1" si="92"/>
        <v/>
      </c>
    </row>
    <row r="822" spans="2:9" ht="15" thickBot="1" x14ac:dyDescent="0.35">
      <c r="B822" s="79" t="str">
        <f t="shared" ca="1" si="94"/>
        <v/>
      </c>
      <c r="C822" s="80" t="str">
        <f t="shared" ca="1" si="88"/>
        <v/>
      </c>
      <c r="D822" s="83" t="str">
        <f t="shared" ca="1" si="89"/>
        <v/>
      </c>
      <c r="E822" s="81">
        <f t="shared" ca="1" si="93"/>
        <v>0</v>
      </c>
      <c r="F822" s="83"/>
      <c r="G822" s="82" t="str">
        <f t="shared" ca="1" si="90"/>
        <v/>
      </c>
      <c r="H822" s="82" t="str">
        <f t="shared" ca="1" si="91"/>
        <v/>
      </c>
      <c r="I822" s="82" t="str">
        <f t="shared" ca="1" si="92"/>
        <v/>
      </c>
    </row>
    <row r="823" spans="2:9" ht="15" thickBot="1" x14ac:dyDescent="0.35">
      <c r="B823" s="79" t="str">
        <f t="shared" ca="1" si="94"/>
        <v/>
      </c>
      <c r="C823" s="80" t="str">
        <f t="shared" ca="1" si="88"/>
        <v/>
      </c>
      <c r="D823" s="83" t="str">
        <f t="shared" ca="1" si="89"/>
        <v/>
      </c>
      <c r="E823" s="81">
        <f t="shared" ca="1" si="93"/>
        <v>0</v>
      </c>
      <c r="F823" s="83"/>
      <c r="G823" s="82" t="str">
        <f t="shared" ca="1" si="90"/>
        <v/>
      </c>
      <c r="H823" s="82" t="str">
        <f t="shared" ca="1" si="91"/>
        <v/>
      </c>
      <c r="I823" s="82" t="str">
        <f t="shared" ca="1" si="92"/>
        <v/>
      </c>
    </row>
    <row r="824" spans="2:9" ht="15" thickBot="1" x14ac:dyDescent="0.35">
      <c r="B824" s="79" t="str">
        <f t="shared" ca="1" si="94"/>
        <v/>
      </c>
      <c r="C824" s="80" t="str">
        <f t="shared" ca="1" si="88"/>
        <v/>
      </c>
      <c r="D824" s="83" t="str">
        <f t="shared" ca="1" si="89"/>
        <v/>
      </c>
      <c r="E824" s="81">
        <f t="shared" ca="1" si="93"/>
        <v>0</v>
      </c>
      <c r="F824" s="83"/>
      <c r="G824" s="82" t="str">
        <f t="shared" ca="1" si="90"/>
        <v/>
      </c>
      <c r="H824" s="82" t="str">
        <f t="shared" ca="1" si="91"/>
        <v/>
      </c>
      <c r="I824" s="82" t="str">
        <f t="shared" ca="1" si="92"/>
        <v/>
      </c>
    </row>
    <row r="825" spans="2:9" ht="15" thickBot="1" x14ac:dyDescent="0.35">
      <c r="B825" s="79" t="str">
        <f t="shared" ca="1" si="94"/>
        <v/>
      </c>
      <c r="C825" s="80" t="str">
        <f t="shared" ca="1" si="88"/>
        <v/>
      </c>
      <c r="D825" s="83" t="str">
        <f t="shared" ca="1" si="89"/>
        <v/>
      </c>
      <c r="E825" s="81">
        <f t="shared" ca="1" si="93"/>
        <v>0</v>
      </c>
      <c r="F825" s="83"/>
      <c r="G825" s="82" t="str">
        <f t="shared" ca="1" si="90"/>
        <v/>
      </c>
      <c r="H825" s="82" t="str">
        <f t="shared" ca="1" si="91"/>
        <v/>
      </c>
      <c r="I825" s="82" t="str">
        <f t="shared" ca="1" si="92"/>
        <v/>
      </c>
    </row>
    <row r="826" spans="2:9" ht="15" thickBot="1" x14ac:dyDescent="0.35">
      <c r="B826" s="79" t="str">
        <f t="shared" ca="1" si="94"/>
        <v/>
      </c>
      <c r="C826" s="80" t="str">
        <f t="shared" ca="1" si="88"/>
        <v/>
      </c>
      <c r="D826" s="83" t="str">
        <f t="shared" ca="1" si="89"/>
        <v/>
      </c>
      <c r="E826" s="81">
        <f t="shared" ca="1" si="93"/>
        <v>0</v>
      </c>
      <c r="F826" s="83"/>
      <c r="G826" s="82" t="str">
        <f t="shared" ca="1" si="90"/>
        <v/>
      </c>
      <c r="H826" s="82" t="str">
        <f t="shared" ca="1" si="91"/>
        <v/>
      </c>
      <c r="I826" s="82" t="str">
        <f t="shared" ca="1" si="92"/>
        <v/>
      </c>
    </row>
    <row r="827" spans="2:9" ht="15" thickBot="1" x14ac:dyDescent="0.35">
      <c r="B827" s="79" t="str">
        <f t="shared" ca="1" si="94"/>
        <v/>
      </c>
      <c r="C827" s="80" t="str">
        <f t="shared" ca="1" si="88"/>
        <v/>
      </c>
      <c r="D827" s="83" t="str">
        <f t="shared" ca="1" si="89"/>
        <v/>
      </c>
      <c r="E827" s="81">
        <f t="shared" ca="1" si="93"/>
        <v>0</v>
      </c>
      <c r="F827" s="83"/>
      <c r="G827" s="82" t="str">
        <f t="shared" ca="1" si="90"/>
        <v/>
      </c>
      <c r="H827" s="82" t="str">
        <f t="shared" ca="1" si="91"/>
        <v/>
      </c>
      <c r="I827" s="82" t="str">
        <f t="shared" ca="1" si="92"/>
        <v/>
      </c>
    </row>
    <row r="828" spans="2:9" ht="15" thickBot="1" x14ac:dyDescent="0.35">
      <c r="B828" s="79" t="str">
        <f t="shared" ca="1" si="94"/>
        <v/>
      </c>
      <c r="C828" s="80" t="str">
        <f t="shared" ca="1" si="88"/>
        <v/>
      </c>
      <c r="D828" s="83" t="str">
        <f t="shared" ca="1" si="89"/>
        <v/>
      </c>
      <c r="E828" s="81">
        <f t="shared" ca="1" si="93"/>
        <v>0</v>
      </c>
      <c r="F828" s="83"/>
      <c r="G828" s="82" t="str">
        <f t="shared" ca="1" si="90"/>
        <v/>
      </c>
      <c r="H828" s="82" t="str">
        <f t="shared" ca="1" si="91"/>
        <v/>
      </c>
      <c r="I828" s="82" t="str">
        <f t="shared" ca="1" si="92"/>
        <v/>
      </c>
    </row>
    <row r="829" spans="2:9" ht="15" thickBot="1" x14ac:dyDescent="0.35">
      <c r="B829" s="79" t="str">
        <f t="shared" ca="1" si="94"/>
        <v/>
      </c>
      <c r="C829" s="80" t="str">
        <f t="shared" ca="1" si="88"/>
        <v/>
      </c>
      <c r="D829" s="83" t="str">
        <f t="shared" ca="1" si="89"/>
        <v/>
      </c>
      <c r="E829" s="81">
        <f t="shared" ca="1" si="93"/>
        <v>0</v>
      </c>
      <c r="F829" s="83"/>
      <c r="G829" s="82" t="str">
        <f t="shared" ca="1" si="90"/>
        <v/>
      </c>
      <c r="H829" s="82" t="str">
        <f t="shared" ca="1" si="91"/>
        <v/>
      </c>
      <c r="I829" s="82" t="str">
        <f t="shared" ca="1" si="92"/>
        <v/>
      </c>
    </row>
    <row r="830" spans="2:9" ht="15" thickBot="1" x14ac:dyDescent="0.35">
      <c r="B830" s="79" t="str">
        <f t="shared" ca="1" si="94"/>
        <v/>
      </c>
      <c r="C830" s="80" t="str">
        <f t="shared" ca="1" si="88"/>
        <v/>
      </c>
      <c r="D830" s="83" t="str">
        <f t="shared" ca="1" si="89"/>
        <v/>
      </c>
      <c r="E830" s="81">
        <f t="shared" ca="1" si="93"/>
        <v>0</v>
      </c>
      <c r="F830" s="83"/>
      <c r="G830" s="82" t="str">
        <f t="shared" ca="1" si="90"/>
        <v/>
      </c>
      <c r="H830" s="82" t="str">
        <f t="shared" ca="1" si="91"/>
        <v/>
      </c>
      <c r="I830" s="82" t="str">
        <f t="shared" ca="1" si="92"/>
        <v/>
      </c>
    </row>
    <row r="831" spans="2:9" ht="15" thickBot="1" x14ac:dyDescent="0.35">
      <c r="B831" s="79" t="str">
        <f t="shared" ca="1" si="94"/>
        <v/>
      </c>
      <c r="C831" s="80" t="str">
        <f t="shared" ca="1" si="88"/>
        <v/>
      </c>
      <c r="D831" s="83" t="str">
        <f t="shared" ca="1" si="89"/>
        <v/>
      </c>
      <c r="E831" s="81">
        <f t="shared" ca="1" si="93"/>
        <v>0</v>
      </c>
      <c r="F831" s="83"/>
      <c r="G831" s="82" t="str">
        <f t="shared" ca="1" si="90"/>
        <v/>
      </c>
      <c r="H831" s="82" t="str">
        <f t="shared" ca="1" si="91"/>
        <v/>
      </c>
      <c r="I831" s="82" t="str">
        <f t="shared" ca="1" si="92"/>
        <v/>
      </c>
    </row>
    <row r="832" spans="2:9" ht="15" thickBot="1" x14ac:dyDescent="0.35">
      <c r="B832" s="79" t="str">
        <f t="shared" ca="1" si="94"/>
        <v/>
      </c>
      <c r="C832" s="80" t="str">
        <f t="shared" ca="1" si="88"/>
        <v/>
      </c>
      <c r="D832" s="83" t="str">
        <f t="shared" ca="1" si="89"/>
        <v/>
      </c>
      <c r="E832" s="81">
        <f t="shared" ca="1" si="93"/>
        <v>0</v>
      </c>
      <c r="F832" s="83"/>
      <c r="G832" s="82" t="str">
        <f t="shared" ca="1" si="90"/>
        <v/>
      </c>
      <c r="H832" s="82" t="str">
        <f t="shared" ca="1" si="91"/>
        <v/>
      </c>
      <c r="I832" s="82" t="str">
        <f t="shared" ca="1" si="92"/>
        <v/>
      </c>
    </row>
    <row r="833" spans="2:9" ht="15" thickBot="1" x14ac:dyDescent="0.35">
      <c r="B833" s="79" t="str">
        <f t="shared" ca="1" si="94"/>
        <v/>
      </c>
      <c r="C833" s="80" t="str">
        <f t="shared" ca="1" si="88"/>
        <v/>
      </c>
      <c r="D833" s="83" t="str">
        <f t="shared" ca="1" si="89"/>
        <v/>
      </c>
      <c r="E833" s="81">
        <f t="shared" ca="1" si="93"/>
        <v>0</v>
      </c>
      <c r="F833" s="83"/>
      <c r="G833" s="82" t="str">
        <f t="shared" ca="1" si="90"/>
        <v/>
      </c>
      <c r="H833" s="82" t="str">
        <f t="shared" ca="1" si="91"/>
        <v/>
      </c>
      <c r="I833" s="82" t="str">
        <f t="shared" ca="1" si="92"/>
        <v/>
      </c>
    </row>
    <row r="834" spans="2:9" ht="15" thickBot="1" x14ac:dyDescent="0.35">
      <c r="B834" s="79" t="str">
        <f t="shared" ca="1" si="94"/>
        <v/>
      </c>
      <c r="C834" s="80" t="str">
        <f t="shared" ca="1" si="88"/>
        <v/>
      </c>
      <c r="D834" s="83" t="str">
        <f t="shared" ca="1" si="89"/>
        <v/>
      </c>
      <c r="E834" s="81">
        <f t="shared" ca="1" si="93"/>
        <v>0</v>
      </c>
      <c r="F834" s="83"/>
      <c r="G834" s="82" t="str">
        <f t="shared" ca="1" si="90"/>
        <v/>
      </c>
      <c r="H834" s="82" t="str">
        <f t="shared" ca="1" si="91"/>
        <v/>
      </c>
      <c r="I834" s="82" t="str">
        <f t="shared" ca="1" si="92"/>
        <v/>
      </c>
    </row>
    <row r="835" spans="2:9" ht="15" thickBot="1" x14ac:dyDescent="0.35">
      <c r="B835" s="79" t="str">
        <f t="shared" ca="1" si="94"/>
        <v/>
      </c>
      <c r="C835" s="80" t="str">
        <f t="shared" ca="1" si="88"/>
        <v/>
      </c>
      <c r="D835" s="83" t="str">
        <f t="shared" ca="1" si="89"/>
        <v/>
      </c>
      <c r="E835" s="81">
        <f t="shared" ca="1" si="93"/>
        <v>0</v>
      </c>
      <c r="F835" s="83"/>
      <c r="G835" s="82" t="str">
        <f t="shared" ca="1" si="90"/>
        <v/>
      </c>
      <c r="H835" s="82" t="str">
        <f t="shared" ca="1" si="91"/>
        <v/>
      </c>
      <c r="I835" s="82" t="str">
        <f t="shared" ca="1" si="92"/>
        <v/>
      </c>
    </row>
    <row r="836" spans="2:9" ht="15" thickBot="1" x14ac:dyDescent="0.35">
      <c r="B836" s="79" t="str">
        <f t="shared" ca="1" si="94"/>
        <v/>
      </c>
      <c r="C836" s="80" t="str">
        <f t="shared" ca="1" si="88"/>
        <v/>
      </c>
      <c r="D836" s="83" t="str">
        <f t="shared" ca="1" si="89"/>
        <v/>
      </c>
      <c r="E836" s="81">
        <f t="shared" ca="1" si="93"/>
        <v>0</v>
      </c>
      <c r="F836" s="83"/>
      <c r="G836" s="82" t="str">
        <f t="shared" ca="1" si="90"/>
        <v/>
      </c>
      <c r="H836" s="82" t="str">
        <f t="shared" ca="1" si="91"/>
        <v/>
      </c>
      <c r="I836" s="82" t="str">
        <f t="shared" ca="1" si="92"/>
        <v/>
      </c>
    </row>
    <row r="837" spans="2:9" ht="15" thickBot="1" x14ac:dyDescent="0.35">
      <c r="B837" s="79" t="str">
        <f t="shared" ca="1" si="94"/>
        <v/>
      </c>
      <c r="C837" s="80" t="str">
        <f t="shared" ca="1" si="88"/>
        <v/>
      </c>
      <c r="D837" s="83" t="str">
        <f t="shared" ca="1" si="89"/>
        <v/>
      </c>
      <c r="E837" s="81">
        <f t="shared" ca="1" si="93"/>
        <v>0</v>
      </c>
      <c r="F837" s="83"/>
      <c r="G837" s="82" t="str">
        <f t="shared" ca="1" si="90"/>
        <v/>
      </c>
      <c r="H837" s="82" t="str">
        <f t="shared" ca="1" si="91"/>
        <v/>
      </c>
      <c r="I837" s="82" t="str">
        <f t="shared" ca="1" si="92"/>
        <v/>
      </c>
    </row>
    <row r="838" spans="2:9" ht="15" thickBot="1" x14ac:dyDescent="0.35">
      <c r="B838" s="79" t="str">
        <f t="shared" ca="1" si="94"/>
        <v/>
      </c>
      <c r="C838" s="80" t="str">
        <f t="shared" ca="1" si="88"/>
        <v/>
      </c>
      <c r="D838" s="83" t="str">
        <f t="shared" ca="1" si="89"/>
        <v/>
      </c>
      <c r="E838" s="81">
        <f t="shared" ca="1" si="93"/>
        <v>0</v>
      </c>
      <c r="F838" s="83"/>
      <c r="G838" s="82" t="str">
        <f t="shared" ca="1" si="90"/>
        <v/>
      </c>
      <c r="H838" s="82" t="str">
        <f t="shared" ca="1" si="91"/>
        <v/>
      </c>
      <c r="I838" s="82" t="str">
        <f t="shared" ca="1" si="92"/>
        <v/>
      </c>
    </row>
    <row r="839" spans="2:9" ht="15" thickBot="1" x14ac:dyDescent="0.35">
      <c r="B839" s="79" t="str">
        <f t="shared" ca="1" si="94"/>
        <v/>
      </c>
      <c r="C839" s="80" t="str">
        <f t="shared" ca="1" si="88"/>
        <v/>
      </c>
      <c r="D839" s="83" t="str">
        <f t="shared" ca="1" si="89"/>
        <v/>
      </c>
      <c r="E839" s="81">
        <f t="shared" ca="1" si="93"/>
        <v>0</v>
      </c>
      <c r="F839" s="83"/>
      <c r="G839" s="82" t="str">
        <f t="shared" ca="1" si="90"/>
        <v/>
      </c>
      <c r="H839" s="82" t="str">
        <f t="shared" ca="1" si="91"/>
        <v/>
      </c>
      <c r="I839" s="82" t="str">
        <f t="shared" ca="1" si="92"/>
        <v/>
      </c>
    </row>
    <row r="840" spans="2:9" ht="15" thickBot="1" x14ac:dyDescent="0.35">
      <c r="B840" s="79" t="str">
        <f t="shared" ca="1" si="94"/>
        <v/>
      </c>
      <c r="C840" s="80" t="str">
        <f t="shared" ca="1" si="88"/>
        <v/>
      </c>
      <c r="D840" s="83" t="str">
        <f t="shared" ca="1" si="89"/>
        <v/>
      </c>
      <c r="E840" s="81">
        <f t="shared" ca="1" si="93"/>
        <v>0</v>
      </c>
      <c r="F840" s="83"/>
      <c r="G840" s="82" t="str">
        <f t="shared" ca="1" si="90"/>
        <v/>
      </c>
      <c r="H840" s="82" t="str">
        <f t="shared" ca="1" si="91"/>
        <v/>
      </c>
      <c r="I840" s="82" t="str">
        <f t="shared" ca="1" si="92"/>
        <v/>
      </c>
    </row>
    <row r="841" spans="2:9" ht="15" thickBot="1" x14ac:dyDescent="0.35">
      <c r="B841" s="79" t="str">
        <f t="shared" ca="1" si="94"/>
        <v/>
      </c>
      <c r="C841" s="80" t="str">
        <f t="shared" ca="1" si="88"/>
        <v/>
      </c>
      <c r="D841" s="83" t="str">
        <f t="shared" ca="1" si="89"/>
        <v/>
      </c>
      <c r="E841" s="81">
        <f t="shared" ca="1" si="93"/>
        <v>0</v>
      </c>
      <c r="F841" s="83"/>
      <c r="G841" s="82" t="str">
        <f t="shared" ca="1" si="90"/>
        <v/>
      </c>
      <c r="H841" s="82" t="str">
        <f t="shared" ca="1" si="91"/>
        <v/>
      </c>
      <c r="I841" s="82" t="str">
        <f t="shared" ca="1" si="92"/>
        <v/>
      </c>
    </row>
    <row r="842" spans="2:9" ht="15" thickBot="1" x14ac:dyDescent="0.35">
      <c r="B842" s="79" t="str">
        <f t="shared" ca="1" si="94"/>
        <v/>
      </c>
      <c r="C842" s="80" t="str">
        <f t="shared" ca="1" si="88"/>
        <v/>
      </c>
      <c r="D842" s="83" t="str">
        <f t="shared" ca="1" si="89"/>
        <v/>
      </c>
      <c r="E842" s="81">
        <f t="shared" ca="1" si="93"/>
        <v>0</v>
      </c>
      <c r="F842" s="83"/>
      <c r="G842" s="82" t="str">
        <f t="shared" ca="1" si="90"/>
        <v/>
      </c>
      <c r="H842" s="82" t="str">
        <f t="shared" ca="1" si="91"/>
        <v/>
      </c>
      <c r="I842" s="82" t="str">
        <f t="shared" ca="1" si="92"/>
        <v/>
      </c>
    </row>
    <row r="843" spans="2:9" ht="15" thickBot="1" x14ac:dyDescent="0.35">
      <c r="B843" s="79" t="str">
        <f t="shared" ca="1" si="94"/>
        <v/>
      </c>
      <c r="C843" s="80" t="str">
        <f t="shared" ca="1" si="88"/>
        <v/>
      </c>
      <c r="D843" s="83" t="str">
        <f t="shared" ca="1" si="89"/>
        <v/>
      </c>
      <c r="E843" s="81">
        <f t="shared" ca="1" si="93"/>
        <v>0</v>
      </c>
      <c r="F843" s="83"/>
      <c r="G843" s="82" t="str">
        <f t="shared" ca="1" si="90"/>
        <v/>
      </c>
      <c r="H843" s="82" t="str">
        <f t="shared" ca="1" si="91"/>
        <v/>
      </c>
      <c r="I843" s="82" t="str">
        <f t="shared" ca="1" si="92"/>
        <v/>
      </c>
    </row>
    <row r="844" spans="2:9" ht="15" thickBot="1" x14ac:dyDescent="0.35">
      <c r="B844" s="79" t="str">
        <f t="shared" ca="1" si="94"/>
        <v/>
      </c>
      <c r="C844" s="80" t="str">
        <f t="shared" ca="1" si="88"/>
        <v/>
      </c>
      <c r="D844" s="83" t="str">
        <f t="shared" ca="1" si="89"/>
        <v/>
      </c>
      <c r="E844" s="81">
        <f t="shared" ca="1" si="93"/>
        <v>0</v>
      </c>
      <c r="F844" s="83"/>
      <c r="G844" s="82" t="str">
        <f t="shared" ca="1" si="90"/>
        <v/>
      </c>
      <c r="H844" s="82" t="str">
        <f t="shared" ca="1" si="91"/>
        <v/>
      </c>
      <c r="I844" s="82" t="str">
        <f t="shared" ca="1" si="92"/>
        <v/>
      </c>
    </row>
    <row r="845" spans="2:9" ht="15" thickBot="1" x14ac:dyDescent="0.35">
      <c r="B845" s="79" t="str">
        <f t="shared" ca="1" si="94"/>
        <v/>
      </c>
      <c r="C845" s="80" t="str">
        <f t="shared" ca="1" si="88"/>
        <v/>
      </c>
      <c r="D845" s="83" t="str">
        <f t="shared" ca="1" si="89"/>
        <v/>
      </c>
      <c r="E845" s="81">
        <f t="shared" ca="1" si="93"/>
        <v>0</v>
      </c>
      <c r="F845" s="83"/>
      <c r="G845" s="82" t="str">
        <f t="shared" ca="1" si="90"/>
        <v/>
      </c>
      <c r="H845" s="82" t="str">
        <f t="shared" ca="1" si="91"/>
        <v/>
      </c>
      <c r="I845" s="82" t="str">
        <f t="shared" ca="1" si="92"/>
        <v/>
      </c>
    </row>
    <row r="846" spans="2:9" ht="15" thickBot="1" x14ac:dyDescent="0.35">
      <c r="B846" s="79" t="str">
        <f t="shared" ca="1" si="94"/>
        <v/>
      </c>
      <c r="C846" s="80" t="str">
        <f t="shared" ca="1" si="88"/>
        <v/>
      </c>
      <c r="D846" s="83" t="str">
        <f t="shared" ca="1" si="89"/>
        <v/>
      </c>
      <c r="E846" s="81">
        <f t="shared" ca="1" si="93"/>
        <v>0</v>
      </c>
      <c r="F846" s="83"/>
      <c r="G846" s="82" t="str">
        <f t="shared" ca="1" si="90"/>
        <v/>
      </c>
      <c r="H846" s="82" t="str">
        <f t="shared" ca="1" si="91"/>
        <v/>
      </c>
      <c r="I846" s="82" t="str">
        <f t="shared" ca="1" si="92"/>
        <v/>
      </c>
    </row>
    <row r="847" spans="2:9" ht="15" thickBot="1" x14ac:dyDescent="0.35">
      <c r="B847" s="79" t="str">
        <f t="shared" ca="1" si="94"/>
        <v/>
      </c>
      <c r="C847" s="80" t="str">
        <f t="shared" ca="1" si="88"/>
        <v/>
      </c>
      <c r="D847" s="83" t="str">
        <f t="shared" ca="1" si="89"/>
        <v/>
      </c>
      <c r="E847" s="81">
        <f t="shared" ca="1" si="93"/>
        <v>0</v>
      </c>
      <c r="F847" s="83"/>
      <c r="G847" s="82" t="str">
        <f t="shared" ca="1" si="90"/>
        <v/>
      </c>
      <c r="H847" s="82" t="str">
        <f t="shared" ca="1" si="91"/>
        <v/>
      </c>
      <c r="I847" s="82" t="str">
        <f t="shared" ca="1" si="92"/>
        <v/>
      </c>
    </row>
    <row r="848" spans="2:9" ht="15" thickBot="1" x14ac:dyDescent="0.35">
      <c r="B848" s="79" t="str">
        <f t="shared" ca="1" si="94"/>
        <v/>
      </c>
      <c r="C848" s="80" t="str">
        <f t="shared" ca="1" si="88"/>
        <v/>
      </c>
      <c r="D848" s="83" t="str">
        <f t="shared" ca="1" si="89"/>
        <v/>
      </c>
      <c r="E848" s="81">
        <f t="shared" ca="1" si="93"/>
        <v>0</v>
      </c>
      <c r="F848" s="83"/>
      <c r="G848" s="82" t="str">
        <f t="shared" ca="1" si="90"/>
        <v/>
      </c>
      <c r="H848" s="82" t="str">
        <f t="shared" ca="1" si="91"/>
        <v/>
      </c>
      <c r="I848" s="82" t="str">
        <f t="shared" ca="1" si="92"/>
        <v/>
      </c>
    </row>
    <row r="849" spans="2:9" ht="15" thickBot="1" x14ac:dyDescent="0.35">
      <c r="B849" s="79" t="str">
        <f t="shared" ca="1" si="94"/>
        <v/>
      </c>
      <c r="C849" s="80" t="str">
        <f t="shared" ca="1" si="88"/>
        <v/>
      </c>
      <c r="D849" s="83" t="str">
        <f t="shared" ca="1" si="89"/>
        <v/>
      </c>
      <c r="E849" s="81">
        <f t="shared" ca="1" si="93"/>
        <v>0</v>
      </c>
      <c r="F849" s="83"/>
      <c r="G849" s="82" t="str">
        <f t="shared" ca="1" si="90"/>
        <v/>
      </c>
      <c r="H849" s="82" t="str">
        <f t="shared" ca="1" si="91"/>
        <v/>
      </c>
      <c r="I849" s="82" t="str">
        <f t="shared" ca="1" si="92"/>
        <v/>
      </c>
    </row>
    <row r="850" spans="2:9" ht="15" thickBot="1" x14ac:dyDescent="0.35">
      <c r="B850" s="79" t="str">
        <f t="shared" ca="1" si="94"/>
        <v/>
      </c>
      <c r="C850" s="80" t="str">
        <f t="shared" ca="1" si="88"/>
        <v/>
      </c>
      <c r="D850" s="83" t="str">
        <f t="shared" ca="1" si="89"/>
        <v/>
      </c>
      <c r="E850" s="81">
        <f t="shared" ca="1" si="93"/>
        <v>0</v>
      </c>
      <c r="F850" s="83"/>
      <c r="G850" s="82" t="str">
        <f t="shared" ca="1" si="90"/>
        <v/>
      </c>
      <c r="H850" s="82" t="str">
        <f t="shared" ca="1" si="91"/>
        <v/>
      </c>
      <c r="I850" s="82" t="str">
        <f t="shared" ca="1" si="92"/>
        <v/>
      </c>
    </row>
    <row r="851" spans="2:9" ht="15" thickBot="1" x14ac:dyDescent="0.35">
      <c r="B851" s="79" t="str">
        <f t="shared" ca="1" si="94"/>
        <v/>
      </c>
      <c r="C851" s="80" t="str">
        <f t="shared" ca="1" si="88"/>
        <v/>
      </c>
      <c r="D851" s="83" t="str">
        <f t="shared" ca="1" si="89"/>
        <v/>
      </c>
      <c r="E851" s="81">
        <f t="shared" ca="1" si="93"/>
        <v>0</v>
      </c>
      <c r="F851" s="83"/>
      <c r="G851" s="82" t="str">
        <f t="shared" ca="1" si="90"/>
        <v/>
      </c>
      <c r="H851" s="82" t="str">
        <f t="shared" ca="1" si="91"/>
        <v/>
      </c>
      <c r="I851" s="82" t="str">
        <f t="shared" ca="1" si="92"/>
        <v/>
      </c>
    </row>
    <row r="852" spans="2:9" ht="15" thickBot="1" x14ac:dyDescent="0.35">
      <c r="B852" s="79" t="str">
        <f t="shared" ca="1" si="94"/>
        <v/>
      </c>
      <c r="C852" s="80" t="str">
        <f t="shared" ca="1" si="88"/>
        <v/>
      </c>
      <c r="D852" s="83" t="str">
        <f t="shared" ca="1" si="89"/>
        <v/>
      </c>
      <c r="E852" s="81">
        <f t="shared" ca="1" si="93"/>
        <v>0</v>
      </c>
      <c r="F852" s="83"/>
      <c r="G852" s="82" t="str">
        <f t="shared" ca="1" si="90"/>
        <v/>
      </c>
      <c r="H852" s="82" t="str">
        <f t="shared" ca="1" si="91"/>
        <v/>
      </c>
      <c r="I852" s="82" t="str">
        <f t="shared" ca="1" si="92"/>
        <v/>
      </c>
    </row>
    <row r="853" spans="2:9" ht="15" thickBot="1" x14ac:dyDescent="0.35">
      <c r="B853" s="79" t="str">
        <f t="shared" ca="1" si="94"/>
        <v/>
      </c>
      <c r="C853" s="80" t="str">
        <f t="shared" ca="1" si="88"/>
        <v/>
      </c>
      <c r="D853" s="83" t="str">
        <f t="shared" ca="1" si="89"/>
        <v/>
      </c>
      <c r="E853" s="81">
        <f t="shared" ca="1" si="93"/>
        <v>0</v>
      </c>
      <c r="F853" s="83"/>
      <c r="G853" s="82" t="str">
        <f t="shared" ca="1" si="90"/>
        <v/>
      </c>
      <c r="H853" s="82" t="str">
        <f t="shared" ca="1" si="91"/>
        <v/>
      </c>
      <c r="I853" s="82" t="str">
        <f t="shared" ca="1" si="92"/>
        <v/>
      </c>
    </row>
    <row r="854" spans="2:9" ht="15" thickBot="1" x14ac:dyDescent="0.35">
      <c r="B854" s="79" t="str">
        <f t="shared" ca="1" si="94"/>
        <v/>
      </c>
      <c r="C854" s="80" t="str">
        <f t="shared" ca="1" si="88"/>
        <v/>
      </c>
      <c r="D854" s="83" t="str">
        <f t="shared" ca="1" si="89"/>
        <v/>
      </c>
      <c r="E854" s="81">
        <f t="shared" ca="1" si="93"/>
        <v>0</v>
      </c>
      <c r="F854" s="83"/>
      <c r="G854" s="82" t="str">
        <f t="shared" ca="1" si="90"/>
        <v/>
      </c>
      <c r="H854" s="82" t="str">
        <f t="shared" ca="1" si="91"/>
        <v/>
      </c>
      <c r="I854" s="82" t="str">
        <f t="shared" ca="1" si="92"/>
        <v/>
      </c>
    </row>
    <row r="855" spans="2:9" ht="15" thickBot="1" x14ac:dyDescent="0.35">
      <c r="B855" s="79" t="str">
        <f t="shared" ca="1" si="94"/>
        <v/>
      </c>
      <c r="C855" s="80" t="str">
        <f t="shared" ca="1" si="88"/>
        <v/>
      </c>
      <c r="D855" s="83" t="str">
        <f t="shared" ca="1" si="89"/>
        <v/>
      </c>
      <c r="E855" s="81">
        <f t="shared" ca="1" si="93"/>
        <v>0</v>
      </c>
      <c r="F855" s="83"/>
      <c r="G855" s="82" t="str">
        <f t="shared" ca="1" si="90"/>
        <v/>
      </c>
      <c r="H855" s="82" t="str">
        <f t="shared" ca="1" si="91"/>
        <v/>
      </c>
      <c r="I855" s="82" t="str">
        <f t="shared" ca="1" si="92"/>
        <v/>
      </c>
    </row>
    <row r="856" spans="2:9" ht="15" thickBot="1" x14ac:dyDescent="0.35">
      <c r="B856" s="79" t="str">
        <f t="shared" ca="1" si="94"/>
        <v/>
      </c>
      <c r="C856" s="80" t="str">
        <f t="shared" ref="C856:C919" ca="1" si="95">IF($E$10="End of the Period",IF(B856="","",IF(OR(payment_frequency_3="Weekly",payment_frequency_3="Bi-weekly",payment_frequency_3="Semi-monthly"),first_payment_date_3+B856*VLOOKUP(payment_frequency_3,periodic_table,2,0),EDATE(first_payment_date_3,B856*VLOOKUP(payment_frequency_3,periodic_table,2,0)))),IF(B856="","",IF(OR(payment_frequency_3="Weekly",payment_frequency_3="Bi-weekly",payment_frequency_3="Semi-monthly"),first_payment_date_3+(B856-1)*VLOOKUP(payment_frequency_3,periodic_table,2,0),EDATE(first_payment_date_3,(B856-1)*VLOOKUP(payment_frequency_3,periodic_table,2,0)))))</f>
        <v/>
      </c>
      <c r="D856" s="83" t="str">
        <f t="shared" ref="D856:D919" ca="1" si="96">IF(B856="","",IF(I855&lt;payment_3,I855*(1+rate_3),payment_3))</f>
        <v/>
      </c>
      <c r="E856" s="81">
        <f t="shared" ca="1" si="93"/>
        <v>0</v>
      </c>
      <c r="F856" s="83"/>
      <c r="G856" s="82" t="str">
        <f t="shared" ref="G856:G919" ca="1" si="97">IF(AND(payment_type_3=1,B856=1),0,IF(B856="","",I855*rate_3))</f>
        <v/>
      </c>
      <c r="H856" s="82" t="str">
        <f t="shared" ca="1" si="91"/>
        <v/>
      </c>
      <c r="I856" s="82" t="str">
        <f t="shared" ca="1" si="92"/>
        <v/>
      </c>
    </row>
    <row r="857" spans="2:9" ht="15" thickBot="1" x14ac:dyDescent="0.35">
      <c r="B857" s="79" t="str">
        <f t="shared" ca="1" si="94"/>
        <v/>
      </c>
      <c r="C857" s="80" t="str">
        <f t="shared" ca="1" si="95"/>
        <v/>
      </c>
      <c r="D857" s="83" t="str">
        <f t="shared" ca="1" si="96"/>
        <v/>
      </c>
      <c r="E857" s="81">
        <f t="shared" ca="1" si="93"/>
        <v>0</v>
      </c>
      <c r="F857" s="83"/>
      <c r="G857" s="82" t="str">
        <f t="shared" ca="1" si="97"/>
        <v/>
      </c>
      <c r="H857" s="82" t="str">
        <f t="shared" ref="H857:H920" ca="1" si="98">IF(B857="","",D857-G857+E857+F857)</f>
        <v/>
      </c>
      <c r="I857" s="82" t="str">
        <f t="shared" ref="I857:I920" ca="1" si="99">IFERROR(IF(H857&lt;=0,"",I856-H857),"")</f>
        <v/>
      </c>
    </row>
    <row r="858" spans="2:9" ht="15" thickBot="1" x14ac:dyDescent="0.35">
      <c r="B858" s="79" t="str">
        <f t="shared" ca="1" si="94"/>
        <v/>
      </c>
      <c r="C858" s="80" t="str">
        <f t="shared" ca="1" si="95"/>
        <v/>
      </c>
      <c r="D858" s="83" t="str">
        <f t="shared" ca="1" si="96"/>
        <v/>
      </c>
      <c r="E858" s="81">
        <f t="shared" ca="1" si="93"/>
        <v>0</v>
      </c>
      <c r="F858" s="83"/>
      <c r="G858" s="82" t="str">
        <f t="shared" ca="1" si="97"/>
        <v/>
      </c>
      <c r="H858" s="82" t="str">
        <f t="shared" ca="1" si="98"/>
        <v/>
      </c>
      <c r="I858" s="82" t="str">
        <f t="shared" ca="1" si="99"/>
        <v/>
      </c>
    </row>
    <row r="859" spans="2:9" ht="15" thickBot="1" x14ac:dyDescent="0.35">
      <c r="B859" s="79" t="str">
        <f t="shared" ca="1" si="94"/>
        <v/>
      </c>
      <c r="C859" s="80" t="str">
        <f t="shared" ca="1" si="95"/>
        <v/>
      </c>
      <c r="D859" s="83" t="str">
        <f t="shared" ca="1" si="96"/>
        <v/>
      </c>
      <c r="E859" s="81">
        <f t="shared" ca="1" si="93"/>
        <v>0</v>
      </c>
      <c r="F859" s="83"/>
      <c r="G859" s="82" t="str">
        <f t="shared" ca="1" si="97"/>
        <v/>
      </c>
      <c r="H859" s="82" t="str">
        <f t="shared" ca="1" si="98"/>
        <v/>
      </c>
      <c r="I859" s="82" t="str">
        <f t="shared" ca="1" si="99"/>
        <v/>
      </c>
    </row>
    <row r="860" spans="2:9" ht="15" thickBot="1" x14ac:dyDescent="0.35">
      <c r="B860" s="79" t="str">
        <f t="shared" ca="1" si="94"/>
        <v/>
      </c>
      <c r="C860" s="80" t="str">
        <f t="shared" ca="1" si="95"/>
        <v/>
      </c>
      <c r="D860" s="83" t="str">
        <f t="shared" ca="1" si="96"/>
        <v/>
      </c>
      <c r="E860" s="81">
        <f t="shared" ca="1" si="93"/>
        <v>0</v>
      </c>
      <c r="F860" s="83"/>
      <c r="G860" s="82" t="str">
        <f t="shared" ca="1" si="97"/>
        <v/>
      </c>
      <c r="H860" s="82" t="str">
        <f t="shared" ca="1" si="98"/>
        <v/>
      </c>
      <c r="I860" s="82" t="str">
        <f t="shared" ca="1" si="99"/>
        <v/>
      </c>
    </row>
    <row r="861" spans="2:9" ht="15" thickBot="1" x14ac:dyDescent="0.35">
      <c r="B861" s="79" t="str">
        <f t="shared" ca="1" si="94"/>
        <v/>
      </c>
      <c r="C861" s="80" t="str">
        <f t="shared" ca="1" si="95"/>
        <v/>
      </c>
      <c r="D861" s="83" t="str">
        <f t="shared" ca="1" si="96"/>
        <v/>
      </c>
      <c r="E861" s="81">
        <f t="shared" ca="1" si="93"/>
        <v>0</v>
      </c>
      <c r="F861" s="83"/>
      <c r="G861" s="82" t="str">
        <f t="shared" ca="1" si="97"/>
        <v/>
      </c>
      <c r="H861" s="82" t="str">
        <f t="shared" ca="1" si="98"/>
        <v/>
      </c>
      <c r="I861" s="82" t="str">
        <f t="shared" ca="1" si="99"/>
        <v/>
      </c>
    </row>
    <row r="862" spans="2:9" ht="15" thickBot="1" x14ac:dyDescent="0.35">
      <c r="B862" s="79" t="str">
        <f t="shared" ca="1" si="94"/>
        <v/>
      </c>
      <c r="C862" s="80" t="str">
        <f t="shared" ca="1" si="95"/>
        <v/>
      </c>
      <c r="D862" s="83" t="str">
        <f t="shared" ca="1" si="96"/>
        <v/>
      </c>
      <c r="E862" s="81">
        <f t="shared" ca="1" si="93"/>
        <v>0</v>
      </c>
      <c r="F862" s="83"/>
      <c r="G862" s="82" t="str">
        <f t="shared" ca="1" si="97"/>
        <v/>
      </c>
      <c r="H862" s="82" t="str">
        <f t="shared" ca="1" si="98"/>
        <v/>
      </c>
      <c r="I862" s="82" t="str">
        <f t="shared" ca="1" si="99"/>
        <v/>
      </c>
    </row>
    <row r="863" spans="2:9" ht="15" thickBot="1" x14ac:dyDescent="0.35">
      <c r="B863" s="79" t="str">
        <f t="shared" ca="1" si="94"/>
        <v/>
      </c>
      <c r="C863" s="80" t="str">
        <f t="shared" ca="1" si="95"/>
        <v/>
      </c>
      <c r="D863" s="83" t="str">
        <f t="shared" ca="1" si="96"/>
        <v/>
      </c>
      <c r="E863" s="81">
        <f t="shared" ca="1" si="93"/>
        <v>0</v>
      </c>
      <c r="F863" s="83"/>
      <c r="G863" s="82" t="str">
        <f t="shared" ca="1" si="97"/>
        <v/>
      </c>
      <c r="H863" s="82" t="str">
        <f t="shared" ca="1" si="98"/>
        <v/>
      </c>
      <c r="I863" s="82" t="str">
        <f t="shared" ca="1" si="99"/>
        <v/>
      </c>
    </row>
    <row r="864" spans="2:9" ht="15" thickBot="1" x14ac:dyDescent="0.35">
      <c r="B864" s="79" t="str">
        <f t="shared" ca="1" si="94"/>
        <v/>
      </c>
      <c r="C864" s="80" t="str">
        <f t="shared" ca="1" si="95"/>
        <v/>
      </c>
      <c r="D864" s="83" t="str">
        <f t="shared" ca="1" si="96"/>
        <v/>
      </c>
      <c r="E864" s="81">
        <f t="shared" ca="1" si="93"/>
        <v>0</v>
      </c>
      <c r="F864" s="83"/>
      <c r="G864" s="82" t="str">
        <f t="shared" ca="1" si="97"/>
        <v/>
      </c>
      <c r="H864" s="82" t="str">
        <f t="shared" ca="1" si="98"/>
        <v/>
      </c>
      <c r="I864" s="82" t="str">
        <f t="shared" ca="1" si="99"/>
        <v/>
      </c>
    </row>
    <row r="865" spans="2:9" ht="15" thickBot="1" x14ac:dyDescent="0.35">
      <c r="B865" s="79" t="str">
        <f t="shared" ca="1" si="94"/>
        <v/>
      </c>
      <c r="C865" s="80" t="str">
        <f t="shared" ca="1" si="95"/>
        <v/>
      </c>
      <c r="D865" s="83" t="str">
        <f t="shared" ca="1" si="96"/>
        <v/>
      </c>
      <c r="E865" s="81">
        <f t="shared" ca="1" si="93"/>
        <v>0</v>
      </c>
      <c r="F865" s="83"/>
      <c r="G865" s="82" t="str">
        <f t="shared" ca="1" si="97"/>
        <v/>
      </c>
      <c r="H865" s="82" t="str">
        <f t="shared" ca="1" si="98"/>
        <v/>
      </c>
      <c r="I865" s="82" t="str">
        <f t="shared" ca="1" si="99"/>
        <v/>
      </c>
    </row>
    <row r="866" spans="2:9" ht="15" thickBot="1" x14ac:dyDescent="0.35">
      <c r="B866" s="79" t="str">
        <f t="shared" ca="1" si="94"/>
        <v/>
      </c>
      <c r="C866" s="80" t="str">
        <f t="shared" ca="1" si="95"/>
        <v/>
      </c>
      <c r="D866" s="83" t="str">
        <f t="shared" ca="1" si="96"/>
        <v/>
      </c>
      <c r="E866" s="81">
        <f t="shared" ca="1" si="93"/>
        <v>0</v>
      </c>
      <c r="F866" s="83"/>
      <c r="G866" s="82" t="str">
        <f t="shared" ca="1" si="97"/>
        <v/>
      </c>
      <c r="H866" s="82" t="str">
        <f t="shared" ca="1" si="98"/>
        <v/>
      </c>
      <c r="I866" s="82" t="str">
        <f t="shared" ca="1" si="99"/>
        <v/>
      </c>
    </row>
    <row r="867" spans="2:9" ht="15" thickBot="1" x14ac:dyDescent="0.35">
      <c r="B867" s="79" t="str">
        <f t="shared" ca="1" si="94"/>
        <v/>
      </c>
      <c r="C867" s="80" t="str">
        <f t="shared" ca="1" si="95"/>
        <v/>
      </c>
      <c r="D867" s="83" t="str">
        <f t="shared" ca="1" si="96"/>
        <v/>
      </c>
      <c r="E867" s="81">
        <f t="shared" ca="1" si="93"/>
        <v>0</v>
      </c>
      <c r="F867" s="83"/>
      <c r="G867" s="82" t="str">
        <f t="shared" ca="1" si="97"/>
        <v/>
      </c>
      <c r="H867" s="82" t="str">
        <f t="shared" ca="1" si="98"/>
        <v/>
      </c>
      <c r="I867" s="82" t="str">
        <f t="shared" ca="1" si="99"/>
        <v/>
      </c>
    </row>
    <row r="868" spans="2:9" ht="15" thickBot="1" x14ac:dyDescent="0.35">
      <c r="B868" s="79" t="str">
        <f t="shared" ca="1" si="94"/>
        <v/>
      </c>
      <c r="C868" s="80" t="str">
        <f t="shared" ca="1" si="95"/>
        <v/>
      </c>
      <c r="D868" s="83" t="str">
        <f t="shared" ca="1" si="96"/>
        <v/>
      </c>
      <c r="E868" s="81">
        <f t="shared" ref="E868:E931" ca="1" si="100">IFERROR(IF(I867-D868&lt;$E$13,0,IF(B868=$I$17,$E$13,IF(B868&lt;$I$17,0,IF(MOD(B868-$I$17,$E$18)=0,$E$13,0)))),0)</f>
        <v>0</v>
      </c>
      <c r="F868" s="83"/>
      <c r="G868" s="82" t="str">
        <f t="shared" ca="1" si="97"/>
        <v/>
      </c>
      <c r="H868" s="82" t="str">
        <f t="shared" ca="1" si="98"/>
        <v/>
      </c>
      <c r="I868" s="82" t="str">
        <f t="shared" ca="1" si="99"/>
        <v/>
      </c>
    </row>
    <row r="869" spans="2:9" ht="15" thickBot="1" x14ac:dyDescent="0.35">
      <c r="B869" s="79" t="str">
        <f t="shared" ca="1" si="94"/>
        <v/>
      </c>
      <c r="C869" s="80" t="str">
        <f t="shared" ca="1" si="95"/>
        <v/>
      </c>
      <c r="D869" s="83" t="str">
        <f t="shared" ca="1" si="96"/>
        <v/>
      </c>
      <c r="E869" s="81">
        <f t="shared" ca="1" si="100"/>
        <v>0</v>
      </c>
      <c r="F869" s="83"/>
      <c r="G869" s="82" t="str">
        <f t="shared" ca="1" si="97"/>
        <v/>
      </c>
      <c r="H869" s="82" t="str">
        <f t="shared" ca="1" si="98"/>
        <v/>
      </c>
      <c r="I869" s="82" t="str">
        <f t="shared" ca="1" si="99"/>
        <v/>
      </c>
    </row>
    <row r="870" spans="2:9" ht="15" thickBot="1" x14ac:dyDescent="0.35">
      <c r="B870" s="79" t="str">
        <f t="shared" ca="1" si="94"/>
        <v/>
      </c>
      <c r="C870" s="80" t="str">
        <f t="shared" ca="1" si="95"/>
        <v/>
      </c>
      <c r="D870" s="83" t="str">
        <f t="shared" ca="1" si="96"/>
        <v/>
      </c>
      <c r="E870" s="81">
        <f t="shared" ca="1" si="100"/>
        <v>0</v>
      </c>
      <c r="F870" s="83"/>
      <c r="G870" s="82" t="str">
        <f t="shared" ca="1" si="97"/>
        <v/>
      </c>
      <c r="H870" s="82" t="str">
        <f t="shared" ca="1" si="98"/>
        <v/>
      </c>
      <c r="I870" s="82" t="str">
        <f t="shared" ca="1" si="99"/>
        <v/>
      </c>
    </row>
    <row r="871" spans="2:9" ht="15" thickBot="1" x14ac:dyDescent="0.35">
      <c r="B871" s="79" t="str">
        <f t="shared" ca="1" si="94"/>
        <v/>
      </c>
      <c r="C871" s="80" t="str">
        <f t="shared" ca="1" si="95"/>
        <v/>
      </c>
      <c r="D871" s="83" t="str">
        <f t="shared" ca="1" si="96"/>
        <v/>
      </c>
      <c r="E871" s="81">
        <f t="shared" ca="1" si="100"/>
        <v>0</v>
      </c>
      <c r="F871" s="83"/>
      <c r="G871" s="82" t="str">
        <f t="shared" ca="1" si="97"/>
        <v/>
      </c>
      <c r="H871" s="82" t="str">
        <f t="shared" ca="1" si="98"/>
        <v/>
      </c>
      <c r="I871" s="82" t="str">
        <f t="shared" ca="1" si="99"/>
        <v/>
      </c>
    </row>
    <row r="872" spans="2:9" ht="15" thickBot="1" x14ac:dyDescent="0.35">
      <c r="B872" s="79" t="str">
        <f t="shared" ca="1" si="94"/>
        <v/>
      </c>
      <c r="C872" s="80" t="str">
        <f t="shared" ca="1" si="95"/>
        <v/>
      </c>
      <c r="D872" s="83" t="str">
        <f t="shared" ca="1" si="96"/>
        <v/>
      </c>
      <c r="E872" s="81">
        <f t="shared" ca="1" si="100"/>
        <v>0</v>
      </c>
      <c r="F872" s="83"/>
      <c r="G872" s="82" t="str">
        <f t="shared" ca="1" si="97"/>
        <v/>
      </c>
      <c r="H872" s="82" t="str">
        <f t="shared" ca="1" si="98"/>
        <v/>
      </c>
      <c r="I872" s="82" t="str">
        <f t="shared" ca="1" si="99"/>
        <v/>
      </c>
    </row>
    <row r="873" spans="2:9" ht="15" thickBot="1" x14ac:dyDescent="0.35">
      <c r="B873" s="79" t="str">
        <f t="shared" ca="1" si="94"/>
        <v/>
      </c>
      <c r="C873" s="80" t="str">
        <f t="shared" ca="1" si="95"/>
        <v/>
      </c>
      <c r="D873" s="83" t="str">
        <f t="shared" ca="1" si="96"/>
        <v/>
      </c>
      <c r="E873" s="81">
        <f t="shared" ca="1" si="100"/>
        <v>0</v>
      </c>
      <c r="F873" s="83"/>
      <c r="G873" s="82" t="str">
        <f t="shared" ca="1" si="97"/>
        <v/>
      </c>
      <c r="H873" s="82" t="str">
        <f t="shared" ca="1" si="98"/>
        <v/>
      </c>
      <c r="I873" s="82" t="str">
        <f t="shared" ca="1" si="99"/>
        <v/>
      </c>
    </row>
    <row r="874" spans="2:9" ht="15" thickBot="1" x14ac:dyDescent="0.35">
      <c r="B874" s="79" t="str">
        <f t="shared" ca="1" si="94"/>
        <v/>
      </c>
      <c r="C874" s="80" t="str">
        <f t="shared" ca="1" si="95"/>
        <v/>
      </c>
      <c r="D874" s="83" t="str">
        <f t="shared" ca="1" si="96"/>
        <v/>
      </c>
      <c r="E874" s="81">
        <f t="shared" ca="1" si="100"/>
        <v>0</v>
      </c>
      <c r="F874" s="83"/>
      <c r="G874" s="82" t="str">
        <f t="shared" ca="1" si="97"/>
        <v/>
      </c>
      <c r="H874" s="82" t="str">
        <f t="shared" ca="1" si="98"/>
        <v/>
      </c>
      <c r="I874" s="82" t="str">
        <f t="shared" ca="1" si="99"/>
        <v/>
      </c>
    </row>
    <row r="875" spans="2:9" ht="15" thickBot="1" x14ac:dyDescent="0.35">
      <c r="B875" s="79" t="str">
        <f t="shared" ca="1" si="94"/>
        <v/>
      </c>
      <c r="C875" s="80" t="str">
        <f t="shared" ca="1" si="95"/>
        <v/>
      </c>
      <c r="D875" s="83" t="str">
        <f t="shared" ca="1" si="96"/>
        <v/>
      </c>
      <c r="E875" s="81">
        <f t="shared" ca="1" si="100"/>
        <v>0</v>
      </c>
      <c r="F875" s="83"/>
      <c r="G875" s="82" t="str">
        <f t="shared" ca="1" si="97"/>
        <v/>
      </c>
      <c r="H875" s="82" t="str">
        <f t="shared" ca="1" si="98"/>
        <v/>
      </c>
      <c r="I875" s="82" t="str">
        <f t="shared" ca="1" si="99"/>
        <v/>
      </c>
    </row>
    <row r="876" spans="2:9" ht="15" thickBot="1" x14ac:dyDescent="0.35">
      <c r="B876" s="79" t="str">
        <f t="shared" ca="1" si="94"/>
        <v/>
      </c>
      <c r="C876" s="80" t="str">
        <f t="shared" ca="1" si="95"/>
        <v/>
      </c>
      <c r="D876" s="83" t="str">
        <f t="shared" ca="1" si="96"/>
        <v/>
      </c>
      <c r="E876" s="81">
        <f t="shared" ca="1" si="100"/>
        <v>0</v>
      </c>
      <c r="F876" s="83"/>
      <c r="G876" s="82" t="str">
        <f t="shared" ca="1" si="97"/>
        <v/>
      </c>
      <c r="H876" s="82" t="str">
        <f t="shared" ca="1" si="98"/>
        <v/>
      </c>
      <c r="I876" s="82" t="str">
        <f t="shared" ca="1" si="99"/>
        <v/>
      </c>
    </row>
    <row r="877" spans="2:9" ht="15" thickBot="1" x14ac:dyDescent="0.35">
      <c r="B877" s="79" t="str">
        <f t="shared" ca="1" si="94"/>
        <v/>
      </c>
      <c r="C877" s="80" t="str">
        <f t="shared" ca="1" si="95"/>
        <v/>
      </c>
      <c r="D877" s="83" t="str">
        <f t="shared" ca="1" si="96"/>
        <v/>
      </c>
      <c r="E877" s="81">
        <f t="shared" ca="1" si="100"/>
        <v>0</v>
      </c>
      <c r="F877" s="83"/>
      <c r="G877" s="82" t="str">
        <f t="shared" ca="1" si="97"/>
        <v/>
      </c>
      <c r="H877" s="82" t="str">
        <f t="shared" ca="1" si="98"/>
        <v/>
      </c>
      <c r="I877" s="82" t="str">
        <f t="shared" ca="1" si="99"/>
        <v/>
      </c>
    </row>
    <row r="878" spans="2:9" ht="15" thickBot="1" x14ac:dyDescent="0.35">
      <c r="B878" s="79" t="str">
        <f t="shared" ca="1" si="94"/>
        <v/>
      </c>
      <c r="C878" s="80" t="str">
        <f t="shared" ca="1" si="95"/>
        <v/>
      </c>
      <c r="D878" s="83" t="str">
        <f t="shared" ca="1" si="96"/>
        <v/>
      </c>
      <c r="E878" s="81">
        <f t="shared" ca="1" si="100"/>
        <v>0</v>
      </c>
      <c r="F878" s="83"/>
      <c r="G878" s="82" t="str">
        <f t="shared" ca="1" si="97"/>
        <v/>
      </c>
      <c r="H878" s="82" t="str">
        <f t="shared" ca="1" si="98"/>
        <v/>
      </c>
      <c r="I878" s="82" t="str">
        <f t="shared" ca="1" si="99"/>
        <v/>
      </c>
    </row>
    <row r="879" spans="2:9" ht="15" thickBot="1" x14ac:dyDescent="0.35">
      <c r="B879" s="79" t="str">
        <f t="shared" ref="B879:B942" ca="1" si="101">IFERROR(IF(I878&lt;=0,"",B878+1),"")</f>
        <v/>
      </c>
      <c r="C879" s="80" t="str">
        <f t="shared" ca="1" si="95"/>
        <v/>
      </c>
      <c r="D879" s="83" t="str">
        <f t="shared" ca="1" si="96"/>
        <v/>
      </c>
      <c r="E879" s="81">
        <f t="shared" ca="1" si="100"/>
        <v>0</v>
      </c>
      <c r="F879" s="83"/>
      <c r="G879" s="82" t="str">
        <f t="shared" ca="1" si="97"/>
        <v/>
      </c>
      <c r="H879" s="82" t="str">
        <f t="shared" ca="1" si="98"/>
        <v/>
      </c>
      <c r="I879" s="82" t="str">
        <f t="shared" ca="1" si="99"/>
        <v/>
      </c>
    </row>
    <row r="880" spans="2:9" ht="15" thickBot="1" x14ac:dyDescent="0.35">
      <c r="B880" s="79" t="str">
        <f t="shared" ca="1" si="101"/>
        <v/>
      </c>
      <c r="C880" s="80" t="str">
        <f t="shared" ca="1" si="95"/>
        <v/>
      </c>
      <c r="D880" s="83" t="str">
        <f t="shared" ca="1" si="96"/>
        <v/>
      </c>
      <c r="E880" s="81">
        <f t="shared" ca="1" si="100"/>
        <v>0</v>
      </c>
      <c r="F880" s="83"/>
      <c r="G880" s="82" t="str">
        <f t="shared" ca="1" si="97"/>
        <v/>
      </c>
      <c r="H880" s="82" t="str">
        <f t="shared" ca="1" si="98"/>
        <v/>
      </c>
      <c r="I880" s="82" t="str">
        <f t="shared" ca="1" si="99"/>
        <v/>
      </c>
    </row>
    <row r="881" spans="2:9" ht="15" thickBot="1" x14ac:dyDescent="0.35">
      <c r="B881" s="79" t="str">
        <f t="shared" ca="1" si="101"/>
        <v/>
      </c>
      <c r="C881" s="80" t="str">
        <f t="shared" ca="1" si="95"/>
        <v/>
      </c>
      <c r="D881" s="83" t="str">
        <f t="shared" ca="1" si="96"/>
        <v/>
      </c>
      <c r="E881" s="81">
        <f t="shared" ca="1" si="100"/>
        <v>0</v>
      </c>
      <c r="F881" s="83"/>
      <c r="G881" s="82" t="str">
        <f t="shared" ca="1" si="97"/>
        <v/>
      </c>
      <c r="H881" s="82" t="str">
        <f t="shared" ca="1" si="98"/>
        <v/>
      </c>
      <c r="I881" s="82" t="str">
        <f t="shared" ca="1" si="99"/>
        <v/>
      </c>
    </row>
    <row r="882" spans="2:9" ht="15" thickBot="1" x14ac:dyDescent="0.35">
      <c r="B882" s="79" t="str">
        <f t="shared" ca="1" si="101"/>
        <v/>
      </c>
      <c r="C882" s="80" t="str">
        <f t="shared" ca="1" si="95"/>
        <v/>
      </c>
      <c r="D882" s="83" t="str">
        <f t="shared" ca="1" si="96"/>
        <v/>
      </c>
      <c r="E882" s="81">
        <f t="shared" ca="1" si="100"/>
        <v>0</v>
      </c>
      <c r="F882" s="83"/>
      <c r="G882" s="82" t="str">
        <f t="shared" ca="1" si="97"/>
        <v/>
      </c>
      <c r="H882" s="82" t="str">
        <f t="shared" ca="1" si="98"/>
        <v/>
      </c>
      <c r="I882" s="82" t="str">
        <f t="shared" ca="1" si="99"/>
        <v/>
      </c>
    </row>
    <row r="883" spans="2:9" ht="15" thickBot="1" x14ac:dyDescent="0.35">
      <c r="B883" s="79" t="str">
        <f t="shared" ca="1" si="101"/>
        <v/>
      </c>
      <c r="C883" s="80" t="str">
        <f t="shared" ca="1" si="95"/>
        <v/>
      </c>
      <c r="D883" s="83" t="str">
        <f t="shared" ca="1" si="96"/>
        <v/>
      </c>
      <c r="E883" s="81">
        <f t="shared" ca="1" si="100"/>
        <v>0</v>
      </c>
      <c r="F883" s="83"/>
      <c r="G883" s="82" t="str">
        <f t="shared" ca="1" si="97"/>
        <v/>
      </c>
      <c r="H883" s="82" t="str">
        <f t="shared" ca="1" si="98"/>
        <v/>
      </c>
      <c r="I883" s="82" t="str">
        <f t="shared" ca="1" si="99"/>
        <v/>
      </c>
    </row>
    <row r="884" spans="2:9" ht="15" thickBot="1" x14ac:dyDescent="0.35">
      <c r="B884" s="79" t="str">
        <f t="shared" ca="1" si="101"/>
        <v/>
      </c>
      <c r="C884" s="80" t="str">
        <f t="shared" ca="1" si="95"/>
        <v/>
      </c>
      <c r="D884" s="83" t="str">
        <f t="shared" ca="1" si="96"/>
        <v/>
      </c>
      <c r="E884" s="81">
        <f t="shared" ca="1" si="100"/>
        <v>0</v>
      </c>
      <c r="F884" s="83"/>
      <c r="G884" s="82" t="str">
        <f t="shared" ca="1" si="97"/>
        <v/>
      </c>
      <c r="H884" s="82" t="str">
        <f t="shared" ca="1" si="98"/>
        <v/>
      </c>
      <c r="I884" s="82" t="str">
        <f t="shared" ca="1" si="99"/>
        <v/>
      </c>
    </row>
    <row r="885" spans="2:9" ht="15" thickBot="1" x14ac:dyDescent="0.35">
      <c r="B885" s="79" t="str">
        <f t="shared" ca="1" si="101"/>
        <v/>
      </c>
      <c r="C885" s="80" t="str">
        <f t="shared" ca="1" si="95"/>
        <v/>
      </c>
      <c r="D885" s="83" t="str">
        <f t="shared" ca="1" si="96"/>
        <v/>
      </c>
      <c r="E885" s="81">
        <f t="shared" ca="1" si="100"/>
        <v>0</v>
      </c>
      <c r="F885" s="83"/>
      <c r="G885" s="82" t="str">
        <f t="shared" ca="1" si="97"/>
        <v/>
      </c>
      <c r="H885" s="82" t="str">
        <f t="shared" ca="1" si="98"/>
        <v/>
      </c>
      <c r="I885" s="82" t="str">
        <f t="shared" ca="1" si="99"/>
        <v/>
      </c>
    </row>
    <row r="886" spans="2:9" ht="15" thickBot="1" x14ac:dyDescent="0.35">
      <c r="B886" s="79" t="str">
        <f t="shared" ca="1" si="101"/>
        <v/>
      </c>
      <c r="C886" s="80" t="str">
        <f t="shared" ca="1" si="95"/>
        <v/>
      </c>
      <c r="D886" s="83" t="str">
        <f t="shared" ca="1" si="96"/>
        <v/>
      </c>
      <c r="E886" s="81">
        <f t="shared" ca="1" si="100"/>
        <v>0</v>
      </c>
      <c r="F886" s="83"/>
      <c r="G886" s="82" t="str">
        <f t="shared" ca="1" si="97"/>
        <v/>
      </c>
      <c r="H886" s="82" t="str">
        <f t="shared" ca="1" si="98"/>
        <v/>
      </c>
      <c r="I886" s="82" t="str">
        <f t="shared" ca="1" si="99"/>
        <v/>
      </c>
    </row>
    <row r="887" spans="2:9" ht="15" thickBot="1" x14ac:dyDescent="0.35">
      <c r="B887" s="79" t="str">
        <f t="shared" ca="1" si="101"/>
        <v/>
      </c>
      <c r="C887" s="80" t="str">
        <f t="shared" ca="1" si="95"/>
        <v/>
      </c>
      <c r="D887" s="83" t="str">
        <f t="shared" ca="1" si="96"/>
        <v/>
      </c>
      <c r="E887" s="81">
        <f t="shared" ca="1" si="100"/>
        <v>0</v>
      </c>
      <c r="F887" s="83"/>
      <c r="G887" s="82" t="str">
        <f t="shared" ca="1" si="97"/>
        <v/>
      </c>
      <c r="H887" s="82" t="str">
        <f t="shared" ca="1" si="98"/>
        <v/>
      </c>
      <c r="I887" s="82" t="str">
        <f t="shared" ca="1" si="99"/>
        <v/>
      </c>
    </row>
    <row r="888" spans="2:9" ht="15" thickBot="1" x14ac:dyDescent="0.35">
      <c r="B888" s="79" t="str">
        <f t="shared" ca="1" si="101"/>
        <v/>
      </c>
      <c r="C888" s="80" t="str">
        <f t="shared" ca="1" si="95"/>
        <v/>
      </c>
      <c r="D888" s="83" t="str">
        <f t="shared" ca="1" si="96"/>
        <v/>
      </c>
      <c r="E888" s="81">
        <f t="shared" ca="1" si="100"/>
        <v>0</v>
      </c>
      <c r="F888" s="83"/>
      <c r="G888" s="82" t="str">
        <f t="shared" ca="1" si="97"/>
        <v/>
      </c>
      <c r="H888" s="82" t="str">
        <f t="shared" ca="1" si="98"/>
        <v/>
      </c>
      <c r="I888" s="82" t="str">
        <f t="shared" ca="1" si="99"/>
        <v/>
      </c>
    </row>
    <row r="889" spans="2:9" ht="15" thickBot="1" x14ac:dyDescent="0.35">
      <c r="B889" s="79" t="str">
        <f t="shared" ca="1" si="101"/>
        <v/>
      </c>
      <c r="C889" s="80" t="str">
        <f t="shared" ca="1" si="95"/>
        <v/>
      </c>
      <c r="D889" s="83" t="str">
        <f t="shared" ca="1" si="96"/>
        <v/>
      </c>
      <c r="E889" s="81">
        <f t="shared" ca="1" si="100"/>
        <v>0</v>
      </c>
      <c r="F889" s="83"/>
      <c r="G889" s="82" t="str">
        <f t="shared" ca="1" si="97"/>
        <v/>
      </c>
      <c r="H889" s="82" t="str">
        <f t="shared" ca="1" si="98"/>
        <v/>
      </c>
      <c r="I889" s="82" t="str">
        <f t="shared" ca="1" si="99"/>
        <v/>
      </c>
    </row>
    <row r="890" spans="2:9" ht="15" thickBot="1" x14ac:dyDescent="0.35">
      <c r="B890" s="79" t="str">
        <f t="shared" ca="1" si="101"/>
        <v/>
      </c>
      <c r="C890" s="80" t="str">
        <f t="shared" ca="1" si="95"/>
        <v/>
      </c>
      <c r="D890" s="83" t="str">
        <f t="shared" ca="1" si="96"/>
        <v/>
      </c>
      <c r="E890" s="81">
        <f t="shared" ca="1" si="100"/>
        <v>0</v>
      </c>
      <c r="F890" s="83"/>
      <c r="G890" s="82" t="str">
        <f t="shared" ca="1" si="97"/>
        <v/>
      </c>
      <c r="H890" s="82" t="str">
        <f t="shared" ca="1" si="98"/>
        <v/>
      </c>
      <c r="I890" s="82" t="str">
        <f t="shared" ca="1" si="99"/>
        <v/>
      </c>
    </row>
    <row r="891" spans="2:9" ht="15" thickBot="1" x14ac:dyDescent="0.35">
      <c r="B891" s="79" t="str">
        <f t="shared" ca="1" si="101"/>
        <v/>
      </c>
      <c r="C891" s="80" t="str">
        <f t="shared" ca="1" si="95"/>
        <v/>
      </c>
      <c r="D891" s="83" t="str">
        <f t="shared" ca="1" si="96"/>
        <v/>
      </c>
      <c r="E891" s="81">
        <f t="shared" ca="1" si="100"/>
        <v>0</v>
      </c>
      <c r="F891" s="83"/>
      <c r="G891" s="82" t="str">
        <f t="shared" ca="1" si="97"/>
        <v/>
      </c>
      <c r="H891" s="82" t="str">
        <f t="shared" ca="1" si="98"/>
        <v/>
      </c>
      <c r="I891" s="82" t="str">
        <f t="shared" ca="1" si="99"/>
        <v/>
      </c>
    </row>
    <row r="892" spans="2:9" ht="15" thickBot="1" x14ac:dyDescent="0.35">
      <c r="B892" s="79" t="str">
        <f t="shared" ca="1" si="101"/>
        <v/>
      </c>
      <c r="C892" s="80" t="str">
        <f t="shared" ca="1" si="95"/>
        <v/>
      </c>
      <c r="D892" s="83" t="str">
        <f t="shared" ca="1" si="96"/>
        <v/>
      </c>
      <c r="E892" s="81">
        <f t="shared" ca="1" si="100"/>
        <v>0</v>
      </c>
      <c r="F892" s="83"/>
      <c r="G892" s="82" t="str">
        <f t="shared" ca="1" si="97"/>
        <v/>
      </c>
      <c r="H892" s="82" t="str">
        <f t="shared" ca="1" si="98"/>
        <v/>
      </c>
      <c r="I892" s="82" t="str">
        <f t="shared" ca="1" si="99"/>
        <v/>
      </c>
    </row>
    <row r="893" spans="2:9" ht="15" thickBot="1" x14ac:dyDescent="0.35">
      <c r="B893" s="79" t="str">
        <f t="shared" ca="1" si="101"/>
        <v/>
      </c>
      <c r="C893" s="80" t="str">
        <f t="shared" ca="1" si="95"/>
        <v/>
      </c>
      <c r="D893" s="83" t="str">
        <f t="shared" ca="1" si="96"/>
        <v/>
      </c>
      <c r="E893" s="81">
        <f t="shared" ca="1" si="100"/>
        <v>0</v>
      </c>
      <c r="F893" s="83"/>
      <c r="G893" s="82" t="str">
        <f t="shared" ca="1" si="97"/>
        <v/>
      </c>
      <c r="H893" s="82" t="str">
        <f t="shared" ca="1" si="98"/>
        <v/>
      </c>
      <c r="I893" s="82" t="str">
        <f t="shared" ca="1" si="99"/>
        <v/>
      </c>
    </row>
    <row r="894" spans="2:9" ht="15" thickBot="1" x14ac:dyDescent="0.35">
      <c r="B894" s="79" t="str">
        <f t="shared" ca="1" si="101"/>
        <v/>
      </c>
      <c r="C894" s="80" t="str">
        <f t="shared" ca="1" si="95"/>
        <v/>
      </c>
      <c r="D894" s="83" t="str">
        <f t="shared" ca="1" si="96"/>
        <v/>
      </c>
      <c r="E894" s="81">
        <f t="shared" ca="1" si="100"/>
        <v>0</v>
      </c>
      <c r="F894" s="83"/>
      <c r="G894" s="82" t="str">
        <f t="shared" ca="1" si="97"/>
        <v/>
      </c>
      <c r="H894" s="82" t="str">
        <f t="shared" ca="1" si="98"/>
        <v/>
      </c>
      <c r="I894" s="82" t="str">
        <f t="shared" ca="1" si="99"/>
        <v/>
      </c>
    </row>
    <row r="895" spans="2:9" ht="15" thickBot="1" x14ac:dyDescent="0.35">
      <c r="B895" s="79" t="str">
        <f t="shared" ca="1" si="101"/>
        <v/>
      </c>
      <c r="C895" s="80" t="str">
        <f t="shared" ca="1" si="95"/>
        <v/>
      </c>
      <c r="D895" s="83" t="str">
        <f t="shared" ca="1" si="96"/>
        <v/>
      </c>
      <c r="E895" s="81">
        <f t="shared" ca="1" si="100"/>
        <v>0</v>
      </c>
      <c r="F895" s="83"/>
      <c r="G895" s="82" t="str">
        <f t="shared" ca="1" si="97"/>
        <v/>
      </c>
      <c r="H895" s="82" t="str">
        <f t="shared" ca="1" si="98"/>
        <v/>
      </c>
      <c r="I895" s="82" t="str">
        <f t="shared" ca="1" si="99"/>
        <v/>
      </c>
    </row>
    <row r="896" spans="2:9" ht="15" thickBot="1" x14ac:dyDescent="0.35">
      <c r="B896" s="79" t="str">
        <f t="shared" ca="1" si="101"/>
        <v/>
      </c>
      <c r="C896" s="80" t="str">
        <f t="shared" ca="1" si="95"/>
        <v/>
      </c>
      <c r="D896" s="83" t="str">
        <f t="shared" ca="1" si="96"/>
        <v/>
      </c>
      <c r="E896" s="81">
        <f t="shared" ca="1" si="100"/>
        <v>0</v>
      </c>
      <c r="F896" s="83"/>
      <c r="G896" s="82" t="str">
        <f t="shared" ca="1" si="97"/>
        <v/>
      </c>
      <c r="H896" s="82" t="str">
        <f t="shared" ca="1" si="98"/>
        <v/>
      </c>
      <c r="I896" s="82" t="str">
        <f t="shared" ca="1" si="99"/>
        <v/>
      </c>
    </row>
    <row r="897" spans="2:9" ht="15" thickBot="1" x14ac:dyDescent="0.35">
      <c r="B897" s="79" t="str">
        <f t="shared" ca="1" si="101"/>
        <v/>
      </c>
      <c r="C897" s="80" t="str">
        <f t="shared" ca="1" si="95"/>
        <v/>
      </c>
      <c r="D897" s="83" t="str">
        <f t="shared" ca="1" si="96"/>
        <v/>
      </c>
      <c r="E897" s="81">
        <f t="shared" ca="1" si="100"/>
        <v>0</v>
      </c>
      <c r="F897" s="83"/>
      <c r="G897" s="82" t="str">
        <f t="shared" ca="1" si="97"/>
        <v/>
      </c>
      <c r="H897" s="82" t="str">
        <f t="shared" ca="1" si="98"/>
        <v/>
      </c>
      <c r="I897" s="82" t="str">
        <f t="shared" ca="1" si="99"/>
        <v/>
      </c>
    </row>
    <row r="898" spans="2:9" ht="15" thickBot="1" x14ac:dyDescent="0.35">
      <c r="B898" s="79" t="str">
        <f t="shared" ca="1" si="101"/>
        <v/>
      </c>
      <c r="C898" s="80" t="str">
        <f t="shared" ca="1" si="95"/>
        <v/>
      </c>
      <c r="D898" s="83" t="str">
        <f t="shared" ca="1" si="96"/>
        <v/>
      </c>
      <c r="E898" s="81">
        <f t="shared" ca="1" si="100"/>
        <v>0</v>
      </c>
      <c r="F898" s="83"/>
      <c r="G898" s="82" t="str">
        <f t="shared" ca="1" si="97"/>
        <v/>
      </c>
      <c r="H898" s="82" t="str">
        <f t="shared" ca="1" si="98"/>
        <v/>
      </c>
      <c r="I898" s="82" t="str">
        <f t="shared" ca="1" si="99"/>
        <v/>
      </c>
    </row>
    <row r="899" spans="2:9" ht="15" thickBot="1" x14ac:dyDescent="0.35">
      <c r="B899" s="79" t="str">
        <f t="shared" ca="1" si="101"/>
        <v/>
      </c>
      <c r="C899" s="80" t="str">
        <f t="shared" ca="1" si="95"/>
        <v/>
      </c>
      <c r="D899" s="83" t="str">
        <f t="shared" ca="1" si="96"/>
        <v/>
      </c>
      <c r="E899" s="81">
        <f t="shared" ca="1" si="100"/>
        <v>0</v>
      </c>
      <c r="F899" s="83"/>
      <c r="G899" s="82" t="str">
        <f t="shared" ca="1" si="97"/>
        <v/>
      </c>
      <c r="H899" s="82" t="str">
        <f t="shared" ca="1" si="98"/>
        <v/>
      </c>
      <c r="I899" s="82" t="str">
        <f t="shared" ca="1" si="99"/>
        <v/>
      </c>
    </row>
    <row r="900" spans="2:9" ht="15" thickBot="1" x14ac:dyDescent="0.35">
      <c r="B900" s="79" t="str">
        <f t="shared" ca="1" si="101"/>
        <v/>
      </c>
      <c r="C900" s="80" t="str">
        <f t="shared" ca="1" si="95"/>
        <v/>
      </c>
      <c r="D900" s="83" t="str">
        <f t="shared" ca="1" si="96"/>
        <v/>
      </c>
      <c r="E900" s="81">
        <f t="shared" ca="1" si="100"/>
        <v>0</v>
      </c>
      <c r="F900" s="83"/>
      <c r="G900" s="82" t="str">
        <f t="shared" ca="1" si="97"/>
        <v/>
      </c>
      <c r="H900" s="82" t="str">
        <f t="shared" ca="1" si="98"/>
        <v/>
      </c>
      <c r="I900" s="82" t="str">
        <f t="shared" ca="1" si="99"/>
        <v/>
      </c>
    </row>
    <row r="901" spans="2:9" ht="15" thickBot="1" x14ac:dyDescent="0.35">
      <c r="B901" s="79" t="str">
        <f t="shared" ca="1" si="101"/>
        <v/>
      </c>
      <c r="C901" s="80" t="str">
        <f t="shared" ca="1" si="95"/>
        <v/>
      </c>
      <c r="D901" s="83" t="str">
        <f t="shared" ca="1" si="96"/>
        <v/>
      </c>
      <c r="E901" s="81">
        <f t="shared" ca="1" si="100"/>
        <v>0</v>
      </c>
      <c r="F901" s="83"/>
      <c r="G901" s="82" t="str">
        <f t="shared" ca="1" si="97"/>
        <v/>
      </c>
      <c r="H901" s="82" t="str">
        <f t="shared" ca="1" si="98"/>
        <v/>
      </c>
      <c r="I901" s="82" t="str">
        <f t="shared" ca="1" si="99"/>
        <v/>
      </c>
    </row>
    <row r="902" spans="2:9" ht="15" thickBot="1" x14ac:dyDescent="0.35">
      <c r="B902" s="79" t="str">
        <f t="shared" ca="1" si="101"/>
        <v/>
      </c>
      <c r="C902" s="80" t="str">
        <f t="shared" ca="1" si="95"/>
        <v/>
      </c>
      <c r="D902" s="83" t="str">
        <f t="shared" ca="1" si="96"/>
        <v/>
      </c>
      <c r="E902" s="81">
        <f t="shared" ca="1" si="100"/>
        <v>0</v>
      </c>
      <c r="F902" s="83"/>
      <c r="G902" s="82" t="str">
        <f t="shared" ca="1" si="97"/>
        <v/>
      </c>
      <c r="H902" s="82" t="str">
        <f t="shared" ca="1" si="98"/>
        <v/>
      </c>
      <c r="I902" s="82" t="str">
        <f t="shared" ca="1" si="99"/>
        <v/>
      </c>
    </row>
    <row r="903" spans="2:9" ht="15" thickBot="1" x14ac:dyDescent="0.35">
      <c r="B903" s="79" t="str">
        <f t="shared" ca="1" si="101"/>
        <v/>
      </c>
      <c r="C903" s="80" t="str">
        <f t="shared" ca="1" si="95"/>
        <v/>
      </c>
      <c r="D903" s="83" t="str">
        <f t="shared" ca="1" si="96"/>
        <v/>
      </c>
      <c r="E903" s="81">
        <f t="shared" ca="1" si="100"/>
        <v>0</v>
      </c>
      <c r="F903" s="83"/>
      <c r="G903" s="82" t="str">
        <f t="shared" ca="1" si="97"/>
        <v/>
      </c>
      <c r="H903" s="82" t="str">
        <f t="shared" ca="1" si="98"/>
        <v/>
      </c>
      <c r="I903" s="82" t="str">
        <f t="shared" ca="1" si="99"/>
        <v/>
      </c>
    </row>
    <row r="904" spans="2:9" ht="15" thickBot="1" x14ac:dyDescent="0.35">
      <c r="B904" s="79" t="str">
        <f t="shared" ca="1" si="101"/>
        <v/>
      </c>
      <c r="C904" s="80" t="str">
        <f t="shared" ca="1" si="95"/>
        <v/>
      </c>
      <c r="D904" s="83" t="str">
        <f t="shared" ca="1" si="96"/>
        <v/>
      </c>
      <c r="E904" s="81">
        <f t="shared" ca="1" si="100"/>
        <v>0</v>
      </c>
      <c r="F904" s="83"/>
      <c r="G904" s="82" t="str">
        <f t="shared" ca="1" si="97"/>
        <v/>
      </c>
      <c r="H904" s="82" t="str">
        <f t="shared" ca="1" si="98"/>
        <v/>
      </c>
      <c r="I904" s="82" t="str">
        <f t="shared" ca="1" si="99"/>
        <v/>
      </c>
    </row>
    <row r="905" spans="2:9" ht="15" thickBot="1" x14ac:dyDescent="0.35">
      <c r="B905" s="79" t="str">
        <f t="shared" ca="1" si="101"/>
        <v/>
      </c>
      <c r="C905" s="80" t="str">
        <f t="shared" ca="1" si="95"/>
        <v/>
      </c>
      <c r="D905" s="83" t="str">
        <f t="shared" ca="1" si="96"/>
        <v/>
      </c>
      <c r="E905" s="81">
        <f t="shared" ca="1" si="100"/>
        <v>0</v>
      </c>
      <c r="F905" s="83"/>
      <c r="G905" s="82" t="str">
        <f t="shared" ca="1" si="97"/>
        <v/>
      </c>
      <c r="H905" s="82" t="str">
        <f t="shared" ca="1" si="98"/>
        <v/>
      </c>
      <c r="I905" s="82" t="str">
        <f t="shared" ca="1" si="99"/>
        <v/>
      </c>
    </row>
    <row r="906" spans="2:9" ht="15" thickBot="1" x14ac:dyDescent="0.35">
      <c r="B906" s="79" t="str">
        <f t="shared" ca="1" si="101"/>
        <v/>
      </c>
      <c r="C906" s="80" t="str">
        <f t="shared" ca="1" si="95"/>
        <v/>
      </c>
      <c r="D906" s="83" t="str">
        <f t="shared" ca="1" si="96"/>
        <v/>
      </c>
      <c r="E906" s="81">
        <f t="shared" ca="1" si="100"/>
        <v>0</v>
      </c>
      <c r="F906" s="83"/>
      <c r="G906" s="82" t="str">
        <f t="shared" ca="1" si="97"/>
        <v/>
      </c>
      <c r="H906" s="82" t="str">
        <f t="shared" ca="1" si="98"/>
        <v/>
      </c>
      <c r="I906" s="82" t="str">
        <f t="shared" ca="1" si="99"/>
        <v/>
      </c>
    </row>
    <row r="907" spans="2:9" ht="15" thickBot="1" x14ac:dyDescent="0.35">
      <c r="B907" s="79" t="str">
        <f t="shared" ca="1" si="101"/>
        <v/>
      </c>
      <c r="C907" s="80" t="str">
        <f t="shared" ca="1" si="95"/>
        <v/>
      </c>
      <c r="D907" s="83" t="str">
        <f t="shared" ca="1" si="96"/>
        <v/>
      </c>
      <c r="E907" s="81">
        <f t="shared" ca="1" si="100"/>
        <v>0</v>
      </c>
      <c r="F907" s="83"/>
      <c r="G907" s="82" t="str">
        <f t="shared" ca="1" si="97"/>
        <v/>
      </c>
      <c r="H907" s="82" t="str">
        <f t="shared" ca="1" si="98"/>
        <v/>
      </c>
      <c r="I907" s="82" t="str">
        <f t="shared" ca="1" si="99"/>
        <v/>
      </c>
    </row>
    <row r="908" spans="2:9" ht="15" thickBot="1" x14ac:dyDescent="0.35">
      <c r="B908" s="79" t="str">
        <f t="shared" ca="1" si="101"/>
        <v/>
      </c>
      <c r="C908" s="80" t="str">
        <f t="shared" ca="1" si="95"/>
        <v/>
      </c>
      <c r="D908" s="83" t="str">
        <f t="shared" ca="1" si="96"/>
        <v/>
      </c>
      <c r="E908" s="81">
        <f t="shared" ca="1" si="100"/>
        <v>0</v>
      </c>
      <c r="F908" s="83"/>
      <c r="G908" s="82" t="str">
        <f t="shared" ca="1" si="97"/>
        <v/>
      </c>
      <c r="H908" s="82" t="str">
        <f t="shared" ca="1" si="98"/>
        <v/>
      </c>
      <c r="I908" s="82" t="str">
        <f t="shared" ca="1" si="99"/>
        <v/>
      </c>
    </row>
    <row r="909" spans="2:9" ht="15" thickBot="1" x14ac:dyDescent="0.35">
      <c r="B909" s="79" t="str">
        <f t="shared" ca="1" si="101"/>
        <v/>
      </c>
      <c r="C909" s="80" t="str">
        <f t="shared" ca="1" si="95"/>
        <v/>
      </c>
      <c r="D909" s="83" t="str">
        <f t="shared" ca="1" si="96"/>
        <v/>
      </c>
      <c r="E909" s="81">
        <f t="shared" ca="1" si="100"/>
        <v>0</v>
      </c>
      <c r="F909" s="83"/>
      <c r="G909" s="82" t="str">
        <f t="shared" ca="1" si="97"/>
        <v/>
      </c>
      <c r="H909" s="82" t="str">
        <f t="shared" ca="1" si="98"/>
        <v/>
      </c>
      <c r="I909" s="82" t="str">
        <f t="shared" ca="1" si="99"/>
        <v/>
      </c>
    </row>
    <row r="910" spans="2:9" ht="15" thickBot="1" x14ac:dyDescent="0.35">
      <c r="B910" s="79" t="str">
        <f t="shared" ca="1" si="101"/>
        <v/>
      </c>
      <c r="C910" s="80" t="str">
        <f t="shared" ca="1" si="95"/>
        <v/>
      </c>
      <c r="D910" s="83" t="str">
        <f t="shared" ca="1" si="96"/>
        <v/>
      </c>
      <c r="E910" s="81">
        <f t="shared" ca="1" si="100"/>
        <v>0</v>
      </c>
      <c r="F910" s="83"/>
      <c r="G910" s="82" t="str">
        <f t="shared" ca="1" si="97"/>
        <v/>
      </c>
      <c r="H910" s="82" t="str">
        <f t="shared" ca="1" si="98"/>
        <v/>
      </c>
      <c r="I910" s="82" t="str">
        <f t="shared" ca="1" si="99"/>
        <v/>
      </c>
    </row>
    <row r="911" spans="2:9" ht="15" thickBot="1" x14ac:dyDescent="0.35">
      <c r="B911" s="79" t="str">
        <f t="shared" ca="1" si="101"/>
        <v/>
      </c>
      <c r="C911" s="80" t="str">
        <f t="shared" ca="1" si="95"/>
        <v/>
      </c>
      <c r="D911" s="83" t="str">
        <f t="shared" ca="1" si="96"/>
        <v/>
      </c>
      <c r="E911" s="81">
        <f t="shared" ca="1" si="100"/>
        <v>0</v>
      </c>
      <c r="F911" s="83"/>
      <c r="G911" s="82" t="str">
        <f t="shared" ca="1" si="97"/>
        <v/>
      </c>
      <c r="H911" s="82" t="str">
        <f t="shared" ca="1" si="98"/>
        <v/>
      </c>
      <c r="I911" s="82" t="str">
        <f t="shared" ca="1" si="99"/>
        <v/>
      </c>
    </row>
    <row r="912" spans="2:9" ht="15" thickBot="1" x14ac:dyDescent="0.35">
      <c r="B912" s="79" t="str">
        <f t="shared" ca="1" si="101"/>
        <v/>
      </c>
      <c r="C912" s="80" t="str">
        <f t="shared" ca="1" si="95"/>
        <v/>
      </c>
      <c r="D912" s="83" t="str">
        <f t="shared" ca="1" si="96"/>
        <v/>
      </c>
      <c r="E912" s="81">
        <f t="shared" ca="1" si="100"/>
        <v>0</v>
      </c>
      <c r="F912" s="83"/>
      <c r="G912" s="82" t="str">
        <f t="shared" ca="1" si="97"/>
        <v/>
      </c>
      <c r="H912" s="82" t="str">
        <f t="shared" ca="1" si="98"/>
        <v/>
      </c>
      <c r="I912" s="82" t="str">
        <f t="shared" ca="1" si="99"/>
        <v/>
      </c>
    </row>
    <row r="913" spans="2:9" ht="15" thickBot="1" x14ac:dyDescent="0.35">
      <c r="B913" s="79" t="str">
        <f t="shared" ca="1" si="101"/>
        <v/>
      </c>
      <c r="C913" s="80" t="str">
        <f t="shared" ca="1" si="95"/>
        <v/>
      </c>
      <c r="D913" s="83" t="str">
        <f t="shared" ca="1" si="96"/>
        <v/>
      </c>
      <c r="E913" s="81">
        <f t="shared" ca="1" si="100"/>
        <v>0</v>
      </c>
      <c r="F913" s="83"/>
      <c r="G913" s="82" t="str">
        <f t="shared" ca="1" si="97"/>
        <v/>
      </c>
      <c r="H913" s="82" t="str">
        <f t="shared" ca="1" si="98"/>
        <v/>
      </c>
      <c r="I913" s="82" t="str">
        <f t="shared" ca="1" si="99"/>
        <v/>
      </c>
    </row>
    <row r="914" spans="2:9" ht="15" thickBot="1" x14ac:dyDescent="0.35">
      <c r="B914" s="79" t="str">
        <f t="shared" ca="1" si="101"/>
        <v/>
      </c>
      <c r="C914" s="80" t="str">
        <f t="shared" ca="1" si="95"/>
        <v/>
      </c>
      <c r="D914" s="83" t="str">
        <f t="shared" ca="1" si="96"/>
        <v/>
      </c>
      <c r="E914" s="81">
        <f t="shared" ca="1" si="100"/>
        <v>0</v>
      </c>
      <c r="F914" s="83"/>
      <c r="G914" s="82" t="str">
        <f t="shared" ca="1" si="97"/>
        <v/>
      </c>
      <c r="H914" s="82" t="str">
        <f t="shared" ca="1" si="98"/>
        <v/>
      </c>
      <c r="I914" s="82" t="str">
        <f t="shared" ca="1" si="99"/>
        <v/>
      </c>
    </row>
    <row r="915" spans="2:9" ht="15" thickBot="1" x14ac:dyDescent="0.35">
      <c r="B915" s="79" t="str">
        <f t="shared" ca="1" si="101"/>
        <v/>
      </c>
      <c r="C915" s="80" t="str">
        <f t="shared" ca="1" si="95"/>
        <v/>
      </c>
      <c r="D915" s="83" t="str">
        <f t="shared" ca="1" si="96"/>
        <v/>
      </c>
      <c r="E915" s="81">
        <f t="shared" ca="1" si="100"/>
        <v>0</v>
      </c>
      <c r="F915" s="83"/>
      <c r="G915" s="82" t="str">
        <f t="shared" ca="1" si="97"/>
        <v/>
      </c>
      <c r="H915" s="82" t="str">
        <f t="shared" ca="1" si="98"/>
        <v/>
      </c>
      <c r="I915" s="82" t="str">
        <f t="shared" ca="1" si="99"/>
        <v/>
      </c>
    </row>
    <row r="916" spans="2:9" ht="15" thickBot="1" x14ac:dyDescent="0.35">
      <c r="B916" s="79" t="str">
        <f t="shared" ca="1" si="101"/>
        <v/>
      </c>
      <c r="C916" s="80" t="str">
        <f t="shared" ca="1" si="95"/>
        <v/>
      </c>
      <c r="D916" s="83" t="str">
        <f t="shared" ca="1" si="96"/>
        <v/>
      </c>
      <c r="E916" s="81">
        <f t="shared" ca="1" si="100"/>
        <v>0</v>
      </c>
      <c r="F916" s="83"/>
      <c r="G916" s="82" t="str">
        <f t="shared" ca="1" si="97"/>
        <v/>
      </c>
      <c r="H916" s="82" t="str">
        <f t="shared" ca="1" si="98"/>
        <v/>
      </c>
      <c r="I916" s="82" t="str">
        <f t="shared" ca="1" si="99"/>
        <v/>
      </c>
    </row>
    <row r="917" spans="2:9" ht="15" thickBot="1" x14ac:dyDescent="0.35">
      <c r="B917" s="79" t="str">
        <f t="shared" ca="1" si="101"/>
        <v/>
      </c>
      <c r="C917" s="80" t="str">
        <f t="shared" ca="1" si="95"/>
        <v/>
      </c>
      <c r="D917" s="83" t="str">
        <f t="shared" ca="1" si="96"/>
        <v/>
      </c>
      <c r="E917" s="81">
        <f t="shared" ca="1" si="100"/>
        <v>0</v>
      </c>
      <c r="F917" s="83"/>
      <c r="G917" s="82" t="str">
        <f t="shared" ca="1" si="97"/>
        <v/>
      </c>
      <c r="H917" s="82" t="str">
        <f t="shared" ca="1" si="98"/>
        <v/>
      </c>
      <c r="I917" s="82" t="str">
        <f t="shared" ca="1" si="99"/>
        <v/>
      </c>
    </row>
    <row r="918" spans="2:9" ht="15" thickBot="1" x14ac:dyDescent="0.35">
      <c r="B918" s="79" t="str">
        <f t="shared" ca="1" si="101"/>
        <v/>
      </c>
      <c r="C918" s="80" t="str">
        <f t="shared" ca="1" si="95"/>
        <v/>
      </c>
      <c r="D918" s="83" t="str">
        <f t="shared" ca="1" si="96"/>
        <v/>
      </c>
      <c r="E918" s="81">
        <f t="shared" ca="1" si="100"/>
        <v>0</v>
      </c>
      <c r="F918" s="83"/>
      <c r="G918" s="82" t="str">
        <f t="shared" ca="1" si="97"/>
        <v/>
      </c>
      <c r="H918" s="82" t="str">
        <f t="shared" ca="1" si="98"/>
        <v/>
      </c>
      <c r="I918" s="82" t="str">
        <f t="shared" ca="1" si="99"/>
        <v/>
      </c>
    </row>
    <row r="919" spans="2:9" ht="15" thickBot="1" x14ac:dyDescent="0.35">
      <c r="B919" s="79" t="str">
        <f t="shared" ca="1" si="101"/>
        <v/>
      </c>
      <c r="C919" s="80" t="str">
        <f t="shared" ca="1" si="95"/>
        <v/>
      </c>
      <c r="D919" s="83" t="str">
        <f t="shared" ca="1" si="96"/>
        <v/>
      </c>
      <c r="E919" s="81">
        <f t="shared" ca="1" si="100"/>
        <v>0</v>
      </c>
      <c r="F919" s="83"/>
      <c r="G919" s="82" t="str">
        <f t="shared" ca="1" si="97"/>
        <v/>
      </c>
      <c r="H919" s="82" t="str">
        <f t="shared" ca="1" si="98"/>
        <v/>
      </c>
      <c r="I919" s="82" t="str">
        <f t="shared" ca="1" si="99"/>
        <v/>
      </c>
    </row>
    <row r="920" spans="2:9" ht="15" thickBot="1" x14ac:dyDescent="0.35">
      <c r="B920" s="79" t="str">
        <f t="shared" ca="1" si="101"/>
        <v/>
      </c>
      <c r="C920" s="80" t="str">
        <f t="shared" ref="C920:C983" ca="1" si="102">IF($E$10="End of the Period",IF(B920="","",IF(OR(payment_frequency_3="Weekly",payment_frequency_3="Bi-weekly",payment_frequency_3="Semi-monthly"),first_payment_date_3+B920*VLOOKUP(payment_frequency_3,periodic_table,2,0),EDATE(first_payment_date_3,B920*VLOOKUP(payment_frequency_3,periodic_table,2,0)))),IF(B920="","",IF(OR(payment_frequency_3="Weekly",payment_frequency_3="Bi-weekly",payment_frequency_3="Semi-monthly"),first_payment_date_3+(B920-1)*VLOOKUP(payment_frequency_3,periodic_table,2,0),EDATE(first_payment_date_3,(B920-1)*VLOOKUP(payment_frequency_3,periodic_table,2,0)))))</f>
        <v/>
      </c>
      <c r="D920" s="83" t="str">
        <f t="shared" ref="D920:D983" ca="1" si="103">IF(B920="","",IF(I919&lt;payment_3,I919*(1+rate_3),payment_3))</f>
        <v/>
      </c>
      <c r="E920" s="81">
        <f t="shared" ca="1" si="100"/>
        <v>0</v>
      </c>
      <c r="F920" s="83"/>
      <c r="G920" s="82" t="str">
        <f t="shared" ref="G920:G983" ca="1" si="104">IF(AND(payment_type_3=1,B920=1),0,IF(B920="","",I919*rate_3))</f>
        <v/>
      </c>
      <c r="H920" s="82" t="str">
        <f t="shared" ca="1" si="98"/>
        <v/>
      </c>
      <c r="I920" s="82" t="str">
        <f t="shared" ca="1" si="99"/>
        <v/>
      </c>
    </row>
    <row r="921" spans="2:9" ht="15" thickBot="1" x14ac:dyDescent="0.35">
      <c r="B921" s="79" t="str">
        <f t="shared" ca="1" si="101"/>
        <v/>
      </c>
      <c r="C921" s="80" t="str">
        <f t="shared" ca="1" si="102"/>
        <v/>
      </c>
      <c r="D921" s="83" t="str">
        <f t="shared" ca="1" si="103"/>
        <v/>
      </c>
      <c r="E921" s="81">
        <f t="shared" ca="1" si="100"/>
        <v>0</v>
      </c>
      <c r="F921" s="83"/>
      <c r="G921" s="82" t="str">
        <f t="shared" ca="1" si="104"/>
        <v/>
      </c>
      <c r="H921" s="82" t="str">
        <f t="shared" ref="H921:H984" ca="1" si="105">IF(B921="","",D921-G921+E921+F921)</f>
        <v/>
      </c>
      <c r="I921" s="82" t="str">
        <f t="shared" ref="I921:I984" ca="1" si="106">IFERROR(IF(H921&lt;=0,"",I920-H921),"")</f>
        <v/>
      </c>
    </row>
    <row r="922" spans="2:9" ht="15" thickBot="1" x14ac:dyDescent="0.35">
      <c r="B922" s="79" t="str">
        <f t="shared" ca="1" si="101"/>
        <v/>
      </c>
      <c r="C922" s="80" t="str">
        <f t="shared" ca="1" si="102"/>
        <v/>
      </c>
      <c r="D922" s="83" t="str">
        <f t="shared" ca="1" si="103"/>
        <v/>
      </c>
      <c r="E922" s="81">
        <f t="shared" ca="1" si="100"/>
        <v>0</v>
      </c>
      <c r="F922" s="83"/>
      <c r="G922" s="82" t="str">
        <f t="shared" ca="1" si="104"/>
        <v/>
      </c>
      <c r="H922" s="82" t="str">
        <f t="shared" ca="1" si="105"/>
        <v/>
      </c>
      <c r="I922" s="82" t="str">
        <f t="shared" ca="1" si="106"/>
        <v/>
      </c>
    </row>
    <row r="923" spans="2:9" ht="15" thickBot="1" x14ac:dyDescent="0.35">
      <c r="B923" s="79" t="str">
        <f t="shared" ca="1" si="101"/>
        <v/>
      </c>
      <c r="C923" s="80" t="str">
        <f t="shared" ca="1" si="102"/>
        <v/>
      </c>
      <c r="D923" s="83" t="str">
        <f t="shared" ca="1" si="103"/>
        <v/>
      </c>
      <c r="E923" s="81">
        <f t="shared" ca="1" si="100"/>
        <v>0</v>
      </c>
      <c r="F923" s="83"/>
      <c r="G923" s="82" t="str">
        <f t="shared" ca="1" si="104"/>
        <v/>
      </c>
      <c r="H923" s="82" t="str">
        <f t="shared" ca="1" si="105"/>
        <v/>
      </c>
      <c r="I923" s="82" t="str">
        <f t="shared" ca="1" si="106"/>
        <v/>
      </c>
    </row>
    <row r="924" spans="2:9" ht="15" thickBot="1" x14ac:dyDescent="0.35">
      <c r="B924" s="79" t="str">
        <f t="shared" ca="1" si="101"/>
        <v/>
      </c>
      <c r="C924" s="80" t="str">
        <f t="shared" ca="1" si="102"/>
        <v/>
      </c>
      <c r="D924" s="83" t="str">
        <f t="shared" ca="1" si="103"/>
        <v/>
      </c>
      <c r="E924" s="81">
        <f t="shared" ca="1" si="100"/>
        <v>0</v>
      </c>
      <c r="F924" s="83"/>
      <c r="G924" s="82" t="str">
        <f t="shared" ca="1" si="104"/>
        <v/>
      </c>
      <c r="H924" s="82" t="str">
        <f t="shared" ca="1" si="105"/>
        <v/>
      </c>
      <c r="I924" s="82" t="str">
        <f t="shared" ca="1" si="106"/>
        <v/>
      </c>
    </row>
    <row r="925" spans="2:9" ht="15" thickBot="1" x14ac:dyDescent="0.35">
      <c r="B925" s="79" t="str">
        <f t="shared" ca="1" si="101"/>
        <v/>
      </c>
      <c r="C925" s="80" t="str">
        <f t="shared" ca="1" si="102"/>
        <v/>
      </c>
      <c r="D925" s="83" t="str">
        <f t="shared" ca="1" si="103"/>
        <v/>
      </c>
      <c r="E925" s="81">
        <f t="shared" ca="1" si="100"/>
        <v>0</v>
      </c>
      <c r="F925" s="83"/>
      <c r="G925" s="82" t="str">
        <f t="shared" ca="1" si="104"/>
        <v/>
      </c>
      <c r="H925" s="82" t="str">
        <f t="shared" ca="1" si="105"/>
        <v/>
      </c>
      <c r="I925" s="82" t="str">
        <f t="shared" ca="1" si="106"/>
        <v/>
      </c>
    </row>
    <row r="926" spans="2:9" ht="15" thickBot="1" x14ac:dyDescent="0.35">
      <c r="B926" s="79" t="str">
        <f t="shared" ca="1" si="101"/>
        <v/>
      </c>
      <c r="C926" s="80" t="str">
        <f t="shared" ca="1" si="102"/>
        <v/>
      </c>
      <c r="D926" s="83" t="str">
        <f t="shared" ca="1" si="103"/>
        <v/>
      </c>
      <c r="E926" s="81">
        <f t="shared" ca="1" si="100"/>
        <v>0</v>
      </c>
      <c r="F926" s="83"/>
      <c r="G926" s="82" t="str">
        <f t="shared" ca="1" si="104"/>
        <v/>
      </c>
      <c r="H926" s="82" t="str">
        <f t="shared" ca="1" si="105"/>
        <v/>
      </c>
      <c r="I926" s="82" t="str">
        <f t="shared" ca="1" si="106"/>
        <v/>
      </c>
    </row>
    <row r="927" spans="2:9" ht="15" thickBot="1" x14ac:dyDescent="0.35">
      <c r="B927" s="79" t="str">
        <f t="shared" ca="1" si="101"/>
        <v/>
      </c>
      <c r="C927" s="80" t="str">
        <f t="shared" ca="1" si="102"/>
        <v/>
      </c>
      <c r="D927" s="83" t="str">
        <f t="shared" ca="1" si="103"/>
        <v/>
      </c>
      <c r="E927" s="81">
        <f t="shared" ca="1" si="100"/>
        <v>0</v>
      </c>
      <c r="F927" s="83"/>
      <c r="G927" s="82" t="str">
        <f t="shared" ca="1" si="104"/>
        <v/>
      </c>
      <c r="H927" s="82" t="str">
        <f t="shared" ca="1" si="105"/>
        <v/>
      </c>
      <c r="I927" s="82" t="str">
        <f t="shared" ca="1" si="106"/>
        <v/>
      </c>
    </row>
    <row r="928" spans="2:9" ht="15" thickBot="1" x14ac:dyDescent="0.35">
      <c r="B928" s="79" t="str">
        <f t="shared" ca="1" si="101"/>
        <v/>
      </c>
      <c r="C928" s="80" t="str">
        <f t="shared" ca="1" si="102"/>
        <v/>
      </c>
      <c r="D928" s="83" t="str">
        <f t="shared" ca="1" si="103"/>
        <v/>
      </c>
      <c r="E928" s="81">
        <f t="shared" ca="1" si="100"/>
        <v>0</v>
      </c>
      <c r="F928" s="83"/>
      <c r="G928" s="82" t="str">
        <f t="shared" ca="1" si="104"/>
        <v/>
      </c>
      <c r="H928" s="82" t="str">
        <f t="shared" ca="1" si="105"/>
        <v/>
      </c>
      <c r="I928" s="82" t="str">
        <f t="shared" ca="1" si="106"/>
        <v/>
      </c>
    </row>
    <row r="929" spans="2:9" ht="15" thickBot="1" x14ac:dyDescent="0.35">
      <c r="B929" s="79" t="str">
        <f t="shared" ca="1" si="101"/>
        <v/>
      </c>
      <c r="C929" s="80" t="str">
        <f t="shared" ca="1" si="102"/>
        <v/>
      </c>
      <c r="D929" s="83" t="str">
        <f t="shared" ca="1" si="103"/>
        <v/>
      </c>
      <c r="E929" s="81">
        <f t="shared" ca="1" si="100"/>
        <v>0</v>
      </c>
      <c r="F929" s="83"/>
      <c r="G929" s="82" t="str">
        <f t="shared" ca="1" si="104"/>
        <v/>
      </c>
      <c r="H929" s="82" t="str">
        <f t="shared" ca="1" si="105"/>
        <v/>
      </c>
      <c r="I929" s="82" t="str">
        <f t="shared" ca="1" si="106"/>
        <v/>
      </c>
    </row>
    <row r="930" spans="2:9" ht="15" thickBot="1" x14ac:dyDescent="0.35">
      <c r="B930" s="79" t="str">
        <f t="shared" ca="1" si="101"/>
        <v/>
      </c>
      <c r="C930" s="80" t="str">
        <f t="shared" ca="1" si="102"/>
        <v/>
      </c>
      <c r="D930" s="83" t="str">
        <f t="shared" ca="1" si="103"/>
        <v/>
      </c>
      <c r="E930" s="81">
        <f t="shared" ca="1" si="100"/>
        <v>0</v>
      </c>
      <c r="F930" s="83"/>
      <c r="G930" s="82" t="str">
        <f t="shared" ca="1" si="104"/>
        <v/>
      </c>
      <c r="H930" s="82" t="str">
        <f t="shared" ca="1" si="105"/>
        <v/>
      </c>
      <c r="I930" s="82" t="str">
        <f t="shared" ca="1" si="106"/>
        <v/>
      </c>
    </row>
    <row r="931" spans="2:9" ht="15" thickBot="1" x14ac:dyDescent="0.35">
      <c r="B931" s="79" t="str">
        <f t="shared" ca="1" si="101"/>
        <v/>
      </c>
      <c r="C931" s="80" t="str">
        <f t="shared" ca="1" si="102"/>
        <v/>
      </c>
      <c r="D931" s="83" t="str">
        <f t="shared" ca="1" si="103"/>
        <v/>
      </c>
      <c r="E931" s="81">
        <f t="shared" ca="1" si="100"/>
        <v>0</v>
      </c>
      <c r="F931" s="83"/>
      <c r="G931" s="82" t="str">
        <f t="shared" ca="1" si="104"/>
        <v/>
      </c>
      <c r="H931" s="82" t="str">
        <f t="shared" ca="1" si="105"/>
        <v/>
      </c>
      <c r="I931" s="82" t="str">
        <f t="shared" ca="1" si="106"/>
        <v/>
      </c>
    </row>
    <row r="932" spans="2:9" ht="15" thickBot="1" x14ac:dyDescent="0.35">
      <c r="B932" s="79" t="str">
        <f t="shared" ca="1" si="101"/>
        <v/>
      </c>
      <c r="C932" s="80" t="str">
        <f t="shared" ca="1" si="102"/>
        <v/>
      </c>
      <c r="D932" s="83" t="str">
        <f t="shared" ca="1" si="103"/>
        <v/>
      </c>
      <c r="E932" s="81">
        <f t="shared" ref="E932:E995" ca="1" si="107">IFERROR(IF(I931-D932&lt;$E$13,0,IF(B932=$I$17,$E$13,IF(B932&lt;$I$17,0,IF(MOD(B932-$I$17,$E$18)=0,$E$13,0)))),0)</f>
        <v>0</v>
      </c>
      <c r="F932" s="83"/>
      <c r="G932" s="82" t="str">
        <f t="shared" ca="1" si="104"/>
        <v/>
      </c>
      <c r="H932" s="82" t="str">
        <f t="shared" ca="1" si="105"/>
        <v/>
      </c>
      <c r="I932" s="82" t="str">
        <f t="shared" ca="1" si="106"/>
        <v/>
      </c>
    </row>
    <row r="933" spans="2:9" ht="15" thickBot="1" x14ac:dyDescent="0.35">
      <c r="B933" s="79" t="str">
        <f t="shared" ca="1" si="101"/>
        <v/>
      </c>
      <c r="C933" s="80" t="str">
        <f t="shared" ca="1" si="102"/>
        <v/>
      </c>
      <c r="D933" s="83" t="str">
        <f t="shared" ca="1" si="103"/>
        <v/>
      </c>
      <c r="E933" s="81">
        <f t="shared" ca="1" si="107"/>
        <v>0</v>
      </c>
      <c r="F933" s="83"/>
      <c r="G933" s="82" t="str">
        <f t="shared" ca="1" si="104"/>
        <v/>
      </c>
      <c r="H933" s="82" t="str">
        <f t="shared" ca="1" si="105"/>
        <v/>
      </c>
      <c r="I933" s="82" t="str">
        <f t="shared" ca="1" si="106"/>
        <v/>
      </c>
    </row>
    <row r="934" spans="2:9" ht="15" thickBot="1" x14ac:dyDescent="0.35">
      <c r="B934" s="79" t="str">
        <f t="shared" ca="1" si="101"/>
        <v/>
      </c>
      <c r="C934" s="80" t="str">
        <f t="shared" ca="1" si="102"/>
        <v/>
      </c>
      <c r="D934" s="83" t="str">
        <f t="shared" ca="1" si="103"/>
        <v/>
      </c>
      <c r="E934" s="81">
        <f t="shared" ca="1" si="107"/>
        <v>0</v>
      </c>
      <c r="F934" s="83"/>
      <c r="G934" s="82" t="str">
        <f t="shared" ca="1" si="104"/>
        <v/>
      </c>
      <c r="H934" s="82" t="str">
        <f t="shared" ca="1" si="105"/>
        <v/>
      </c>
      <c r="I934" s="82" t="str">
        <f t="shared" ca="1" si="106"/>
        <v/>
      </c>
    </row>
    <row r="935" spans="2:9" ht="15" thickBot="1" x14ac:dyDescent="0.35">
      <c r="B935" s="79" t="str">
        <f t="shared" ca="1" si="101"/>
        <v/>
      </c>
      <c r="C935" s="80" t="str">
        <f t="shared" ca="1" si="102"/>
        <v/>
      </c>
      <c r="D935" s="83" t="str">
        <f t="shared" ca="1" si="103"/>
        <v/>
      </c>
      <c r="E935" s="81">
        <f t="shared" ca="1" si="107"/>
        <v>0</v>
      </c>
      <c r="F935" s="83"/>
      <c r="G935" s="82" t="str">
        <f t="shared" ca="1" si="104"/>
        <v/>
      </c>
      <c r="H935" s="82" t="str">
        <f t="shared" ca="1" si="105"/>
        <v/>
      </c>
      <c r="I935" s="82" t="str">
        <f t="shared" ca="1" si="106"/>
        <v/>
      </c>
    </row>
    <row r="936" spans="2:9" ht="15" thickBot="1" x14ac:dyDescent="0.35">
      <c r="B936" s="79" t="str">
        <f t="shared" ca="1" si="101"/>
        <v/>
      </c>
      <c r="C936" s="80" t="str">
        <f t="shared" ca="1" si="102"/>
        <v/>
      </c>
      <c r="D936" s="83" t="str">
        <f t="shared" ca="1" si="103"/>
        <v/>
      </c>
      <c r="E936" s="81">
        <f t="shared" ca="1" si="107"/>
        <v>0</v>
      </c>
      <c r="F936" s="83"/>
      <c r="G936" s="82" t="str">
        <f t="shared" ca="1" si="104"/>
        <v/>
      </c>
      <c r="H936" s="82" t="str">
        <f t="shared" ca="1" si="105"/>
        <v/>
      </c>
      <c r="I936" s="82" t="str">
        <f t="shared" ca="1" si="106"/>
        <v/>
      </c>
    </row>
    <row r="937" spans="2:9" ht="15" thickBot="1" x14ac:dyDescent="0.35">
      <c r="B937" s="79" t="str">
        <f t="shared" ca="1" si="101"/>
        <v/>
      </c>
      <c r="C937" s="80" t="str">
        <f t="shared" ca="1" si="102"/>
        <v/>
      </c>
      <c r="D937" s="83" t="str">
        <f t="shared" ca="1" si="103"/>
        <v/>
      </c>
      <c r="E937" s="81">
        <f t="shared" ca="1" si="107"/>
        <v>0</v>
      </c>
      <c r="F937" s="83"/>
      <c r="G937" s="82" t="str">
        <f t="shared" ca="1" si="104"/>
        <v/>
      </c>
      <c r="H937" s="82" t="str">
        <f t="shared" ca="1" si="105"/>
        <v/>
      </c>
      <c r="I937" s="82" t="str">
        <f t="shared" ca="1" si="106"/>
        <v/>
      </c>
    </row>
    <row r="938" spans="2:9" ht="15" thickBot="1" x14ac:dyDescent="0.35">
      <c r="B938" s="79" t="str">
        <f t="shared" ca="1" si="101"/>
        <v/>
      </c>
      <c r="C938" s="80" t="str">
        <f t="shared" ca="1" si="102"/>
        <v/>
      </c>
      <c r="D938" s="83" t="str">
        <f t="shared" ca="1" si="103"/>
        <v/>
      </c>
      <c r="E938" s="81">
        <f t="shared" ca="1" si="107"/>
        <v>0</v>
      </c>
      <c r="F938" s="83"/>
      <c r="G938" s="82" t="str">
        <f t="shared" ca="1" si="104"/>
        <v/>
      </c>
      <c r="H938" s="82" t="str">
        <f t="shared" ca="1" si="105"/>
        <v/>
      </c>
      <c r="I938" s="82" t="str">
        <f t="shared" ca="1" si="106"/>
        <v/>
      </c>
    </row>
    <row r="939" spans="2:9" ht="15" thickBot="1" x14ac:dyDescent="0.35">
      <c r="B939" s="79" t="str">
        <f t="shared" ca="1" si="101"/>
        <v/>
      </c>
      <c r="C939" s="80" t="str">
        <f t="shared" ca="1" si="102"/>
        <v/>
      </c>
      <c r="D939" s="83" t="str">
        <f t="shared" ca="1" si="103"/>
        <v/>
      </c>
      <c r="E939" s="81">
        <f t="shared" ca="1" si="107"/>
        <v>0</v>
      </c>
      <c r="F939" s="83"/>
      <c r="G939" s="82" t="str">
        <f t="shared" ca="1" si="104"/>
        <v/>
      </c>
      <c r="H939" s="82" t="str">
        <f t="shared" ca="1" si="105"/>
        <v/>
      </c>
      <c r="I939" s="82" t="str">
        <f t="shared" ca="1" si="106"/>
        <v/>
      </c>
    </row>
    <row r="940" spans="2:9" ht="15" thickBot="1" x14ac:dyDescent="0.35">
      <c r="B940" s="79" t="str">
        <f t="shared" ca="1" si="101"/>
        <v/>
      </c>
      <c r="C940" s="80" t="str">
        <f t="shared" ca="1" si="102"/>
        <v/>
      </c>
      <c r="D940" s="83" t="str">
        <f t="shared" ca="1" si="103"/>
        <v/>
      </c>
      <c r="E940" s="81">
        <f t="shared" ca="1" si="107"/>
        <v>0</v>
      </c>
      <c r="F940" s="83"/>
      <c r="G940" s="82" t="str">
        <f t="shared" ca="1" si="104"/>
        <v/>
      </c>
      <c r="H940" s="82" t="str">
        <f t="shared" ca="1" si="105"/>
        <v/>
      </c>
      <c r="I940" s="82" t="str">
        <f t="shared" ca="1" si="106"/>
        <v/>
      </c>
    </row>
    <row r="941" spans="2:9" ht="15" thickBot="1" x14ac:dyDescent="0.35">
      <c r="B941" s="79" t="str">
        <f t="shared" ca="1" si="101"/>
        <v/>
      </c>
      <c r="C941" s="80" t="str">
        <f t="shared" ca="1" si="102"/>
        <v/>
      </c>
      <c r="D941" s="83" t="str">
        <f t="shared" ca="1" si="103"/>
        <v/>
      </c>
      <c r="E941" s="81">
        <f t="shared" ca="1" si="107"/>
        <v>0</v>
      </c>
      <c r="F941" s="83"/>
      <c r="G941" s="82" t="str">
        <f t="shared" ca="1" si="104"/>
        <v/>
      </c>
      <c r="H941" s="82" t="str">
        <f t="shared" ca="1" si="105"/>
        <v/>
      </c>
      <c r="I941" s="82" t="str">
        <f t="shared" ca="1" si="106"/>
        <v/>
      </c>
    </row>
    <row r="942" spans="2:9" ht="15" thickBot="1" x14ac:dyDescent="0.35">
      <c r="B942" s="79" t="str">
        <f t="shared" ca="1" si="101"/>
        <v/>
      </c>
      <c r="C942" s="80" t="str">
        <f t="shared" ca="1" si="102"/>
        <v/>
      </c>
      <c r="D942" s="83" t="str">
        <f t="shared" ca="1" si="103"/>
        <v/>
      </c>
      <c r="E942" s="81">
        <f t="shared" ca="1" si="107"/>
        <v>0</v>
      </c>
      <c r="F942" s="83"/>
      <c r="G942" s="82" t="str">
        <f t="shared" ca="1" si="104"/>
        <v/>
      </c>
      <c r="H942" s="82" t="str">
        <f t="shared" ca="1" si="105"/>
        <v/>
      </c>
      <c r="I942" s="82" t="str">
        <f t="shared" ca="1" si="106"/>
        <v/>
      </c>
    </row>
    <row r="943" spans="2:9" ht="15" thickBot="1" x14ac:dyDescent="0.35">
      <c r="B943" s="79" t="str">
        <f t="shared" ref="B943:B1006" ca="1" si="108">IFERROR(IF(I942&lt;=0,"",B942+1),"")</f>
        <v/>
      </c>
      <c r="C943" s="80" t="str">
        <f t="shared" ca="1" si="102"/>
        <v/>
      </c>
      <c r="D943" s="83" t="str">
        <f t="shared" ca="1" si="103"/>
        <v/>
      </c>
      <c r="E943" s="81">
        <f t="shared" ca="1" si="107"/>
        <v>0</v>
      </c>
      <c r="F943" s="83"/>
      <c r="G943" s="82" t="str">
        <f t="shared" ca="1" si="104"/>
        <v/>
      </c>
      <c r="H943" s="82" t="str">
        <f t="shared" ca="1" si="105"/>
        <v/>
      </c>
      <c r="I943" s="82" t="str">
        <f t="shared" ca="1" si="106"/>
        <v/>
      </c>
    </row>
    <row r="944" spans="2:9" ht="15" thickBot="1" x14ac:dyDescent="0.35">
      <c r="B944" s="79" t="str">
        <f t="shared" ca="1" si="108"/>
        <v/>
      </c>
      <c r="C944" s="80" t="str">
        <f t="shared" ca="1" si="102"/>
        <v/>
      </c>
      <c r="D944" s="83" t="str">
        <f t="shared" ca="1" si="103"/>
        <v/>
      </c>
      <c r="E944" s="81">
        <f t="shared" ca="1" si="107"/>
        <v>0</v>
      </c>
      <c r="F944" s="83"/>
      <c r="G944" s="82" t="str">
        <f t="shared" ca="1" si="104"/>
        <v/>
      </c>
      <c r="H944" s="82" t="str">
        <f t="shared" ca="1" si="105"/>
        <v/>
      </c>
      <c r="I944" s="82" t="str">
        <f t="shared" ca="1" si="106"/>
        <v/>
      </c>
    </row>
    <row r="945" spans="2:9" ht="15" thickBot="1" x14ac:dyDescent="0.35">
      <c r="B945" s="79" t="str">
        <f t="shared" ca="1" si="108"/>
        <v/>
      </c>
      <c r="C945" s="80" t="str">
        <f t="shared" ca="1" si="102"/>
        <v/>
      </c>
      <c r="D945" s="83" t="str">
        <f t="shared" ca="1" si="103"/>
        <v/>
      </c>
      <c r="E945" s="81">
        <f t="shared" ca="1" si="107"/>
        <v>0</v>
      </c>
      <c r="F945" s="83"/>
      <c r="G945" s="82" t="str">
        <f t="shared" ca="1" si="104"/>
        <v/>
      </c>
      <c r="H945" s="82" t="str">
        <f t="shared" ca="1" si="105"/>
        <v/>
      </c>
      <c r="I945" s="82" t="str">
        <f t="shared" ca="1" si="106"/>
        <v/>
      </c>
    </row>
    <row r="946" spans="2:9" ht="15" thickBot="1" x14ac:dyDescent="0.35">
      <c r="B946" s="79" t="str">
        <f t="shared" ca="1" si="108"/>
        <v/>
      </c>
      <c r="C946" s="80" t="str">
        <f t="shared" ca="1" si="102"/>
        <v/>
      </c>
      <c r="D946" s="83" t="str">
        <f t="shared" ca="1" si="103"/>
        <v/>
      </c>
      <c r="E946" s="81">
        <f t="shared" ca="1" si="107"/>
        <v>0</v>
      </c>
      <c r="F946" s="83"/>
      <c r="G946" s="82" t="str">
        <f t="shared" ca="1" si="104"/>
        <v/>
      </c>
      <c r="H946" s="82" t="str">
        <f t="shared" ca="1" si="105"/>
        <v/>
      </c>
      <c r="I946" s="82" t="str">
        <f t="shared" ca="1" si="106"/>
        <v/>
      </c>
    </row>
    <row r="947" spans="2:9" ht="15" thickBot="1" x14ac:dyDescent="0.35">
      <c r="B947" s="79" t="str">
        <f t="shared" ca="1" si="108"/>
        <v/>
      </c>
      <c r="C947" s="80" t="str">
        <f t="shared" ca="1" si="102"/>
        <v/>
      </c>
      <c r="D947" s="83" t="str">
        <f t="shared" ca="1" si="103"/>
        <v/>
      </c>
      <c r="E947" s="81">
        <f t="shared" ca="1" si="107"/>
        <v>0</v>
      </c>
      <c r="F947" s="83"/>
      <c r="G947" s="82" t="str">
        <f t="shared" ca="1" si="104"/>
        <v/>
      </c>
      <c r="H947" s="82" t="str">
        <f t="shared" ca="1" si="105"/>
        <v/>
      </c>
      <c r="I947" s="82" t="str">
        <f t="shared" ca="1" si="106"/>
        <v/>
      </c>
    </row>
    <row r="948" spans="2:9" ht="15" thickBot="1" x14ac:dyDescent="0.35">
      <c r="B948" s="79" t="str">
        <f t="shared" ca="1" si="108"/>
        <v/>
      </c>
      <c r="C948" s="80" t="str">
        <f t="shared" ca="1" si="102"/>
        <v/>
      </c>
      <c r="D948" s="83" t="str">
        <f t="shared" ca="1" si="103"/>
        <v/>
      </c>
      <c r="E948" s="81">
        <f t="shared" ca="1" si="107"/>
        <v>0</v>
      </c>
      <c r="F948" s="83"/>
      <c r="G948" s="82" t="str">
        <f t="shared" ca="1" si="104"/>
        <v/>
      </c>
      <c r="H948" s="82" t="str">
        <f t="shared" ca="1" si="105"/>
        <v/>
      </c>
      <c r="I948" s="82" t="str">
        <f t="shared" ca="1" si="106"/>
        <v/>
      </c>
    </row>
    <row r="949" spans="2:9" ht="15" thickBot="1" x14ac:dyDescent="0.35">
      <c r="B949" s="79" t="str">
        <f t="shared" ca="1" si="108"/>
        <v/>
      </c>
      <c r="C949" s="80" t="str">
        <f t="shared" ca="1" si="102"/>
        <v/>
      </c>
      <c r="D949" s="83" t="str">
        <f t="shared" ca="1" si="103"/>
        <v/>
      </c>
      <c r="E949" s="81">
        <f t="shared" ca="1" si="107"/>
        <v>0</v>
      </c>
      <c r="F949" s="83"/>
      <c r="G949" s="82" t="str">
        <f t="shared" ca="1" si="104"/>
        <v/>
      </c>
      <c r="H949" s="82" t="str">
        <f t="shared" ca="1" si="105"/>
        <v/>
      </c>
      <c r="I949" s="82" t="str">
        <f t="shared" ca="1" si="106"/>
        <v/>
      </c>
    </row>
    <row r="950" spans="2:9" ht="15" thickBot="1" x14ac:dyDescent="0.35">
      <c r="B950" s="79" t="str">
        <f t="shared" ca="1" si="108"/>
        <v/>
      </c>
      <c r="C950" s="80" t="str">
        <f t="shared" ca="1" si="102"/>
        <v/>
      </c>
      <c r="D950" s="83" t="str">
        <f t="shared" ca="1" si="103"/>
        <v/>
      </c>
      <c r="E950" s="81">
        <f t="shared" ca="1" si="107"/>
        <v>0</v>
      </c>
      <c r="F950" s="83"/>
      <c r="G950" s="82" t="str">
        <f t="shared" ca="1" si="104"/>
        <v/>
      </c>
      <c r="H950" s="82" t="str">
        <f t="shared" ca="1" si="105"/>
        <v/>
      </c>
      <c r="I950" s="82" t="str">
        <f t="shared" ca="1" si="106"/>
        <v/>
      </c>
    </row>
    <row r="951" spans="2:9" ht="15" thickBot="1" x14ac:dyDescent="0.35">
      <c r="B951" s="79" t="str">
        <f t="shared" ca="1" si="108"/>
        <v/>
      </c>
      <c r="C951" s="80" t="str">
        <f t="shared" ca="1" si="102"/>
        <v/>
      </c>
      <c r="D951" s="83" t="str">
        <f t="shared" ca="1" si="103"/>
        <v/>
      </c>
      <c r="E951" s="81">
        <f t="shared" ca="1" si="107"/>
        <v>0</v>
      </c>
      <c r="F951" s="83"/>
      <c r="G951" s="82" t="str">
        <f t="shared" ca="1" si="104"/>
        <v/>
      </c>
      <c r="H951" s="82" t="str">
        <f t="shared" ca="1" si="105"/>
        <v/>
      </c>
      <c r="I951" s="82" t="str">
        <f t="shared" ca="1" si="106"/>
        <v/>
      </c>
    </row>
    <row r="952" spans="2:9" ht="15" thickBot="1" x14ac:dyDescent="0.35">
      <c r="B952" s="79" t="str">
        <f t="shared" ca="1" si="108"/>
        <v/>
      </c>
      <c r="C952" s="80" t="str">
        <f t="shared" ca="1" si="102"/>
        <v/>
      </c>
      <c r="D952" s="83" t="str">
        <f t="shared" ca="1" si="103"/>
        <v/>
      </c>
      <c r="E952" s="81">
        <f t="shared" ca="1" si="107"/>
        <v>0</v>
      </c>
      <c r="F952" s="83"/>
      <c r="G952" s="82" t="str">
        <f t="shared" ca="1" si="104"/>
        <v/>
      </c>
      <c r="H952" s="82" t="str">
        <f t="shared" ca="1" si="105"/>
        <v/>
      </c>
      <c r="I952" s="82" t="str">
        <f t="shared" ca="1" si="106"/>
        <v/>
      </c>
    </row>
    <row r="953" spans="2:9" ht="15" thickBot="1" x14ac:dyDescent="0.35">
      <c r="B953" s="79" t="str">
        <f t="shared" ca="1" si="108"/>
        <v/>
      </c>
      <c r="C953" s="80" t="str">
        <f t="shared" ca="1" si="102"/>
        <v/>
      </c>
      <c r="D953" s="83" t="str">
        <f t="shared" ca="1" si="103"/>
        <v/>
      </c>
      <c r="E953" s="81">
        <f t="shared" ca="1" si="107"/>
        <v>0</v>
      </c>
      <c r="F953" s="83"/>
      <c r="G953" s="82" t="str">
        <f t="shared" ca="1" si="104"/>
        <v/>
      </c>
      <c r="H953" s="82" t="str">
        <f t="shared" ca="1" si="105"/>
        <v/>
      </c>
      <c r="I953" s="82" t="str">
        <f t="shared" ca="1" si="106"/>
        <v/>
      </c>
    </row>
    <row r="954" spans="2:9" ht="15" thickBot="1" x14ac:dyDescent="0.35">
      <c r="B954" s="79" t="str">
        <f t="shared" ca="1" si="108"/>
        <v/>
      </c>
      <c r="C954" s="80" t="str">
        <f t="shared" ca="1" si="102"/>
        <v/>
      </c>
      <c r="D954" s="83" t="str">
        <f t="shared" ca="1" si="103"/>
        <v/>
      </c>
      <c r="E954" s="81">
        <f t="shared" ca="1" si="107"/>
        <v>0</v>
      </c>
      <c r="F954" s="83"/>
      <c r="G954" s="82" t="str">
        <f t="shared" ca="1" si="104"/>
        <v/>
      </c>
      <c r="H954" s="82" t="str">
        <f t="shared" ca="1" si="105"/>
        <v/>
      </c>
      <c r="I954" s="82" t="str">
        <f t="shared" ca="1" si="106"/>
        <v/>
      </c>
    </row>
    <row r="955" spans="2:9" ht="15" thickBot="1" x14ac:dyDescent="0.35">
      <c r="B955" s="79" t="str">
        <f t="shared" ca="1" si="108"/>
        <v/>
      </c>
      <c r="C955" s="80" t="str">
        <f t="shared" ca="1" si="102"/>
        <v/>
      </c>
      <c r="D955" s="83" t="str">
        <f t="shared" ca="1" si="103"/>
        <v/>
      </c>
      <c r="E955" s="81">
        <f t="shared" ca="1" si="107"/>
        <v>0</v>
      </c>
      <c r="F955" s="83"/>
      <c r="G955" s="82" t="str">
        <f t="shared" ca="1" si="104"/>
        <v/>
      </c>
      <c r="H955" s="82" t="str">
        <f t="shared" ca="1" si="105"/>
        <v/>
      </c>
      <c r="I955" s="82" t="str">
        <f t="shared" ca="1" si="106"/>
        <v/>
      </c>
    </row>
    <row r="956" spans="2:9" ht="15" thickBot="1" x14ac:dyDescent="0.35">
      <c r="B956" s="79" t="str">
        <f t="shared" ca="1" si="108"/>
        <v/>
      </c>
      <c r="C956" s="80" t="str">
        <f t="shared" ca="1" si="102"/>
        <v/>
      </c>
      <c r="D956" s="83" t="str">
        <f t="shared" ca="1" si="103"/>
        <v/>
      </c>
      <c r="E956" s="81">
        <f t="shared" ca="1" si="107"/>
        <v>0</v>
      </c>
      <c r="F956" s="83"/>
      <c r="G956" s="82" t="str">
        <f t="shared" ca="1" si="104"/>
        <v/>
      </c>
      <c r="H956" s="82" t="str">
        <f t="shared" ca="1" si="105"/>
        <v/>
      </c>
      <c r="I956" s="82" t="str">
        <f t="shared" ca="1" si="106"/>
        <v/>
      </c>
    </row>
    <row r="957" spans="2:9" ht="15" thickBot="1" x14ac:dyDescent="0.35">
      <c r="B957" s="79" t="str">
        <f t="shared" ca="1" si="108"/>
        <v/>
      </c>
      <c r="C957" s="80" t="str">
        <f t="shared" ca="1" si="102"/>
        <v/>
      </c>
      <c r="D957" s="83" t="str">
        <f t="shared" ca="1" si="103"/>
        <v/>
      </c>
      <c r="E957" s="81">
        <f t="shared" ca="1" si="107"/>
        <v>0</v>
      </c>
      <c r="F957" s="83"/>
      <c r="G957" s="82" t="str">
        <f t="shared" ca="1" si="104"/>
        <v/>
      </c>
      <c r="H957" s="82" t="str">
        <f t="shared" ca="1" si="105"/>
        <v/>
      </c>
      <c r="I957" s="82" t="str">
        <f t="shared" ca="1" si="106"/>
        <v/>
      </c>
    </row>
    <row r="958" spans="2:9" ht="15" thickBot="1" x14ac:dyDescent="0.35">
      <c r="B958" s="79" t="str">
        <f t="shared" ca="1" si="108"/>
        <v/>
      </c>
      <c r="C958" s="80" t="str">
        <f t="shared" ca="1" si="102"/>
        <v/>
      </c>
      <c r="D958" s="83" t="str">
        <f t="shared" ca="1" si="103"/>
        <v/>
      </c>
      <c r="E958" s="81">
        <f t="shared" ca="1" si="107"/>
        <v>0</v>
      </c>
      <c r="F958" s="83"/>
      <c r="G958" s="82" t="str">
        <f t="shared" ca="1" si="104"/>
        <v/>
      </c>
      <c r="H958" s="82" t="str">
        <f t="shared" ca="1" si="105"/>
        <v/>
      </c>
      <c r="I958" s="82" t="str">
        <f t="shared" ca="1" si="106"/>
        <v/>
      </c>
    </row>
    <row r="959" spans="2:9" ht="15" thickBot="1" x14ac:dyDescent="0.35">
      <c r="B959" s="79" t="str">
        <f t="shared" ca="1" si="108"/>
        <v/>
      </c>
      <c r="C959" s="80" t="str">
        <f t="shared" ca="1" si="102"/>
        <v/>
      </c>
      <c r="D959" s="83" t="str">
        <f t="shared" ca="1" si="103"/>
        <v/>
      </c>
      <c r="E959" s="81">
        <f t="shared" ca="1" si="107"/>
        <v>0</v>
      </c>
      <c r="F959" s="83"/>
      <c r="G959" s="82" t="str">
        <f t="shared" ca="1" si="104"/>
        <v/>
      </c>
      <c r="H959" s="82" t="str">
        <f t="shared" ca="1" si="105"/>
        <v/>
      </c>
      <c r="I959" s="82" t="str">
        <f t="shared" ca="1" si="106"/>
        <v/>
      </c>
    </row>
    <row r="960" spans="2:9" ht="15" thickBot="1" x14ac:dyDescent="0.35">
      <c r="B960" s="79" t="str">
        <f t="shared" ca="1" si="108"/>
        <v/>
      </c>
      <c r="C960" s="80" t="str">
        <f t="shared" ca="1" si="102"/>
        <v/>
      </c>
      <c r="D960" s="83" t="str">
        <f t="shared" ca="1" si="103"/>
        <v/>
      </c>
      <c r="E960" s="81">
        <f t="shared" ca="1" si="107"/>
        <v>0</v>
      </c>
      <c r="F960" s="83"/>
      <c r="G960" s="82" t="str">
        <f t="shared" ca="1" si="104"/>
        <v/>
      </c>
      <c r="H960" s="82" t="str">
        <f t="shared" ca="1" si="105"/>
        <v/>
      </c>
      <c r="I960" s="82" t="str">
        <f t="shared" ca="1" si="106"/>
        <v/>
      </c>
    </row>
    <row r="961" spans="2:9" ht="15" thickBot="1" x14ac:dyDescent="0.35">
      <c r="B961" s="79" t="str">
        <f t="shared" ca="1" si="108"/>
        <v/>
      </c>
      <c r="C961" s="80" t="str">
        <f t="shared" ca="1" si="102"/>
        <v/>
      </c>
      <c r="D961" s="83" t="str">
        <f t="shared" ca="1" si="103"/>
        <v/>
      </c>
      <c r="E961" s="81">
        <f t="shared" ca="1" si="107"/>
        <v>0</v>
      </c>
      <c r="F961" s="83"/>
      <c r="G961" s="82" t="str">
        <f t="shared" ca="1" si="104"/>
        <v/>
      </c>
      <c r="H961" s="82" t="str">
        <f t="shared" ca="1" si="105"/>
        <v/>
      </c>
      <c r="I961" s="82" t="str">
        <f t="shared" ca="1" si="106"/>
        <v/>
      </c>
    </row>
    <row r="962" spans="2:9" ht="15" thickBot="1" x14ac:dyDescent="0.35">
      <c r="B962" s="79" t="str">
        <f t="shared" ca="1" si="108"/>
        <v/>
      </c>
      <c r="C962" s="80" t="str">
        <f t="shared" ca="1" si="102"/>
        <v/>
      </c>
      <c r="D962" s="83" t="str">
        <f t="shared" ca="1" si="103"/>
        <v/>
      </c>
      <c r="E962" s="81">
        <f t="shared" ca="1" si="107"/>
        <v>0</v>
      </c>
      <c r="F962" s="83"/>
      <c r="G962" s="82" t="str">
        <f t="shared" ca="1" si="104"/>
        <v/>
      </c>
      <c r="H962" s="82" t="str">
        <f t="shared" ca="1" si="105"/>
        <v/>
      </c>
      <c r="I962" s="82" t="str">
        <f t="shared" ca="1" si="106"/>
        <v/>
      </c>
    </row>
    <row r="963" spans="2:9" ht="15" thickBot="1" x14ac:dyDescent="0.35">
      <c r="B963" s="79" t="str">
        <f t="shared" ca="1" si="108"/>
        <v/>
      </c>
      <c r="C963" s="80" t="str">
        <f t="shared" ca="1" si="102"/>
        <v/>
      </c>
      <c r="D963" s="83" t="str">
        <f t="shared" ca="1" si="103"/>
        <v/>
      </c>
      <c r="E963" s="81">
        <f t="shared" ca="1" si="107"/>
        <v>0</v>
      </c>
      <c r="F963" s="83"/>
      <c r="G963" s="82" t="str">
        <f t="shared" ca="1" si="104"/>
        <v/>
      </c>
      <c r="H963" s="82" t="str">
        <f t="shared" ca="1" si="105"/>
        <v/>
      </c>
      <c r="I963" s="82" t="str">
        <f t="shared" ca="1" si="106"/>
        <v/>
      </c>
    </row>
    <row r="964" spans="2:9" ht="15" thickBot="1" x14ac:dyDescent="0.35">
      <c r="B964" s="79" t="str">
        <f t="shared" ca="1" si="108"/>
        <v/>
      </c>
      <c r="C964" s="80" t="str">
        <f t="shared" ca="1" si="102"/>
        <v/>
      </c>
      <c r="D964" s="83" t="str">
        <f t="shared" ca="1" si="103"/>
        <v/>
      </c>
      <c r="E964" s="81">
        <f t="shared" ca="1" si="107"/>
        <v>0</v>
      </c>
      <c r="F964" s="83"/>
      <c r="G964" s="82" t="str">
        <f t="shared" ca="1" si="104"/>
        <v/>
      </c>
      <c r="H964" s="82" t="str">
        <f t="shared" ca="1" si="105"/>
        <v/>
      </c>
      <c r="I964" s="82" t="str">
        <f t="shared" ca="1" si="106"/>
        <v/>
      </c>
    </row>
    <row r="965" spans="2:9" ht="15" thickBot="1" x14ac:dyDescent="0.35">
      <c r="B965" s="79" t="str">
        <f t="shared" ca="1" si="108"/>
        <v/>
      </c>
      <c r="C965" s="80" t="str">
        <f t="shared" ca="1" si="102"/>
        <v/>
      </c>
      <c r="D965" s="83" t="str">
        <f t="shared" ca="1" si="103"/>
        <v/>
      </c>
      <c r="E965" s="81">
        <f t="shared" ca="1" si="107"/>
        <v>0</v>
      </c>
      <c r="F965" s="83"/>
      <c r="G965" s="82" t="str">
        <f t="shared" ca="1" si="104"/>
        <v/>
      </c>
      <c r="H965" s="82" t="str">
        <f t="shared" ca="1" si="105"/>
        <v/>
      </c>
      <c r="I965" s="82" t="str">
        <f t="shared" ca="1" si="106"/>
        <v/>
      </c>
    </row>
    <row r="966" spans="2:9" ht="15" thickBot="1" x14ac:dyDescent="0.35">
      <c r="B966" s="79" t="str">
        <f t="shared" ca="1" si="108"/>
        <v/>
      </c>
      <c r="C966" s="80" t="str">
        <f t="shared" ca="1" si="102"/>
        <v/>
      </c>
      <c r="D966" s="83" t="str">
        <f t="shared" ca="1" si="103"/>
        <v/>
      </c>
      <c r="E966" s="81">
        <f t="shared" ca="1" si="107"/>
        <v>0</v>
      </c>
      <c r="F966" s="83"/>
      <c r="G966" s="82" t="str">
        <f t="shared" ca="1" si="104"/>
        <v/>
      </c>
      <c r="H966" s="82" t="str">
        <f t="shared" ca="1" si="105"/>
        <v/>
      </c>
      <c r="I966" s="82" t="str">
        <f t="shared" ca="1" si="106"/>
        <v/>
      </c>
    </row>
    <row r="967" spans="2:9" ht="15" thickBot="1" x14ac:dyDescent="0.35">
      <c r="B967" s="79" t="str">
        <f t="shared" ca="1" si="108"/>
        <v/>
      </c>
      <c r="C967" s="80" t="str">
        <f t="shared" ca="1" si="102"/>
        <v/>
      </c>
      <c r="D967" s="83" t="str">
        <f t="shared" ca="1" si="103"/>
        <v/>
      </c>
      <c r="E967" s="81">
        <f t="shared" ca="1" si="107"/>
        <v>0</v>
      </c>
      <c r="F967" s="83"/>
      <c r="G967" s="82" t="str">
        <f t="shared" ca="1" si="104"/>
        <v/>
      </c>
      <c r="H967" s="82" t="str">
        <f t="shared" ca="1" si="105"/>
        <v/>
      </c>
      <c r="I967" s="82" t="str">
        <f t="shared" ca="1" si="106"/>
        <v/>
      </c>
    </row>
    <row r="968" spans="2:9" ht="15" thickBot="1" x14ac:dyDescent="0.35">
      <c r="B968" s="79" t="str">
        <f t="shared" ca="1" si="108"/>
        <v/>
      </c>
      <c r="C968" s="80" t="str">
        <f t="shared" ca="1" si="102"/>
        <v/>
      </c>
      <c r="D968" s="83" t="str">
        <f t="shared" ca="1" si="103"/>
        <v/>
      </c>
      <c r="E968" s="81">
        <f t="shared" ca="1" si="107"/>
        <v>0</v>
      </c>
      <c r="F968" s="83"/>
      <c r="G968" s="82" t="str">
        <f t="shared" ca="1" si="104"/>
        <v/>
      </c>
      <c r="H968" s="82" t="str">
        <f t="shared" ca="1" si="105"/>
        <v/>
      </c>
      <c r="I968" s="82" t="str">
        <f t="shared" ca="1" si="106"/>
        <v/>
      </c>
    </row>
    <row r="969" spans="2:9" ht="15" thickBot="1" x14ac:dyDescent="0.35">
      <c r="B969" s="79" t="str">
        <f t="shared" ca="1" si="108"/>
        <v/>
      </c>
      <c r="C969" s="80" t="str">
        <f t="shared" ca="1" si="102"/>
        <v/>
      </c>
      <c r="D969" s="83" t="str">
        <f t="shared" ca="1" si="103"/>
        <v/>
      </c>
      <c r="E969" s="81">
        <f t="shared" ca="1" si="107"/>
        <v>0</v>
      </c>
      <c r="F969" s="83"/>
      <c r="G969" s="82" t="str">
        <f t="shared" ca="1" si="104"/>
        <v/>
      </c>
      <c r="H969" s="82" t="str">
        <f t="shared" ca="1" si="105"/>
        <v/>
      </c>
      <c r="I969" s="82" t="str">
        <f t="shared" ca="1" si="106"/>
        <v/>
      </c>
    </row>
    <row r="970" spans="2:9" ht="15" thickBot="1" x14ac:dyDescent="0.35">
      <c r="B970" s="79" t="str">
        <f t="shared" ca="1" si="108"/>
        <v/>
      </c>
      <c r="C970" s="80" t="str">
        <f t="shared" ca="1" si="102"/>
        <v/>
      </c>
      <c r="D970" s="83" t="str">
        <f t="shared" ca="1" si="103"/>
        <v/>
      </c>
      <c r="E970" s="81">
        <f t="shared" ca="1" si="107"/>
        <v>0</v>
      </c>
      <c r="F970" s="83"/>
      <c r="G970" s="82" t="str">
        <f t="shared" ca="1" si="104"/>
        <v/>
      </c>
      <c r="H970" s="82" t="str">
        <f t="shared" ca="1" si="105"/>
        <v/>
      </c>
      <c r="I970" s="82" t="str">
        <f t="shared" ca="1" si="106"/>
        <v/>
      </c>
    </row>
    <row r="971" spans="2:9" ht="15" thickBot="1" x14ac:dyDescent="0.35">
      <c r="B971" s="79" t="str">
        <f t="shared" ca="1" si="108"/>
        <v/>
      </c>
      <c r="C971" s="80" t="str">
        <f t="shared" ca="1" si="102"/>
        <v/>
      </c>
      <c r="D971" s="83" t="str">
        <f t="shared" ca="1" si="103"/>
        <v/>
      </c>
      <c r="E971" s="81">
        <f t="shared" ca="1" si="107"/>
        <v>0</v>
      </c>
      <c r="F971" s="83"/>
      <c r="G971" s="82" t="str">
        <f t="shared" ca="1" si="104"/>
        <v/>
      </c>
      <c r="H971" s="82" t="str">
        <f t="shared" ca="1" si="105"/>
        <v/>
      </c>
      <c r="I971" s="82" t="str">
        <f t="shared" ca="1" si="106"/>
        <v/>
      </c>
    </row>
    <row r="972" spans="2:9" ht="15" thickBot="1" x14ac:dyDescent="0.35">
      <c r="B972" s="79" t="str">
        <f t="shared" ca="1" si="108"/>
        <v/>
      </c>
      <c r="C972" s="80" t="str">
        <f t="shared" ca="1" si="102"/>
        <v/>
      </c>
      <c r="D972" s="83" t="str">
        <f t="shared" ca="1" si="103"/>
        <v/>
      </c>
      <c r="E972" s="81">
        <f t="shared" ca="1" si="107"/>
        <v>0</v>
      </c>
      <c r="F972" s="83"/>
      <c r="G972" s="82" t="str">
        <f t="shared" ca="1" si="104"/>
        <v/>
      </c>
      <c r="H972" s="82" t="str">
        <f t="shared" ca="1" si="105"/>
        <v/>
      </c>
      <c r="I972" s="82" t="str">
        <f t="shared" ca="1" si="106"/>
        <v/>
      </c>
    </row>
    <row r="973" spans="2:9" ht="15" thickBot="1" x14ac:dyDescent="0.35">
      <c r="B973" s="79" t="str">
        <f t="shared" ca="1" si="108"/>
        <v/>
      </c>
      <c r="C973" s="80" t="str">
        <f t="shared" ca="1" si="102"/>
        <v/>
      </c>
      <c r="D973" s="83" t="str">
        <f t="shared" ca="1" si="103"/>
        <v/>
      </c>
      <c r="E973" s="81">
        <f t="shared" ca="1" si="107"/>
        <v>0</v>
      </c>
      <c r="F973" s="83"/>
      <c r="G973" s="82" t="str">
        <f t="shared" ca="1" si="104"/>
        <v/>
      </c>
      <c r="H973" s="82" t="str">
        <f t="shared" ca="1" si="105"/>
        <v/>
      </c>
      <c r="I973" s="82" t="str">
        <f t="shared" ca="1" si="106"/>
        <v/>
      </c>
    </row>
    <row r="974" spans="2:9" ht="15" thickBot="1" x14ac:dyDescent="0.35">
      <c r="B974" s="79" t="str">
        <f t="shared" ca="1" si="108"/>
        <v/>
      </c>
      <c r="C974" s="80" t="str">
        <f t="shared" ca="1" si="102"/>
        <v/>
      </c>
      <c r="D974" s="83" t="str">
        <f t="shared" ca="1" si="103"/>
        <v/>
      </c>
      <c r="E974" s="81">
        <f t="shared" ca="1" si="107"/>
        <v>0</v>
      </c>
      <c r="F974" s="83"/>
      <c r="G974" s="82" t="str">
        <f t="shared" ca="1" si="104"/>
        <v/>
      </c>
      <c r="H974" s="82" t="str">
        <f t="shared" ca="1" si="105"/>
        <v/>
      </c>
      <c r="I974" s="82" t="str">
        <f t="shared" ca="1" si="106"/>
        <v/>
      </c>
    </row>
    <row r="975" spans="2:9" ht="15" thickBot="1" x14ac:dyDescent="0.35">
      <c r="B975" s="79" t="str">
        <f t="shared" ca="1" si="108"/>
        <v/>
      </c>
      <c r="C975" s="80" t="str">
        <f t="shared" ca="1" si="102"/>
        <v/>
      </c>
      <c r="D975" s="83" t="str">
        <f t="shared" ca="1" si="103"/>
        <v/>
      </c>
      <c r="E975" s="81">
        <f t="shared" ca="1" si="107"/>
        <v>0</v>
      </c>
      <c r="F975" s="83"/>
      <c r="G975" s="82" t="str">
        <f t="shared" ca="1" si="104"/>
        <v/>
      </c>
      <c r="H975" s="82" t="str">
        <f t="shared" ca="1" si="105"/>
        <v/>
      </c>
      <c r="I975" s="82" t="str">
        <f t="shared" ca="1" si="106"/>
        <v/>
      </c>
    </row>
    <row r="976" spans="2:9" ht="15" thickBot="1" x14ac:dyDescent="0.35">
      <c r="B976" s="79" t="str">
        <f t="shared" ca="1" si="108"/>
        <v/>
      </c>
      <c r="C976" s="80" t="str">
        <f t="shared" ca="1" si="102"/>
        <v/>
      </c>
      <c r="D976" s="83" t="str">
        <f t="shared" ca="1" si="103"/>
        <v/>
      </c>
      <c r="E976" s="81">
        <f t="shared" ca="1" si="107"/>
        <v>0</v>
      </c>
      <c r="F976" s="83"/>
      <c r="G976" s="82" t="str">
        <f t="shared" ca="1" si="104"/>
        <v/>
      </c>
      <c r="H976" s="82" t="str">
        <f t="shared" ca="1" si="105"/>
        <v/>
      </c>
      <c r="I976" s="82" t="str">
        <f t="shared" ca="1" si="106"/>
        <v/>
      </c>
    </row>
    <row r="977" spans="2:9" ht="15" thickBot="1" x14ac:dyDescent="0.35">
      <c r="B977" s="79" t="str">
        <f t="shared" ca="1" si="108"/>
        <v/>
      </c>
      <c r="C977" s="80" t="str">
        <f t="shared" ca="1" si="102"/>
        <v/>
      </c>
      <c r="D977" s="83" t="str">
        <f t="shared" ca="1" si="103"/>
        <v/>
      </c>
      <c r="E977" s="81">
        <f t="shared" ca="1" si="107"/>
        <v>0</v>
      </c>
      <c r="F977" s="83"/>
      <c r="G977" s="82" t="str">
        <f t="shared" ca="1" si="104"/>
        <v/>
      </c>
      <c r="H977" s="82" t="str">
        <f t="shared" ca="1" si="105"/>
        <v/>
      </c>
      <c r="I977" s="82" t="str">
        <f t="shared" ca="1" si="106"/>
        <v/>
      </c>
    </row>
    <row r="978" spans="2:9" ht="15" thickBot="1" x14ac:dyDescent="0.35">
      <c r="B978" s="79" t="str">
        <f t="shared" ca="1" si="108"/>
        <v/>
      </c>
      <c r="C978" s="80" t="str">
        <f t="shared" ca="1" si="102"/>
        <v/>
      </c>
      <c r="D978" s="83" t="str">
        <f t="shared" ca="1" si="103"/>
        <v/>
      </c>
      <c r="E978" s="81">
        <f t="shared" ca="1" si="107"/>
        <v>0</v>
      </c>
      <c r="F978" s="83"/>
      <c r="G978" s="82" t="str">
        <f t="shared" ca="1" si="104"/>
        <v/>
      </c>
      <c r="H978" s="82" t="str">
        <f t="shared" ca="1" si="105"/>
        <v/>
      </c>
      <c r="I978" s="82" t="str">
        <f t="shared" ca="1" si="106"/>
        <v/>
      </c>
    </row>
    <row r="979" spans="2:9" ht="15" thickBot="1" x14ac:dyDescent="0.35">
      <c r="B979" s="79" t="str">
        <f t="shared" ca="1" si="108"/>
        <v/>
      </c>
      <c r="C979" s="80" t="str">
        <f t="shared" ca="1" si="102"/>
        <v/>
      </c>
      <c r="D979" s="83" t="str">
        <f t="shared" ca="1" si="103"/>
        <v/>
      </c>
      <c r="E979" s="81">
        <f t="shared" ca="1" si="107"/>
        <v>0</v>
      </c>
      <c r="F979" s="83"/>
      <c r="G979" s="82" t="str">
        <f t="shared" ca="1" si="104"/>
        <v/>
      </c>
      <c r="H979" s="82" t="str">
        <f t="shared" ca="1" si="105"/>
        <v/>
      </c>
      <c r="I979" s="82" t="str">
        <f t="shared" ca="1" si="106"/>
        <v/>
      </c>
    </row>
    <row r="980" spans="2:9" ht="15" thickBot="1" x14ac:dyDescent="0.35">
      <c r="B980" s="79" t="str">
        <f t="shared" ca="1" si="108"/>
        <v/>
      </c>
      <c r="C980" s="80" t="str">
        <f t="shared" ca="1" si="102"/>
        <v/>
      </c>
      <c r="D980" s="83" t="str">
        <f t="shared" ca="1" si="103"/>
        <v/>
      </c>
      <c r="E980" s="81">
        <f t="shared" ca="1" si="107"/>
        <v>0</v>
      </c>
      <c r="F980" s="83"/>
      <c r="G980" s="82" t="str">
        <f t="shared" ca="1" si="104"/>
        <v/>
      </c>
      <c r="H980" s="82" t="str">
        <f t="shared" ca="1" si="105"/>
        <v/>
      </c>
      <c r="I980" s="82" t="str">
        <f t="shared" ca="1" si="106"/>
        <v/>
      </c>
    </row>
    <row r="981" spans="2:9" ht="15" thickBot="1" x14ac:dyDescent="0.35">
      <c r="B981" s="79" t="str">
        <f t="shared" ca="1" si="108"/>
        <v/>
      </c>
      <c r="C981" s="80" t="str">
        <f t="shared" ca="1" si="102"/>
        <v/>
      </c>
      <c r="D981" s="83" t="str">
        <f t="shared" ca="1" si="103"/>
        <v/>
      </c>
      <c r="E981" s="81">
        <f t="shared" ca="1" si="107"/>
        <v>0</v>
      </c>
      <c r="F981" s="83"/>
      <c r="G981" s="82" t="str">
        <f t="shared" ca="1" si="104"/>
        <v/>
      </c>
      <c r="H981" s="82" t="str">
        <f t="shared" ca="1" si="105"/>
        <v/>
      </c>
      <c r="I981" s="82" t="str">
        <f t="shared" ca="1" si="106"/>
        <v/>
      </c>
    </row>
    <row r="982" spans="2:9" ht="15" thickBot="1" x14ac:dyDescent="0.35">
      <c r="B982" s="79" t="str">
        <f t="shared" ca="1" si="108"/>
        <v/>
      </c>
      <c r="C982" s="80" t="str">
        <f t="shared" ca="1" si="102"/>
        <v/>
      </c>
      <c r="D982" s="83" t="str">
        <f t="shared" ca="1" si="103"/>
        <v/>
      </c>
      <c r="E982" s="81">
        <f t="shared" ca="1" si="107"/>
        <v>0</v>
      </c>
      <c r="F982" s="83"/>
      <c r="G982" s="82" t="str">
        <f t="shared" ca="1" si="104"/>
        <v/>
      </c>
      <c r="H982" s="82" t="str">
        <f t="shared" ca="1" si="105"/>
        <v/>
      </c>
      <c r="I982" s="82" t="str">
        <f t="shared" ca="1" si="106"/>
        <v/>
      </c>
    </row>
    <row r="983" spans="2:9" ht="15" thickBot="1" x14ac:dyDescent="0.35">
      <c r="B983" s="79" t="str">
        <f t="shared" ca="1" si="108"/>
        <v/>
      </c>
      <c r="C983" s="80" t="str">
        <f t="shared" ca="1" si="102"/>
        <v/>
      </c>
      <c r="D983" s="83" t="str">
        <f t="shared" ca="1" si="103"/>
        <v/>
      </c>
      <c r="E983" s="81">
        <f t="shared" ca="1" si="107"/>
        <v>0</v>
      </c>
      <c r="F983" s="83"/>
      <c r="G983" s="82" t="str">
        <f t="shared" ca="1" si="104"/>
        <v/>
      </c>
      <c r="H983" s="82" t="str">
        <f t="shared" ca="1" si="105"/>
        <v/>
      </c>
      <c r="I983" s="82" t="str">
        <f t="shared" ca="1" si="106"/>
        <v/>
      </c>
    </row>
    <row r="984" spans="2:9" ht="15" thickBot="1" x14ac:dyDescent="0.35">
      <c r="B984" s="79" t="str">
        <f t="shared" ca="1" si="108"/>
        <v/>
      </c>
      <c r="C984" s="80" t="str">
        <f t="shared" ref="C984:C1047" ca="1" si="109">IF($E$10="End of the Period",IF(B984="","",IF(OR(payment_frequency_3="Weekly",payment_frequency_3="Bi-weekly",payment_frequency_3="Semi-monthly"),first_payment_date_3+B984*VLOOKUP(payment_frequency_3,periodic_table,2,0),EDATE(first_payment_date_3,B984*VLOOKUP(payment_frequency_3,periodic_table,2,0)))),IF(B984="","",IF(OR(payment_frequency_3="Weekly",payment_frequency_3="Bi-weekly",payment_frequency_3="Semi-monthly"),first_payment_date_3+(B984-1)*VLOOKUP(payment_frequency_3,periodic_table,2,0),EDATE(first_payment_date_3,(B984-1)*VLOOKUP(payment_frequency_3,periodic_table,2,0)))))</f>
        <v/>
      </c>
      <c r="D984" s="83" t="str">
        <f t="shared" ref="D984:D998" ca="1" si="110">IF(B984="","",IF(I983&lt;payment_3,I983*(1+rate_3),payment_3))</f>
        <v/>
      </c>
      <c r="E984" s="81">
        <f t="shared" ca="1" si="107"/>
        <v>0</v>
      </c>
      <c r="F984" s="83"/>
      <c r="G984" s="82" t="str">
        <f t="shared" ref="G984:G1047" ca="1" si="111">IF(AND(payment_type_3=1,B984=1),0,IF(B984="","",I983*rate_3))</f>
        <v/>
      </c>
      <c r="H984" s="82" t="str">
        <f t="shared" ca="1" si="105"/>
        <v/>
      </c>
      <c r="I984" s="82" t="str">
        <f t="shared" ca="1" si="106"/>
        <v/>
      </c>
    </row>
    <row r="985" spans="2:9" ht="15" thickBot="1" x14ac:dyDescent="0.35">
      <c r="B985" s="79" t="str">
        <f t="shared" ca="1" si="108"/>
        <v/>
      </c>
      <c r="C985" s="80" t="str">
        <f t="shared" ca="1" si="109"/>
        <v/>
      </c>
      <c r="D985" s="83" t="str">
        <f t="shared" ca="1" si="110"/>
        <v/>
      </c>
      <c r="E985" s="81">
        <f t="shared" ca="1" si="107"/>
        <v>0</v>
      </c>
      <c r="F985" s="83"/>
      <c r="G985" s="82" t="str">
        <f t="shared" ca="1" si="111"/>
        <v/>
      </c>
      <c r="H985" s="82" t="str">
        <f t="shared" ref="H985:H1048" ca="1" si="112">IF(B985="","",D985-G985+E985+F985)</f>
        <v/>
      </c>
      <c r="I985" s="82" t="str">
        <f t="shared" ref="I985:I1048" ca="1" si="113">IFERROR(IF(H985&lt;=0,"",I984-H985),"")</f>
        <v/>
      </c>
    </row>
    <row r="986" spans="2:9" ht="15" thickBot="1" x14ac:dyDescent="0.35">
      <c r="B986" s="79" t="str">
        <f t="shared" ca="1" si="108"/>
        <v/>
      </c>
      <c r="C986" s="80" t="str">
        <f t="shared" ca="1" si="109"/>
        <v/>
      </c>
      <c r="D986" s="83" t="str">
        <f t="shared" ca="1" si="110"/>
        <v/>
      </c>
      <c r="E986" s="81">
        <f t="shared" ca="1" si="107"/>
        <v>0</v>
      </c>
      <c r="F986" s="83"/>
      <c r="G986" s="82" t="str">
        <f t="shared" ca="1" si="111"/>
        <v/>
      </c>
      <c r="H986" s="82" t="str">
        <f t="shared" ca="1" si="112"/>
        <v/>
      </c>
      <c r="I986" s="82" t="str">
        <f t="shared" ca="1" si="113"/>
        <v/>
      </c>
    </row>
    <row r="987" spans="2:9" ht="15" thickBot="1" x14ac:dyDescent="0.35">
      <c r="B987" s="79" t="str">
        <f t="shared" ca="1" si="108"/>
        <v/>
      </c>
      <c r="C987" s="80" t="str">
        <f t="shared" ca="1" si="109"/>
        <v/>
      </c>
      <c r="D987" s="83" t="str">
        <f t="shared" ca="1" si="110"/>
        <v/>
      </c>
      <c r="E987" s="81">
        <f t="shared" ca="1" si="107"/>
        <v>0</v>
      </c>
      <c r="F987" s="83"/>
      <c r="G987" s="82" t="str">
        <f t="shared" ca="1" si="111"/>
        <v/>
      </c>
      <c r="H987" s="82" t="str">
        <f t="shared" ca="1" si="112"/>
        <v/>
      </c>
      <c r="I987" s="82" t="str">
        <f t="shared" ca="1" si="113"/>
        <v/>
      </c>
    </row>
    <row r="988" spans="2:9" ht="15" thickBot="1" x14ac:dyDescent="0.35">
      <c r="B988" s="79" t="str">
        <f t="shared" ca="1" si="108"/>
        <v/>
      </c>
      <c r="C988" s="80" t="str">
        <f t="shared" ca="1" si="109"/>
        <v/>
      </c>
      <c r="D988" s="83" t="str">
        <f t="shared" ca="1" si="110"/>
        <v/>
      </c>
      <c r="E988" s="81">
        <f t="shared" ca="1" si="107"/>
        <v>0</v>
      </c>
      <c r="F988" s="83"/>
      <c r="G988" s="82" t="str">
        <f t="shared" ca="1" si="111"/>
        <v/>
      </c>
      <c r="H988" s="82" t="str">
        <f t="shared" ca="1" si="112"/>
        <v/>
      </c>
      <c r="I988" s="82" t="str">
        <f t="shared" ca="1" si="113"/>
        <v/>
      </c>
    </row>
    <row r="989" spans="2:9" ht="15" thickBot="1" x14ac:dyDescent="0.35">
      <c r="B989" s="79" t="str">
        <f t="shared" ca="1" si="108"/>
        <v/>
      </c>
      <c r="C989" s="80" t="str">
        <f t="shared" ca="1" si="109"/>
        <v/>
      </c>
      <c r="D989" s="83" t="str">
        <f t="shared" ca="1" si="110"/>
        <v/>
      </c>
      <c r="E989" s="81">
        <f t="shared" ca="1" si="107"/>
        <v>0</v>
      </c>
      <c r="F989" s="83"/>
      <c r="G989" s="82" t="str">
        <f t="shared" ca="1" si="111"/>
        <v/>
      </c>
      <c r="H989" s="82" t="str">
        <f t="shared" ca="1" si="112"/>
        <v/>
      </c>
      <c r="I989" s="82" t="str">
        <f t="shared" ca="1" si="113"/>
        <v/>
      </c>
    </row>
    <row r="990" spans="2:9" ht="15" thickBot="1" x14ac:dyDescent="0.35">
      <c r="B990" s="79" t="str">
        <f t="shared" ca="1" si="108"/>
        <v/>
      </c>
      <c r="C990" s="80" t="str">
        <f t="shared" ca="1" si="109"/>
        <v/>
      </c>
      <c r="D990" s="83" t="str">
        <f t="shared" ca="1" si="110"/>
        <v/>
      </c>
      <c r="E990" s="81">
        <f t="shared" ca="1" si="107"/>
        <v>0</v>
      </c>
      <c r="F990" s="83"/>
      <c r="G990" s="82" t="str">
        <f t="shared" ca="1" si="111"/>
        <v/>
      </c>
      <c r="H990" s="82" t="str">
        <f t="shared" ca="1" si="112"/>
        <v/>
      </c>
      <c r="I990" s="82" t="str">
        <f t="shared" ca="1" si="113"/>
        <v/>
      </c>
    </row>
    <row r="991" spans="2:9" ht="15" thickBot="1" x14ac:dyDescent="0.35">
      <c r="B991" s="79" t="str">
        <f t="shared" ca="1" si="108"/>
        <v/>
      </c>
      <c r="C991" s="80" t="str">
        <f t="shared" ca="1" si="109"/>
        <v/>
      </c>
      <c r="D991" s="83" t="str">
        <f t="shared" ca="1" si="110"/>
        <v/>
      </c>
      <c r="E991" s="81">
        <f t="shared" ca="1" si="107"/>
        <v>0</v>
      </c>
      <c r="F991" s="83"/>
      <c r="G991" s="82" t="str">
        <f t="shared" ca="1" si="111"/>
        <v/>
      </c>
      <c r="H991" s="82" t="str">
        <f t="shared" ca="1" si="112"/>
        <v/>
      </c>
      <c r="I991" s="82" t="str">
        <f t="shared" ca="1" si="113"/>
        <v/>
      </c>
    </row>
    <row r="992" spans="2:9" ht="15" thickBot="1" x14ac:dyDescent="0.35">
      <c r="B992" s="79" t="str">
        <f t="shared" ca="1" si="108"/>
        <v/>
      </c>
      <c r="C992" s="80" t="str">
        <f t="shared" ca="1" si="109"/>
        <v/>
      </c>
      <c r="D992" s="83" t="str">
        <f t="shared" ca="1" si="110"/>
        <v/>
      </c>
      <c r="E992" s="81">
        <f t="shared" ca="1" si="107"/>
        <v>0</v>
      </c>
      <c r="F992" s="83"/>
      <c r="G992" s="82" t="str">
        <f t="shared" ca="1" si="111"/>
        <v/>
      </c>
      <c r="H992" s="82" t="str">
        <f t="shared" ca="1" si="112"/>
        <v/>
      </c>
      <c r="I992" s="82" t="str">
        <f t="shared" ca="1" si="113"/>
        <v/>
      </c>
    </row>
    <row r="993" spans="2:9" ht="15" thickBot="1" x14ac:dyDescent="0.35">
      <c r="B993" s="79" t="str">
        <f t="shared" ca="1" si="108"/>
        <v/>
      </c>
      <c r="C993" s="80" t="str">
        <f t="shared" ca="1" si="109"/>
        <v/>
      </c>
      <c r="D993" s="83" t="str">
        <f t="shared" ca="1" si="110"/>
        <v/>
      </c>
      <c r="E993" s="81">
        <f t="shared" ca="1" si="107"/>
        <v>0</v>
      </c>
      <c r="F993" s="83"/>
      <c r="G993" s="82" t="str">
        <f t="shared" ca="1" si="111"/>
        <v/>
      </c>
      <c r="H993" s="82" t="str">
        <f t="shared" ca="1" si="112"/>
        <v/>
      </c>
      <c r="I993" s="82" t="str">
        <f t="shared" ca="1" si="113"/>
        <v/>
      </c>
    </row>
    <row r="994" spans="2:9" ht="15" thickBot="1" x14ac:dyDescent="0.35">
      <c r="B994" s="79" t="str">
        <f t="shared" ca="1" si="108"/>
        <v/>
      </c>
      <c r="C994" s="80" t="str">
        <f t="shared" ca="1" si="109"/>
        <v/>
      </c>
      <c r="D994" s="83" t="str">
        <f t="shared" ca="1" si="110"/>
        <v/>
      </c>
      <c r="E994" s="81">
        <f t="shared" ca="1" si="107"/>
        <v>0</v>
      </c>
      <c r="F994" s="83"/>
      <c r="G994" s="82" t="str">
        <f t="shared" ca="1" si="111"/>
        <v/>
      </c>
      <c r="H994" s="82" t="str">
        <f t="shared" ca="1" si="112"/>
        <v/>
      </c>
      <c r="I994" s="82" t="str">
        <f t="shared" ca="1" si="113"/>
        <v/>
      </c>
    </row>
    <row r="995" spans="2:9" ht="15" thickBot="1" x14ac:dyDescent="0.35">
      <c r="B995" s="79" t="str">
        <f t="shared" ca="1" si="108"/>
        <v/>
      </c>
      <c r="C995" s="80" t="str">
        <f t="shared" ca="1" si="109"/>
        <v/>
      </c>
      <c r="D995" s="83" t="str">
        <f t="shared" ca="1" si="110"/>
        <v/>
      </c>
      <c r="E995" s="81">
        <f t="shared" ca="1" si="107"/>
        <v>0</v>
      </c>
      <c r="F995" s="83"/>
      <c r="G995" s="82" t="str">
        <f t="shared" ca="1" si="111"/>
        <v/>
      </c>
      <c r="H995" s="82" t="str">
        <f t="shared" ca="1" si="112"/>
        <v/>
      </c>
      <c r="I995" s="82" t="str">
        <f t="shared" ca="1" si="113"/>
        <v/>
      </c>
    </row>
    <row r="996" spans="2:9" ht="15" thickBot="1" x14ac:dyDescent="0.35">
      <c r="B996" s="79" t="str">
        <f t="shared" ca="1" si="108"/>
        <v/>
      </c>
      <c r="C996" s="80" t="str">
        <f t="shared" ca="1" si="109"/>
        <v/>
      </c>
      <c r="D996" s="83" t="str">
        <f t="shared" ca="1" si="110"/>
        <v/>
      </c>
      <c r="E996" s="81">
        <f t="shared" ref="E996:E1059" ca="1" si="114">IFERROR(IF(I995-D996&lt;$E$13,0,IF(B996=$I$17,$E$13,IF(B996&lt;$I$17,0,IF(MOD(B996-$I$17,$E$18)=0,$E$13,0)))),0)</f>
        <v>0</v>
      </c>
      <c r="F996" s="83"/>
      <c r="G996" s="82" t="str">
        <f t="shared" ca="1" si="111"/>
        <v/>
      </c>
      <c r="H996" s="82" t="str">
        <f t="shared" ca="1" si="112"/>
        <v/>
      </c>
      <c r="I996" s="82" t="str">
        <f t="shared" ca="1" si="113"/>
        <v/>
      </c>
    </row>
    <row r="997" spans="2:9" ht="15" thickBot="1" x14ac:dyDescent="0.35">
      <c r="B997" s="79" t="str">
        <f t="shared" ca="1" si="108"/>
        <v/>
      </c>
      <c r="C997" s="80" t="str">
        <f t="shared" ca="1" si="109"/>
        <v/>
      </c>
      <c r="D997" s="83" t="str">
        <f t="shared" ca="1" si="110"/>
        <v/>
      </c>
      <c r="E997" s="81">
        <f t="shared" ca="1" si="114"/>
        <v>0</v>
      </c>
      <c r="F997" s="83"/>
      <c r="G997" s="82" t="str">
        <f t="shared" ca="1" si="111"/>
        <v/>
      </c>
      <c r="H997" s="82" t="str">
        <f t="shared" ca="1" si="112"/>
        <v/>
      </c>
      <c r="I997" s="82" t="str">
        <f t="shared" ca="1" si="113"/>
        <v/>
      </c>
    </row>
    <row r="998" spans="2:9" ht="15" thickBot="1" x14ac:dyDescent="0.35">
      <c r="B998" s="79" t="str">
        <f t="shared" ca="1" si="108"/>
        <v/>
      </c>
      <c r="C998" s="80" t="str">
        <f t="shared" ca="1" si="109"/>
        <v/>
      </c>
      <c r="D998" s="83" t="str">
        <f t="shared" ca="1" si="110"/>
        <v/>
      </c>
      <c r="E998" s="81">
        <f t="shared" ca="1" si="114"/>
        <v>0</v>
      </c>
      <c r="F998" s="83"/>
      <c r="G998" s="82" t="str">
        <f t="shared" ca="1" si="111"/>
        <v/>
      </c>
      <c r="H998" s="82" t="str">
        <f t="shared" ca="1" si="112"/>
        <v/>
      </c>
      <c r="I998" s="82" t="str">
        <f t="shared" ca="1" si="113"/>
        <v/>
      </c>
    </row>
    <row r="999" spans="2:9" ht="15" thickBot="1" x14ac:dyDescent="0.35">
      <c r="B999" s="79" t="str">
        <f t="shared" ca="1" si="108"/>
        <v/>
      </c>
      <c r="C999" s="80" t="str">
        <f t="shared" ca="1" si="109"/>
        <v/>
      </c>
      <c r="D999" s="83" t="str">
        <f t="shared" ref="D999:D1000" ca="1" si="115">IF(B999="","",IF(I998&lt;payment_3,I998*(1+rate_3),payment_3))</f>
        <v/>
      </c>
      <c r="E999" s="81">
        <f t="shared" ca="1" si="114"/>
        <v>0</v>
      </c>
      <c r="F999" s="83"/>
      <c r="G999" s="82" t="str">
        <f t="shared" ca="1" si="111"/>
        <v/>
      </c>
      <c r="H999" s="82" t="str">
        <f t="shared" ca="1" si="112"/>
        <v/>
      </c>
      <c r="I999" s="82" t="str">
        <f t="shared" ca="1" si="113"/>
        <v/>
      </c>
    </row>
    <row r="1000" spans="2:9" ht="15" thickBot="1" x14ac:dyDescent="0.35">
      <c r="B1000" s="79" t="str">
        <f t="shared" ca="1" si="108"/>
        <v/>
      </c>
      <c r="C1000" s="80" t="str">
        <f t="shared" ca="1" si="109"/>
        <v/>
      </c>
      <c r="D1000" s="83" t="str">
        <f t="shared" ca="1" si="115"/>
        <v/>
      </c>
      <c r="E1000" s="81">
        <f t="shared" ca="1" si="114"/>
        <v>0</v>
      </c>
      <c r="F1000" s="83"/>
      <c r="G1000" s="82" t="str">
        <f t="shared" ca="1" si="111"/>
        <v/>
      </c>
      <c r="H1000" s="82" t="str">
        <f t="shared" ca="1" si="112"/>
        <v/>
      </c>
      <c r="I1000" s="82" t="str">
        <f t="shared" ca="1" si="113"/>
        <v/>
      </c>
    </row>
    <row r="1001" spans="2:9" ht="15" thickBot="1" x14ac:dyDescent="0.35">
      <c r="B1001" s="79" t="str">
        <f t="shared" ca="1" si="108"/>
        <v/>
      </c>
      <c r="C1001" s="80" t="str">
        <f t="shared" ca="1" si="109"/>
        <v/>
      </c>
      <c r="D1001" s="83" t="str">
        <f t="shared" ref="D1001:D1064" ca="1" si="116">IF(B1001="","",IF(I1000&lt;payment_3,I1000*(1+rate_3),payment_3))</f>
        <v/>
      </c>
      <c r="E1001" s="81">
        <f t="shared" ca="1" si="114"/>
        <v>0</v>
      </c>
      <c r="F1001" s="83"/>
      <c r="G1001" s="82" t="str">
        <f t="shared" ca="1" si="111"/>
        <v/>
      </c>
      <c r="H1001" s="82" t="str">
        <f t="shared" ca="1" si="112"/>
        <v/>
      </c>
      <c r="I1001" s="82" t="str">
        <f t="shared" ca="1" si="113"/>
        <v/>
      </c>
    </row>
    <row r="1002" spans="2:9" ht="15" thickBot="1" x14ac:dyDescent="0.35">
      <c r="B1002" s="79" t="str">
        <f t="shared" ca="1" si="108"/>
        <v/>
      </c>
      <c r="C1002" s="80" t="str">
        <f t="shared" ca="1" si="109"/>
        <v/>
      </c>
      <c r="D1002" s="83" t="str">
        <f t="shared" ca="1" si="116"/>
        <v/>
      </c>
      <c r="E1002" s="81">
        <f t="shared" ca="1" si="114"/>
        <v>0</v>
      </c>
      <c r="F1002" s="83"/>
      <c r="G1002" s="82" t="str">
        <f t="shared" ca="1" si="111"/>
        <v/>
      </c>
      <c r="H1002" s="82" t="str">
        <f t="shared" ca="1" si="112"/>
        <v/>
      </c>
      <c r="I1002" s="82" t="str">
        <f t="shared" ca="1" si="113"/>
        <v/>
      </c>
    </row>
    <row r="1003" spans="2:9" ht="15" thickBot="1" x14ac:dyDescent="0.35">
      <c r="B1003" s="79" t="str">
        <f t="shared" ca="1" si="108"/>
        <v/>
      </c>
      <c r="C1003" s="80" t="str">
        <f t="shared" ca="1" si="109"/>
        <v/>
      </c>
      <c r="D1003" s="83" t="str">
        <f t="shared" ca="1" si="116"/>
        <v/>
      </c>
      <c r="E1003" s="81">
        <f t="shared" ca="1" si="114"/>
        <v>0</v>
      </c>
      <c r="F1003" s="83"/>
      <c r="G1003" s="82" t="str">
        <f t="shared" ca="1" si="111"/>
        <v/>
      </c>
      <c r="H1003" s="82" t="str">
        <f t="shared" ca="1" si="112"/>
        <v/>
      </c>
      <c r="I1003" s="82" t="str">
        <f t="shared" ca="1" si="113"/>
        <v/>
      </c>
    </row>
    <row r="1004" spans="2:9" ht="15" thickBot="1" x14ac:dyDescent="0.35">
      <c r="B1004" s="79" t="str">
        <f t="shared" ca="1" si="108"/>
        <v/>
      </c>
      <c r="C1004" s="80" t="str">
        <f t="shared" ca="1" si="109"/>
        <v/>
      </c>
      <c r="D1004" s="83" t="str">
        <f t="shared" ca="1" si="116"/>
        <v/>
      </c>
      <c r="E1004" s="81">
        <f t="shared" ca="1" si="114"/>
        <v>0</v>
      </c>
      <c r="F1004" s="83"/>
      <c r="G1004" s="82" t="str">
        <f t="shared" ca="1" si="111"/>
        <v/>
      </c>
      <c r="H1004" s="82" t="str">
        <f t="shared" ca="1" si="112"/>
        <v/>
      </c>
      <c r="I1004" s="82" t="str">
        <f t="shared" ca="1" si="113"/>
        <v/>
      </c>
    </row>
    <row r="1005" spans="2:9" ht="15" thickBot="1" x14ac:dyDescent="0.35">
      <c r="B1005" s="79" t="str">
        <f t="shared" ca="1" si="108"/>
        <v/>
      </c>
      <c r="C1005" s="80" t="str">
        <f t="shared" ca="1" si="109"/>
        <v/>
      </c>
      <c r="D1005" s="83" t="str">
        <f t="shared" ca="1" si="116"/>
        <v/>
      </c>
      <c r="E1005" s="81">
        <f t="shared" ca="1" si="114"/>
        <v>0</v>
      </c>
      <c r="F1005" s="83"/>
      <c r="G1005" s="82" t="str">
        <f t="shared" ca="1" si="111"/>
        <v/>
      </c>
      <c r="H1005" s="82" t="str">
        <f t="shared" ca="1" si="112"/>
        <v/>
      </c>
      <c r="I1005" s="82" t="str">
        <f t="shared" ca="1" si="113"/>
        <v/>
      </c>
    </row>
    <row r="1006" spans="2:9" ht="15" thickBot="1" x14ac:dyDescent="0.35">
      <c r="B1006" s="79" t="str">
        <f t="shared" ca="1" si="108"/>
        <v/>
      </c>
      <c r="C1006" s="80" t="str">
        <f t="shared" ca="1" si="109"/>
        <v/>
      </c>
      <c r="D1006" s="83" t="str">
        <f t="shared" ca="1" si="116"/>
        <v/>
      </c>
      <c r="E1006" s="81">
        <f t="shared" ca="1" si="114"/>
        <v>0</v>
      </c>
      <c r="F1006" s="83"/>
      <c r="G1006" s="82" t="str">
        <f t="shared" ca="1" si="111"/>
        <v/>
      </c>
      <c r="H1006" s="82" t="str">
        <f t="shared" ca="1" si="112"/>
        <v/>
      </c>
      <c r="I1006" s="82" t="str">
        <f t="shared" ca="1" si="113"/>
        <v/>
      </c>
    </row>
    <row r="1007" spans="2:9" ht="15" thickBot="1" x14ac:dyDescent="0.35">
      <c r="B1007" s="79" t="str">
        <f t="shared" ref="B1007:B1070" ca="1" si="117">IFERROR(IF(I1006&lt;=0,"",B1006+1),"")</f>
        <v/>
      </c>
      <c r="C1007" s="80" t="str">
        <f t="shared" ca="1" si="109"/>
        <v/>
      </c>
      <c r="D1007" s="83" t="str">
        <f t="shared" ca="1" si="116"/>
        <v/>
      </c>
      <c r="E1007" s="81">
        <f t="shared" ca="1" si="114"/>
        <v>0</v>
      </c>
      <c r="F1007" s="83"/>
      <c r="G1007" s="82" t="str">
        <f t="shared" ca="1" si="111"/>
        <v/>
      </c>
      <c r="H1007" s="82" t="str">
        <f t="shared" ca="1" si="112"/>
        <v/>
      </c>
      <c r="I1007" s="82" t="str">
        <f t="shared" ca="1" si="113"/>
        <v/>
      </c>
    </row>
    <row r="1008" spans="2:9" ht="15" thickBot="1" x14ac:dyDescent="0.35">
      <c r="B1008" s="79" t="str">
        <f t="shared" ca="1" si="117"/>
        <v/>
      </c>
      <c r="C1008" s="80" t="str">
        <f t="shared" ca="1" si="109"/>
        <v/>
      </c>
      <c r="D1008" s="83" t="str">
        <f t="shared" ca="1" si="116"/>
        <v/>
      </c>
      <c r="E1008" s="81">
        <f t="shared" ca="1" si="114"/>
        <v>0</v>
      </c>
      <c r="F1008" s="83"/>
      <c r="G1008" s="82" t="str">
        <f t="shared" ca="1" si="111"/>
        <v/>
      </c>
      <c r="H1008" s="82" t="str">
        <f t="shared" ca="1" si="112"/>
        <v/>
      </c>
      <c r="I1008" s="82" t="str">
        <f t="shared" ca="1" si="113"/>
        <v/>
      </c>
    </row>
    <row r="1009" spans="2:9" ht="15" thickBot="1" x14ac:dyDescent="0.35">
      <c r="B1009" s="79" t="str">
        <f t="shared" ca="1" si="117"/>
        <v/>
      </c>
      <c r="C1009" s="80" t="str">
        <f t="shared" ca="1" si="109"/>
        <v/>
      </c>
      <c r="D1009" s="83" t="str">
        <f t="shared" ca="1" si="116"/>
        <v/>
      </c>
      <c r="E1009" s="81">
        <f t="shared" ca="1" si="114"/>
        <v>0</v>
      </c>
      <c r="F1009" s="83"/>
      <c r="G1009" s="82" t="str">
        <f t="shared" ca="1" si="111"/>
        <v/>
      </c>
      <c r="H1009" s="82" t="str">
        <f t="shared" ca="1" si="112"/>
        <v/>
      </c>
      <c r="I1009" s="82" t="str">
        <f t="shared" ca="1" si="113"/>
        <v/>
      </c>
    </row>
    <row r="1010" spans="2:9" ht="15" thickBot="1" x14ac:dyDescent="0.35">
      <c r="B1010" s="79" t="str">
        <f t="shared" ca="1" si="117"/>
        <v/>
      </c>
      <c r="C1010" s="80" t="str">
        <f t="shared" ca="1" si="109"/>
        <v/>
      </c>
      <c r="D1010" s="83" t="str">
        <f t="shared" ca="1" si="116"/>
        <v/>
      </c>
      <c r="E1010" s="81">
        <f t="shared" ca="1" si="114"/>
        <v>0</v>
      </c>
      <c r="F1010" s="83"/>
      <c r="G1010" s="82" t="str">
        <f t="shared" ca="1" si="111"/>
        <v/>
      </c>
      <c r="H1010" s="82" t="str">
        <f t="shared" ca="1" si="112"/>
        <v/>
      </c>
      <c r="I1010" s="82" t="str">
        <f t="shared" ca="1" si="113"/>
        <v/>
      </c>
    </row>
    <row r="1011" spans="2:9" ht="15" thickBot="1" x14ac:dyDescent="0.35">
      <c r="B1011" s="79" t="str">
        <f t="shared" ca="1" si="117"/>
        <v/>
      </c>
      <c r="C1011" s="80" t="str">
        <f t="shared" ca="1" si="109"/>
        <v/>
      </c>
      <c r="D1011" s="83" t="str">
        <f t="shared" ca="1" si="116"/>
        <v/>
      </c>
      <c r="E1011" s="81">
        <f t="shared" ca="1" si="114"/>
        <v>0</v>
      </c>
      <c r="F1011" s="83"/>
      <c r="G1011" s="82" t="str">
        <f t="shared" ca="1" si="111"/>
        <v/>
      </c>
      <c r="H1011" s="82" t="str">
        <f t="shared" ca="1" si="112"/>
        <v/>
      </c>
      <c r="I1011" s="82" t="str">
        <f t="shared" ca="1" si="113"/>
        <v/>
      </c>
    </row>
    <row r="1012" spans="2:9" ht="15" thickBot="1" x14ac:dyDescent="0.35">
      <c r="B1012" s="79" t="str">
        <f t="shared" ca="1" si="117"/>
        <v/>
      </c>
      <c r="C1012" s="80" t="str">
        <f t="shared" ca="1" si="109"/>
        <v/>
      </c>
      <c r="D1012" s="83" t="str">
        <f t="shared" ca="1" si="116"/>
        <v/>
      </c>
      <c r="E1012" s="81">
        <f t="shared" ca="1" si="114"/>
        <v>0</v>
      </c>
      <c r="F1012" s="83"/>
      <c r="G1012" s="82" t="str">
        <f t="shared" ca="1" si="111"/>
        <v/>
      </c>
      <c r="H1012" s="82" t="str">
        <f t="shared" ca="1" si="112"/>
        <v/>
      </c>
      <c r="I1012" s="82" t="str">
        <f t="shared" ca="1" si="113"/>
        <v/>
      </c>
    </row>
    <row r="1013" spans="2:9" ht="15" thickBot="1" x14ac:dyDescent="0.35">
      <c r="B1013" s="79" t="str">
        <f t="shared" ca="1" si="117"/>
        <v/>
      </c>
      <c r="C1013" s="80" t="str">
        <f t="shared" ca="1" si="109"/>
        <v/>
      </c>
      <c r="D1013" s="83" t="str">
        <f t="shared" ca="1" si="116"/>
        <v/>
      </c>
      <c r="E1013" s="81">
        <f t="shared" ca="1" si="114"/>
        <v>0</v>
      </c>
      <c r="F1013" s="83"/>
      <c r="G1013" s="82" t="str">
        <f t="shared" ca="1" si="111"/>
        <v/>
      </c>
      <c r="H1013" s="82" t="str">
        <f t="shared" ca="1" si="112"/>
        <v/>
      </c>
      <c r="I1013" s="82" t="str">
        <f t="shared" ca="1" si="113"/>
        <v/>
      </c>
    </row>
    <row r="1014" spans="2:9" ht="15" thickBot="1" x14ac:dyDescent="0.35">
      <c r="B1014" s="79" t="str">
        <f t="shared" ca="1" si="117"/>
        <v/>
      </c>
      <c r="C1014" s="80" t="str">
        <f t="shared" ca="1" si="109"/>
        <v/>
      </c>
      <c r="D1014" s="83" t="str">
        <f t="shared" ca="1" si="116"/>
        <v/>
      </c>
      <c r="E1014" s="81">
        <f t="shared" ca="1" si="114"/>
        <v>0</v>
      </c>
      <c r="F1014" s="83"/>
      <c r="G1014" s="82" t="str">
        <f t="shared" ca="1" si="111"/>
        <v/>
      </c>
      <c r="H1014" s="82" t="str">
        <f t="shared" ca="1" si="112"/>
        <v/>
      </c>
      <c r="I1014" s="82" t="str">
        <f t="shared" ca="1" si="113"/>
        <v/>
      </c>
    </row>
    <row r="1015" spans="2:9" ht="15" thickBot="1" x14ac:dyDescent="0.35">
      <c r="B1015" s="79" t="str">
        <f t="shared" ca="1" si="117"/>
        <v/>
      </c>
      <c r="C1015" s="80" t="str">
        <f t="shared" ca="1" si="109"/>
        <v/>
      </c>
      <c r="D1015" s="83" t="str">
        <f t="shared" ca="1" si="116"/>
        <v/>
      </c>
      <c r="E1015" s="81">
        <f t="shared" ca="1" si="114"/>
        <v>0</v>
      </c>
      <c r="F1015" s="83"/>
      <c r="G1015" s="82" t="str">
        <f t="shared" ca="1" si="111"/>
        <v/>
      </c>
      <c r="H1015" s="82" t="str">
        <f t="shared" ca="1" si="112"/>
        <v/>
      </c>
      <c r="I1015" s="82" t="str">
        <f t="shared" ca="1" si="113"/>
        <v/>
      </c>
    </row>
    <row r="1016" spans="2:9" ht="15" thickBot="1" x14ac:dyDescent="0.35">
      <c r="B1016" s="79" t="str">
        <f t="shared" ca="1" si="117"/>
        <v/>
      </c>
      <c r="C1016" s="80" t="str">
        <f t="shared" ca="1" si="109"/>
        <v/>
      </c>
      <c r="D1016" s="83" t="str">
        <f t="shared" ca="1" si="116"/>
        <v/>
      </c>
      <c r="E1016" s="81">
        <f t="shared" ca="1" si="114"/>
        <v>0</v>
      </c>
      <c r="F1016" s="83"/>
      <c r="G1016" s="82" t="str">
        <f t="shared" ca="1" si="111"/>
        <v/>
      </c>
      <c r="H1016" s="82" t="str">
        <f t="shared" ca="1" si="112"/>
        <v/>
      </c>
      <c r="I1016" s="82" t="str">
        <f t="shared" ca="1" si="113"/>
        <v/>
      </c>
    </row>
    <row r="1017" spans="2:9" ht="15" thickBot="1" x14ac:dyDescent="0.35">
      <c r="B1017" s="79" t="str">
        <f t="shared" ca="1" si="117"/>
        <v/>
      </c>
      <c r="C1017" s="80" t="str">
        <f t="shared" ca="1" si="109"/>
        <v/>
      </c>
      <c r="D1017" s="83" t="str">
        <f t="shared" ca="1" si="116"/>
        <v/>
      </c>
      <c r="E1017" s="81">
        <f t="shared" ca="1" si="114"/>
        <v>0</v>
      </c>
      <c r="F1017" s="83"/>
      <c r="G1017" s="82" t="str">
        <f t="shared" ca="1" si="111"/>
        <v/>
      </c>
      <c r="H1017" s="82" t="str">
        <f t="shared" ca="1" si="112"/>
        <v/>
      </c>
      <c r="I1017" s="82" t="str">
        <f t="shared" ca="1" si="113"/>
        <v/>
      </c>
    </row>
    <row r="1018" spans="2:9" ht="15" thickBot="1" x14ac:dyDescent="0.35">
      <c r="B1018" s="79" t="str">
        <f t="shared" ca="1" si="117"/>
        <v/>
      </c>
      <c r="C1018" s="80" t="str">
        <f t="shared" ca="1" si="109"/>
        <v/>
      </c>
      <c r="D1018" s="83" t="str">
        <f t="shared" ca="1" si="116"/>
        <v/>
      </c>
      <c r="E1018" s="81">
        <f t="shared" ca="1" si="114"/>
        <v>0</v>
      </c>
      <c r="F1018" s="83"/>
      <c r="G1018" s="82" t="str">
        <f t="shared" ca="1" si="111"/>
        <v/>
      </c>
      <c r="H1018" s="82" t="str">
        <f t="shared" ca="1" si="112"/>
        <v/>
      </c>
      <c r="I1018" s="82" t="str">
        <f t="shared" ca="1" si="113"/>
        <v/>
      </c>
    </row>
    <row r="1019" spans="2:9" ht="15" thickBot="1" x14ac:dyDescent="0.35">
      <c r="B1019" s="79" t="str">
        <f t="shared" ca="1" si="117"/>
        <v/>
      </c>
      <c r="C1019" s="80" t="str">
        <f t="shared" ca="1" si="109"/>
        <v/>
      </c>
      <c r="D1019" s="83" t="str">
        <f t="shared" ca="1" si="116"/>
        <v/>
      </c>
      <c r="E1019" s="81">
        <f t="shared" ca="1" si="114"/>
        <v>0</v>
      </c>
      <c r="F1019" s="83"/>
      <c r="G1019" s="82" t="str">
        <f t="shared" ca="1" si="111"/>
        <v/>
      </c>
      <c r="H1019" s="82" t="str">
        <f t="shared" ca="1" si="112"/>
        <v/>
      </c>
      <c r="I1019" s="82" t="str">
        <f t="shared" ca="1" si="113"/>
        <v/>
      </c>
    </row>
    <row r="1020" spans="2:9" ht="15" thickBot="1" x14ac:dyDescent="0.35">
      <c r="B1020" s="79" t="str">
        <f t="shared" ca="1" si="117"/>
        <v/>
      </c>
      <c r="C1020" s="80" t="str">
        <f t="shared" ca="1" si="109"/>
        <v/>
      </c>
      <c r="D1020" s="83" t="str">
        <f t="shared" ca="1" si="116"/>
        <v/>
      </c>
      <c r="E1020" s="81">
        <f t="shared" ca="1" si="114"/>
        <v>0</v>
      </c>
      <c r="F1020" s="83"/>
      <c r="G1020" s="82" t="str">
        <f t="shared" ca="1" si="111"/>
        <v/>
      </c>
      <c r="H1020" s="82" t="str">
        <f t="shared" ca="1" si="112"/>
        <v/>
      </c>
      <c r="I1020" s="82" t="str">
        <f t="shared" ca="1" si="113"/>
        <v/>
      </c>
    </row>
    <row r="1021" spans="2:9" ht="15" thickBot="1" x14ac:dyDescent="0.35">
      <c r="B1021" s="79" t="str">
        <f t="shared" ca="1" si="117"/>
        <v/>
      </c>
      <c r="C1021" s="80" t="str">
        <f t="shared" ca="1" si="109"/>
        <v/>
      </c>
      <c r="D1021" s="83" t="str">
        <f t="shared" ca="1" si="116"/>
        <v/>
      </c>
      <c r="E1021" s="81">
        <f t="shared" ca="1" si="114"/>
        <v>0</v>
      </c>
      <c r="F1021" s="83"/>
      <c r="G1021" s="82" t="str">
        <f t="shared" ca="1" si="111"/>
        <v/>
      </c>
      <c r="H1021" s="82" t="str">
        <f t="shared" ca="1" si="112"/>
        <v/>
      </c>
      <c r="I1021" s="82" t="str">
        <f t="shared" ca="1" si="113"/>
        <v/>
      </c>
    </row>
    <row r="1022" spans="2:9" ht="15" thickBot="1" x14ac:dyDescent="0.35">
      <c r="B1022" s="79" t="str">
        <f t="shared" ca="1" si="117"/>
        <v/>
      </c>
      <c r="C1022" s="80" t="str">
        <f t="shared" ca="1" si="109"/>
        <v/>
      </c>
      <c r="D1022" s="83" t="str">
        <f t="shared" ca="1" si="116"/>
        <v/>
      </c>
      <c r="E1022" s="81">
        <f t="shared" ca="1" si="114"/>
        <v>0</v>
      </c>
      <c r="F1022" s="83"/>
      <c r="G1022" s="82" t="str">
        <f t="shared" ca="1" si="111"/>
        <v/>
      </c>
      <c r="H1022" s="82" t="str">
        <f t="shared" ca="1" si="112"/>
        <v/>
      </c>
      <c r="I1022" s="82" t="str">
        <f t="shared" ca="1" si="113"/>
        <v/>
      </c>
    </row>
    <row r="1023" spans="2:9" ht="15" thickBot="1" x14ac:dyDescent="0.35">
      <c r="B1023" s="79" t="str">
        <f t="shared" ca="1" si="117"/>
        <v/>
      </c>
      <c r="C1023" s="80" t="str">
        <f t="shared" ca="1" si="109"/>
        <v/>
      </c>
      <c r="D1023" s="83" t="str">
        <f t="shared" ca="1" si="116"/>
        <v/>
      </c>
      <c r="E1023" s="81">
        <f t="shared" ca="1" si="114"/>
        <v>0</v>
      </c>
      <c r="F1023" s="83"/>
      <c r="G1023" s="82" t="str">
        <f t="shared" ca="1" si="111"/>
        <v/>
      </c>
      <c r="H1023" s="82" t="str">
        <f t="shared" ca="1" si="112"/>
        <v/>
      </c>
      <c r="I1023" s="82" t="str">
        <f t="shared" ca="1" si="113"/>
        <v/>
      </c>
    </row>
    <row r="1024" spans="2:9" ht="15" thickBot="1" x14ac:dyDescent="0.35">
      <c r="B1024" s="79" t="str">
        <f t="shared" ca="1" si="117"/>
        <v/>
      </c>
      <c r="C1024" s="80" t="str">
        <f t="shared" ca="1" si="109"/>
        <v/>
      </c>
      <c r="D1024" s="83" t="str">
        <f t="shared" ca="1" si="116"/>
        <v/>
      </c>
      <c r="E1024" s="81">
        <f t="shared" ca="1" si="114"/>
        <v>0</v>
      </c>
      <c r="F1024" s="83"/>
      <c r="G1024" s="82" t="str">
        <f t="shared" ca="1" si="111"/>
        <v/>
      </c>
      <c r="H1024" s="82" t="str">
        <f t="shared" ca="1" si="112"/>
        <v/>
      </c>
      <c r="I1024" s="82" t="str">
        <f t="shared" ca="1" si="113"/>
        <v/>
      </c>
    </row>
    <row r="1025" spans="2:9" ht="15" thickBot="1" x14ac:dyDescent="0.35">
      <c r="B1025" s="79" t="str">
        <f t="shared" ca="1" si="117"/>
        <v/>
      </c>
      <c r="C1025" s="80" t="str">
        <f t="shared" ca="1" si="109"/>
        <v/>
      </c>
      <c r="D1025" s="83" t="str">
        <f t="shared" ca="1" si="116"/>
        <v/>
      </c>
      <c r="E1025" s="81">
        <f t="shared" ca="1" si="114"/>
        <v>0</v>
      </c>
      <c r="F1025" s="83"/>
      <c r="G1025" s="82" t="str">
        <f t="shared" ca="1" si="111"/>
        <v/>
      </c>
      <c r="H1025" s="82" t="str">
        <f t="shared" ca="1" si="112"/>
        <v/>
      </c>
      <c r="I1025" s="82" t="str">
        <f t="shared" ca="1" si="113"/>
        <v/>
      </c>
    </row>
    <row r="1026" spans="2:9" ht="15" thickBot="1" x14ac:dyDescent="0.35">
      <c r="B1026" s="79" t="str">
        <f t="shared" ca="1" si="117"/>
        <v/>
      </c>
      <c r="C1026" s="80" t="str">
        <f t="shared" ca="1" si="109"/>
        <v/>
      </c>
      <c r="D1026" s="83" t="str">
        <f t="shared" ca="1" si="116"/>
        <v/>
      </c>
      <c r="E1026" s="81">
        <f t="shared" ca="1" si="114"/>
        <v>0</v>
      </c>
      <c r="F1026" s="83"/>
      <c r="G1026" s="82" t="str">
        <f t="shared" ca="1" si="111"/>
        <v/>
      </c>
      <c r="H1026" s="82" t="str">
        <f t="shared" ca="1" si="112"/>
        <v/>
      </c>
      <c r="I1026" s="82" t="str">
        <f t="shared" ca="1" si="113"/>
        <v/>
      </c>
    </row>
    <row r="1027" spans="2:9" ht="15" thickBot="1" x14ac:dyDescent="0.35">
      <c r="B1027" s="79" t="str">
        <f t="shared" ca="1" si="117"/>
        <v/>
      </c>
      <c r="C1027" s="80" t="str">
        <f t="shared" ca="1" si="109"/>
        <v/>
      </c>
      <c r="D1027" s="83" t="str">
        <f t="shared" ca="1" si="116"/>
        <v/>
      </c>
      <c r="E1027" s="81">
        <f t="shared" ca="1" si="114"/>
        <v>0</v>
      </c>
      <c r="F1027" s="83"/>
      <c r="G1027" s="82" t="str">
        <f t="shared" ca="1" si="111"/>
        <v/>
      </c>
      <c r="H1027" s="82" t="str">
        <f t="shared" ca="1" si="112"/>
        <v/>
      </c>
      <c r="I1027" s="82" t="str">
        <f t="shared" ca="1" si="113"/>
        <v/>
      </c>
    </row>
    <row r="1028" spans="2:9" ht="15" thickBot="1" x14ac:dyDescent="0.35">
      <c r="B1028" s="79" t="str">
        <f t="shared" ca="1" si="117"/>
        <v/>
      </c>
      <c r="C1028" s="80" t="str">
        <f t="shared" ca="1" si="109"/>
        <v/>
      </c>
      <c r="D1028" s="83" t="str">
        <f t="shared" ca="1" si="116"/>
        <v/>
      </c>
      <c r="E1028" s="81">
        <f t="shared" ca="1" si="114"/>
        <v>0</v>
      </c>
      <c r="F1028" s="83"/>
      <c r="G1028" s="82" t="str">
        <f t="shared" ca="1" si="111"/>
        <v/>
      </c>
      <c r="H1028" s="82" t="str">
        <f t="shared" ca="1" si="112"/>
        <v/>
      </c>
      <c r="I1028" s="82" t="str">
        <f t="shared" ca="1" si="113"/>
        <v/>
      </c>
    </row>
    <row r="1029" spans="2:9" ht="15" thickBot="1" x14ac:dyDescent="0.35">
      <c r="B1029" s="79" t="str">
        <f t="shared" ca="1" si="117"/>
        <v/>
      </c>
      <c r="C1029" s="80" t="str">
        <f t="shared" ca="1" si="109"/>
        <v/>
      </c>
      <c r="D1029" s="83" t="str">
        <f t="shared" ca="1" si="116"/>
        <v/>
      </c>
      <c r="E1029" s="81">
        <f t="shared" ca="1" si="114"/>
        <v>0</v>
      </c>
      <c r="F1029" s="83"/>
      <c r="G1029" s="82" t="str">
        <f t="shared" ca="1" si="111"/>
        <v/>
      </c>
      <c r="H1029" s="82" t="str">
        <f t="shared" ca="1" si="112"/>
        <v/>
      </c>
      <c r="I1029" s="82" t="str">
        <f t="shared" ca="1" si="113"/>
        <v/>
      </c>
    </row>
    <row r="1030" spans="2:9" ht="15" thickBot="1" x14ac:dyDescent="0.35">
      <c r="B1030" s="79" t="str">
        <f t="shared" ca="1" si="117"/>
        <v/>
      </c>
      <c r="C1030" s="80" t="str">
        <f t="shared" ca="1" si="109"/>
        <v/>
      </c>
      <c r="D1030" s="83" t="str">
        <f t="shared" ca="1" si="116"/>
        <v/>
      </c>
      <c r="E1030" s="81">
        <f t="shared" ca="1" si="114"/>
        <v>0</v>
      </c>
      <c r="F1030" s="83"/>
      <c r="G1030" s="82" t="str">
        <f t="shared" ca="1" si="111"/>
        <v/>
      </c>
      <c r="H1030" s="82" t="str">
        <f t="shared" ca="1" si="112"/>
        <v/>
      </c>
      <c r="I1030" s="82" t="str">
        <f t="shared" ca="1" si="113"/>
        <v/>
      </c>
    </row>
    <row r="1031" spans="2:9" ht="15" thickBot="1" x14ac:dyDescent="0.35">
      <c r="B1031" s="79" t="str">
        <f t="shared" ca="1" si="117"/>
        <v/>
      </c>
      <c r="C1031" s="80" t="str">
        <f t="shared" ca="1" si="109"/>
        <v/>
      </c>
      <c r="D1031" s="83" t="str">
        <f t="shared" ca="1" si="116"/>
        <v/>
      </c>
      <c r="E1031" s="81">
        <f t="shared" ca="1" si="114"/>
        <v>0</v>
      </c>
      <c r="F1031" s="83"/>
      <c r="G1031" s="82" t="str">
        <f t="shared" ca="1" si="111"/>
        <v/>
      </c>
      <c r="H1031" s="82" t="str">
        <f t="shared" ca="1" si="112"/>
        <v/>
      </c>
      <c r="I1031" s="82" t="str">
        <f t="shared" ca="1" si="113"/>
        <v/>
      </c>
    </row>
    <row r="1032" spans="2:9" ht="15" thickBot="1" x14ac:dyDescent="0.35">
      <c r="B1032" s="79" t="str">
        <f t="shared" ca="1" si="117"/>
        <v/>
      </c>
      <c r="C1032" s="80" t="str">
        <f t="shared" ca="1" si="109"/>
        <v/>
      </c>
      <c r="D1032" s="83" t="str">
        <f t="shared" ca="1" si="116"/>
        <v/>
      </c>
      <c r="E1032" s="81">
        <f t="shared" ca="1" si="114"/>
        <v>0</v>
      </c>
      <c r="F1032" s="83"/>
      <c r="G1032" s="82" t="str">
        <f t="shared" ca="1" si="111"/>
        <v/>
      </c>
      <c r="H1032" s="82" t="str">
        <f t="shared" ca="1" si="112"/>
        <v/>
      </c>
      <c r="I1032" s="82" t="str">
        <f t="shared" ca="1" si="113"/>
        <v/>
      </c>
    </row>
    <row r="1033" spans="2:9" ht="15" thickBot="1" x14ac:dyDescent="0.35">
      <c r="B1033" s="79" t="str">
        <f t="shared" ca="1" si="117"/>
        <v/>
      </c>
      <c r="C1033" s="80" t="str">
        <f t="shared" ca="1" si="109"/>
        <v/>
      </c>
      <c r="D1033" s="83" t="str">
        <f t="shared" ca="1" si="116"/>
        <v/>
      </c>
      <c r="E1033" s="81">
        <f t="shared" ca="1" si="114"/>
        <v>0</v>
      </c>
      <c r="F1033" s="83"/>
      <c r="G1033" s="82" t="str">
        <f t="shared" ca="1" si="111"/>
        <v/>
      </c>
      <c r="H1033" s="82" t="str">
        <f t="shared" ca="1" si="112"/>
        <v/>
      </c>
      <c r="I1033" s="82" t="str">
        <f t="shared" ca="1" si="113"/>
        <v/>
      </c>
    </row>
    <row r="1034" spans="2:9" ht="15" thickBot="1" x14ac:dyDescent="0.35">
      <c r="B1034" s="79" t="str">
        <f t="shared" ca="1" si="117"/>
        <v/>
      </c>
      <c r="C1034" s="80" t="str">
        <f t="shared" ca="1" si="109"/>
        <v/>
      </c>
      <c r="D1034" s="83" t="str">
        <f t="shared" ca="1" si="116"/>
        <v/>
      </c>
      <c r="E1034" s="81">
        <f t="shared" ca="1" si="114"/>
        <v>0</v>
      </c>
      <c r="F1034" s="83"/>
      <c r="G1034" s="82" t="str">
        <f t="shared" ca="1" si="111"/>
        <v/>
      </c>
      <c r="H1034" s="82" t="str">
        <f t="shared" ca="1" si="112"/>
        <v/>
      </c>
      <c r="I1034" s="82" t="str">
        <f t="shared" ca="1" si="113"/>
        <v/>
      </c>
    </row>
    <row r="1035" spans="2:9" ht="15" thickBot="1" x14ac:dyDescent="0.35">
      <c r="B1035" s="79" t="str">
        <f t="shared" ca="1" si="117"/>
        <v/>
      </c>
      <c r="C1035" s="80" t="str">
        <f t="shared" ca="1" si="109"/>
        <v/>
      </c>
      <c r="D1035" s="83" t="str">
        <f t="shared" ca="1" si="116"/>
        <v/>
      </c>
      <c r="E1035" s="81">
        <f t="shared" ca="1" si="114"/>
        <v>0</v>
      </c>
      <c r="F1035" s="83"/>
      <c r="G1035" s="82" t="str">
        <f t="shared" ca="1" si="111"/>
        <v/>
      </c>
      <c r="H1035" s="82" t="str">
        <f t="shared" ca="1" si="112"/>
        <v/>
      </c>
      <c r="I1035" s="82" t="str">
        <f t="shared" ca="1" si="113"/>
        <v/>
      </c>
    </row>
    <row r="1036" spans="2:9" ht="15" thickBot="1" x14ac:dyDescent="0.35">
      <c r="B1036" s="79" t="str">
        <f t="shared" ca="1" si="117"/>
        <v/>
      </c>
      <c r="C1036" s="80" t="str">
        <f t="shared" ca="1" si="109"/>
        <v/>
      </c>
      <c r="D1036" s="83" t="str">
        <f t="shared" ca="1" si="116"/>
        <v/>
      </c>
      <c r="E1036" s="81">
        <f t="shared" ca="1" si="114"/>
        <v>0</v>
      </c>
      <c r="F1036" s="83"/>
      <c r="G1036" s="82" t="str">
        <f t="shared" ca="1" si="111"/>
        <v/>
      </c>
      <c r="H1036" s="82" t="str">
        <f t="shared" ca="1" si="112"/>
        <v/>
      </c>
      <c r="I1036" s="82" t="str">
        <f t="shared" ca="1" si="113"/>
        <v/>
      </c>
    </row>
    <row r="1037" spans="2:9" ht="15" thickBot="1" x14ac:dyDescent="0.35">
      <c r="B1037" s="79" t="str">
        <f t="shared" ca="1" si="117"/>
        <v/>
      </c>
      <c r="C1037" s="80" t="str">
        <f t="shared" ca="1" si="109"/>
        <v/>
      </c>
      <c r="D1037" s="83" t="str">
        <f t="shared" ca="1" si="116"/>
        <v/>
      </c>
      <c r="E1037" s="81">
        <f t="shared" ca="1" si="114"/>
        <v>0</v>
      </c>
      <c r="F1037" s="83"/>
      <c r="G1037" s="82" t="str">
        <f t="shared" ca="1" si="111"/>
        <v/>
      </c>
      <c r="H1037" s="82" t="str">
        <f t="shared" ca="1" si="112"/>
        <v/>
      </c>
      <c r="I1037" s="82" t="str">
        <f t="shared" ca="1" si="113"/>
        <v/>
      </c>
    </row>
    <row r="1038" spans="2:9" ht="15" thickBot="1" x14ac:dyDescent="0.35">
      <c r="B1038" s="79" t="str">
        <f t="shared" ca="1" si="117"/>
        <v/>
      </c>
      <c r="C1038" s="80" t="str">
        <f t="shared" ca="1" si="109"/>
        <v/>
      </c>
      <c r="D1038" s="83" t="str">
        <f t="shared" ca="1" si="116"/>
        <v/>
      </c>
      <c r="E1038" s="81">
        <f t="shared" ca="1" si="114"/>
        <v>0</v>
      </c>
      <c r="F1038" s="83"/>
      <c r="G1038" s="82" t="str">
        <f t="shared" ca="1" si="111"/>
        <v/>
      </c>
      <c r="H1038" s="82" t="str">
        <f t="shared" ca="1" si="112"/>
        <v/>
      </c>
      <c r="I1038" s="82" t="str">
        <f t="shared" ca="1" si="113"/>
        <v/>
      </c>
    </row>
    <row r="1039" spans="2:9" ht="15" thickBot="1" x14ac:dyDescent="0.35">
      <c r="B1039" s="79" t="str">
        <f t="shared" ca="1" si="117"/>
        <v/>
      </c>
      <c r="C1039" s="80" t="str">
        <f t="shared" ca="1" si="109"/>
        <v/>
      </c>
      <c r="D1039" s="83" t="str">
        <f t="shared" ca="1" si="116"/>
        <v/>
      </c>
      <c r="E1039" s="81">
        <f t="shared" ca="1" si="114"/>
        <v>0</v>
      </c>
      <c r="F1039" s="83"/>
      <c r="G1039" s="82" t="str">
        <f t="shared" ca="1" si="111"/>
        <v/>
      </c>
      <c r="H1039" s="82" t="str">
        <f t="shared" ca="1" si="112"/>
        <v/>
      </c>
      <c r="I1039" s="82" t="str">
        <f t="shared" ca="1" si="113"/>
        <v/>
      </c>
    </row>
    <row r="1040" spans="2:9" ht="15" thickBot="1" x14ac:dyDescent="0.35">
      <c r="B1040" s="79" t="str">
        <f t="shared" ca="1" si="117"/>
        <v/>
      </c>
      <c r="C1040" s="80" t="str">
        <f t="shared" ca="1" si="109"/>
        <v/>
      </c>
      <c r="D1040" s="83" t="str">
        <f t="shared" ca="1" si="116"/>
        <v/>
      </c>
      <c r="E1040" s="81">
        <f t="shared" ca="1" si="114"/>
        <v>0</v>
      </c>
      <c r="F1040" s="83"/>
      <c r="G1040" s="82" t="str">
        <f t="shared" ca="1" si="111"/>
        <v/>
      </c>
      <c r="H1040" s="82" t="str">
        <f t="shared" ca="1" si="112"/>
        <v/>
      </c>
      <c r="I1040" s="82" t="str">
        <f t="shared" ca="1" si="113"/>
        <v/>
      </c>
    </row>
    <row r="1041" spans="2:9" ht="15" thickBot="1" x14ac:dyDescent="0.35">
      <c r="B1041" s="79" t="str">
        <f t="shared" ca="1" si="117"/>
        <v/>
      </c>
      <c r="C1041" s="80" t="str">
        <f t="shared" ca="1" si="109"/>
        <v/>
      </c>
      <c r="D1041" s="83" t="str">
        <f t="shared" ca="1" si="116"/>
        <v/>
      </c>
      <c r="E1041" s="81">
        <f t="shared" ca="1" si="114"/>
        <v>0</v>
      </c>
      <c r="F1041" s="83"/>
      <c r="G1041" s="82" t="str">
        <f t="shared" ca="1" si="111"/>
        <v/>
      </c>
      <c r="H1041" s="82" t="str">
        <f t="shared" ca="1" si="112"/>
        <v/>
      </c>
      <c r="I1041" s="82" t="str">
        <f t="shared" ca="1" si="113"/>
        <v/>
      </c>
    </row>
    <row r="1042" spans="2:9" ht="15" thickBot="1" x14ac:dyDescent="0.35">
      <c r="B1042" s="79" t="str">
        <f t="shared" ca="1" si="117"/>
        <v/>
      </c>
      <c r="C1042" s="80" t="str">
        <f t="shared" ca="1" si="109"/>
        <v/>
      </c>
      <c r="D1042" s="83" t="str">
        <f t="shared" ca="1" si="116"/>
        <v/>
      </c>
      <c r="E1042" s="81">
        <f t="shared" ca="1" si="114"/>
        <v>0</v>
      </c>
      <c r="F1042" s="83"/>
      <c r="G1042" s="82" t="str">
        <f t="shared" ca="1" si="111"/>
        <v/>
      </c>
      <c r="H1042" s="82" t="str">
        <f t="shared" ca="1" si="112"/>
        <v/>
      </c>
      <c r="I1042" s="82" t="str">
        <f t="shared" ca="1" si="113"/>
        <v/>
      </c>
    </row>
    <row r="1043" spans="2:9" ht="15" thickBot="1" x14ac:dyDescent="0.35">
      <c r="B1043" s="79" t="str">
        <f t="shared" ca="1" si="117"/>
        <v/>
      </c>
      <c r="C1043" s="80" t="str">
        <f t="shared" ca="1" si="109"/>
        <v/>
      </c>
      <c r="D1043" s="83" t="str">
        <f t="shared" ca="1" si="116"/>
        <v/>
      </c>
      <c r="E1043" s="81">
        <f t="shared" ca="1" si="114"/>
        <v>0</v>
      </c>
      <c r="F1043" s="83"/>
      <c r="G1043" s="82" t="str">
        <f t="shared" ca="1" si="111"/>
        <v/>
      </c>
      <c r="H1043" s="82" t="str">
        <f t="shared" ca="1" si="112"/>
        <v/>
      </c>
      <c r="I1043" s="82" t="str">
        <f t="shared" ca="1" si="113"/>
        <v/>
      </c>
    </row>
    <row r="1044" spans="2:9" ht="15" thickBot="1" x14ac:dyDescent="0.35">
      <c r="B1044" s="79" t="str">
        <f t="shared" ca="1" si="117"/>
        <v/>
      </c>
      <c r="C1044" s="80" t="str">
        <f t="shared" ca="1" si="109"/>
        <v/>
      </c>
      <c r="D1044" s="83" t="str">
        <f t="shared" ca="1" si="116"/>
        <v/>
      </c>
      <c r="E1044" s="81">
        <f t="shared" ca="1" si="114"/>
        <v>0</v>
      </c>
      <c r="F1044" s="83"/>
      <c r="G1044" s="82" t="str">
        <f t="shared" ca="1" si="111"/>
        <v/>
      </c>
      <c r="H1044" s="82" t="str">
        <f t="shared" ca="1" si="112"/>
        <v/>
      </c>
      <c r="I1044" s="82" t="str">
        <f t="shared" ca="1" si="113"/>
        <v/>
      </c>
    </row>
    <row r="1045" spans="2:9" ht="15" thickBot="1" x14ac:dyDescent="0.35">
      <c r="B1045" s="79" t="str">
        <f t="shared" ca="1" si="117"/>
        <v/>
      </c>
      <c r="C1045" s="80" t="str">
        <f t="shared" ca="1" si="109"/>
        <v/>
      </c>
      <c r="D1045" s="83" t="str">
        <f t="shared" ca="1" si="116"/>
        <v/>
      </c>
      <c r="E1045" s="81">
        <f t="shared" ca="1" si="114"/>
        <v>0</v>
      </c>
      <c r="F1045" s="83"/>
      <c r="G1045" s="82" t="str">
        <f t="shared" ca="1" si="111"/>
        <v/>
      </c>
      <c r="H1045" s="82" t="str">
        <f t="shared" ca="1" si="112"/>
        <v/>
      </c>
      <c r="I1045" s="82" t="str">
        <f t="shared" ca="1" si="113"/>
        <v/>
      </c>
    </row>
    <row r="1046" spans="2:9" ht="15" thickBot="1" x14ac:dyDescent="0.35">
      <c r="B1046" s="79" t="str">
        <f t="shared" ca="1" si="117"/>
        <v/>
      </c>
      <c r="C1046" s="80" t="str">
        <f t="shared" ca="1" si="109"/>
        <v/>
      </c>
      <c r="D1046" s="83" t="str">
        <f t="shared" ca="1" si="116"/>
        <v/>
      </c>
      <c r="E1046" s="81">
        <f t="shared" ca="1" si="114"/>
        <v>0</v>
      </c>
      <c r="F1046" s="83"/>
      <c r="G1046" s="82" t="str">
        <f t="shared" ca="1" si="111"/>
        <v/>
      </c>
      <c r="H1046" s="82" t="str">
        <f t="shared" ca="1" si="112"/>
        <v/>
      </c>
      <c r="I1046" s="82" t="str">
        <f t="shared" ca="1" si="113"/>
        <v/>
      </c>
    </row>
    <row r="1047" spans="2:9" ht="15" thickBot="1" x14ac:dyDescent="0.35">
      <c r="B1047" s="79" t="str">
        <f t="shared" ca="1" si="117"/>
        <v/>
      </c>
      <c r="C1047" s="80" t="str">
        <f t="shared" ca="1" si="109"/>
        <v/>
      </c>
      <c r="D1047" s="83" t="str">
        <f t="shared" ca="1" si="116"/>
        <v/>
      </c>
      <c r="E1047" s="81">
        <f t="shared" ca="1" si="114"/>
        <v>0</v>
      </c>
      <c r="F1047" s="83"/>
      <c r="G1047" s="82" t="str">
        <f t="shared" ca="1" si="111"/>
        <v/>
      </c>
      <c r="H1047" s="82" t="str">
        <f t="shared" ca="1" si="112"/>
        <v/>
      </c>
      <c r="I1047" s="82" t="str">
        <f t="shared" ca="1" si="113"/>
        <v/>
      </c>
    </row>
    <row r="1048" spans="2:9" ht="15" thickBot="1" x14ac:dyDescent="0.35">
      <c r="B1048" s="79" t="str">
        <f t="shared" ca="1" si="117"/>
        <v/>
      </c>
      <c r="C1048" s="80" t="str">
        <f t="shared" ref="C1048:C1111" ca="1" si="118">IF($E$10="End of the Period",IF(B1048="","",IF(OR(payment_frequency_3="Weekly",payment_frequency_3="Bi-weekly",payment_frequency_3="Semi-monthly"),first_payment_date_3+B1048*VLOOKUP(payment_frequency_3,periodic_table,2,0),EDATE(first_payment_date_3,B1048*VLOOKUP(payment_frequency_3,periodic_table,2,0)))),IF(B1048="","",IF(OR(payment_frequency_3="Weekly",payment_frequency_3="Bi-weekly",payment_frequency_3="Semi-monthly"),first_payment_date_3+(B1048-1)*VLOOKUP(payment_frequency_3,periodic_table,2,0),EDATE(first_payment_date_3,(B1048-1)*VLOOKUP(payment_frequency_3,periodic_table,2,0)))))</f>
        <v/>
      </c>
      <c r="D1048" s="83" t="str">
        <f t="shared" ca="1" si="116"/>
        <v/>
      </c>
      <c r="E1048" s="81">
        <f t="shared" ca="1" si="114"/>
        <v>0</v>
      </c>
      <c r="F1048" s="83"/>
      <c r="G1048" s="82" t="str">
        <f t="shared" ref="G1048:G1111" ca="1" si="119">IF(AND(payment_type_3=1,B1048=1),0,IF(B1048="","",I1047*rate_3))</f>
        <v/>
      </c>
      <c r="H1048" s="82" t="str">
        <f t="shared" ca="1" si="112"/>
        <v/>
      </c>
      <c r="I1048" s="82" t="str">
        <f t="shared" ca="1" si="113"/>
        <v/>
      </c>
    </row>
    <row r="1049" spans="2:9" ht="15" thickBot="1" x14ac:dyDescent="0.35">
      <c r="B1049" s="79" t="str">
        <f t="shared" ca="1" si="117"/>
        <v/>
      </c>
      <c r="C1049" s="80" t="str">
        <f t="shared" ca="1" si="118"/>
        <v/>
      </c>
      <c r="D1049" s="83" t="str">
        <f t="shared" ca="1" si="116"/>
        <v/>
      </c>
      <c r="E1049" s="81">
        <f t="shared" ca="1" si="114"/>
        <v>0</v>
      </c>
      <c r="F1049" s="83"/>
      <c r="G1049" s="82" t="str">
        <f t="shared" ca="1" si="119"/>
        <v/>
      </c>
      <c r="H1049" s="82" t="str">
        <f t="shared" ref="H1049:H1112" ca="1" si="120">IF(B1049="","",D1049-G1049+E1049+F1049)</f>
        <v/>
      </c>
      <c r="I1049" s="82" t="str">
        <f t="shared" ref="I1049:I1112" ca="1" si="121">IFERROR(IF(H1049&lt;=0,"",I1048-H1049),"")</f>
        <v/>
      </c>
    </row>
    <row r="1050" spans="2:9" ht="15" thickBot="1" x14ac:dyDescent="0.35">
      <c r="B1050" s="79" t="str">
        <f t="shared" ca="1" si="117"/>
        <v/>
      </c>
      <c r="C1050" s="80" t="str">
        <f t="shared" ca="1" si="118"/>
        <v/>
      </c>
      <c r="D1050" s="83" t="str">
        <f t="shared" ca="1" si="116"/>
        <v/>
      </c>
      <c r="E1050" s="81">
        <f t="shared" ca="1" si="114"/>
        <v>0</v>
      </c>
      <c r="F1050" s="83"/>
      <c r="G1050" s="82" t="str">
        <f t="shared" ca="1" si="119"/>
        <v/>
      </c>
      <c r="H1050" s="82" t="str">
        <f t="shared" ca="1" si="120"/>
        <v/>
      </c>
      <c r="I1050" s="82" t="str">
        <f t="shared" ca="1" si="121"/>
        <v/>
      </c>
    </row>
    <row r="1051" spans="2:9" ht="15" thickBot="1" x14ac:dyDescent="0.35">
      <c r="B1051" s="79" t="str">
        <f t="shared" ca="1" si="117"/>
        <v/>
      </c>
      <c r="C1051" s="80" t="str">
        <f t="shared" ca="1" si="118"/>
        <v/>
      </c>
      <c r="D1051" s="83" t="str">
        <f t="shared" ca="1" si="116"/>
        <v/>
      </c>
      <c r="E1051" s="81">
        <f t="shared" ca="1" si="114"/>
        <v>0</v>
      </c>
      <c r="F1051" s="83"/>
      <c r="G1051" s="82" t="str">
        <f t="shared" ca="1" si="119"/>
        <v/>
      </c>
      <c r="H1051" s="82" t="str">
        <f t="shared" ca="1" si="120"/>
        <v/>
      </c>
      <c r="I1051" s="82" t="str">
        <f t="shared" ca="1" si="121"/>
        <v/>
      </c>
    </row>
    <row r="1052" spans="2:9" ht="15" thickBot="1" x14ac:dyDescent="0.35">
      <c r="B1052" s="79" t="str">
        <f t="shared" ca="1" si="117"/>
        <v/>
      </c>
      <c r="C1052" s="80" t="str">
        <f t="shared" ca="1" si="118"/>
        <v/>
      </c>
      <c r="D1052" s="83" t="str">
        <f t="shared" ca="1" si="116"/>
        <v/>
      </c>
      <c r="E1052" s="81">
        <f t="shared" ca="1" si="114"/>
        <v>0</v>
      </c>
      <c r="F1052" s="83"/>
      <c r="G1052" s="82" t="str">
        <f t="shared" ca="1" si="119"/>
        <v/>
      </c>
      <c r="H1052" s="82" t="str">
        <f t="shared" ca="1" si="120"/>
        <v/>
      </c>
      <c r="I1052" s="82" t="str">
        <f t="shared" ca="1" si="121"/>
        <v/>
      </c>
    </row>
    <row r="1053" spans="2:9" ht="15" thickBot="1" x14ac:dyDescent="0.35">
      <c r="B1053" s="79" t="str">
        <f t="shared" ca="1" si="117"/>
        <v/>
      </c>
      <c r="C1053" s="80" t="str">
        <f t="shared" ca="1" si="118"/>
        <v/>
      </c>
      <c r="D1053" s="83" t="str">
        <f t="shared" ca="1" si="116"/>
        <v/>
      </c>
      <c r="E1053" s="81">
        <f t="shared" ca="1" si="114"/>
        <v>0</v>
      </c>
      <c r="F1053" s="83"/>
      <c r="G1053" s="82" t="str">
        <f t="shared" ca="1" si="119"/>
        <v/>
      </c>
      <c r="H1053" s="82" t="str">
        <f t="shared" ca="1" si="120"/>
        <v/>
      </c>
      <c r="I1053" s="82" t="str">
        <f t="shared" ca="1" si="121"/>
        <v/>
      </c>
    </row>
    <row r="1054" spans="2:9" ht="15" thickBot="1" x14ac:dyDescent="0.35">
      <c r="B1054" s="79" t="str">
        <f t="shared" ca="1" si="117"/>
        <v/>
      </c>
      <c r="C1054" s="80" t="str">
        <f t="shared" ca="1" si="118"/>
        <v/>
      </c>
      <c r="D1054" s="83" t="str">
        <f t="shared" ca="1" si="116"/>
        <v/>
      </c>
      <c r="E1054" s="81">
        <f t="shared" ca="1" si="114"/>
        <v>0</v>
      </c>
      <c r="F1054" s="83"/>
      <c r="G1054" s="82" t="str">
        <f t="shared" ca="1" si="119"/>
        <v/>
      </c>
      <c r="H1054" s="82" t="str">
        <f t="shared" ca="1" si="120"/>
        <v/>
      </c>
      <c r="I1054" s="82" t="str">
        <f t="shared" ca="1" si="121"/>
        <v/>
      </c>
    </row>
    <row r="1055" spans="2:9" ht="15" thickBot="1" x14ac:dyDescent="0.35">
      <c r="B1055" s="79" t="str">
        <f t="shared" ca="1" si="117"/>
        <v/>
      </c>
      <c r="C1055" s="80" t="str">
        <f t="shared" ca="1" si="118"/>
        <v/>
      </c>
      <c r="D1055" s="83" t="str">
        <f t="shared" ca="1" si="116"/>
        <v/>
      </c>
      <c r="E1055" s="81">
        <f t="shared" ca="1" si="114"/>
        <v>0</v>
      </c>
      <c r="F1055" s="83"/>
      <c r="G1055" s="82" t="str">
        <f t="shared" ca="1" si="119"/>
        <v/>
      </c>
      <c r="H1055" s="82" t="str">
        <f t="shared" ca="1" si="120"/>
        <v/>
      </c>
      <c r="I1055" s="82" t="str">
        <f t="shared" ca="1" si="121"/>
        <v/>
      </c>
    </row>
    <row r="1056" spans="2:9" ht="15" thickBot="1" x14ac:dyDescent="0.35">
      <c r="B1056" s="79" t="str">
        <f t="shared" ca="1" si="117"/>
        <v/>
      </c>
      <c r="C1056" s="80" t="str">
        <f t="shared" ca="1" si="118"/>
        <v/>
      </c>
      <c r="D1056" s="83" t="str">
        <f t="shared" ca="1" si="116"/>
        <v/>
      </c>
      <c r="E1056" s="81">
        <f t="shared" ca="1" si="114"/>
        <v>0</v>
      </c>
      <c r="F1056" s="83"/>
      <c r="G1056" s="82" t="str">
        <f t="shared" ca="1" si="119"/>
        <v/>
      </c>
      <c r="H1056" s="82" t="str">
        <f t="shared" ca="1" si="120"/>
        <v/>
      </c>
      <c r="I1056" s="82" t="str">
        <f t="shared" ca="1" si="121"/>
        <v/>
      </c>
    </row>
    <row r="1057" spans="2:9" ht="15" thickBot="1" x14ac:dyDescent="0.35">
      <c r="B1057" s="79" t="str">
        <f t="shared" ca="1" si="117"/>
        <v/>
      </c>
      <c r="C1057" s="80" t="str">
        <f t="shared" ca="1" si="118"/>
        <v/>
      </c>
      <c r="D1057" s="83" t="str">
        <f t="shared" ca="1" si="116"/>
        <v/>
      </c>
      <c r="E1057" s="81">
        <f t="shared" ca="1" si="114"/>
        <v>0</v>
      </c>
      <c r="F1057" s="83"/>
      <c r="G1057" s="82" t="str">
        <f t="shared" ca="1" si="119"/>
        <v/>
      </c>
      <c r="H1057" s="82" t="str">
        <f t="shared" ca="1" si="120"/>
        <v/>
      </c>
      <c r="I1057" s="82" t="str">
        <f t="shared" ca="1" si="121"/>
        <v/>
      </c>
    </row>
    <row r="1058" spans="2:9" ht="15" thickBot="1" x14ac:dyDescent="0.35">
      <c r="B1058" s="79" t="str">
        <f t="shared" ca="1" si="117"/>
        <v/>
      </c>
      <c r="C1058" s="80" t="str">
        <f t="shared" ca="1" si="118"/>
        <v/>
      </c>
      <c r="D1058" s="83" t="str">
        <f t="shared" ca="1" si="116"/>
        <v/>
      </c>
      <c r="E1058" s="81">
        <f t="shared" ca="1" si="114"/>
        <v>0</v>
      </c>
      <c r="F1058" s="83"/>
      <c r="G1058" s="82" t="str">
        <f t="shared" ca="1" si="119"/>
        <v/>
      </c>
      <c r="H1058" s="82" t="str">
        <f t="shared" ca="1" si="120"/>
        <v/>
      </c>
      <c r="I1058" s="82" t="str">
        <f t="shared" ca="1" si="121"/>
        <v/>
      </c>
    </row>
    <row r="1059" spans="2:9" ht="15" thickBot="1" x14ac:dyDescent="0.35">
      <c r="B1059" s="79" t="str">
        <f t="shared" ca="1" si="117"/>
        <v/>
      </c>
      <c r="C1059" s="80" t="str">
        <f t="shared" ca="1" si="118"/>
        <v/>
      </c>
      <c r="D1059" s="83" t="str">
        <f t="shared" ca="1" si="116"/>
        <v/>
      </c>
      <c r="E1059" s="81">
        <f t="shared" ca="1" si="114"/>
        <v>0</v>
      </c>
      <c r="F1059" s="83"/>
      <c r="G1059" s="82" t="str">
        <f t="shared" ca="1" si="119"/>
        <v/>
      </c>
      <c r="H1059" s="82" t="str">
        <f t="shared" ca="1" si="120"/>
        <v/>
      </c>
      <c r="I1059" s="82" t="str">
        <f t="shared" ca="1" si="121"/>
        <v/>
      </c>
    </row>
    <row r="1060" spans="2:9" ht="15" thickBot="1" x14ac:dyDescent="0.35">
      <c r="B1060" s="79" t="str">
        <f t="shared" ca="1" si="117"/>
        <v/>
      </c>
      <c r="C1060" s="80" t="str">
        <f t="shared" ca="1" si="118"/>
        <v/>
      </c>
      <c r="D1060" s="83" t="str">
        <f t="shared" ca="1" si="116"/>
        <v/>
      </c>
      <c r="E1060" s="81">
        <f t="shared" ref="E1060:E1123" ca="1" si="122">IFERROR(IF(I1059-D1060&lt;$E$13,0,IF(B1060=$I$17,$E$13,IF(B1060&lt;$I$17,0,IF(MOD(B1060-$I$17,$E$18)=0,$E$13,0)))),0)</f>
        <v>0</v>
      </c>
      <c r="F1060" s="83"/>
      <c r="G1060" s="82" t="str">
        <f t="shared" ca="1" si="119"/>
        <v/>
      </c>
      <c r="H1060" s="82" t="str">
        <f t="shared" ca="1" si="120"/>
        <v/>
      </c>
      <c r="I1060" s="82" t="str">
        <f t="shared" ca="1" si="121"/>
        <v/>
      </c>
    </row>
    <row r="1061" spans="2:9" ht="15" thickBot="1" x14ac:dyDescent="0.35">
      <c r="B1061" s="79" t="str">
        <f t="shared" ca="1" si="117"/>
        <v/>
      </c>
      <c r="C1061" s="80" t="str">
        <f t="shared" ca="1" si="118"/>
        <v/>
      </c>
      <c r="D1061" s="83" t="str">
        <f t="shared" ca="1" si="116"/>
        <v/>
      </c>
      <c r="E1061" s="81">
        <f t="shared" ca="1" si="122"/>
        <v>0</v>
      </c>
      <c r="F1061" s="83"/>
      <c r="G1061" s="82" t="str">
        <f t="shared" ca="1" si="119"/>
        <v/>
      </c>
      <c r="H1061" s="82" t="str">
        <f t="shared" ca="1" si="120"/>
        <v/>
      </c>
      <c r="I1061" s="82" t="str">
        <f t="shared" ca="1" si="121"/>
        <v/>
      </c>
    </row>
    <row r="1062" spans="2:9" ht="15" thickBot="1" x14ac:dyDescent="0.35">
      <c r="B1062" s="79" t="str">
        <f t="shared" ca="1" si="117"/>
        <v/>
      </c>
      <c r="C1062" s="80" t="str">
        <f t="shared" ca="1" si="118"/>
        <v/>
      </c>
      <c r="D1062" s="83" t="str">
        <f t="shared" ca="1" si="116"/>
        <v/>
      </c>
      <c r="E1062" s="81">
        <f t="shared" ca="1" si="122"/>
        <v>0</v>
      </c>
      <c r="F1062" s="83"/>
      <c r="G1062" s="82" t="str">
        <f t="shared" ca="1" si="119"/>
        <v/>
      </c>
      <c r="H1062" s="82" t="str">
        <f t="shared" ca="1" si="120"/>
        <v/>
      </c>
      <c r="I1062" s="82" t="str">
        <f t="shared" ca="1" si="121"/>
        <v/>
      </c>
    </row>
    <row r="1063" spans="2:9" ht="15" thickBot="1" x14ac:dyDescent="0.35">
      <c r="B1063" s="79" t="str">
        <f t="shared" ca="1" si="117"/>
        <v/>
      </c>
      <c r="C1063" s="80" t="str">
        <f t="shared" ca="1" si="118"/>
        <v/>
      </c>
      <c r="D1063" s="83" t="str">
        <f t="shared" ca="1" si="116"/>
        <v/>
      </c>
      <c r="E1063" s="81">
        <f t="shared" ca="1" si="122"/>
        <v>0</v>
      </c>
      <c r="F1063" s="83"/>
      <c r="G1063" s="82" t="str">
        <f t="shared" ca="1" si="119"/>
        <v/>
      </c>
      <c r="H1063" s="82" t="str">
        <f t="shared" ca="1" si="120"/>
        <v/>
      </c>
      <c r="I1063" s="82" t="str">
        <f t="shared" ca="1" si="121"/>
        <v/>
      </c>
    </row>
    <row r="1064" spans="2:9" ht="15" thickBot="1" x14ac:dyDescent="0.35">
      <c r="B1064" s="79" t="str">
        <f t="shared" ca="1" si="117"/>
        <v/>
      </c>
      <c r="C1064" s="80" t="str">
        <f t="shared" ca="1" si="118"/>
        <v/>
      </c>
      <c r="D1064" s="83" t="str">
        <f t="shared" ca="1" si="116"/>
        <v/>
      </c>
      <c r="E1064" s="81">
        <f t="shared" ca="1" si="122"/>
        <v>0</v>
      </c>
      <c r="F1064" s="83"/>
      <c r="G1064" s="82" t="str">
        <f t="shared" ca="1" si="119"/>
        <v/>
      </c>
      <c r="H1064" s="82" t="str">
        <f t="shared" ca="1" si="120"/>
        <v/>
      </c>
      <c r="I1064" s="82" t="str">
        <f t="shared" ca="1" si="121"/>
        <v/>
      </c>
    </row>
    <row r="1065" spans="2:9" ht="15" thickBot="1" x14ac:dyDescent="0.35">
      <c r="B1065" s="79" t="str">
        <f t="shared" ca="1" si="117"/>
        <v/>
      </c>
      <c r="C1065" s="80" t="str">
        <f t="shared" ca="1" si="118"/>
        <v/>
      </c>
      <c r="D1065" s="83" t="str">
        <f t="shared" ref="D1065:D1128" ca="1" si="123">IF(B1065="","",IF(I1064&lt;payment_3,I1064*(1+rate_3),payment_3))</f>
        <v/>
      </c>
      <c r="E1065" s="81">
        <f t="shared" ca="1" si="122"/>
        <v>0</v>
      </c>
      <c r="F1065" s="83"/>
      <c r="G1065" s="82" t="str">
        <f t="shared" ca="1" si="119"/>
        <v/>
      </c>
      <c r="H1065" s="82" t="str">
        <f t="shared" ca="1" si="120"/>
        <v/>
      </c>
      <c r="I1065" s="82" t="str">
        <f t="shared" ca="1" si="121"/>
        <v/>
      </c>
    </row>
    <row r="1066" spans="2:9" ht="15" thickBot="1" x14ac:dyDescent="0.35">
      <c r="B1066" s="79" t="str">
        <f t="shared" ca="1" si="117"/>
        <v/>
      </c>
      <c r="C1066" s="80" t="str">
        <f t="shared" ca="1" si="118"/>
        <v/>
      </c>
      <c r="D1066" s="83" t="str">
        <f t="shared" ca="1" si="123"/>
        <v/>
      </c>
      <c r="E1066" s="81">
        <f t="shared" ca="1" si="122"/>
        <v>0</v>
      </c>
      <c r="F1066" s="83"/>
      <c r="G1066" s="82" t="str">
        <f t="shared" ca="1" si="119"/>
        <v/>
      </c>
      <c r="H1066" s="82" t="str">
        <f t="shared" ca="1" si="120"/>
        <v/>
      </c>
      <c r="I1066" s="82" t="str">
        <f t="shared" ca="1" si="121"/>
        <v/>
      </c>
    </row>
    <row r="1067" spans="2:9" ht="15" thickBot="1" x14ac:dyDescent="0.35">
      <c r="B1067" s="79" t="str">
        <f t="shared" ca="1" si="117"/>
        <v/>
      </c>
      <c r="C1067" s="80" t="str">
        <f t="shared" ca="1" si="118"/>
        <v/>
      </c>
      <c r="D1067" s="83" t="str">
        <f t="shared" ca="1" si="123"/>
        <v/>
      </c>
      <c r="E1067" s="81">
        <f t="shared" ca="1" si="122"/>
        <v>0</v>
      </c>
      <c r="F1067" s="83"/>
      <c r="G1067" s="82" t="str">
        <f t="shared" ca="1" si="119"/>
        <v/>
      </c>
      <c r="H1067" s="82" t="str">
        <f t="shared" ca="1" si="120"/>
        <v/>
      </c>
      <c r="I1067" s="82" t="str">
        <f t="shared" ca="1" si="121"/>
        <v/>
      </c>
    </row>
    <row r="1068" spans="2:9" ht="15" thickBot="1" x14ac:dyDescent="0.35">
      <c r="B1068" s="79" t="str">
        <f t="shared" ca="1" si="117"/>
        <v/>
      </c>
      <c r="C1068" s="80" t="str">
        <f t="shared" ca="1" si="118"/>
        <v/>
      </c>
      <c r="D1068" s="83" t="str">
        <f t="shared" ca="1" si="123"/>
        <v/>
      </c>
      <c r="E1068" s="81">
        <f t="shared" ca="1" si="122"/>
        <v>0</v>
      </c>
      <c r="F1068" s="83"/>
      <c r="G1068" s="82" t="str">
        <f t="shared" ca="1" si="119"/>
        <v/>
      </c>
      <c r="H1068" s="82" t="str">
        <f t="shared" ca="1" si="120"/>
        <v/>
      </c>
      <c r="I1068" s="82" t="str">
        <f t="shared" ca="1" si="121"/>
        <v/>
      </c>
    </row>
    <row r="1069" spans="2:9" ht="15" thickBot="1" x14ac:dyDescent="0.35">
      <c r="B1069" s="79" t="str">
        <f t="shared" ca="1" si="117"/>
        <v/>
      </c>
      <c r="C1069" s="80" t="str">
        <f t="shared" ca="1" si="118"/>
        <v/>
      </c>
      <c r="D1069" s="83" t="str">
        <f t="shared" ca="1" si="123"/>
        <v/>
      </c>
      <c r="E1069" s="81">
        <f t="shared" ca="1" si="122"/>
        <v>0</v>
      </c>
      <c r="F1069" s="83"/>
      <c r="G1069" s="82" t="str">
        <f t="shared" ca="1" si="119"/>
        <v/>
      </c>
      <c r="H1069" s="82" t="str">
        <f t="shared" ca="1" si="120"/>
        <v/>
      </c>
      <c r="I1069" s="82" t="str">
        <f t="shared" ca="1" si="121"/>
        <v/>
      </c>
    </row>
    <row r="1070" spans="2:9" ht="15" thickBot="1" x14ac:dyDescent="0.35">
      <c r="B1070" s="79" t="str">
        <f t="shared" ca="1" si="117"/>
        <v/>
      </c>
      <c r="C1070" s="80" t="str">
        <f t="shared" ca="1" si="118"/>
        <v/>
      </c>
      <c r="D1070" s="83" t="str">
        <f t="shared" ca="1" si="123"/>
        <v/>
      </c>
      <c r="E1070" s="81">
        <f t="shared" ca="1" si="122"/>
        <v>0</v>
      </c>
      <c r="F1070" s="83"/>
      <c r="G1070" s="82" t="str">
        <f t="shared" ca="1" si="119"/>
        <v/>
      </c>
      <c r="H1070" s="82" t="str">
        <f t="shared" ca="1" si="120"/>
        <v/>
      </c>
      <c r="I1070" s="82" t="str">
        <f t="shared" ca="1" si="121"/>
        <v/>
      </c>
    </row>
    <row r="1071" spans="2:9" ht="15" thickBot="1" x14ac:dyDescent="0.35">
      <c r="B1071" s="79" t="str">
        <f t="shared" ref="B1071:B1134" ca="1" si="124">IFERROR(IF(I1070&lt;=0,"",B1070+1),"")</f>
        <v/>
      </c>
      <c r="C1071" s="80" t="str">
        <f t="shared" ca="1" si="118"/>
        <v/>
      </c>
      <c r="D1071" s="83" t="str">
        <f t="shared" ca="1" si="123"/>
        <v/>
      </c>
      <c r="E1071" s="81">
        <f t="shared" ca="1" si="122"/>
        <v>0</v>
      </c>
      <c r="F1071" s="83"/>
      <c r="G1071" s="82" t="str">
        <f t="shared" ca="1" si="119"/>
        <v/>
      </c>
      <c r="H1071" s="82" t="str">
        <f t="shared" ca="1" si="120"/>
        <v/>
      </c>
      <c r="I1071" s="82" t="str">
        <f t="shared" ca="1" si="121"/>
        <v/>
      </c>
    </row>
    <row r="1072" spans="2:9" ht="15" thickBot="1" x14ac:dyDescent="0.35">
      <c r="B1072" s="79" t="str">
        <f t="shared" ca="1" si="124"/>
        <v/>
      </c>
      <c r="C1072" s="80" t="str">
        <f t="shared" ca="1" si="118"/>
        <v/>
      </c>
      <c r="D1072" s="83" t="str">
        <f t="shared" ca="1" si="123"/>
        <v/>
      </c>
      <c r="E1072" s="81">
        <f t="shared" ca="1" si="122"/>
        <v>0</v>
      </c>
      <c r="F1072" s="83"/>
      <c r="G1072" s="82" t="str">
        <f t="shared" ca="1" si="119"/>
        <v/>
      </c>
      <c r="H1072" s="82" t="str">
        <f t="shared" ca="1" si="120"/>
        <v/>
      </c>
      <c r="I1072" s="82" t="str">
        <f t="shared" ca="1" si="121"/>
        <v/>
      </c>
    </row>
    <row r="1073" spans="2:9" ht="15" thickBot="1" x14ac:dyDescent="0.35">
      <c r="B1073" s="79" t="str">
        <f t="shared" ca="1" si="124"/>
        <v/>
      </c>
      <c r="C1073" s="80" t="str">
        <f t="shared" ca="1" si="118"/>
        <v/>
      </c>
      <c r="D1073" s="83" t="str">
        <f t="shared" ca="1" si="123"/>
        <v/>
      </c>
      <c r="E1073" s="81">
        <f t="shared" ca="1" si="122"/>
        <v>0</v>
      </c>
      <c r="F1073" s="83"/>
      <c r="G1073" s="82" t="str">
        <f t="shared" ca="1" si="119"/>
        <v/>
      </c>
      <c r="H1073" s="82" t="str">
        <f t="shared" ca="1" si="120"/>
        <v/>
      </c>
      <c r="I1073" s="82" t="str">
        <f t="shared" ca="1" si="121"/>
        <v/>
      </c>
    </row>
    <row r="1074" spans="2:9" ht="15" thickBot="1" x14ac:dyDescent="0.35">
      <c r="B1074" s="79" t="str">
        <f t="shared" ca="1" si="124"/>
        <v/>
      </c>
      <c r="C1074" s="80" t="str">
        <f t="shared" ca="1" si="118"/>
        <v/>
      </c>
      <c r="D1074" s="83" t="str">
        <f t="shared" ca="1" si="123"/>
        <v/>
      </c>
      <c r="E1074" s="81">
        <f t="shared" ca="1" si="122"/>
        <v>0</v>
      </c>
      <c r="F1074" s="83"/>
      <c r="G1074" s="82" t="str">
        <f t="shared" ca="1" si="119"/>
        <v/>
      </c>
      <c r="H1074" s="82" t="str">
        <f t="shared" ca="1" si="120"/>
        <v/>
      </c>
      <c r="I1074" s="82" t="str">
        <f t="shared" ca="1" si="121"/>
        <v/>
      </c>
    </row>
    <row r="1075" spans="2:9" ht="15" thickBot="1" x14ac:dyDescent="0.35">
      <c r="B1075" s="79" t="str">
        <f t="shared" ca="1" si="124"/>
        <v/>
      </c>
      <c r="C1075" s="80" t="str">
        <f t="shared" ca="1" si="118"/>
        <v/>
      </c>
      <c r="D1075" s="83" t="str">
        <f t="shared" ca="1" si="123"/>
        <v/>
      </c>
      <c r="E1075" s="81">
        <f t="shared" ca="1" si="122"/>
        <v>0</v>
      </c>
      <c r="F1075" s="83"/>
      <c r="G1075" s="82" t="str">
        <f t="shared" ca="1" si="119"/>
        <v/>
      </c>
      <c r="H1075" s="82" t="str">
        <f t="shared" ca="1" si="120"/>
        <v/>
      </c>
      <c r="I1075" s="82" t="str">
        <f t="shared" ca="1" si="121"/>
        <v/>
      </c>
    </row>
    <row r="1076" spans="2:9" ht="15" thickBot="1" x14ac:dyDescent="0.35">
      <c r="B1076" s="79" t="str">
        <f t="shared" ca="1" si="124"/>
        <v/>
      </c>
      <c r="C1076" s="80" t="str">
        <f t="shared" ca="1" si="118"/>
        <v/>
      </c>
      <c r="D1076" s="83" t="str">
        <f t="shared" ca="1" si="123"/>
        <v/>
      </c>
      <c r="E1076" s="81">
        <f t="shared" ca="1" si="122"/>
        <v>0</v>
      </c>
      <c r="F1076" s="83"/>
      <c r="G1076" s="82" t="str">
        <f t="shared" ca="1" si="119"/>
        <v/>
      </c>
      <c r="H1076" s="82" t="str">
        <f t="shared" ca="1" si="120"/>
        <v/>
      </c>
      <c r="I1076" s="82" t="str">
        <f t="shared" ca="1" si="121"/>
        <v/>
      </c>
    </row>
    <row r="1077" spans="2:9" ht="15" thickBot="1" x14ac:dyDescent="0.35">
      <c r="B1077" s="79" t="str">
        <f t="shared" ca="1" si="124"/>
        <v/>
      </c>
      <c r="C1077" s="80" t="str">
        <f t="shared" ca="1" si="118"/>
        <v/>
      </c>
      <c r="D1077" s="83" t="str">
        <f t="shared" ca="1" si="123"/>
        <v/>
      </c>
      <c r="E1077" s="81">
        <f t="shared" ca="1" si="122"/>
        <v>0</v>
      </c>
      <c r="F1077" s="83"/>
      <c r="G1077" s="82" t="str">
        <f t="shared" ca="1" si="119"/>
        <v/>
      </c>
      <c r="H1077" s="82" t="str">
        <f t="shared" ca="1" si="120"/>
        <v/>
      </c>
      <c r="I1077" s="82" t="str">
        <f t="shared" ca="1" si="121"/>
        <v/>
      </c>
    </row>
    <row r="1078" spans="2:9" ht="15" thickBot="1" x14ac:dyDescent="0.35">
      <c r="B1078" s="79" t="str">
        <f t="shared" ca="1" si="124"/>
        <v/>
      </c>
      <c r="C1078" s="80" t="str">
        <f t="shared" ca="1" si="118"/>
        <v/>
      </c>
      <c r="D1078" s="83" t="str">
        <f t="shared" ca="1" si="123"/>
        <v/>
      </c>
      <c r="E1078" s="81">
        <f t="shared" ca="1" si="122"/>
        <v>0</v>
      </c>
      <c r="F1078" s="83"/>
      <c r="G1078" s="82" t="str">
        <f t="shared" ca="1" si="119"/>
        <v/>
      </c>
      <c r="H1078" s="82" t="str">
        <f t="shared" ca="1" si="120"/>
        <v/>
      </c>
      <c r="I1078" s="82" t="str">
        <f t="shared" ca="1" si="121"/>
        <v/>
      </c>
    </row>
    <row r="1079" spans="2:9" ht="15" thickBot="1" x14ac:dyDescent="0.35">
      <c r="B1079" s="79" t="str">
        <f t="shared" ca="1" si="124"/>
        <v/>
      </c>
      <c r="C1079" s="80" t="str">
        <f t="shared" ca="1" si="118"/>
        <v/>
      </c>
      <c r="D1079" s="83" t="str">
        <f t="shared" ca="1" si="123"/>
        <v/>
      </c>
      <c r="E1079" s="81">
        <f t="shared" ca="1" si="122"/>
        <v>0</v>
      </c>
      <c r="F1079" s="83"/>
      <c r="G1079" s="82" t="str">
        <f t="shared" ca="1" si="119"/>
        <v/>
      </c>
      <c r="H1079" s="82" t="str">
        <f t="shared" ca="1" si="120"/>
        <v/>
      </c>
      <c r="I1079" s="82" t="str">
        <f t="shared" ca="1" si="121"/>
        <v/>
      </c>
    </row>
    <row r="1080" spans="2:9" ht="15" thickBot="1" x14ac:dyDescent="0.35">
      <c r="B1080" s="79" t="str">
        <f t="shared" ca="1" si="124"/>
        <v/>
      </c>
      <c r="C1080" s="80" t="str">
        <f t="shared" ca="1" si="118"/>
        <v/>
      </c>
      <c r="D1080" s="83" t="str">
        <f t="shared" ca="1" si="123"/>
        <v/>
      </c>
      <c r="E1080" s="81">
        <f t="shared" ca="1" si="122"/>
        <v>0</v>
      </c>
      <c r="F1080" s="83"/>
      <c r="G1080" s="82" t="str">
        <f t="shared" ca="1" si="119"/>
        <v/>
      </c>
      <c r="H1080" s="82" t="str">
        <f t="shared" ca="1" si="120"/>
        <v/>
      </c>
      <c r="I1080" s="82" t="str">
        <f t="shared" ca="1" si="121"/>
        <v/>
      </c>
    </row>
    <row r="1081" spans="2:9" ht="15" thickBot="1" x14ac:dyDescent="0.35">
      <c r="B1081" s="79" t="str">
        <f t="shared" ca="1" si="124"/>
        <v/>
      </c>
      <c r="C1081" s="80" t="str">
        <f t="shared" ca="1" si="118"/>
        <v/>
      </c>
      <c r="D1081" s="83" t="str">
        <f t="shared" ca="1" si="123"/>
        <v/>
      </c>
      <c r="E1081" s="81">
        <f t="shared" ca="1" si="122"/>
        <v>0</v>
      </c>
      <c r="F1081" s="83"/>
      <c r="G1081" s="82" t="str">
        <f t="shared" ca="1" si="119"/>
        <v/>
      </c>
      <c r="H1081" s="82" t="str">
        <f t="shared" ca="1" si="120"/>
        <v/>
      </c>
      <c r="I1081" s="82" t="str">
        <f t="shared" ca="1" si="121"/>
        <v/>
      </c>
    </row>
    <row r="1082" spans="2:9" ht="15" thickBot="1" x14ac:dyDescent="0.35">
      <c r="B1082" s="79" t="str">
        <f t="shared" ca="1" si="124"/>
        <v/>
      </c>
      <c r="C1082" s="80" t="str">
        <f t="shared" ca="1" si="118"/>
        <v/>
      </c>
      <c r="D1082" s="83" t="str">
        <f t="shared" ca="1" si="123"/>
        <v/>
      </c>
      <c r="E1082" s="81">
        <f t="shared" ca="1" si="122"/>
        <v>0</v>
      </c>
      <c r="F1082" s="83"/>
      <c r="G1082" s="82" t="str">
        <f t="shared" ca="1" si="119"/>
        <v/>
      </c>
      <c r="H1082" s="82" t="str">
        <f t="shared" ca="1" si="120"/>
        <v/>
      </c>
      <c r="I1082" s="82" t="str">
        <f t="shared" ca="1" si="121"/>
        <v/>
      </c>
    </row>
    <row r="1083" spans="2:9" ht="15" thickBot="1" x14ac:dyDescent="0.35">
      <c r="B1083" s="79" t="str">
        <f t="shared" ca="1" si="124"/>
        <v/>
      </c>
      <c r="C1083" s="80" t="str">
        <f t="shared" ca="1" si="118"/>
        <v/>
      </c>
      <c r="D1083" s="83" t="str">
        <f t="shared" ca="1" si="123"/>
        <v/>
      </c>
      <c r="E1083" s="81">
        <f t="shared" ca="1" si="122"/>
        <v>0</v>
      </c>
      <c r="F1083" s="83"/>
      <c r="G1083" s="82" t="str">
        <f t="shared" ca="1" si="119"/>
        <v/>
      </c>
      <c r="H1083" s="82" t="str">
        <f t="shared" ca="1" si="120"/>
        <v/>
      </c>
      <c r="I1083" s="82" t="str">
        <f t="shared" ca="1" si="121"/>
        <v/>
      </c>
    </row>
    <row r="1084" spans="2:9" ht="15" thickBot="1" x14ac:dyDescent="0.35">
      <c r="B1084" s="79" t="str">
        <f t="shared" ca="1" si="124"/>
        <v/>
      </c>
      <c r="C1084" s="80" t="str">
        <f t="shared" ca="1" si="118"/>
        <v/>
      </c>
      <c r="D1084" s="83" t="str">
        <f t="shared" ca="1" si="123"/>
        <v/>
      </c>
      <c r="E1084" s="81">
        <f t="shared" ca="1" si="122"/>
        <v>0</v>
      </c>
      <c r="F1084" s="83"/>
      <c r="G1084" s="82" t="str">
        <f t="shared" ca="1" si="119"/>
        <v/>
      </c>
      <c r="H1084" s="82" t="str">
        <f t="shared" ca="1" si="120"/>
        <v/>
      </c>
      <c r="I1084" s="82" t="str">
        <f t="shared" ca="1" si="121"/>
        <v/>
      </c>
    </row>
    <row r="1085" spans="2:9" ht="15" thickBot="1" x14ac:dyDescent="0.35">
      <c r="B1085" s="79" t="str">
        <f t="shared" ca="1" si="124"/>
        <v/>
      </c>
      <c r="C1085" s="80" t="str">
        <f t="shared" ca="1" si="118"/>
        <v/>
      </c>
      <c r="D1085" s="83" t="str">
        <f t="shared" ca="1" si="123"/>
        <v/>
      </c>
      <c r="E1085" s="81">
        <f t="shared" ca="1" si="122"/>
        <v>0</v>
      </c>
      <c r="F1085" s="83"/>
      <c r="G1085" s="82" t="str">
        <f t="shared" ca="1" si="119"/>
        <v/>
      </c>
      <c r="H1085" s="82" t="str">
        <f t="shared" ca="1" si="120"/>
        <v/>
      </c>
      <c r="I1085" s="82" t="str">
        <f t="shared" ca="1" si="121"/>
        <v/>
      </c>
    </row>
    <row r="1086" spans="2:9" ht="15" thickBot="1" x14ac:dyDescent="0.35">
      <c r="B1086" s="79" t="str">
        <f t="shared" ca="1" si="124"/>
        <v/>
      </c>
      <c r="C1086" s="80" t="str">
        <f t="shared" ca="1" si="118"/>
        <v/>
      </c>
      <c r="D1086" s="83" t="str">
        <f t="shared" ca="1" si="123"/>
        <v/>
      </c>
      <c r="E1086" s="81">
        <f t="shared" ca="1" si="122"/>
        <v>0</v>
      </c>
      <c r="F1086" s="83"/>
      <c r="G1086" s="82" t="str">
        <f t="shared" ca="1" si="119"/>
        <v/>
      </c>
      <c r="H1086" s="82" t="str">
        <f t="shared" ca="1" si="120"/>
        <v/>
      </c>
      <c r="I1086" s="82" t="str">
        <f t="shared" ca="1" si="121"/>
        <v/>
      </c>
    </row>
    <row r="1087" spans="2:9" ht="15" thickBot="1" x14ac:dyDescent="0.35">
      <c r="B1087" s="79" t="str">
        <f t="shared" ca="1" si="124"/>
        <v/>
      </c>
      <c r="C1087" s="80" t="str">
        <f t="shared" ca="1" si="118"/>
        <v/>
      </c>
      <c r="D1087" s="83" t="str">
        <f t="shared" ca="1" si="123"/>
        <v/>
      </c>
      <c r="E1087" s="81">
        <f t="shared" ca="1" si="122"/>
        <v>0</v>
      </c>
      <c r="F1087" s="83"/>
      <c r="G1087" s="82" t="str">
        <f t="shared" ca="1" si="119"/>
        <v/>
      </c>
      <c r="H1087" s="82" t="str">
        <f t="shared" ca="1" si="120"/>
        <v/>
      </c>
      <c r="I1087" s="82" t="str">
        <f t="shared" ca="1" si="121"/>
        <v/>
      </c>
    </row>
    <row r="1088" spans="2:9" ht="15" thickBot="1" x14ac:dyDescent="0.35">
      <c r="B1088" s="79" t="str">
        <f t="shared" ca="1" si="124"/>
        <v/>
      </c>
      <c r="C1088" s="80" t="str">
        <f t="shared" ca="1" si="118"/>
        <v/>
      </c>
      <c r="D1088" s="83" t="str">
        <f t="shared" ca="1" si="123"/>
        <v/>
      </c>
      <c r="E1088" s="81">
        <f t="shared" ca="1" si="122"/>
        <v>0</v>
      </c>
      <c r="F1088" s="83"/>
      <c r="G1088" s="82" t="str">
        <f t="shared" ca="1" si="119"/>
        <v/>
      </c>
      <c r="H1088" s="82" t="str">
        <f t="shared" ca="1" si="120"/>
        <v/>
      </c>
      <c r="I1088" s="82" t="str">
        <f t="shared" ca="1" si="121"/>
        <v/>
      </c>
    </row>
    <row r="1089" spans="2:9" ht="15" thickBot="1" x14ac:dyDescent="0.35">
      <c r="B1089" s="79" t="str">
        <f t="shared" ca="1" si="124"/>
        <v/>
      </c>
      <c r="C1089" s="80" t="str">
        <f t="shared" ca="1" si="118"/>
        <v/>
      </c>
      <c r="D1089" s="83" t="str">
        <f t="shared" ca="1" si="123"/>
        <v/>
      </c>
      <c r="E1089" s="81">
        <f t="shared" ca="1" si="122"/>
        <v>0</v>
      </c>
      <c r="F1089" s="83"/>
      <c r="G1089" s="82" t="str">
        <f t="shared" ca="1" si="119"/>
        <v/>
      </c>
      <c r="H1089" s="82" t="str">
        <f t="shared" ca="1" si="120"/>
        <v/>
      </c>
      <c r="I1089" s="82" t="str">
        <f t="shared" ca="1" si="121"/>
        <v/>
      </c>
    </row>
    <row r="1090" spans="2:9" ht="15" thickBot="1" x14ac:dyDescent="0.35">
      <c r="B1090" s="79" t="str">
        <f t="shared" ca="1" si="124"/>
        <v/>
      </c>
      <c r="C1090" s="80" t="str">
        <f t="shared" ca="1" si="118"/>
        <v/>
      </c>
      <c r="D1090" s="83" t="str">
        <f t="shared" ca="1" si="123"/>
        <v/>
      </c>
      <c r="E1090" s="81">
        <f t="shared" ca="1" si="122"/>
        <v>0</v>
      </c>
      <c r="F1090" s="83"/>
      <c r="G1090" s="82" t="str">
        <f t="shared" ca="1" si="119"/>
        <v/>
      </c>
      <c r="H1090" s="82" t="str">
        <f t="shared" ca="1" si="120"/>
        <v/>
      </c>
      <c r="I1090" s="82" t="str">
        <f t="shared" ca="1" si="121"/>
        <v/>
      </c>
    </row>
    <row r="1091" spans="2:9" ht="15" thickBot="1" x14ac:dyDescent="0.35">
      <c r="B1091" s="79" t="str">
        <f t="shared" ca="1" si="124"/>
        <v/>
      </c>
      <c r="C1091" s="80" t="str">
        <f t="shared" ca="1" si="118"/>
        <v/>
      </c>
      <c r="D1091" s="83" t="str">
        <f t="shared" ca="1" si="123"/>
        <v/>
      </c>
      <c r="E1091" s="81">
        <f t="shared" ca="1" si="122"/>
        <v>0</v>
      </c>
      <c r="F1091" s="83"/>
      <c r="G1091" s="82" t="str">
        <f t="shared" ca="1" si="119"/>
        <v/>
      </c>
      <c r="H1091" s="82" t="str">
        <f t="shared" ca="1" si="120"/>
        <v/>
      </c>
      <c r="I1091" s="82" t="str">
        <f t="shared" ca="1" si="121"/>
        <v/>
      </c>
    </row>
    <row r="1092" spans="2:9" ht="15" thickBot="1" x14ac:dyDescent="0.35">
      <c r="B1092" s="79" t="str">
        <f t="shared" ca="1" si="124"/>
        <v/>
      </c>
      <c r="C1092" s="80" t="str">
        <f t="shared" ca="1" si="118"/>
        <v/>
      </c>
      <c r="D1092" s="83" t="str">
        <f t="shared" ca="1" si="123"/>
        <v/>
      </c>
      <c r="E1092" s="81">
        <f t="shared" ca="1" si="122"/>
        <v>0</v>
      </c>
      <c r="F1092" s="83"/>
      <c r="G1092" s="82" t="str">
        <f t="shared" ca="1" si="119"/>
        <v/>
      </c>
      <c r="H1092" s="82" t="str">
        <f t="shared" ca="1" si="120"/>
        <v/>
      </c>
      <c r="I1092" s="82" t="str">
        <f t="shared" ca="1" si="121"/>
        <v/>
      </c>
    </row>
    <row r="1093" spans="2:9" ht="15" thickBot="1" x14ac:dyDescent="0.35">
      <c r="B1093" s="79" t="str">
        <f t="shared" ca="1" si="124"/>
        <v/>
      </c>
      <c r="C1093" s="80" t="str">
        <f t="shared" ca="1" si="118"/>
        <v/>
      </c>
      <c r="D1093" s="83" t="str">
        <f t="shared" ca="1" si="123"/>
        <v/>
      </c>
      <c r="E1093" s="81">
        <f t="shared" ca="1" si="122"/>
        <v>0</v>
      </c>
      <c r="F1093" s="83"/>
      <c r="G1093" s="82" t="str">
        <f t="shared" ca="1" si="119"/>
        <v/>
      </c>
      <c r="H1093" s="82" t="str">
        <f t="shared" ca="1" si="120"/>
        <v/>
      </c>
      <c r="I1093" s="82" t="str">
        <f t="shared" ca="1" si="121"/>
        <v/>
      </c>
    </row>
    <row r="1094" spans="2:9" ht="15" thickBot="1" x14ac:dyDescent="0.35">
      <c r="B1094" s="79" t="str">
        <f t="shared" ca="1" si="124"/>
        <v/>
      </c>
      <c r="C1094" s="80" t="str">
        <f t="shared" ca="1" si="118"/>
        <v/>
      </c>
      <c r="D1094" s="83" t="str">
        <f t="shared" ca="1" si="123"/>
        <v/>
      </c>
      <c r="E1094" s="81">
        <f t="shared" ca="1" si="122"/>
        <v>0</v>
      </c>
      <c r="F1094" s="83"/>
      <c r="G1094" s="82" t="str">
        <f t="shared" ca="1" si="119"/>
        <v/>
      </c>
      <c r="H1094" s="82" t="str">
        <f t="shared" ca="1" si="120"/>
        <v/>
      </c>
      <c r="I1094" s="82" t="str">
        <f t="shared" ca="1" si="121"/>
        <v/>
      </c>
    </row>
    <row r="1095" spans="2:9" ht="15" thickBot="1" x14ac:dyDescent="0.35">
      <c r="B1095" s="79" t="str">
        <f t="shared" ca="1" si="124"/>
        <v/>
      </c>
      <c r="C1095" s="80" t="str">
        <f t="shared" ca="1" si="118"/>
        <v/>
      </c>
      <c r="D1095" s="83" t="str">
        <f t="shared" ca="1" si="123"/>
        <v/>
      </c>
      <c r="E1095" s="81">
        <f t="shared" ca="1" si="122"/>
        <v>0</v>
      </c>
      <c r="F1095" s="83"/>
      <c r="G1095" s="82" t="str">
        <f t="shared" ca="1" si="119"/>
        <v/>
      </c>
      <c r="H1095" s="82" t="str">
        <f t="shared" ca="1" si="120"/>
        <v/>
      </c>
      <c r="I1095" s="82" t="str">
        <f t="shared" ca="1" si="121"/>
        <v/>
      </c>
    </row>
    <row r="1096" spans="2:9" ht="15" thickBot="1" x14ac:dyDescent="0.35">
      <c r="B1096" s="79" t="str">
        <f t="shared" ca="1" si="124"/>
        <v/>
      </c>
      <c r="C1096" s="80" t="str">
        <f t="shared" ca="1" si="118"/>
        <v/>
      </c>
      <c r="D1096" s="83" t="str">
        <f t="shared" ca="1" si="123"/>
        <v/>
      </c>
      <c r="E1096" s="81">
        <f t="shared" ca="1" si="122"/>
        <v>0</v>
      </c>
      <c r="F1096" s="83"/>
      <c r="G1096" s="82" t="str">
        <f t="shared" ca="1" si="119"/>
        <v/>
      </c>
      <c r="H1096" s="82" t="str">
        <f t="shared" ca="1" si="120"/>
        <v/>
      </c>
      <c r="I1096" s="82" t="str">
        <f t="shared" ca="1" si="121"/>
        <v/>
      </c>
    </row>
    <row r="1097" spans="2:9" ht="15" thickBot="1" x14ac:dyDescent="0.35">
      <c r="B1097" s="79" t="str">
        <f t="shared" ca="1" si="124"/>
        <v/>
      </c>
      <c r="C1097" s="80" t="str">
        <f t="shared" ca="1" si="118"/>
        <v/>
      </c>
      <c r="D1097" s="83" t="str">
        <f t="shared" ca="1" si="123"/>
        <v/>
      </c>
      <c r="E1097" s="81">
        <f t="shared" ca="1" si="122"/>
        <v>0</v>
      </c>
      <c r="F1097" s="83"/>
      <c r="G1097" s="82" t="str">
        <f t="shared" ca="1" si="119"/>
        <v/>
      </c>
      <c r="H1097" s="82" t="str">
        <f t="shared" ca="1" si="120"/>
        <v/>
      </c>
      <c r="I1097" s="82" t="str">
        <f t="shared" ca="1" si="121"/>
        <v/>
      </c>
    </row>
    <row r="1098" spans="2:9" ht="15" thickBot="1" x14ac:dyDescent="0.35">
      <c r="B1098" s="79" t="str">
        <f t="shared" ca="1" si="124"/>
        <v/>
      </c>
      <c r="C1098" s="80" t="str">
        <f t="shared" ca="1" si="118"/>
        <v/>
      </c>
      <c r="D1098" s="83" t="str">
        <f t="shared" ca="1" si="123"/>
        <v/>
      </c>
      <c r="E1098" s="81">
        <f t="shared" ca="1" si="122"/>
        <v>0</v>
      </c>
      <c r="F1098" s="83"/>
      <c r="G1098" s="82" t="str">
        <f t="shared" ca="1" si="119"/>
        <v/>
      </c>
      <c r="H1098" s="82" t="str">
        <f t="shared" ca="1" si="120"/>
        <v/>
      </c>
      <c r="I1098" s="82" t="str">
        <f t="shared" ca="1" si="121"/>
        <v/>
      </c>
    </row>
    <row r="1099" spans="2:9" ht="15" thickBot="1" x14ac:dyDescent="0.35">
      <c r="B1099" s="79" t="str">
        <f t="shared" ca="1" si="124"/>
        <v/>
      </c>
      <c r="C1099" s="80" t="str">
        <f t="shared" ca="1" si="118"/>
        <v/>
      </c>
      <c r="D1099" s="83" t="str">
        <f t="shared" ca="1" si="123"/>
        <v/>
      </c>
      <c r="E1099" s="81">
        <f t="shared" ca="1" si="122"/>
        <v>0</v>
      </c>
      <c r="F1099" s="83"/>
      <c r="G1099" s="82" t="str">
        <f t="shared" ca="1" si="119"/>
        <v/>
      </c>
      <c r="H1099" s="82" t="str">
        <f t="shared" ca="1" si="120"/>
        <v/>
      </c>
      <c r="I1099" s="82" t="str">
        <f t="shared" ca="1" si="121"/>
        <v/>
      </c>
    </row>
    <row r="1100" spans="2:9" ht="15" thickBot="1" x14ac:dyDescent="0.35">
      <c r="B1100" s="79" t="str">
        <f t="shared" ca="1" si="124"/>
        <v/>
      </c>
      <c r="C1100" s="80" t="str">
        <f t="shared" ca="1" si="118"/>
        <v/>
      </c>
      <c r="D1100" s="83" t="str">
        <f t="shared" ca="1" si="123"/>
        <v/>
      </c>
      <c r="E1100" s="81">
        <f t="shared" ca="1" si="122"/>
        <v>0</v>
      </c>
      <c r="F1100" s="83"/>
      <c r="G1100" s="82" t="str">
        <f t="shared" ca="1" si="119"/>
        <v/>
      </c>
      <c r="H1100" s="82" t="str">
        <f t="shared" ca="1" si="120"/>
        <v/>
      </c>
      <c r="I1100" s="82" t="str">
        <f t="shared" ca="1" si="121"/>
        <v/>
      </c>
    </row>
    <row r="1101" spans="2:9" ht="15" thickBot="1" x14ac:dyDescent="0.35">
      <c r="B1101" s="79" t="str">
        <f t="shared" ca="1" si="124"/>
        <v/>
      </c>
      <c r="C1101" s="80" t="str">
        <f t="shared" ca="1" si="118"/>
        <v/>
      </c>
      <c r="D1101" s="83" t="str">
        <f t="shared" ca="1" si="123"/>
        <v/>
      </c>
      <c r="E1101" s="81">
        <f t="shared" ca="1" si="122"/>
        <v>0</v>
      </c>
      <c r="F1101" s="83"/>
      <c r="G1101" s="82" t="str">
        <f t="shared" ca="1" si="119"/>
        <v/>
      </c>
      <c r="H1101" s="82" t="str">
        <f t="shared" ca="1" si="120"/>
        <v/>
      </c>
      <c r="I1101" s="82" t="str">
        <f t="shared" ca="1" si="121"/>
        <v/>
      </c>
    </row>
    <row r="1102" spans="2:9" ht="15" thickBot="1" x14ac:dyDescent="0.35">
      <c r="B1102" s="79" t="str">
        <f t="shared" ca="1" si="124"/>
        <v/>
      </c>
      <c r="C1102" s="80" t="str">
        <f t="shared" ca="1" si="118"/>
        <v/>
      </c>
      <c r="D1102" s="83" t="str">
        <f t="shared" ca="1" si="123"/>
        <v/>
      </c>
      <c r="E1102" s="81">
        <f t="shared" ca="1" si="122"/>
        <v>0</v>
      </c>
      <c r="F1102" s="83"/>
      <c r="G1102" s="82" t="str">
        <f t="shared" ca="1" si="119"/>
        <v/>
      </c>
      <c r="H1102" s="82" t="str">
        <f t="shared" ca="1" si="120"/>
        <v/>
      </c>
      <c r="I1102" s="82" t="str">
        <f t="shared" ca="1" si="121"/>
        <v/>
      </c>
    </row>
    <row r="1103" spans="2:9" ht="15" thickBot="1" x14ac:dyDescent="0.35">
      <c r="B1103" s="79" t="str">
        <f t="shared" ca="1" si="124"/>
        <v/>
      </c>
      <c r="C1103" s="80" t="str">
        <f t="shared" ca="1" si="118"/>
        <v/>
      </c>
      <c r="D1103" s="83" t="str">
        <f t="shared" ca="1" si="123"/>
        <v/>
      </c>
      <c r="E1103" s="81">
        <f t="shared" ca="1" si="122"/>
        <v>0</v>
      </c>
      <c r="F1103" s="83"/>
      <c r="G1103" s="82" t="str">
        <f t="shared" ca="1" si="119"/>
        <v/>
      </c>
      <c r="H1103" s="82" t="str">
        <f t="shared" ca="1" si="120"/>
        <v/>
      </c>
      <c r="I1103" s="82" t="str">
        <f t="shared" ca="1" si="121"/>
        <v/>
      </c>
    </row>
    <row r="1104" spans="2:9" ht="15" thickBot="1" x14ac:dyDescent="0.35">
      <c r="B1104" s="79" t="str">
        <f t="shared" ca="1" si="124"/>
        <v/>
      </c>
      <c r="C1104" s="80" t="str">
        <f t="shared" ca="1" si="118"/>
        <v/>
      </c>
      <c r="D1104" s="83" t="str">
        <f t="shared" ca="1" si="123"/>
        <v/>
      </c>
      <c r="E1104" s="81">
        <f t="shared" ca="1" si="122"/>
        <v>0</v>
      </c>
      <c r="F1104" s="83"/>
      <c r="G1104" s="82" t="str">
        <f t="shared" ca="1" si="119"/>
        <v/>
      </c>
      <c r="H1104" s="82" t="str">
        <f t="shared" ca="1" si="120"/>
        <v/>
      </c>
      <c r="I1104" s="82" t="str">
        <f t="shared" ca="1" si="121"/>
        <v/>
      </c>
    </row>
    <row r="1105" spans="2:9" ht="15" thickBot="1" x14ac:dyDescent="0.35">
      <c r="B1105" s="79" t="str">
        <f t="shared" ca="1" si="124"/>
        <v/>
      </c>
      <c r="C1105" s="80" t="str">
        <f t="shared" ca="1" si="118"/>
        <v/>
      </c>
      <c r="D1105" s="83" t="str">
        <f t="shared" ca="1" si="123"/>
        <v/>
      </c>
      <c r="E1105" s="81">
        <f t="shared" ca="1" si="122"/>
        <v>0</v>
      </c>
      <c r="F1105" s="83"/>
      <c r="G1105" s="82" t="str">
        <f t="shared" ca="1" si="119"/>
        <v/>
      </c>
      <c r="H1105" s="82" t="str">
        <f t="shared" ca="1" si="120"/>
        <v/>
      </c>
      <c r="I1105" s="82" t="str">
        <f t="shared" ca="1" si="121"/>
        <v/>
      </c>
    </row>
    <row r="1106" spans="2:9" ht="15" thickBot="1" x14ac:dyDescent="0.35">
      <c r="B1106" s="79" t="str">
        <f t="shared" ca="1" si="124"/>
        <v/>
      </c>
      <c r="C1106" s="80" t="str">
        <f t="shared" ca="1" si="118"/>
        <v/>
      </c>
      <c r="D1106" s="83" t="str">
        <f t="shared" ca="1" si="123"/>
        <v/>
      </c>
      <c r="E1106" s="81">
        <f t="shared" ca="1" si="122"/>
        <v>0</v>
      </c>
      <c r="F1106" s="83"/>
      <c r="G1106" s="82" t="str">
        <f t="shared" ca="1" si="119"/>
        <v/>
      </c>
      <c r="H1106" s="82" t="str">
        <f t="shared" ca="1" si="120"/>
        <v/>
      </c>
      <c r="I1106" s="82" t="str">
        <f t="shared" ca="1" si="121"/>
        <v/>
      </c>
    </row>
    <row r="1107" spans="2:9" ht="15" thickBot="1" x14ac:dyDescent="0.35">
      <c r="B1107" s="79" t="str">
        <f t="shared" ca="1" si="124"/>
        <v/>
      </c>
      <c r="C1107" s="80" t="str">
        <f t="shared" ca="1" si="118"/>
        <v/>
      </c>
      <c r="D1107" s="83" t="str">
        <f t="shared" ca="1" si="123"/>
        <v/>
      </c>
      <c r="E1107" s="81">
        <f t="shared" ca="1" si="122"/>
        <v>0</v>
      </c>
      <c r="F1107" s="83"/>
      <c r="G1107" s="82" t="str">
        <f t="shared" ca="1" si="119"/>
        <v/>
      </c>
      <c r="H1107" s="82" t="str">
        <f t="shared" ca="1" si="120"/>
        <v/>
      </c>
      <c r="I1107" s="82" t="str">
        <f t="shared" ca="1" si="121"/>
        <v/>
      </c>
    </row>
    <row r="1108" spans="2:9" ht="15" thickBot="1" x14ac:dyDescent="0.35">
      <c r="B1108" s="79" t="str">
        <f t="shared" ca="1" si="124"/>
        <v/>
      </c>
      <c r="C1108" s="80" t="str">
        <f t="shared" ca="1" si="118"/>
        <v/>
      </c>
      <c r="D1108" s="83" t="str">
        <f t="shared" ca="1" si="123"/>
        <v/>
      </c>
      <c r="E1108" s="81">
        <f t="shared" ca="1" si="122"/>
        <v>0</v>
      </c>
      <c r="F1108" s="83"/>
      <c r="G1108" s="82" t="str">
        <f t="shared" ca="1" si="119"/>
        <v/>
      </c>
      <c r="H1108" s="82" t="str">
        <f t="shared" ca="1" si="120"/>
        <v/>
      </c>
      <c r="I1108" s="82" t="str">
        <f t="shared" ca="1" si="121"/>
        <v/>
      </c>
    </row>
    <row r="1109" spans="2:9" ht="15" thickBot="1" x14ac:dyDescent="0.35">
      <c r="B1109" s="79" t="str">
        <f t="shared" ca="1" si="124"/>
        <v/>
      </c>
      <c r="C1109" s="80" t="str">
        <f t="shared" ca="1" si="118"/>
        <v/>
      </c>
      <c r="D1109" s="83" t="str">
        <f t="shared" ca="1" si="123"/>
        <v/>
      </c>
      <c r="E1109" s="81">
        <f t="shared" ca="1" si="122"/>
        <v>0</v>
      </c>
      <c r="F1109" s="83"/>
      <c r="G1109" s="82" t="str">
        <f t="shared" ca="1" si="119"/>
        <v/>
      </c>
      <c r="H1109" s="82" t="str">
        <f t="shared" ca="1" si="120"/>
        <v/>
      </c>
      <c r="I1109" s="82" t="str">
        <f t="shared" ca="1" si="121"/>
        <v/>
      </c>
    </row>
    <row r="1110" spans="2:9" ht="15" thickBot="1" x14ac:dyDescent="0.35">
      <c r="B1110" s="79" t="str">
        <f t="shared" ca="1" si="124"/>
        <v/>
      </c>
      <c r="C1110" s="80" t="str">
        <f t="shared" ca="1" si="118"/>
        <v/>
      </c>
      <c r="D1110" s="83" t="str">
        <f t="shared" ca="1" si="123"/>
        <v/>
      </c>
      <c r="E1110" s="81">
        <f t="shared" ca="1" si="122"/>
        <v>0</v>
      </c>
      <c r="F1110" s="83"/>
      <c r="G1110" s="82" t="str">
        <f t="shared" ca="1" si="119"/>
        <v/>
      </c>
      <c r="H1110" s="82" t="str">
        <f t="shared" ca="1" si="120"/>
        <v/>
      </c>
      <c r="I1110" s="82" t="str">
        <f t="shared" ca="1" si="121"/>
        <v/>
      </c>
    </row>
    <row r="1111" spans="2:9" ht="15" thickBot="1" x14ac:dyDescent="0.35">
      <c r="B1111" s="79" t="str">
        <f t="shared" ca="1" si="124"/>
        <v/>
      </c>
      <c r="C1111" s="80" t="str">
        <f t="shared" ca="1" si="118"/>
        <v/>
      </c>
      <c r="D1111" s="83" t="str">
        <f t="shared" ca="1" si="123"/>
        <v/>
      </c>
      <c r="E1111" s="81">
        <f t="shared" ca="1" si="122"/>
        <v>0</v>
      </c>
      <c r="F1111" s="83"/>
      <c r="G1111" s="82" t="str">
        <f t="shared" ca="1" si="119"/>
        <v/>
      </c>
      <c r="H1111" s="82" t="str">
        <f t="shared" ca="1" si="120"/>
        <v/>
      </c>
      <c r="I1111" s="82" t="str">
        <f t="shared" ca="1" si="121"/>
        <v/>
      </c>
    </row>
    <row r="1112" spans="2:9" ht="15" thickBot="1" x14ac:dyDescent="0.35">
      <c r="B1112" s="79" t="str">
        <f t="shared" ca="1" si="124"/>
        <v/>
      </c>
      <c r="C1112" s="80" t="str">
        <f t="shared" ref="C1112:C1175" ca="1" si="125">IF($E$10="End of the Period",IF(B1112="","",IF(OR(payment_frequency_3="Weekly",payment_frequency_3="Bi-weekly",payment_frequency_3="Semi-monthly"),first_payment_date_3+B1112*VLOOKUP(payment_frequency_3,periodic_table,2,0),EDATE(first_payment_date_3,B1112*VLOOKUP(payment_frequency_3,periodic_table,2,0)))),IF(B1112="","",IF(OR(payment_frequency_3="Weekly",payment_frequency_3="Bi-weekly",payment_frequency_3="Semi-monthly"),first_payment_date_3+(B1112-1)*VLOOKUP(payment_frequency_3,periodic_table,2,0),EDATE(first_payment_date_3,(B1112-1)*VLOOKUP(payment_frequency_3,periodic_table,2,0)))))</f>
        <v/>
      </c>
      <c r="D1112" s="83" t="str">
        <f t="shared" ca="1" si="123"/>
        <v/>
      </c>
      <c r="E1112" s="81">
        <f t="shared" ca="1" si="122"/>
        <v>0</v>
      </c>
      <c r="F1112" s="83"/>
      <c r="G1112" s="82" t="str">
        <f t="shared" ref="G1112:G1175" ca="1" si="126">IF(AND(payment_type_3=1,B1112=1),0,IF(B1112="","",I1111*rate_3))</f>
        <v/>
      </c>
      <c r="H1112" s="82" t="str">
        <f t="shared" ca="1" si="120"/>
        <v/>
      </c>
      <c r="I1112" s="82" t="str">
        <f t="shared" ca="1" si="121"/>
        <v/>
      </c>
    </row>
    <row r="1113" spans="2:9" ht="15" thickBot="1" x14ac:dyDescent="0.35">
      <c r="B1113" s="79" t="str">
        <f t="shared" ca="1" si="124"/>
        <v/>
      </c>
      <c r="C1113" s="80" t="str">
        <f t="shared" ca="1" si="125"/>
        <v/>
      </c>
      <c r="D1113" s="83" t="str">
        <f t="shared" ca="1" si="123"/>
        <v/>
      </c>
      <c r="E1113" s="81">
        <f t="shared" ca="1" si="122"/>
        <v>0</v>
      </c>
      <c r="F1113" s="83"/>
      <c r="G1113" s="82" t="str">
        <f t="shared" ca="1" si="126"/>
        <v/>
      </c>
      <c r="H1113" s="82" t="str">
        <f t="shared" ref="H1113:H1176" ca="1" si="127">IF(B1113="","",D1113-G1113+E1113+F1113)</f>
        <v/>
      </c>
      <c r="I1113" s="82" t="str">
        <f t="shared" ref="I1113:I1176" ca="1" si="128">IFERROR(IF(H1113&lt;=0,"",I1112-H1113),"")</f>
        <v/>
      </c>
    </row>
    <row r="1114" spans="2:9" ht="15" thickBot="1" x14ac:dyDescent="0.35">
      <c r="B1114" s="79" t="str">
        <f t="shared" ca="1" si="124"/>
        <v/>
      </c>
      <c r="C1114" s="80" t="str">
        <f t="shared" ca="1" si="125"/>
        <v/>
      </c>
      <c r="D1114" s="83" t="str">
        <f t="shared" ca="1" si="123"/>
        <v/>
      </c>
      <c r="E1114" s="81">
        <f t="shared" ca="1" si="122"/>
        <v>0</v>
      </c>
      <c r="F1114" s="83"/>
      <c r="G1114" s="82" t="str">
        <f t="shared" ca="1" si="126"/>
        <v/>
      </c>
      <c r="H1114" s="82" t="str">
        <f t="shared" ca="1" si="127"/>
        <v/>
      </c>
      <c r="I1114" s="82" t="str">
        <f t="shared" ca="1" si="128"/>
        <v/>
      </c>
    </row>
    <row r="1115" spans="2:9" ht="15" thickBot="1" x14ac:dyDescent="0.35">
      <c r="B1115" s="79" t="str">
        <f t="shared" ca="1" si="124"/>
        <v/>
      </c>
      <c r="C1115" s="80" t="str">
        <f t="shared" ca="1" si="125"/>
        <v/>
      </c>
      <c r="D1115" s="83" t="str">
        <f t="shared" ca="1" si="123"/>
        <v/>
      </c>
      <c r="E1115" s="81">
        <f t="shared" ca="1" si="122"/>
        <v>0</v>
      </c>
      <c r="F1115" s="83"/>
      <c r="G1115" s="82" t="str">
        <f t="shared" ca="1" si="126"/>
        <v/>
      </c>
      <c r="H1115" s="82" t="str">
        <f t="shared" ca="1" si="127"/>
        <v/>
      </c>
      <c r="I1115" s="82" t="str">
        <f t="shared" ca="1" si="128"/>
        <v/>
      </c>
    </row>
    <row r="1116" spans="2:9" ht="15" thickBot="1" x14ac:dyDescent="0.35">
      <c r="B1116" s="79" t="str">
        <f t="shared" ca="1" si="124"/>
        <v/>
      </c>
      <c r="C1116" s="80" t="str">
        <f t="shared" ca="1" si="125"/>
        <v/>
      </c>
      <c r="D1116" s="83" t="str">
        <f t="shared" ca="1" si="123"/>
        <v/>
      </c>
      <c r="E1116" s="81">
        <f t="shared" ca="1" si="122"/>
        <v>0</v>
      </c>
      <c r="F1116" s="83"/>
      <c r="G1116" s="82" t="str">
        <f t="shared" ca="1" si="126"/>
        <v/>
      </c>
      <c r="H1116" s="82" t="str">
        <f t="shared" ca="1" si="127"/>
        <v/>
      </c>
      <c r="I1116" s="82" t="str">
        <f t="shared" ca="1" si="128"/>
        <v/>
      </c>
    </row>
    <row r="1117" spans="2:9" ht="15" thickBot="1" x14ac:dyDescent="0.35">
      <c r="B1117" s="79" t="str">
        <f t="shared" ca="1" si="124"/>
        <v/>
      </c>
      <c r="C1117" s="80" t="str">
        <f t="shared" ca="1" si="125"/>
        <v/>
      </c>
      <c r="D1117" s="83" t="str">
        <f t="shared" ca="1" si="123"/>
        <v/>
      </c>
      <c r="E1117" s="81">
        <f t="shared" ca="1" si="122"/>
        <v>0</v>
      </c>
      <c r="F1117" s="83"/>
      <c r="G1117" s="82" t="str">
        <f t="shared" ca="1" si="126"/>
        <v/>
      </c>
      <c r="H1117" s="82" t="str">
        <f t="shared" ca="1" si="127"/>
        <v/>
      </c>
      <c r="I1117" s="82" t="str">
        <f t="shared" ca="1" si="128"/>
        <v/>
      </c>
    </row>
    <row r="1118" spans="2:9" ht="15" thickBot="1" x14ac:dyDescent="0.35">
      <c r="B1118" s="79" t="str">
        <f t="shared" ca="1" si="124"/>
        <v/>
      </c>
      <c r="C1118" s="80" t="str">
        <f t="shared" ca="1" si="125"/>
        <v/>
      </c>
      <c r="D1118" s="83" t="str">
        <f t="shared" ca="1" si="123"/>
        <v/>
      </c>
      <c r="E1118" s="81">
        <f t="shared" ca="1" si="122"/>
        <v>0</v>
      </c>
      <c r="F1118" s="83"/>
      <c r="G1118" s="82" t="str">
        <f t="shared" ca="1" si="126"/>
        <v/>
      </c>
      <c r="H1118" s="82" t="str">
        <f t="shared" ca="1" si="127"/>
        <v/>
      </c>
      <c r="I1118" s="82" t="str">
        <f t="shared" ca="1" si="128"/>
        <v/>
      </c>
    </row>
    <row r="1119" spans="2:9" ht="15" thickBot="1" x14ac:dyDescent="0.35">
      <c r="B1119" s="79" t="str">
        <f t="shared" ca="1" si="124"/>
        <v/>
      </c>
      <c r="C1119" s="80" t="str">
        <f t="shared" ca="1" si="125"/>
        <v/>
      </c>
      <c r="D1119" s="83" t="str">
        <f t="shared" ca="1" si="123"/>
        <v/>
      </c>
      <c r="E1119" s="81">
        <f t="shared" ca="1" si="122"/>
        <v>0</v>
      </c>
      <c r="F1119" s="83"/>
      <c r="G1119" s="82" t="str">
        <f t="shared" ca="1" si="126"/>
        <v/>
      </c>
      <c r="H1119" s="82" t="str">
        <f t="shared" ca="1" si="127"/>
        <v/>
      </c>
      <c r="I1119" s="82" t="str">
        <f t="shared" ca="1" si="128"/>
        <v/>
      </c>
    </row>
    <row r="1120" spans="2:9" ht="15" thickBot="1" x14ac:dyDescent="0.35">
      <c r="B1120" s="79" t="str">
        <f t="shared" ca="1" si="124"/>
        <v/>
      </c>
      <c r="C1120" s="80" t="str">
        <f t="shared" ca="1" si="125"/>
        <v/>
      </c>
      <c r="D1120" s="83" t="str">
        <f t="shared" ca="1" si="123"/>
        <v/>
      </c>
      <c r="E1120" s="81">
        <f t="shared" ca="1" si="122"/>
        <v>0</v>
      </c>
      <c r="F1120" s="83"/>
      <c r="G1120" s="82" t="str">
        <f t="shared" ca="1" si="126"/>
        <v/>
      </c>
      <c r="H1120" s="82" t="str">
        <f t="shared" ca="1" si="127"/>
        <v/>
      </c>
      <c r="I1120" s="82" t="str">
        <f t="shared" ca="1" si="128"/>
        <v/>
      </c>
    </row>
    <row r="1121" spans="2:9" ht="15" thickBot="1" x14ac:dyDescent="0.35">
      <c r="B1121" s="79" t="str">
        <f t="shared" ca="1" si="124"/>
        <v/>
      </c>
      <c r="C1121" s="80" t="str">
        <f t="shared" ca="1" si="125"/>
        <v/>
      </c>
      <c r="D1121" s="83" t="str">
        <f t="shared" ca="1" si="123"/>
        <v/>
      </c>
      <c r="E1121" s="81">
        <f t="shared" ca="1" si="122"/>
        <v>0</v>
      </c>
      <c r="F1121" s="83"/>
      <c r="G1121" s="82" t="str">
        <f t="shared" ca="1" si="126"/>
        <v/>
      </c>
      <c r="H1121" s="82" t="str">
        <f t="shared" ca="1" si="127"/>
        <v/>
      </c>
      <c r="I1121" s="82" t="str">
        <f t="shared" ca="1" si="128"/>
        <v/>
      </c>
    </row>
    <row r="1122" spans="2:9" ht="15" thickBot="1" x14ac:dyDescent="0.35">
      <c r="B1122" s="79" t="str">
        <f t="shared" ca="1" si="124"/>
        <v/>
      </c>
      <c r="C1122" s="80" t="str">
        <f t="shared" ca="1" si="125"/>
        <v/>
      </c>
      <c r="D1122" s="83" t="str">
        <f t="shared" ca="1" si="123"/>
        <v/>
      </c>
      <c r="E1122" s="81">
        <f t="shared" ca="1" si="122"/>
        <v>0</v>
      </c>
      <c r="F1122" s="83"/>
      <c r="G1122" s="82" t="str">
        <f t="shared" ca="1" si="126"/>
        <v/>
      </c>
      <c r="H1122" s="82" t="str">
        <f t="shared" ca="1" si="127"/>
        <v/>
      </c>
      <c r="I1122" s="82" t="str">
        <f t="shared" ca="1" si="128"/>
        <v/>
      </c>
    </row>
    <row r="1123" spans="2:9" ht="15" thickBot="1" x14ac:dyDescent="0.35">
      <c r="B1123" s="79" t="str">
        <f t="shared" ca="1" si="124"/>
        <v/>
      </c>
      <c r="C1123" s="80" t="str">
        <f t="shared" ca="1" si="125"/>
        <v/>
      </c>
      <c r="D1123" s="83" t="str">
        <f t="shared" ca="1" si="123"/>
        <v/>
      </c>
      <c r="E1123" s="81">
        <f t="shared" ca="1" si="122"/>
        <v>0</v>
      </c>
      <c r="F1123" s="83"/>
      <c r="G1123" s="82" t="str">
        <f t="shared" ca="1" si="126"/>
        <v/>
      </c>
      <c r="H1123" s="82" t="str">
        <f t="shared" ca="1" si="127"/>
        <v/>
      </c>
      <c r="I1123" s="82" t="str">
        <f t="shared" ca="1" si="128"/>
        <v/>
      </c>
    </row>
    <row r="1124" spans="2:9" ht="15" thickBot="1" x14ac:dyDescent="0.35">
      <c r="B1124" s="79" t="str">
        <f t="shared" ca="1" si="124"/>
        <v/>
      </c>
      <c r="C1124" s="80" t="str">
        <f t="shared" ca="1" si="125"/>
        <v/>
      </c>
      <c r="D1124" s="83" t="str">
        <f t="shared" ca="1" si="123"/>
        <v/>
      </c>
      <c r="E1124" s="81">
        <f t="shared" ref="E1124:E1187" ca="1" si="129">IFERROR(IF(I1123-D1124&lt;$E$13,0,IF(B1124=$I$17,$E$13,IF(B1124&lt;$I$17,0,IF(MOD(B1124-$I$17,$E$18)=0,$E$13,0)))),0)</f>
        <v>0</v>
      </c>
      <c r="F1124" s="83"/>
      <c r="G1124" s="82" t="str">
        <f t="shared" ca="1" si="126"/>
        <v/>
      </c>
      <c r="H1124" s="82" t="str">
        <f t="shared" ca="1" si="127"/>
        <v/>
      </c>
      <c r="I1124" s="82" t="str">
        <f t="shared" ca="1" si="128"/>
        <v/>
      </c>
    </row>
    <row r="1125" spans="2:9" ht="15" thickBot="1" x14ac:dyDescent="0.35">
      <c r="B1125" s="79" t="str">
        <f t="shared" ca="1" si="124"/>
        <v/>
      </c>
      <c r="C1125" s="80" t="str">
        <f t="shared" ca="1" si="125"/>
        <v/>
      </c>
      <c r="D1125" s="83" t="str">
        <f t="shared" ca="1" si="123"/>
        <v/>
      </c>
      <c r="E1125" s="81">
        <f t="shared" ca="1" si="129"/>
        <v>0</v>
      </c>
      <c r="F1125" s="83"/>
      <c r="G1125" s="82" t="str">
        <f t="shared" ca="1" si="126"/>
        <v/>
      </c>
      <c r="H1125" s="82" t="str">
        <f t="shared" ca="1" si="127"/>
        <v/>
      </c>
      <c r="I1125" s="82" t="str">
        <f t="shared" ca="1" si="128"/>
        <v/>
      </c>
    </row>
    <row r="1126" spans="2:9" ht="15" thickBot="1" x14ac:dyDescent="0.35">
      <c r="B1126" s="79" t="str">
        <f t="shared" ca="1" si="124"/>
        <v/>
      </c>
      <c r="C1126" s="80" t="str">
        <f t="shared" ca="1" si="125"/>
        <v/>
      </c>
      <c r="D1126" s="83" t="str">
        <f t="shared" ca="1" si="123"/>
        <v/>
      </c>
      <c r="E1126" s="81">
        <f t="shared" ca="1" si="129"/>
        <v>0</v>
      </c>
      <c r="F1126" s="83"/>
      <c r="G1126" s="82" t="str">
        <f t="shared" ca="1" si="126"/>
        <v/>
      </c>
      <c r="H1126" s="82" t="str">
        <f t="shared" ca="1" si="127"/>
        <v/>
      </c>
      <c r="I1126" s="82" t="str">
        <f t="shared" ca="1" si="128"/>
        <v/>
      </c>
    </row>
    <row r="1127" spans="2:9" ht="15" thickBot="1" x14ac:dyDescent="0.35">
      <c r="B1127" s="79" t="str">
        <f t="shared" ca="1" si="124"/>
        <v/>
      </c>
      <c r="C1127" s="80" t="str">
        <f t="shared" ca="1" si="125"/>
        <v/>
      </c>
      <c r="D1127" s="83" t="str">
        <f t="shared" ca="1" si="123"/>
        <v/>
      </c>
      <c r="E1127" s="81">
        <f t="shared" ca="1" si="129"/>
        <v>0</v>
      </c>
      <c r="F1127" s="83"/>
      <c r="G1127" s="82" t="str">
        <f t="shared" ca="1" si="126"/>
        <v/>
      </c>
      <c r="H1127" s="82" t="str">
        <f t="shared" ca="1" si="127"/>
        <v/>
      </c>
      <c r="I1127" s="82" t="str">
        <f t="shared" ca="1" si="128"/>
        <v/>
      </c>
    </row>
    <row r="1128" spans="2:9" ht="15" thickBot="1" x14ac:dyDescent="0.35">
      <c r="B1128" s="79" t="str">
        <f t="shared" ca="1" si="124"/>
        <v/>
      </c>
      <c r="C1128" s="80" t="str">
        <f t="shared" ca="1" si="125"/>
        <v/>
      </c>
      <c r="D1128" s="83" t="str">
        <f t="shared" ca="1" si="123"/>
        <v/>
      </c>
      <c r="E1128" s="81">
        <f t="shared" ca="1" si="129"/>
        <v>0</v>
      </c>
      <c r="F1128" s="83"/>
      <c r="G1128" s="82" t="str">
        <f t="shared" ca="1" si="126"/>
        <v/>
      </c>
      <c r="H1128" s="82" t="str">
        <f t="shared" ca="1" si="127"/>
        <v/>
      </c>
      <c r="I1128" s="82" t="str">
        <f t="shared" ca="1" si="128"/>
        <v/>
      </c>
    </row>
    <row r="1129" spans="2:9" ht="15" thickBot="1" x14ac:dyDescent="0.35">
      <c r="B1129" s="79" t="str">
        <f t="shared" ca="1" si="124"/>
        <v/>
      </c>
      <c r="C1129" s="80" t="str">
        <f t="shared" ca="1" si="125"/>
        <v/>
      </c>
      <c r="D1129" s="83" t="str">
        <f t="shared" ref="D1129:D1192" ca="1" si="130">IF(B1129="","",IF(I1128&lt;payment_3,I1128*(1+rate_3),payment_3))</f>
        <v/>
      </c>
      <c r="E1129" s="81">
        <f t="shared" ca="1" si="129"/>
        <v>0</v>
      </c>
      <c r="F1129" s="83"/>
      <c r="G1129" s="82" t="str">
        <f t="shared" ca="1" si="126"/>
        <v/>
      </c>
      <c r="H1129" s="82" t="str">
        <f t="shared" ca="1" si="127"/>
        <v/>
      </c>
      <c r="I1129" s="82" t="str">
        <f t="shared" ca="1" si="128"/>
        <v/>
      </c>
    </row>
    <row r="1130" spans="2:9" ht="15" thickBot="1" x14ac:dyDescent="0.35">
      <c r="B1130" s="79" t="str">
        <f t="shared" ca="1" si="124"/>
        <v/>
      </c>
      <c r="C1130" s="80" t="str">
        <f t="shared" ca="1" si="125"/>
        <v/>
      </c>
      <c r="D1130" s="83" t="str">
        <f t="shared" ca="1" si="130"/>
        <v/>
      </c>
      <c r="E1130" s="81">
        <f t="shared" ca="1" si="129"/>
        <v>0</v>
      </c>
      <c r="F1130" s="83"/>
      <c r="G1130" s="82" t="str">
        <f t="shared" ca="1" si="126"/>
        <v/>
      </c>
      <c r="H1130" s="82" t="str">
        <f t="shared" ca="1" si="127"/>
        <v/>
      </c>
      <c r="I1130" s="82" t="str">
        <f t="shared" ca="1" si="128"/>
        <v/>
      </c>
    </row>
    <row r="1131" spans="2:9" ht="15" thickBot="1" x14ac:dyDescent="0.35">
      <c r="B1131" s="79" t="str">
        <f t="shared" ca="1" si="124"/>
        <v/>
      </c>
      <c r="C1131" s="80" t="str">
        <f t="shared" ca="1" si="125"/>
        <v/>
      </c>
      <c r="D1131" s="83" t="str">
        <f t="shared" ca="1" si="130"/>
        <v/>
      </c>
      <c r="E1131" s="81">
        <f t="shared" ca="1" si="129"/>
        <v>0</v>
      </c>
      <c r="F1131" s="83"/>
      <c r="G1131" s="82" t="str">
        <f t="shared" ca="1" si="126"/>
        <v/>
      </c>
      <c r="H1131" s="82" t="str">
        <f t="shared" ca="1" si="127"/>
        <v/>
      </c>
      <c r="I1131" s="82" t="str">
        <f t="shared" ca="1" si="128"/>
        <v/>
      </c>
    </row>
    <row r="1132" spans="2:9" ht="15" thickBot="1" x14ac:dyDescent="0.35">
      <c r="B1132" s="79" t="str">
        <f t="shared" ca="1" si="124"/>
        <v/>
      </c>
      <c r="C1132" s="80" t="str">
        <f t="shared" ca="1" si="125"/>
        <v/>
      </c>
      <c r="D1132" s="83" t="str">
        <f t="shared" ca="1" si="130"/>
        <v/>
      </c>
      <c r="E1132" s="81">
        <f t="shared" ca="1" si="129"/>
        <v>0</v>
      </c>
      <c r="F1132" s="83"/>
      <c r="G1132" s="82" t="str">
        <f t="shared" ca="1" si="126"/>
        <v/>
      </c>
      <c r="H1132" s="82" t="str">
        <f t="shared" ca="1" si="127"/>
        <v/>
      </c>
      <c r="I1132" s="82" t="str">
        <f t="shared" ca="1" si="128"/>
        <v/>
      </c>
    </row>
    <row r="1133" spans="2:9" ht="15" thickBot="1" x14ac:dyDescent="0.35">
      <c r="B1133" s="79" t="str">
        <f t="shared" ca="1" si="124"/>
        <v/>
      </c>
      <c r="C1133" s="80" t="str">
        <f t="shared" ca="1" si="125"/>
        <v/>
      </c>
      <c r="D1133" s="83" t="str">
        <f t="shared" ca="1" si="130"/>
        <v/>
      </c>
      <c r="E1133" s="81">
        <f t="shared" ca="1" si="129"/>
        <v>0</v>
      </c>
      <c r="F1133" s="83"/>
      <c r="G1133" s="82" t="str">
        <f t="shared" ca="1" si="126"/>
        <v/>
      </c>
      <c r="H1133" s="82" t="str">
        <f t="shared" ca="1" si="127"/>
        <v/>
      </c>
      <c r="I1133" s="82" t="str">
        <f t="shared" ca="1" si="128"/>
        <v/>
      </c>
    </row>
    <row r="1134" spans="2:9" ht="15" thickBot="1" x14ac:dyDescent="0.35">
      <c r="B1134" s="79" t="str">
        <f t="shared" ca="1" si="124"/>
        <v/>
      </c>
      <c r="C1134" s="80" t="str">
        <f t="shared" ca="1" si="125"/>
        <v/>
      </c>
      <c r="D1134" s="83" t="str">
        <f t="shared" ca="1" si="130"/>
        <v/>
      </c>
      <c r="E1134" s="81">
        <f t="shared" ca="1" si="129"/>
        <v>0</v>
      </c>
      <c r="F1134" s="83"/>
      <c r="G1134" s="82" t="str">
        <f t="shared" ca="1" si="126"/>
        <v/>
      </c>
      <c r="H1134" s="82" t="str">
        <f t="shared" ca="1" si="127"/>
        <v/>
      </c>
      <c r="I1134" s="82" t="str">
        <f t="shared" ca="1" si="128"/>
        <v/>
      </c>
    </row>
    <row r="1135" spans="2:9" ht="15" thickBot="1" x14ac:dyDescent="0.35">
      <c r="B1135" s="79" t="str">
        <f t="shared" ref="B1135:B1198" ca="1" si="131">IFERROR(IF(I1134&lt;=0,"",B1134+1),"")</f>
        <v/>
      </c>
      <c r="C1135" s="80" t="str">
        <f t="shared" ca="1" si="125"/>
        <v/>
      </c>
      <c r="D1135" s="83" t="str">
        <f t="shared" ca="1" si="130"/>
        <v/>
      </c>
      <c r="E1135" s="81">
        <f t="shared" ca="1" si="129"/>
        <v>0</v>
      </c>
      <c r="F1135" s="83"/>
      <c r="G1135" s="82" t="str">
        <f t="shared" ca="1" si="126"/>
        <v/>
      </c>
      <c r="H1135" s="82" t="str">
        <f t="shared" ca="1" si="127"/>
        <v/>
      </c>
      <c r="I1135" s="82" t="str">
        <f t="shared" ca="1" si="128"/>
        <v/>
      </c>
    </row>
    <row r="1136" spans="2:9" ht="15" thickBot="1" x14ac:dyDescent="0.35">
      <c r="B1136" s="79" t="str">
        <f t="shared" ca="1" si="131"/>
        <v/>
      </c>
      <c r="C1136" s="80" t="str">
        <f t="shared" ca="1" si="125"/>
        <v/>
      </c>
      <c r="D1136" s="83" t="str">
        <f t="shared" ca="1" si="130"/>
        <v/>
      </c>
      <c r="E1136" s="81">
        <f t="shared" ca="1" si="129"/>
        <v>0</v>
      </c>
      <c r="F1136" s="83"/>
      <c r="G1136" s="82" t="str">
        <f t="shared" ca="1" si="126"/>
        <v/>
      </c>
      <c r="H1136" s="82" t="str">
        <f t="shared" ca="1" si="127"/>
        <v/>
      </c>
      <c r="I1136" s="82" t="str">
        <f t="shared" ca="1" si="128"/>
        <v/>
      </c>
    </row>
    <row r="1137" spans="2:9" ht="15" thickBot="1" x14ac:dyDescent="0.35">
      <c r="B1137" s="79" t="str">
        <f t="shared" ca="1" si="131"/>
        <v/>
      </c>
      <c r="C1137" s="80" t="str">
        <f t="shared" ca="1" si="125"/>
        <v/>
      </c>
      <c r="D1137" s="83" t="str">
        <f t="shared" ca="1" si="130"/>
        <v/>
      </c>
      <c r="E1137" s="81">
        <f t="shared" ca="1" si="129"/>
        <v>0</v>
      </c>
      <c r="F1137" s="83"/>
      <c r="G1137" s="82" t="str">
        <f t="shared" ca="1" si="126"/>
        <v/>
      </c>
      <c r="H1137" s="82" t="str">
        <f t="shared" ca="1" si="127"/>
        <v/>
      </c>
      <c r="I1137" s="82" t="str">
        <f t="shared" ca="1" si="128"/>
        <v/>
      </c>
    </row>
    <row r="1138" spans="2:9" ht="15" thickBot="1" x14ac:dyDescent="0.35">
      <c r="B1138" s="79" t="str">
        <f t="shared" ca="1" si="131"/>
        <v/>
      </c>
      <c r="C1138" s="80" t="str">
        <f t="shared" ca="1" si="125"/>
        <v/>
      </c>
      <c r="D1138" s="83" t="str">
        <f t="shared" ca="1" si="130"/>
        <v/>
      </c>
      <c r="E1138" s="81">
        <f t="shared" ca="1" si="129"/>
        <v>0</v>
      </c>
      <c r="F1138" s="83"/>
      <c r="G1138" s="82" t="str">
        <f t="shared" ca="1" si="126"/>
        <v/>
      </c>
      <c r="H1138" s="82" t="str">
        <f t="shared" ca="1" si="127"/>
        <v/>
      </c>
      <c r="I1138" s="82" t="str">
        <f t="shared" ca="1" si="128"/>
        <v/>
      </c>
    </row>
    <row r="1139" spans="2:9" ht="15" thickBot="1" x14ac:dyDescent="0.35">
      <c r="B1139" s="79" t="str">
        <f t="shared" ca="1" si="131"/>
        <v/>
      </c>
      <c r="C1139" s="80" t="str">
        <f t="shared" ca="1" si="125"/>
        <v/>
      </c>
      <c r="D1139" s="83" t="str">
        <f t="shared" ca="1" si="130"/>
        <v/>
      </c>
      <c r="E1139" s="81">
        <f t="shared" ca="1" si="129"/>
        <v>0</v>
      </c>
      <c r="F1139" s="83"/>
      <c r="G1139" s="82" t="str">
        <f t="shared" ca="1" si="126"/>
        <v/>
      </c>
      <c r="H1139" s="82" t="str">
        <f t="shared" ca="1" si="127"/>
        <v/>
      </c>
      <c r="I1139" s="82" t="str">
        <f t="shared" ca="1" si="128"/>
        <v/>
      </c>
    </row>
    <row r="1140" spans="2:9" ht="15" thickBot="1" x14ac:dyDescent="0.35">
      <c r="B1140" s="79" t="str">
        <f t="shared" ca="1" si="131"/>
        <v/>
      </c>
      <c r="C1140" s="80" t="str">
        <f t="shared" ca="1" si="125"/>
        <v/>
      </c>
      <c r="D1140" s="83" t="str">
        <f t="shared" ca="1" si="130"/>
        <v/>
      </c>
      <c r="E1140" s="81">
        <f t="shared" ca="1" si="129"/>
        <v>0</v>
      </c>
      <c r="F1140" s="83"/>
      <c r="G1140" s="82" t="str">
        <f t="shared" ca="1" si="126"/>
        <v/>
      </c>
      <c r="H1140" s="82" t="str">
        <f t="shared" ca="1" si="127"/>
        <v/>
      </c>
      <c r="I1140" s="82" t="str">
        <f t="shared" ca="1" si="128"/>
        <v/>
      </c>
    </row>
    <row r="1141" spans="2:9" ht="15" thickBot="1" x14ac:dyDescent="0.35">
      <c r="B1141" s="79" t="str">
        <f t="shared" ca="1" si="131"/>
        <v/>
      </c>
      <c r="C1141" s="80" t="str">
        <f t="shared" ca="1" si="125"/>
        <v/>
      </c>
      <c r="D1141" s="83" t="str">
        <f t="shared" ca="1" si="130"/>
        <v/>
      </c>
      <c r="E1141" s="81">
        <f t="shared" ca="1" si="129"/>
        <v>0</v>
      </c>
      <c r="F1141" s="83"/>
      <c r="G1141" s="82" t="str">
        <f t="shared" ca="1" si="126"/>
        <v/>
      </c>
      <c r="H1141" s="82" t="str">
        <f t="shared" ca="1" si="127"/>
        <v/>
      </c>
      <c r="I1141" s="82" t="str">
        <f t="shared" ca="1" si="128"/>
        <v/>
      </c>
    </row>
    <row r="1142" spans="2:9" ht="15" thickBot="1" x14ac:dyDescent="0.35">
      <c r="B1142" s="79" t="str">
        <f t="shared" ca="1" si="131"/>
        <v/>
      </c>
      <c r="C1142" s="80" t="str">
        <f t="shared" ca="1" si="125"/>
        <v/>
      </c>
      <c r="D1142" s="83" t="str">
        <f t="shared" ca="1" si="130"/>
        <v/>
      </c>
      <c r="E1142" s="81">
        <f t="shared" ca="1" si="129"/>
        <v>0</v>
      </c>
      <c r="F1142" s="83"/>
      <c r="G1142" s="82" t="str">
        <f t="shared" ca="1" si="126"/>
        <v/>
      </c>
      <c r="H1142" s="82" t="str">
        <f t="shared" ca="1" si="127"/>
        <v/>
      </c>
      <c r="I1142" s="82" t="str">
        <f t="shared" ca="1" si="128"/>
        <v/>
      </c>
    </row>
    <row r="1143" spans="2:9" ht="15" thickBot="1" x14ac:dyDescent="0.35">
      <c r="B1143" s="79" t="str">
        <f t="shared" ca="1" si="131"/>
        <v/>
      </c>
      <c r="C1143" s="80" t="str">
        <f t="shared" ca="1" si="125"/>
        <v/>
      </c>
      <c r="D1143" s="83" t="str">
        <f t="shared" ca="1" si="130"/>
        <v/>
      </c>
      <c r="E1143" s="81">
        <f t="shared" ca="1" si="129"/>
        <v>0</v>
      </c>
      <c r="F1143" s="83"/>
      <c r="G1143" s="82" t="str">
        <f t="shared" ca="1" si="126"/>
        <v/>
      </c>
      <c r="H1143" s="82" t="str">
        <f t="shared" ca="1" si="127"/>
        <v/>
      </c>
      <c r="I1143" s="82" t="str">
        <f t="shared" ca="1" si="128"/>
        <v/>
      </c>
    </row>
    <row r="1144" spans="2:9" ht="15" thickBot="1" x14ac:dyDescent="0.35">
      <c r="B1144" s="79" t="str">
        <f t="shared" ca="1" si="131"/>
        <v/>
      </c>
      <c r="C1144" s="80" t="str">
        <f t="shared" ca="1" si="125"/>
        <v/>
      </c>
      <c r="D1144" s="83" t="str">
        <f t="shared" ca="1" si="130"/>
        <v/>
      </c>
      <c r="E1144" s="81">
        <f t="shared" ca="1" si="129"/>
        <v>0</v>
      </c>
      <c r="F1144" s="83"/>
      <c r="G1144" s="82" t="str">
        <f t="shared" ca="1" si="126"/>
        <v/>
      </c>
      <c r="H1144" s="82" t="str">
        <f t="shared" ca="1" si="127"/>
        <v/>
      </c>
      <c r="I1144" s="82" t="str">
        <f t="shared" ca="1" si="128"/>
        <v/>
      </c>
    </row>
    <row r="1145" spans="2:9" ht="15" thickBot="1" x14ac:dyDescent="0.35">
      <c r="B1145" s="79" t="str">
        <f t="shared" ca="1" si="131"/>
        <v/>
      </c>
      <c r="C1145" s="80" t="str">
        <f t="shared" ca="1" si="125"/>
        <v/>
      </c>
      <c r="D1145" s="83" t="str">
        <f t="shared" ca="1" si="130"/>
        <v/>
      </c>
      <c r="E1145" s="81">
        <f t="shared" ca="1" si="129"/>
        <v>0</v>
      </c>
      <c r="F1145" s="83"/>
      <c r="G1145" s="82" t="str">
        <f t="shared" ca="1" si="126"/>
        <v/>
      </c>
      <c r="H1145" s="82" t="str">
        <f t="shared" ca="1" si="127"/>
        <v/>
      </c>
      <c r="I1145" s="82" t="str">
        <f t="shared" ca="1" si="128"/>
        <v/>
      </c>
    </row>
    <row r="1146" spans="2:9" ht="15" thickBot="1" x14ac:dyDescent="0.35">
      <c r="B1146" s="79" t="str">
        <f t="shared" ca="1" si="131"/>
        <v/>
      </c>
      <c r="C1146" s="80" t="str">
        <f t="shared" ca="1" si="125"/>
        <v/>
      </c>
      <c r="D1146" s="83" t="str">
        <f t="shared" ca="1" si="130"/>
        <v/>
      </c>
      <c r="E1146" s="81">
        <f t="shared" ca="1" si="129"/>
        <v>0</v>
      </c>
      <c r="F1146" s="83"/>
      <c r="G1146" s="82" t="str">
        <f t="shared" ca="1" si="126"/>
        <v/>
      </c>
      <c r="H1146" s="82" t="str">
        <f t="shared" ca="1" si="127"/>
        <v/>
      </c>
      <c r="I1146" s="82" t="str">
        <f t="shared" ca="1" si="128"/>
        <v/>
      </c>
    </row>
    <row r="1147" spans="2:9" ht="15" thickBot="1" x14ac:dyDescent="0.35">
      <c r="B1147" s="79" t="str">
        <f t="shared" ca="1" si="131"/>
        <v/>
      </c>
      <c r="C1147" s="80" t="str">
        <f t="shared" ca="1" si="125"/>
        <v/>
      </c>
      <c r="D1147" s="83" t="str">
        <f t="shared" ca="1" si="130"/>
        <v/>
      </c>
      <c r="E1147" s="81">
        <f t="shared" ca="1" si="129"/>
        <v>0</v>
      </c>
      <c r="F1147" s="83"/>
      <c r="G1147" s="82" t="str">
        <f t="shared" ca="1" si="126"/>
        <v/>
      </c>
      <c r="H1147" s="82" t="str">
        <f t="shared" ca="1" si="127"/>
        <v/>
      </c>
      <c r="I1147" s="82" t="str">
        <f t="shared" ca="1" si="128"/>
        <v/>
      </c>
    </row>
    <row r="1148" spans="2:9" ht="15" thickBot="1" x14ac:dyDescent="0.35">
      <c r="B1148" s="79" t="str">
        <f t="shared" ca="1" si="131"/>
        <v/>
      </c>
      <c r="C1148" s="80" t="str">
        <f t="shared" ca="1" si="125"/>
        <v/>
      </c>
      <c r="D1148" s="83" t="str">
        <f t="shared" ca="1" si="130"/>
        <v/>
      </c>
      <c r="E1148" s="81">
        <f t="shared" ca="1" si="129"/>
        <v>0</v>
      </c>
      <c r="F1148" s="83"/>
      <c r="G1148" s="82" t="str">
        <f t="shared" ca="1" si="126"/>
        <v/>
      </c>
      <c r="H1148" s="82" t="str">
        <f t="shared" ca="1" si="127"/>
        <v/>
      </c>
      <c r="I1148" s="82" t="str">
        <f t="shared" ca="1" si="128"/>
        <v/>
      </c>
    </row>
    <row r="1149" spans="2:9" ht="15" thickBot="1" x14ac:dyDescent="0.35">
      <c r="B1149" s="79" t="str">
        <f t="shared" ca="1" si="131"/>
        <v/>
      </c>
      <c r="C1149" s="80" t="str">
        <f t="shared" ca="1" si="125"/>
        <v/>
      </c>
      <c r="D1149" s="83" t="str">
        <f t="shared" ca="1" si="130"/>
        <v/>
      </c>
      <c r="E1149" s="81">
        <f t="shared" ca="1" si="129"/>
        <v>0</v>
      </c>
      <c r="F1149" s="83"/>
      <c r="G1149" s="82" t="str">
        <f t="shared" ca="1" si="126"/>
        <v/>
      </c>
      <c r="H1149" s="82" t="str">
        <f t="shared" ca="1" si="127"/>
        <v/>
      </c>
      <c r="I1149" s="82" t="str">
        <f t="shared" ca="1" si="128"/>
        <v/>
      </c>
    </row>
    <row r="1150" spans="2:9" ht="15" thickBot="1" x14ac:dyDescent="0.35">
      <c r="B1150" s="79" t="str">
        <f t="shared" ca="1" si="131"/>
        <v/>
      </c>
      <c r="C1150" s="80" t="str">
        <f t="shared" ca="1" si="125"/>
        <v/>
      </c>
      <c r="D1150" s="83" t="str">
        <f t="shared" ca="1" si="130"/>
        <v/>
      </c>
      <c r="E1150" s="81">
        <f t="shared" ca="1" si="129"/>
        <v>0</v>
      </c>
      <c r="F1150" s="83"/>
      <c r="G1150" s="82" t="str">
        <f t="shared" ca="1" si="126"/>
        <v/>
      </c>
      <c r="H1150" s="82" t="str">
        <f t="shared" ca="1" si="127"/>
        <v/>
      </c>
      <c r="I1150" s="82" t="str">
        <f t="shared" ca="1" si="128"/>
        <v/>
      </c>
    </row>
    <row r="1151" spans="2:9" ht="15" thickBot="1" x14ac:dyDescent="0.35">
      <c r="B1151" s="79" t="str">
        <f t="shared" ca="1" si="131"/>
        <v/>
      </c>
      <c r="C1151" s="80" t="str">
        <f t="shared" ca="1" si="125"/>
        <v/>
      </c>
      <c r="D1151" s="83" t="str">
        <f t="shared" ca="1" si="130"/>
        <v/>
      </c>
      <c r="E1151" s="81">
        <f t="shared" ca="1" si="129"/>
        <v>0</v>
      </c>
      <c r="F1151" s="83"/>
      <c r="G1151" s="82" t="str">
        <f t="shared" ca="1" si="126"/>
        <v/>
      </c>
      <c r="H1151" s="82" t="str">
        <f t="shared" ca="1" si="127"/>
        <v/>
      </c>
      <c r="I1151" s="82" t="str">
        <f t="shared" ca="1" si="128"/>
        <v/>
      </c>
    </row>
    <row r="1152" spans="2:9" ht="15" thickBot="1" x14ac:dyDescent="0.35">
      <c r="B1152" s="79" t="str">
        <f t="shared" ca="1" si="131"/>
        <v/>
      </c>
      <c r="C1152" s="80" t="str">
        <f t="shared" ca="1" si="125"/>
        <v/>
      </c>
      <c r="D1152" s="83" t="str">
        <f t="shared" ca="1" si="130"/>
        <v/>
      </c>
      <c r="E1152" s="81">
        <f t="shared" ca="1" si="129"/>
        <v>0</v>
      </c>
      <c r="F1152" s="83"/>
      <c r="G1152" s="82" t="str">
        <f t="shared" ca="1" si="126"/>
        <v/>
      </c>
      <c r="H1152" s="82" t="str">
        <f t="shared" ca="1" si="127"/>
        <v/>
      </c>
      <c r="I1152" s="82" t="str">
        <f t="shared" ca="1" si="128"/>
        <v/>
      </c>
    </row>
    <row r="1153" spans="2:9" ht="15" thickBot="1" x14ac:dyDescent="0.35">
      <c r="B1153" s="79" t="str">
        <f t="shared" ca="1" si="131"/>
        <v/>
      </c>
      <c r="C1153" s="80" t="str">
        <f t="shared" ca="1" si="125"/>
        <v/>
      </c>
      <c r="D1153" s="83" t="str">
        <f t="shared" ca="1" si="130"/>
        <v/>
      </c>
      <c r="E1153" s="81">
        <f t="shared" ca="1" si="129"/>
        <v>0</v>
      </c>
      <c r="F1153" s="83"/>
      <c r="G1153" s="82" t="str">
        <f t="shared" ca="1" si="126"/>
        <v/>
      </c>
      <c r="H1153" s="82" t="str">
        <f t="shared" ca="1" si="127"/>
        <v/>
      </c>
      <c r="I1153" s="82" t="str">
        <f t="shared" ca="1" si="128"/>
        <v/>
      </c>
    </row>
    <row r="1154" spans="2:9" ht="15" thickBot="1" x14ac:dyDescent="0.35">
      <c r="B1154" s="79" t="str">
        <f t="shared" ca="1" si="131"/>
        <v/>
      </c>
      <c r="C1154" s="80" t="str">
        <f t="shared" ca="1" si="125"/>
        <v/>
      </c>
      <c r="D1154" s="83" t="str">
        <f t="shared" ca="1" si="130"/>
        <v/>
      </c>
      <c r="E1154" s="81">
        <f t="shared" ca="1" si="129"/>
        <v>0</v>
      </c>
      <c r="F1154" s="83"/>
      <c r="G1154" s="82" t="str">
        <f t="shared" ca="1" si="126"/>
        <v/>
      </c>
      <c r="H1154" s="82" t="str">
        <f t="shared" ca="1" si="127"/>
        <v/>
      </c>
      <c r="I1154" s="82" t="str">
        <f t="shared" ca="1" si="128"/>
        <v/>
      </c>
    </row>
    <row r="1155" spans="2:9" ht="15" thickBot="1" x14ac:dyDescent="0.35">
      <c r="B1155" s="79" t="str">
        <f t="shared" ca="1" si="131"/>
        <v/>
      </c>
      <c r="C1155" s="80" t="str">
        <f t="shared" ca="1" si="125"/>
        <v/>
      </c>
      <c r="D1155" s="83" t="str">
        <f t="shared" ca="1" si="130"/>
        <v/>
      </c>
      <c r="E1155" s="81">
        <f t="shared" ca="1" si="129"/>
        <v>0</v>
      </c>
      <c r="F1155" s="83"/>
      <c r="G1155" s="82" t="str">
        <f t="shared" ca="1" si="126"/>
        <v/>
      </c>
      <c r="H1155" s="82" t="str">
        <f t="shared" ca="1" si="127"/>
        <v/>
      </c>
      <c r="I1155" s="82" t="str">
        <f t="shared" ca="1" si="128"/>
        <v/>
      </c>
    </row>
    <row r="1156" spans="2:9" ht="15" thickBot="1" x14ac:dyDescent="0.35">
      <c r="B1156" s="79" t="str">
        <f t="shared" ca="1" si="131"/>
        <v/>
      </c>
      <c r="C1156" s="80" t="str">
        <f t="shared" ca="1" si="125"/>
        <v/>
      </c>
      <c r="D1156" s="83" t="str">
        <f t="shared" ca="1" si="130"/>
        <v/>
      </c>
      <c r="E1156" s="81">
        <f t="shared" ca="1" si="129"/>
        <v>0</v>
      </c>
      <c r="F1156" s="83"/>
      <c r="G1156" s="82" t="str">
        <f t="shared" ca="1" si="126"/>
        <v/>
      </c>
      <c r="H1156" s="82" t="str">
        <f t="shared" ca="1" si="127"/>
        <v/>
      </c>
      <c r="I1156" s="82" t="str">
        <f t="shared" ca="1" si="128"/>
        <v/>
      </c>
    </row>
    <row r="1157" spans="2:9" ht="15" thickBot="1" x14ac:dyDescent="0.35">
      <c r="B1157" s="79" t="str">
        <f t="shared" ca="1" si="131"/>
        <v/>
      </c>
      <c r="C1157" s="80" t="str">
        <f t="shared" ca="1" si="125"/>
        <v/>
      </c>
      <c r="D1157" s="83" t="str">
        <f t="shared" ca="1" si="130"/>
        <v/>
      </c>
      <c r="E1157" s="81">
        <f t="shared" ca="1" si="129"/>
        <v>0</v>
      </c>
      <c r="F1157" s="83"/>
      <c r="G1157" s="82" t="str">
        <f t="shared" ca="1" si="126"/>
        <v/>
      </c>
      <c r="H1157" s="82" t="str">
        <f t="shared" ca="1" si="127"/>
        <v/>
      </c>
      <c r="I1157" s="82" t="str">
        <f t="shared" ca="1" si="128"/>
        <v/>
      </c>
    </row>
    <row r="1158" spans="2:9" ht="15" thickBot="1" x14ac:dyDescent="0.35">
      <c r="B1158" s="79" t="str">
        <f t="shared" ca="1" si="131"/>
        <v/>
      </c>
      <c r="C1158" s="80" t="str">
        <f t="shared" ca="1" si="125"/>
        <v/>
      </c>
      <c r="D1158" s="83" t="str">
        <f t="shared" ca="1" si="130"/>
        <v/>
      </c>
      <c r="E1158" s="81">
        <f t="shared" ca="1" si="129"/>
        <v>0</v>
      </c>
      <c r="F1158" s="83"/>
      <c r="G1158" s="82" t="str">
        <f t="shared" ca="1" si="126"/>
        <v/>
      </c>
      <c r="H1158" s="82" t="str">
        <f t="shared" ca="1" si="127"/>
        <v/>
      </c>
      <c r="I1158" s="82" t="str">
        <f t="shared" ca="1" si="128"/>
        <v/>
      </c>
    </row>
    <row r="1159" spans="2:9" ht="15" thickBot="1" x14ac:dyDescent="0.35">
      <c r="B1159" s="79" t="str">
        <f t="shared" ca="1" si="131"/>
        <v/>
      </c>
      <c r="C1159" s="80" t="str">
        <f t="shared" ca="1" si="125"/>
        <v/>
      </c>
      <c r="D1159" s="83" t="str">
        <f t="shared" ca="1" si="130"/>
        <v/>
      </c>
      <c r="E1159" s="81">
        <f t="shared" ca="1" si="129"/>
        <v>0</v>
      </c>
      <c r="F1159" s="83"/>
      <c r="G1159" s="82" t="str">
        <f t="shared" ca="1" si="126"/>
        <v/>
      </c>
      <c r="H1159" s="82" t="str">
        <f t="shared" ca="1" si="127"/>
        <v/>
      </c>
      <c r="I1159" s="82" t="str">
        <f t="shared" ca="1" si="128"/>
        <v/>
      </c>
    </row>
    <row r="1160" spans="2:9" ht="15" thickBot="1" x14ac:dyDescent="0.35">
      <c r="B1160" s="79" t="str">
        <f t="shared" ca="1" si="131"/>
        <v/>
      </c>
      <c r="C1160" s="80" t="str">
        <f t="shared" ca="1" si="125"/>
        <v/>
      </c>
      <c r="D1160" s="83" t="str">
        <f t="shared" ca="1" si="130"/>
        <v/>
      </c>
      <c r="E1160" s="81">
        <f t="shared" ca="1" si="129"/>
        <v>0</v>
      </c>
      <c r="F1160" s="83"/>
      <c r="G1160" s="82" t="str">
        <f t="shared" ca="1" si="126"/>
        <v/>
      </c>
      <c r="H1160" s="82" t="str">
        <f t="shared" ca="1" si="127"/>
        <v/>
      </c>
      <c r="I1160" s="82" t="str">
        <f t="shared" ca="1" si="128"/>
        <v/>
      </c>
    </row>
    <row r="1161" spans="2:9" ht="15" thickBot="1" x14ac:dyDescent="0.35">
      <c r="B1161" s="79" t="str">
        <f t="shared" ca="1" si="131"/>
        <v/>
      </c>
      <c r="C1161" s="80" t="str">
        <f t="shared" ca="1" si="125"/>
        <v/>
      </c>
      <c r="D1161" s="83" t="str">
        <f t="shared" ca="1" si="130"/>
        <v/>
      </c>
      <c r="E1161" s="81">
        <f t="shared" ca="1" si="129"/>
        <v>0</v>
      </c>
      <c r="F1161" s="83"/>
      <c r="G1161" s="82" t="str">
        <f t="shared" ca="1" si="126"/>
        <v/>
      </c>
      <c r="H1161" s="82" t="str">
        <f t="shared" ca="1" si="127"/>
        <v/>
      </c>
      <c r="I1161" s="82" t="str">
        <f t="shared" ca="1" si="128"/>
        <v/>
      </c>
    </row>
    <row r="1162" spans="2:9" ht="15" thickBot="1" x14ac:dyDescent="0.35">
      <c r="B1162" s="79" t="str">
        <f t="shared" ca="1" si="131"/>
        <v/>
      </c>
      <c r="C1162" s="80" t="str">
        <f t="shared" ca="1" si="125"/>
        <v/>
      </c>
      <c r="D1162" s="83" t="str">
        <f t="shared" ca="1" si="130"/>
        <v/>
      </c>
      <c r="E1162" s="81">
        <f t="shared" ca="1" si="129"/>
        <v>0</v>
      </c>
      <c r="F1162" s="83"/>
      <c r="G1162" s="82" t="str">
        <f t="shared" ca="1" si="126"/>
        <v/>
      </c>
      <c r="H1162" s="82" t="str">
        <f t="shared" ca="1" si="127"/>
        <v/>
      </c>
      <c r="I1162" s="82" t="str">
        <f t="shared" ca="1" si="128"/>
        <v/>
      </c>
    </row>
    <row r="1163" spans="2:9" ht="15" thickBot="1" x14ac:dyDescent="0.35">
      <c r="B1163" s="79" t="str">
        <f t="shared" ca="1" si="131"/>
        <v/>
      </c>
      <c r="C1163" s="80" t="str">
        <f t="shared" ca="1" si="125"/>
        <v/>
      </c>
      <c r="D1163" s="83" t="str">
        <f t="shared" ca="1" si="130"/>
        <v/>
      </c>
      <c r="E1163" s="81">
        <f t="shared" ca="1" si="129"/>
        <v>0</v>
      </c>
      <c r="F1163" s="83"/>
      <c r="G1163" s="82" t="str">
        <f t="shared" ca="1" si="126"/>
        <v/>
      </c>
      <c r="H1163" s="82" t="str">
        <f t="shared" ca="1" si="127"/>
        <v/>
      </c>
      <c r="I1163" s="82" t="str">
        <f t="shared" ca="1" si="128"/>
        <v/>
      </c>
    </row>
    <row r="1164" spans="2:9" ht="15" thickBot="1" x14ac:dyDescent="0.35">
      <c r="B1164" s="79" t="str">
        <f t="shared" ca="1" si="131"/>
        <v/>
      </c>
      <c r="C1164" s="80" t="str">
        <f t="shared" ca="1" si="125"/>
        <v/>
      </c>
      <c r="D1164" s="83" t="str">
        <f t="shared" ca="1" si="130"/>
        <v/>
      </c>
      <c r="E1164" s="81">
        <f t="shared" ca="1" si="129"/>
        <v>0</v>
      </c>
      <c r="F1164" s="83"/>
      <c r="G1164" s="82" t="str">
        <f t="shared" ca="1" si="126"/>
        <v/>
      </c>
      <c r="H1164" s="82" t="str">
        <f t="shared" ca="1" si="127"/>
        <v/>
      </c>
      <c r="I1164" s="82" t="str">
        <f t="shared" ca="1" si="128"/>
        <v/>
      </c>
    </row>
    <row r="1165" spans="2:9" ht="15" thickBot="1" x14ac:dyDescent="0.35">
      <c r="B1165" s="79" t="str">
        <f t="shared" ca="1" si="131"/>
        <v/>
      </c>
      <c r="C1165" s="80" t="str">
        <f t="shared" ca="1" si="125"/>
        <v/>
      </c>
      <c r="D1165" s="83" t="str">
        <f t="shared" ca="1" si="130"/>
        <v/>
      </c>
      <c r="E1165" s="81">
        <f t="shared" ca="1" si="129"/>
        <v>0</v>
      </c>
      <c r="F1165" s="83"/>
      <c r="G1165" s="82" t="str">
        <f t="shared" ca="1" si="126"/>
        <v/>
      </c>
      <c r="H1165" s="82" t="str">
        <f t="shared" ca="1" si="127"/>
        <v/>
      </c>
      <c r="I1165" s="82" t="str">
        <f t="shared" ca="1" si="128"/>
        <v/>
      </c>
    </row>
    <row r="1166" spans="2:9" ht="15" thickBot="1" x14ac:dyDescent="0.35">
      <c r="B1166" s="79" t="str">
        <f t="shared" ca="1" si="131"/>
        <v/>
      </c>
      <c r="C1166" s="80" t="str">
        <f t="shared" ca="1" si="125"/>
        <v/>
      </c>
      <c r="D1166" s="83" t="str">
        <f t="shared" ca="1" si="130"/>
        <v/>
      </c>
      <c r="E1166" s="81">
        <f t="shared" ca="1" si="129"/>
        <v>0</v>
      </c>
      <c r="F1166" s="83"/>
      <c r="G1166" s="82" t="str">
        <f t="shared" ca="1" si="126"/>
        <v/>
      </c>
      <c r="H1166" s="82" t="str">
        <f t="shared" ca="1" si="127"/>
        <v/>
      </c>
      <c r="I1166" s="82" t="str">
        <f t="shared" ca="1" si="128"/>
        <v/>
      </c>
    </row>
    <row r="1167" spans="2:9" ht="15" thickBot="1" x14ac:dyDescent="0.35">
      <c r="B1167" s="79" t="str">
        <f t="shared" ca="1" si="131"/>
        <v/>
      </c>
      <c r="C1167" s="80" t="str">
        <f t="shared" ca="1" si="125"/>
        <v/>
      </c>
      <c r="D1167" s="83" t="str">
        <f t="shared" ca="1" si="130"/>
        <v/>
      </c>
      <c r="E1167" s="81">
        <f t="shared" ca="1" si="129"/>
        <v>0</v>
      </c>
      <c r="F1167" s="83"/>
      <c r="G1167" s="82" t="str">
        <f t="shared" ca="1" si="126"/>
        <v/>
      </c>
      <c r="H1167" s="82" t="str">
        <f t="shared" ca="1" si="127"/>
        <v/>
      </c>
      <c r="I1167" s="82" t="str">
        <f t="shared" ca="1" si="128"/>
        <v/>
      </c>
    </row>
    <row r="1168" spans="2:9" ht="15" thickBot="1" x14ac:dyDescent="0.35">
      <c r="B1168" s="79" t="str">
        <f t="shared" ca="1" si="131"/>
        <v/>
      </c>
      <c r="C1168" s="80" t="str">
        <f t="shared" ca="1" si="125"/>
        <v/>
      </c>
      <c r="D1168" s="83" t="str">
        <f t="shared" ca="1" si="130"/>
        <v/>
      </c>
      <c r="E1168" s="81">
        <f t="shared" ca="1" si="129"/>
        <v>0</v>
      </c>
      <c r="F1168" s="83"/>
      <c r="G1168" s="82" t="str">
        <f t="shared" ca="1" si="126"/>
        <v/>
      </c>
      <c r="H1168" s="82" t="str">
        <f t="shared" ca="1" si="127"/>
        <v/>
      </c>
      <c r="I1168" s="82" t="str">
        <f t="shared" ca="1" si="128"/>
        <v/>
      </c>
    </row>
    <row r="1169" spans="2:9" ht="15" thickBot="1" x14ac:dyDescent="0.35">
      <c r="B1169" s="79" t="str">
        <f t="shared" ca="1" si="131"/>
        <v/>
      </c>
      <c r="C1169" s="80" t="str">
        <f t="shared" ca="1" si="125"/>
        <v/>
      </c>
      <c r="D1169" s="83" t="str">
        <f t="shared" ca="1" si="130"/>
        <v/>
      </c>
      <c r="E1169" s="81">
        <f t="shared" ca="1" si="129"/>
        <v>0</v>
      </c>
      <c r="F1169" s="83"/>
      <c r="G1169" s="82" t="str">
        <f t="shared" ca="1" si="126"/>
        <v/>
      </c>
      <c r="H1169" s="82" t="str">
        <f t="shared" ca="1" si="127"/>
        <v/>
      </c>
      <c r="I1169" s="82" t="str">
        <f t="shared" ca="1" si="128"/>
        <v/>
      </c>
    </row>
    <row r="1170" spans="2:9" ht="15" thickBot="1" x14ac:dyDescent="0.35">
      <c r="B1170" s="79" t="str">
        <f t="shared" ca="1" si="131"/>
        <v/>
      </c>
      <c r="C1170" s="80" t="str">
        <f t="shared" ca="1" si="125"/>
        <v/>
      </c>
      <c r="D1170" s="83" t="str">
        <f t="shared" ca="1" si="130"/>
        <v/>
      </c>
      <c r="E1170" s="81">
        <f t="shared" ca="1" si="129"/>
        <v>0</v>
      </c>
      <c r="F1170" s="83"/>
      <c r="G1170" s="82" t="str">
        <f t="shared" ca="1" si="126"/>
        <v/>
      </c>
      <c r="H1170" s="82" t="str">
        <f t="shared" ca="1" si="127"/>
        <v/>
      </c>
      <c r="I1170" s="82" t="str">
        <f t="shared" ca="1" si="128"/>
        <v/>
      </c>
    </row>
    <row r="1171" spans="2:9" ht="15" thickBot="1" x14ac:dyDescent="0.35">
      <c r="B1171" s="79" t="str">
        <f t="shared" ca="1" si="131"/>
        <v/>
      </c>
      <c r="C1171" s="80" t="str">
        <f t="shared" ca="1" si="125"/>
        <v/>
      </c>
      <c r="D1171" s="83" t="str">
        <f t="shared" ca="1" si="130"/>
        <v/>
      </c>
      <c r="E1171" s="81">
        <f t="shared" ca="1" si="129"/>
        <v>0</v>
      </c>
      <c r="F1171" s="83"/>
      <c r="G1171" s="82" t="str">
        <f t="shared" ca="1" si="126"/>
        <v/>
      </c>
      <c r="H1171" s="82" t="str">
        <f t="shared" ca="1" si="127"/>
        <v/>
      </c>
      <c r="I1171" s="82" t="str">
        <f t="shared" ca="1" si="128"/>
        <v/>
      </c>
    </row>
    <row r="1172" spans="2:9" ht="15" thickBot="1" x14ac:dyDescent="0.35">
      <c r="B1172" s="79" t="str">
        <f t="shared" ca="1" si="131"/>
        <v/>
      </c>
      <c r="C1172" s="80" t="str">
        <f t="shared" ca="1" si="125"/>
        <v/>
      </c>
      <c r="D1172" s="83" t="str">
        <f t="shared" ca="1" si="130"/>
        <v/>
      </c>
      <c r="E1172" s="81">
        <f t="shared" ca="1" si="129"/>
        <v>0</v>
      </c>
      <c r="F1172" s="83"/>
      <c r="G1172" s="82" t="str">
        <f t="shared" ca="1" si="126"/>
        <v/>
      </c>
      <c r="H1172" s="82" t="str">
        <f t="shared" ca="1" si="127"/>
        <v/>
      </c>
      <c r="I1172" s="82" t="str">
        <f t="shared" ca="1" si="128"/>
        <v/>
      </c>
    </row>
    <row r="1173" spans="2:9" ht="15" thickBot="1" x14ac:dyDescent="0.35">
      <c r="B1173" s="79" t="str">
        <f t="shared" ca="1" si="131"/>
        <v/>
      </c>
      <c r="C1173" s="80" t="str">
        <f t="shared" ca="1" si="125"/>
        <v/>
      </c>
      <c r="D1173" s="83" t="str">
        <f t="shared" ca="1" si="130"/>
        <v/>
      </c>
      <c r="E1173" s="81">
        <f t="shared" ca="1" si="129"/>
        <v>0</v>
      </c>
      <c r="F1173" s="83"/>
      <c r="G1173" s="82" t="str">
        <f t="shared" ca="1" si="126"/>
        <v/>
      </c>
      <c r="H1173" s="82" t="str">
        <f t="shared" ca="1" si="127"/>
        <v/>
      </c>
      <c r="I1173" s="82" t="str">
        <f t="shared" ca="1" si="128"/>
        <v/>
      </c>
    </row>
    <row r="1174" spans="2:9" ht="15" thickBot="1" x14ac:dyDescent="0.35">
      <c r="B1174" s="79" t="str">
        <f t="shared" ca="1" si="131"/>
        <v/>
      </c>
      <c r="C1174" s="80" t="str">
        <f t="shared" ca="1" si="125"/>
        <v/>
      </c>
      <c r="D1174" s="83" t="str">
        <f t="shared" ca="1" si="130"/>
        <v/>
      </c>
      <c r="E1174" s="81">
        <f t="shared" ca="1" si="129"/>
        <v>0</v>
      </c>
      <c r="F1174" s="83"/>
      <c r="G1174" s="82" t="str">
        <f t="shared" ca="1" si="126"/>
        <v/>
      </c>
      <c r="H1174" s="82" t="str">
        <f t="shared" ca="1" si="127"/>
        <v/>
      </c>
      <c r="I1174" s="82" t="str">
        <f t="shared" ca="1" si="128"/>
        <v/>
      </c>
    </row>
    <row r="1175" spans="2:9" ht="15" thickBot="1" x14ac:dyDescent="0.35">
      <c r="B1175" s="79" t="str">
        <f t="shared" ca="1" si="131"/>
        <v/>
      </c>
      <c r="C1175" s="80" t="str">
        <f t="shared" ca="1" si="125"/>
        <v/>
      </c>
      <c r="D1175" s="83" t="str">
        <f t="shared" ca="1" si="130"/>
        <v/>
      </c>
      <c r="E1175" s="81">
        <f t="shared" ca="1" si="129"/>
        <v>0</v>
      </c>
      <c r="F1175" s="83"/>
      <c r="G1175" s="82" t="str">
        <f t="shared" ca="1" si="126"/>
        <v/>
      </c>
      <c r="H1175" s="82" t="str">
        <f t="shared" ca="1" si="127"/>
        <v/>
      </c>
      <c r="I1175" s="82" t="str">
        <f t="shared" ca="1" si="128"/>
        <v/>
      </c>
    </row>
    <row r="1176" spans="2:9" ht="15" thickBot="1" x14ac:dyDescent="0.35">
      <c r="B1176" s="79" t="str">
        <f t="shared" ca="1" si="131"/>
        <v/>
      </c>
      <c r="C1176" s="80" t="str">
        <f t="shared" ref="C1176:C1239" ca="1" si="132">IF($E$10="End of the Period",IF(B1176="","",IF(OR(payment_frequency_3="Weekly",payment_frequency_3="Bi-weekly",payment_frequency_3="Semi-monthly"),first_payment_date_3+B1176*VLOOKUP(payment_frequency_3,periodic_table,2,0),EDATE(first_payment_date_3,B1176*VLOOKUP(payment_frequency_3,periodic_table,2,0)))),IF(B1176="","",IF(OR(payment_frequency_3="Weekly",payment_frequency_3="Bi-weekly",payment_frequency_3="Semi-monthly"),first_payment_date_3+(B1176-1)*VLOOKUP(payment_frequency_3,periodic_table,2,0),EDATE(first_payment_date_3,(B1176-1)*VLOOKUP(payment_frequency_3,periodic_table,2,0)))))</f>
        <v/>
      </c>
      <c r="D1176" s="83" t="str">
        <f t="shared" ca="1" si="130"/>
        <v/>
      </c>
      <c r="E1176" s="81">
        <f t="shared" ca="1" si="129"/>
        <v>0</v>
      </c>
      <c r="F1176" s="83"/>
      <c r="G1176" s="82" t="str">
        <f t="shared" ref="G1176:G1239" ca="1" si="133">IF(AND(payment_type_3=1,B1176=1),0,IF(B1176="","",I1175*rate_3))</f>
        <v/>
      </c>
      <c r="H1176" s="82" t="str">
        <f t="shared" ca="1" si="127"/>
        <v/>
      </c>
      <c r="I1176" s="82" t="str">
        <f t="shared" ca="1" si="128"/>
        <v/>
      </c>
    </row>
    <row r="1177" spans="2:9" ht="15" thickBot="1" x14ac:dyDescent="0.35">
      <c r="B1177" s="79" t="str">
        <f t="shared" ca="1" si="131"/>
        <v/>
      </c>
      <c r="C1177" s="80" t="str">
        <f t="shared" ca="1" si="132"/>
        <v/>
      </c>
      <c r="D1177" s="83" t="str">
        <f t="shared" ca="1" si="130"/>
        <v/>
      </c>
      <c r="E1177" s="81">
        <f t="shared" ca="1" si="129"/>
        <v>0</v>
      </c>
      <c r="F1177" s="83"/>
      <c r="G1177" s="82" t="str">
        <f t="shared" ca="1" si="133"/>
        <v/>
      </c>
      <c r="H1177" s="82" t="str">
        <f t="shared" ref="H1177:H1240" ca="1" si="134">IF(B1177="","",D1177-G1177+E1177+F1177)</f>
        <v/>
      </c>
      <c r="I1177" s="82" t="str">
        <f t="shared" ref="I1177:I1240" ca="1" si="135">IFERROR(IF(H1177&lt;=0,"",I1176-H1177),"")</f>
        <v/>
      </c>
    </row>
    <row r="1178" spans="2:9" ht="15" thickBot="1" x14ac:dyDescent="0.35">
      <c r="B1178" s="79" t="str">
        <f t="shared" ca="1" si="131"/>
        <v/>
      </c>
      <c r="C1178" s="80" t="str">
        <f t="shared" ca="1" si="132"/>
        <v/>
      </c>
      <c r="D1178" s="83" t="str">
        <f t="shared" ca="1" si="130"/>
        <v/>
      </c>
      <c r="E1178" s="81">
        <f t="shared" ca="1" si="129"/>
        <v>0</v>
      </c>
      <c r="F1178" s="83"/>
      <c r="G1178" s="82" t="str">
        <f t="shared" ca="1" si="133"/>
        <v/>
      </c>
      <c r="H1178" s="82" t="str">
        <f t="shared" ca="1" si="134"/>
        <v/>
      </c>
      <c r="I1178" s="82" t="str">
        <f t="shared" ca="1" si="135"/>
        <v/>
      </c>
    </row>
    <row r="1179" spans="2:9" ht="15" thickBot="1" x14ac:dyDescent="0.35">
      <c r="B1179" s="79" t="str">
        <f t="shared" ca="1" si="131"/>
        <v/>
      </c>
      <c r="C1179" s="80" t="str">
        <f t="shared" ca="1" si="132"/>
        <v/>
      </c>
      <c r="D1179" s="83" t="str">
        <f t="shared" ca="1" si="130"/>
        <v/>
      </c>
      <c r="E1179" s="81">
        <f t="shared" ca="1" si="129"/>
        <v>0</v>
      </c>
      <c r="F1179" s="83"/>
      <c r="G1179" s="82" t="str">
        <f t="shared" ca="1" si="133"/>
        <v/>
      </c>
      <c r="H1179" s="82" t="str">
        <f t="shared" ca="1" si="134"/>
        <v/>
      </c>
      <c r="I1179" s="82" t="str">
        <f t="shared" ca="1" si="135"/>
        <v/>
      </c>
    </row>
    <row r="1180" spans="2:9" ht="15" thickBot="1" x14ac:dyDescent="0.35">
      <c r="B1180" s="79" t="str">
        <f t="shared" ca="1" si="131"/>
        <v/>
      </c>
      <c r="C1180" s="80" t="str">
        <f t="shared" ca="1" si="132"/>
        <v/>
      </c>
      <c r="D1180" s="83" t="str">
        <f t="shared" ca="1" si="130"/>
        <v/>
      </c>
      <c r="E1180" s="81">
        <f t="shared" ca="1" si="129"/>
        <v>0</v>
      </c>
      <c r="F1180" s="83"/>
      <c r="G1180" s="82" t="str">
        <f t="shared" ca="1" si="133"/>
        <v/>
      </c>
      <c r="H1180" s="82" t="str">
        <f t="shared" ca="1" si="134"/>
        <v/>
      </c>
      <c r="I1180" s="82" t="str">
        <f t="shared" ca="1" si="135"/>
        <v/>
      </c>
    </row>
    <row r="1181" spans="2:9" ht="15" thickBot="1" x14ac:dyDescent="0.35">
      <c r="B1181" s="79" t="str">
        <f t="shared" ca="1" si="131"/>
        <v/>
      </c>
      <c r="C1181" s="80" t="str">
        <f t="shared" ca="1" si="132"/>
        <v/>
      </c>
      <c r="D1181" s="83" t="str">
        <f t="shared" ca="1" si="130"/>
        <v/>
      </c>
      <c r="E1181" s="81">
        <f t="shared" ca="1" si="129"/>
        <v>0</v>
      </c>
      <c r="F1181" s="83"/>
      <c r="G1181" s="82" t="str">
        <f t="shared" ca="1" si="133"/>
        <v/>
      </c>
      <c r="H1181" s="82" t="str">
        <f t="shared" ca="1" si="134"/>
        <v/>
      </c>
      <c r="I1181" s="82" t="str">
        <f t="shared" ca="1" si="135"/>
        <v/>
      </c>
    </row>
    <row r="1182" spans="2:9" ht="15" thickBot="1" x14ac:dyDescent="0.35">
      <c r="B1182" s="79" t="str">
        <f t="shared" ca="1" si="131"/>
        <v/>
      </c>
      <c r="C1182" s="80" t="str">
        <f t="shared" ca="1" si="132"/>
        <v/>
      </c>
      <c r="D1182" s="83" t="str">
        <f t="shared" ca="1" si="130"/>
        <v/>
      </c>
      <c r="E1182" s="81">
        <f t="shared" ca="1" si="129"/>
        <v>0</v>
      </c>
      <c r="F1182" s="83"/>
      <c r="G1182" s="82" t="str">
        <f t="shared" ca="1" si="133"/>
        <v/>
      </c>
      <c r="H1182" s="82" t="str">
        <f t="shared" ca="1" si="134"/>
        <v/>
      </c>
      <c r="I1182" s="82" t="str">
        <f t="shared" ca="1" si="135"/>
        <v/>
      </c>
    </row>
    <row r="1183" spans="2:9" ht="15" thickBot="1" x14ac:dyDescent="0.35">
      <c r="B1183" s="79" t="str">
        <f t="shared" ca="1" si="131"/>
        <v/>
      </c>
      <c r="C1183" s="80" t="str">
        <f t="shared" ca="1" si="132"/>
        <v/>
      </c>
      <c r="D1183" s="83" t="str">
        <f t="shared" ca="1" si="130"/>
        <v/>
      </c>
      <c r="E1183" s="81">
        <f t="shared" ca="1" si="129"/>
        <v>0</v>
      </c>
      <c r="F1183" s="83"/>
      <c r="G1183" s="82" t="str">
        <f t="shared" ca="1" si="133"/>
        <v/>
      </c>
      <c r="H1183" s="82" t="str">
        <f t="shared" ca="1" si="134"/>
        <v/>
      </c>
      <c r="I1183" s="82" t="str">
        <f t="shared" ca="1" si="135"/>
        <v/>
      </c>
    </row>
    <row r="1184" spans="2:9" ht="15" thickBot="1" x14ac:dyDescent="0.35">
      <c r="B1184" s="79" t="str">
        <f t="shared" ca="1" si="131"/>
        <v/>
      </c>
      <c r="C1184" s="80" t="str">
        <f t="shared" ca="1" si="132"/>
        <v/>
      </c>
      <c r="D1184" s="83" t="str">
        <f t="shared" ca="1" si="130"/>
        <v/>
      </c>
      <c r="E1184" s="81">
        <f t="shared" ca="1" si="129"/>
        <v>0</v>
      </c>
      <c r="F1184" s="83"/>
      <c r="G1184" s="82" t="str">
        <f t="shared" ca="1" si="133"/>
        <v/>
      </c>
      <c r="H1184" s="82" t="str">
        <f t="shared" ca="1" si="134"/>
        <v/>
      </c>
      <c r="I1184" s="82" t="str">
        <f t="shared" ca="1" si="135"/>
        <v/>
      </c>
    </row>
    <row r="1185" spans="2:9" ht="15" thickBot="1" x14ac:dyDescent="0.35">
      <c r="B1185" s="79" t="str">
        <f t="shared" ca="1" si="131"/>
        <v/>
      </c>
      <c r="C1185" s="80" t="str">
        <f t="shared" ca="1" si="132"/>
        <v/>
      </c>
      <c r="D1185" s="83" t="str">
        <f t="shared" ca="1" si="130"/>
        <v/>
      </c>
      <c r="E1185" s="81">
        <f t="shared" ca="1" si="129"/>
        <v>0</v>
      </c>
      <c r="F1185" s="83"/>
      <c r="G1185" s="82" t="str">
        <f t="shared" ca="1" si="133"/>
        <v/>
      </c>
      <c r="H1185" s="82" t="str">
        <f t="shared" ca="1" si="134"/>
        <v/>
      </c>
      <c r="I1185" s="82" t="str">
        <f t="shared" ca="1" si="135"/>
        <v/>
      </c>
    </row>
    <row r="1186" spans="2:9" ht="15" thickBot="1" x14ac:dyDescent="0.35">
      <c r="B1186" s="79" t="str">
        <f t="shared" ca="1" si="131"/>
        <v/>
      </c>
      <c r="C1186" s="80" t="str">
        <f t="shared" ca="1" si="132"/>
        <v/>
      </c>
      <c r="D1186" s="83" t="str">
        <f t="shared" ca="1" si="130"/>
        <v/>
      </c>
      <c r="E1186" s="81">
        <f t="shared" ca="1" si="129"/>
        <v>0</v>
      </c>
      <c r="F1186" s="83"/>
      <c r="G1186" s="82" t="str">
        <f t="shared" ca="1" si="133"/>
        <v/>
      </c>
      <c r="H1186" s="82" t="str">
        <f t="shared" ca="1" si="134"/>
        <v/>
      </c>
      <c r="I1186" s="82" t="str">
        <f t="shared" ca="1" si="135"/>
        <v/>
      </c>
    </row>
    <row r="1187" spans="2:9" ht="15" thickBot="1" x14ac:dyDescent="0.35">
      <c r="B1187" s="79" t="str">
        <f t="shared" ca="1" si="131"/>
        <v/>
      </c>
      <c r="C1187" s="80" t="str">
        <f t="shared" ca="1" si="132"/>
        <v/>
      </c>
      <c r="D1187" s="83" t="str">
        <f t="shared" ca="1" si="130"/>
        <v/>
      </c>
      <c r="E1187" s="81">
        <f t="shared" ca="1" si="129"/>
        <v>0</v>
      </c>
      <c r="F1187" s="83"/>
      <c r="G1187" s="82" t="str">
        <f t="shared" ca="1" si="133"/>
        <v/>
      </c>
      <c r="H1187" s="82" t="str">
        <f t="shared" ca="1" si="134"/>
        <v/>
      </c>
      <c r="I1187" s="82" t="str">
        <f t="shared" ca="1" si="135"/>
        <v/>
      </c>
    </row>
    <row r="1188" spans="2:9" ht="15" thickBot="1" x14ac:dyDescent="0.35">
      <c r="B1188" s="79" t="str">
        <f t="shared" ca="1" si="131"/>
        <v/>
      </c>
      <c r="C1188" s="80" t="str">
        <f t="shared" ca="1" si="132"/>
        <v/>
      </c>
      <c r="D1188" s="83" t="str">
        <f t="shared" ca="1" si="130"/>
        <v/>
      </c>
      <c r="E1188" s="81">
        <f t="shared" ref="E1188:E1251" ca="1" si="136">IFERROR(IF(I1187-D1188&lt;$E$13,0,IF(B1188=$I$17,$E$13,IF(B1188&lt;$I$17,0,IF(MOD(B1188-$I$17,$E$18)=0,$E$13,0)))),0)</f>
        <v>0</v>
      </c>
      <c r="F1188" s="83"/>
      <c r="G1188" s="82" t="str">
        <f t="shared" ca="1" si="133"/>
        <v/>
      </c>
      <c r="H1188" s="82" t="str">
        <f t="shared" ca="1" si="134"/>
        <v/>
      </c>
      <c r="I1188" s="82" t="str">
        <f t="shared" ca="1" si="135"/>
        <v/>
      </c>
    </row>
    <row r="1189" spans="2:9" ht="15" thickBot="1" x14ac:dyDescent="0.35">
      <c r="B1189" s="79" t="str">
        <f t="shared" ca="1" si="131"/>
        <v/>
      </c>
      <c r="C1189" s="80" t="str">
        <f t="shared" ca="1" si="132"/>
        <v/>
      </c>
      <c r="D1189" s="83" t="str">
        <f t="shared" ca="1" si="130"/>
        <v/>
      </c>
      <c r="E1189" s="81">
        <f t="shared" ca="1" si="136"/>
        <v>0</v>
      </c>
      <c r="F1189" s="83"/>
      <c r="G1189" s="82" t="str">
        <f t="shared" ca="1" si="133"/>
        <v/>
      </c>
      <c r="H1189" s="82" t="str">
        <f t="shared" ca="1" si="134"/>
        <v/>
      </c>
      <c r="I1189" s="82" t="str">
        <f t="shared" ca="1" si="135"/>
        <v/>
      </c>
    </row>
    <row r="1190" spans="2:9" ht="15" thickBot="1" x14ac:dyDescent="0.35">
      <c r="B1190" s="79" t="str">
        <f t="shared" ca="1" si="131"/>
        <v/>
      </c>
      <c r="C1190" s="80" t="str">
        <f t="shared" ca="1" si="132"/>
        <v/>
      </c>
      <c r="D1190" s="83" t="str">
        <f t="shared" ca="1" si="130"/>
        <v/>
      </c>
      <c r="E1190" s="81">
        <f t="shared" ca="1" si="136"/>
        <v>0</v>
      </c>
      <c r="F1190" s="83"/>
      <c r="G1190" s="82" t="str">
        <f t="shared" ca="1" si="133"/>
        <v/>
      </c>
      <c r="H1190" s="82" t="str">
        <f t="shared" ca="1" si="134"/>
        <v/>
      </c>
      <c r="I1190" s="82" t="str">
        <f t="shared" ca="1" si="135"/>
        <v/>
      </c>
    </row>
    <row r="1191" spans="2:9" ht="15" thickBot="1" x14ac:dyDescent="0.35">
      <c r="B1191" s="79" t="str">
        <f t="shared" ca="1" si="131"/>
        <v/>
      </c>
      <c r="C1191" s="80" t="str">
        <f t="shared" ca="1" si="132"/>
        <v/>
      </c>
      <c r="D1191" s="83" t="str">
        <f t="shared" ca="1" si="130"/>
        <v/>
      </c>
      <c r="E1191" s="81">
        <f t="shared" ca="1" si="136"/>
        <v>0</v>
      </c>
      <c r="F1191" s="83"/>
      <c r="G1191" s="82" t="str">
        <f t="shared" ca="1" si="133"/>
        <v/>
      </c>
      <c r="H1191" s="82" t="str">
        <f t="shared" ca="1" si="134"/>
        <v/>
      </c>
      <c r="I1191" s="82" t="str">
        <f t="shared" ca="1" si="135"/>
        <v/>
      </c>
    </row>
    <row r="1192" spans="2:9" ht="15" thickBot="1" x14ac:dyDescent="0.35">
      <c r="B1192" s="79" t="str">
        <f t="shared" ca="1" si="131"/>
        <v/>
      </c>
      <c r="C1192" s="80" t="str">
        <f t="shared" ca="1" si="132"/>
        <v/>
      </c>
      <c r="D1192" s="83" t="str">
        <f t="shared" ca="1" si="130"/>
        <v/>
      </c>
      <c r="E1192" s="81">
        <f t="shared" ca="1" si="136"/>
        <v>0</v>
      </c>
      <c r="F1192" s="83"/>
      <c r="G1192" s="82" t="str">
        <f t="shared" ca="1" si="133"/>
        <v/>
      </c>
      <c r="H1192" s="82" t="str">
        <f t="shared" ca="1" si="134"/>
        <v/>
      </c>
      <c r="I1192" s="82" t="str">
        <f t="shared" ca="1" si="135"/>
        <v/>
      </c>
    </row>
    <row r="1193" spans="2:9" ht="15" thickBot="1" x14ac:dyDescent="0.35">
      <c r="B1193" s="79" t="str">
        <f t="shared" ca="1" si="131"/>
        <v/>
      </c>
      <c r="C1193" s="80" t="str">
        <f t="shared" ca="1" si="132"/>
        <v/>
      </c>
      <c r="D1193" s="83" t="str">
        <f t="shared" ref="D1193:D1256" ca="1" si="137">IF(B1193="","",IF(I1192&lt;payment_3,I1192*(1+rate_3),payment_3))</f>
        <v/>
      </c>
      <c r="E1193" s="81">
        <f t="shared" ca="1" si="136"/>
        <v>0</v>
      </c>
      <c r="F1193" s="83"/>
      <c r="G1193" s="82" t="str">
        <f t="shared" ca="1" si="133"/>
        <v/>
      </c>
      <c r="H1193" s="82" t="str">
        <f t="shared" ca="1" si="134"/>
        <v/>
      </c>
      <c r="I1193" s="82" t="str">
        <f t="shared" ca="1" si="135"/>
        <v/>
      </c>
    </row>
    <row r="1194" spans="2:9" ht="15" thickBot="1" x14ac:dyDescent="0.35">
      <c r="B1194" s="79" t="str">
        <f t="shared" ca="1" si="131"/>
        <v/>
      </c>
      <c r="C1194" s="80" t="str">
        <f t="shared" ca="1" si="132"/>
        <v/>
      </c>
      <c r="D1194" s="83" t="str">
        <f t="shared" ca="1" si="137"/>
        <v/>
      </c>
      <c r="E1194" s="81">
        <f t="shared" ca="1" si="136"/>
        <v>0</v>
      </c>
      <c r="F1194" s="83"/>
      <c r="G1194" s="82" t="str">
        <f t="shared" ca="1" si="133"/>
        <v/>
      </c>
      <c r="H1194" s="82" t="str">
        <f t="shared" ca="1" si="134"/>
        <v/>
      </c>
      <c r="I1194" s="82" t="str">
        <f t="shared" ca="1" si="135"/>
        <v/>
      </c>
    </row>
    <row r="1195" spans="2:9" ht="15" thickBot="1" x14ac:dyDescent="0.35">
      <c r="B1195" s="79" t="str">
        <f t="shared" ca="1" si="131"/>
        <v/>
      </c>
      <c r="C1195" s="80" t="str">
        <f t="shared" ca="1" si="132"/>
        <v/>
      </c>
      <c r="D1195" s="83" t="str">
        <f t="shared" ca="1" si="137"/>
        <v/>
      </c>
      <c r="E1195" s="81">
        <f t="shared" ca="1" si="136"/>
        <v>0</v>
      </c>
      <c r="F1195" s="83"/>
      <c r="G1195" s="82" t="str">
        <f t="shared" ca="1" si="133"/>
        <v/>
      </c>
      <c r="H1195" s="82" t="str">
        <f t="shared" ca="1" si="134"/>
        <v/>
      </c>
      <c r="I1195" s="82" t="str">
        <f t="shared" ca="1" si="135"/>
        <v/>
      </c>
    </row>
    <row r="1196" spans="2:9" ht="15" thickBot="1" x14ac:dyDescent="0.35">
      <c r="B1196" s="79" t="str">
        <f t="shared" ca="1" si="131"/>
        <v/>
      </c>
      <c r="C1196" s="80" t="str">
        <f t="shared" ca="1" si="132"/>
        <v/>
      </c>
      <c r="D1196" s="83" t="str">
        <f t="shared" ca="1" si="137"/>
        <v/>
      </c>
      <c r="E1196" s="81">
        <f t="shared" ca="1" si="136"/>
        <v>0</v>
      </c>
      <c r="F1196" s="83"/>
      <c r="G1196" s="82" t="str">
        <f t="shared" ca="1" si="133"/>
        <v/>
      </c>
      <c r="H1196" s="82" t="str">
        <f t="shared" ca="1" si="134"/>
        <v/>
      </c>
      <c r="I1196" s="82" t="str">
        <f t="shared" ca="1" si="135"/>
        <v/>
      </c>
    </row>
    <row r="1197" spans="2:9" ht="15" thickBot="1" x14ac:dyDescent="0.35">
      <c r="B1197" s="79" t="str">
        <f t="shared" ca="1" si="131"/>
        <v/>
      </c>
      <c r="C1197" s="80" t="str">
        <f t="shared" ca="1" si="132"/>
        <v/>
      </c>
      <c r="D1197" s="83" t="str">
        <f t="shared" ca="1" si="137"/>
        <v/>
      </c>
      <c r="E1197" s="81">
        <f t="shared" ca="1" si="136"/>
        <v>0</v>
      </c>
      <c r="F1197" s="83"/>
      <c r="G1197" s="82" t="str">
        <f t="shared" ca="1" si="133"/>
        <v/>
      </c>
      <c r="H1197" s="82" t="str">
        <f t="shared" ca="1" si="134"/>
        <v/>
      </c>
      <c r="I1197" s="82" t="str">
        <f t="shared" ca="1" si="135"/>
        <v/>
      </c>
    </row>
    <row r="1198" spans="2:9" ht="15" thickBot="1" x14ac:dyDescent="0.35">
      <c r="B1198" s="79" t="str">
        <f t="shared" ca="1" si="131"/>
        <v/>
      </c>
      <c r="C1198" s="80" t="str">
        <f t="shared" ca="1" si="132"/>
        <v/>
      </c>
      <c r="D1198" s="83" t="str">
        <f t="shared" ca="1" si="137"/>
        <v/>
      </c>
      <c r="E1198" s="81">
        <f t="shared" ca="1" si="136"/>
        <v>0</v>
      </c>
      <c r="F1198" s="83"/>
      <c r="G1198" s="82" t="str">
        <f t="shared" ca="1" si="133"/>
        <v/>
      </c>
      <c r="H1198" s="82" t="str">
        <f t="shared" ca="1" si="134"/>
        <v/>
      </c>
      <c r="I1198" s="82" t="str">
        <f t="shared" ca="1" si="135"/>
        <v/>
      </c>
    </row>
    <row r="1199" spans="2:9" ht="15" thickBot="1" x14ac:dyDescent="0.35">
      <c r="B1199" s="79" t="str">
        <f t="shared" ref="B1199:B1262" ca="1" si="138">IFERROR(IF(I1198&lt;=0,"",B1198+1),"")</f>
        <v/>
      </c>
      <c r="C1199" s="80" t="str">
        <f t="shared" ca="1" si="132"/>
        <v/>
      </c>
      <c r="D1199" s="83" t="str">
        <f t="shared" ca="1" si="137"/>
        <v/>
      </c>
      <c r="E1199" s="81">
        <f t="shared" ca="1" si="136"/>
        <v>0</v>
      </c>
      <c r="F1199" s="83"/>
      <c r="G1199" s="82" t="str">
        <f t="shared" ca="1" si="133"/>
        <v/>
      </c>
      <c r="H1199" s="82" t="str">
        <f t="shared" ca="1" si="134"/>
        <v/>
      </c>
      <c r="I1199" s="82" t="str">
        <f t="shared" ca="1" si="135"/>
        <v/>
      </c>
    </row>
    <row r="1200" spans="2:9" ht="15" thickBot="1" x14ac:dyDescent="0.35">
      <c r="B1200" s="79" t="str">
        <f t="shared" ca="1" si="138"/>
        <v/>
      </c>
      <c r="C1200" s="80" t="str">
        <f t="shared" ca="1" si="132"/>
        <v/>
      </c>
      <c r="D1200" s="83" t="str">
        <f t="shared" ca="1" si="137"/>
        <v/>
      </c>
      <c r="E1200" s="81">
        <f t="shared" ca="1" si="136"/>
        <v>0</v>
      </c>
      <c r="F1200" s="83"/>
      <c r="G1200" s="82" t="str">
        <f t="shared" ca="1" si="133"/>
        <v/>
      </c>
      <c r="H1200" s="82" t="str">
        <f t="shared" ca="1" si="134"/>
        <v/>
      </c>
      <c r="I1200" s="82" t="str">
        <f t="shared" ca="1" si="135"/>
        <v/>
      </c>
    </row>
    <row r="1201" spans="2:9" ht="15" thickBot="1" x14ac:dyDescent="0.35">
      <c r="B1201" s="79" t="str">
        <f t="shared" ca="1" si="138"/>
        <v/>
      </c>
      <c r="C1201" s="80" t="str">
        <f t="shared" ca="1" si="132"/>
        <v/>
      </c>
      <c r="D1201" s="83" t="str">
        <f t="shared" ca="1" si="137"/>
        <v/>
      </c>
      <c r="E1201" s="81">
        <f t="shared" ca="1" si="136"/>
        <v>0</v>
      </c>
      <c r="F1201" s="83"/>
      <c r="G1201" s="82" t="str">
        <f t="shared" ca="1" si="133"/>
        <v/>
      </c>
      <c r="H1201" s="82" t="str">
        <f t="shared" ca="1" si="134"/>
        <v/>
      </c>
      <c r="I1201" s="82" t="str">
        <f t="shared" ca="1" si="135"/>
        <v/>
      </c>
    </row>
    <row r="1202" spans="2:9" ht="15" thickBot="1" x14ac:dyDescent="0.35">
      <c r="B1202" s="79" t="str">
        <f t="shared" ca="1" si="138"/>
        <v/>
      </c>
      <c r="C1202" s="80" t="str">
        <f t="shared" ca="1" si="132"/>
        <v/>
      </c>
      <c r="D1202" s="83" t="str">
        <f t="shared" ca="1" si="137"/>
        <v/>
      </c>
      <c r="E1202" s="81">
        <f t="shared" ca="1" si="136"/>
        <v>0</v>
      </c>
      <c r="F1202" s="83"/>
      <c r="G1202" s="82" t="str">
        <f t="shared" ca="1" si="133"/>
        <v/>
      </c>
      <c r="H1202" s="82" t="str">
        <f t="shared" ca="1" si="134"/>
        <v/>
      </c>
      <c r="I1202" s="82" t="str">
        <f t="shared" ca="1" si="135"/>
        <v/>
      </c>
    </row>
    <row r="1203" spans="2:9" ht="15" thickBot="1" x14ac:dyDescent="0.35">
      <c r="B1203" s="79" t="str">
        <f t="shared" ca="1" si="138"/>
        <v/>
      </c>
      <c r="C1203" s="80" t="str">
        <f t="shared" ca="1" si="132"/>
        <v/>
      </c>
      <c r="D1203" s="83" t="str">
        <f t="shared" ca="1" si="137"/>
        <v/>
      </c>
      <c r="E1203" s="81">
        <f t="shared" ca="1" si="136"/>
        <v>0</v>
      </c>
      <c r="F1203" s="83"/>
      <c r="G1203" s="82" t="str">
        <f t="shared" ca="1" si="133"/>
        <v/>
      </c>
      <c r="H1203" s="82" t="str">
        <f t="shared" ca="1" si="134"/>
        <v/>
      </c>
      <c r="I1203" s="82" t="str">
        <f t="shared" ca="1" si="135"/>
        <v/>
      </c>
    </row>
    <row r="1204" spans="2:9" ht="15" thickBot="1" x14ac:dyDescent="0.35">
      <c r="B1204" s="79" t="str">
        <f t="shared" ca="1" si="138"/>
        <v/>
      </c>
      <c r="C1204" s="80" t="str">
        <f t="shared" ca="1" si="132"/>
        <v/>
      </c>
      <c r="D1204" s="83" t="str">
        <f t="shared" ca="1" si="137"/>
        <v/>
      </c>
      <c r="E1204" s="81">
        <f t="shared" ca="1" si="136"/>
        <v>0</v>
      </c>
      <c r="F1204" s="83"/>
      <c r="G1204" s="82" t="str">
        <f t="shared" ca="1" si="133"/>
        <v/>
      </c>
      <c r="H1204" s="82" t="str">
        <f t="shared" ca="1" si="134"/>
        <v/>
      </c>
      <c r="I1204" s="82" t="str">
        <f t="shared" ca="1" si="135"/>
        <v/>
      </c>
    </row>
    <row r="1205" spans="2:9" ht="15" thickBot="1" x14ac:dyDescent="0.35">
      <c r="B1205" s="79" t="str">
        <f t="shared" ca="1" si="138"/>
        <v/>
      </c>
      <c r="C1205" s="80" t="str">
        <f t="shared" ca="1" si="132"/>
        <v/>
      </c>
      <c r="D1205" s="83" t="str">
        <f t="shared" ca="1" si="137"/>
        <v/>
      </c>
      <c r="E1205" s="81">
        <f t="shared" ca="1" si="136"/>
        <v>0</v>
      </c>
      <c r="F1205" s="83"/>
      <c r="G1205" s="82" t="str">
        <f t="shared" ca="1" si="133"/>
        <v/>
      </c>
      <c r="H1205" s="82" t="str">
        <f t="shared" ca="1" si="134"/>
        <v/>
      </c>
      <c r="I1205" s="82" t="str">
        <f t="shared" ca="1" si="135"/>
        <v/>
      </c>
    </row>
    <row r="1206" spans="2:9" ht="15" thickBot="1" x14ac:dyDescent="0.35">
      <c r="B1206" s="79" t="str">
        <f t="shared" ca="1" si="138"/>
        <v/>
      </c>
      <c r="C1206" s="80" t="str">
        <f t="shared" ca="1" si="132"/>
        <v/>
      </c>
      <c r="D1206" s="83" t="str">
        <f t="shared" ca="1" si="137"/>
        <v/>
      </c>
      <c r="E1206" s="81">
        <f t="shared" ca="1" si="136"/>
        <v>0</v>
      </c>
      <c r="F1206" s="83"/>
      <c r="G1206" s="82" t="str">
        <f t="shared" ca="1" si="133"/>
        <v/>
      </c>
      <c r="H1206" s="82" t="str">
        <f t="shared" ca="1" si="134"/>
        <v/>
      </c>
      <c r="I1206" s="82" t="str">
        <f t="shared" ca="1" si="135"/>
        <v/>
      </c>
    </row>
    <row r="1207" spans="2:9" ht="15" thickBot="1" x14ac:dyDescent="0.35">
      <c r="B1207" s="79" t="str">
        <f t="shared" ca="1" si="138"/>
        <v/>
      </c>
      <c r="C1207" s="80" t="str">
        <f t="shared" ca="1" si="132"/>
        <v/>
      </c>
      <c r="D1207" s="83" t="str">
        <f t="shared" ca="1" si="137"/>
        <v/>
      </c>
      <c r="E1207" s="81">
        <f t="shared" ca="1" si="136"/>
        <v>0</v>
      </c>
      <c r="F1207" s="83"/>
      <c r="G1207" s="82" t="str">
        <f t="shared" ca="1" si="133"/>
        <v/>
      </c>
      <c r="H1207" s="82" t="str">
        <f t="shared" ca="1" si="134"/>
        <v/>
      </c>
      <c r="I1207" s="82" t="str">
        <f t="shared" ca="1" si="135"/>
        <v/>
      </c>
    </row>
    <row r="1208" spans="2:9" ht="15" thickBot="1" x14ac:dyDescent="0.35">
      <c r="B1208" s="79" t="str">
        <f t="shared" ca="1" si="138"/>
        <v/>
      </c>
      <c r="C1208" s="80" t="str">
        <f t="shared" ca="1" si="132"/>
        <v/>
      </c>
      <c r="D1208" s="83" t="str">
        <f t="shared" ca="1" si="137"/>
        <v/>
      </c>
      <c r="E1208" s="81">
        <f t="shared" ca="1" si="136"/>
        <v>0</v>
      </c>
      <c r="F1208" s="83"/>
      <c r="G1208" s="82" t="str">
        <f t="shared" ca="1" si="133"/>
        <v/>
      </c>
      <c r="H1208" s="82" t="str">
        <f t="shared" ca="1" si="134"/>
        <v/>
      </c>
      <c r="I1208" s="82" t="str">
        <f t="shared" ca="1" si="135"/>
        <v/>
      </c>
    </row>
    <row r="1209" spans="2:9" ht="15" thickBot="1" x14ac:dyDescent="0.35">
      <c r="B1209" s="79" t="str">
        <f t="shared" ca="1" si="138"/>
        <v/>
      </c>
      <c r="C1209" s="80" t="str">
        <f t="shared" ca="1" si="132"/>
        <v/>
      </c>
      <c r="D1209" s="83" t="str">
        <f t="shared" ca="1" si="137"/>
        <v/>
      </c>
      <c r="E1209" s="81">
        <f t="shared" ca="1" si="136"/>
        <v>0</v>
      </c>
      <c r="F1209" s="83"/>
      <c r="G1209" s="82" t="str">
        <f t="shared" ca="1" si="133"/>
        <v/>
      </c>
      <c r="H1209" s="82" t="str">
        <f t="shared" ca="1" si="134"/>
        <v/>
      </c>
      <c r="I1209" s="82" t="str">
        <f t="shared" ca="1" si="135"/>
        <v/>
      </c>
    </row>
    <row r="1210" spans="2:9" ht="15" thickBot="1" x14ac:dyDescent="0.35">
      <c r="B1210" s="79" t="str">
        <f t="shared" ca="1" si="138"/>
        <v/>
      </c>
      <c r="C1210" s="80" t="str">
        <f t="shared" ca="1" si="132"/>
        <v/>
      </c>
      <c r="D1210" s="83" t="str">
        <f t="shared" ca="1" si="137"/>
        <v/>
      </c>
      <c r="E1210" s="81">
        <f t="shared" ca="1" si="136"/>
        <v>0</v>
      </c>
      <c r="F1210" s="83"/>
      <c r="G1210" s="82" t="str">
        <f t="shared" ca="1" si="133"/>
        <v/>
      </c>
      <c r="H1210" s="82" t="str">
        <f t="shared" ca="1" si="134"/>
        <v/>
      </c>
      <c r="I1210" s="82" t="str">
        <f t="shared" ca="1" si="135"/>
        <v/>
      </c>
    </row>
    <row r="1211" spans="2:9" ht="15" thickBot="1" x14ac:dyDescent="0.35">
      <c r="B1211" s="79" t="str">
        <f t="shared" ca="1" si="138"/>
        <v/>
      </c>
      <c r="C1211" s="80" t="str">
        <f t="shared" ca="1" si="132"/>
        <v/>
      </c>
      <c r="D1211" s="83" t="str">
        <f t="shared" ca="1" si="137"/>
        <v/>
      </c>
      <c r="E1211" s="81">
        <f t="shared" ca="1" si="136"/>
        <v>0</v>
      </c>
      <c r="F1211" s="83"/>
      <c r="G1211" s="82" t="str">
        <f t="shared" ca="1" si="133"/>
        <v/>
      </c>
      <c r="H1211" s="82" t="str">
        <f t="shared" ca="1" si="134"/>
        <v/>
      </c>
      <c r="I1211" s="82" t="str">
        <f t="shared" ca="1" si="135"/>
        <v/>
      </c>
    </row>
    <row r="1212" spans="2:9" ht="15" thickBot="1" x14ac:dyDescent="0.35">
      <c r="B1212" s="79" t="str">
        <f t="shared" ca="1" si="138"/>
        <v/>
      </c>
      <c r="C1212" s="80" t="str">
        <f t="shared" ca="1" si="132"/>
        <v/>
      </c>
      <c r="D1212" s="83" t="str">
        <f t="shared" ca="1" si="137"/>
        <v/>
      </c>
      <c r="E1212" s="81">
        <f t="shared" ca="1" si="136"/>
        <v>0</v>
      </c>
      <c r="F1212" s="83"/>
      <c r="G1212" s="82" t="str">
        <f t="shared" ca="1" si="133"/>
        <v/>
      </c>
      <c r="H1212" s="82" t="str">
        <f t="shared" ca="1" si="134"/>
        <v/>
      </c>
      <c r="I1212" s="82" t="str">
        <f t="shared" ca="1" si="135"/>
        <v/>
      </c>
    </row>
    <row r="1213" spans="2:9" ht="15" thickBot="1" x14ac:dyDescent="0.35">
      <c r="B1213" s="79" t="str">
        <f t="shared" ca="1" si="138"/>
        <v/>
      </c>
      <c r="C1213" s="80" t="str">
        <f t="shared" ca="1" si="132"/>
        <v/>
      </c>
      <c r="D1213" s="83" t="str">
        <f t="shared" ca="1" si="137"/>
        <v/>
      </c>
      <c r="E1213" s="81">
        <f t="shared" ca="1" si="136"/>
        <v>0</v>
      </c>
      <c r="F1213" s="83"/>
      <c r="G1213" s="82" t="str">
        <f t="shared" ca="1" si="133"/>
        <v/>
      </c>
      <c r="H1213" s="82" t="str">
        <f t="shared" ca="1" si="134"/>
        <v/>
      </c>
      <c r="I1213" s="82" t="str">
        <f t="shared" ca="1" si="135"/>
        <v/>
      </c>
    </row>
    <row r="1214" spans="2:9" ht="15" thickBot="1" x14ac:dyDescent="0.35">
      <c r="B1214" s="79" t="str">
        <f t="shared" ca="1" si="138"/>
        <v/>
      </c>
      <c r="C1214" s="80" t="str">
        <f t="shared" ca="1" si="132"/>
        <v/>
      </c>
      <c r="D1214" s="83" t="str">
        <f t="shared" ca="1" si="137"/>
        <v/>
      </c>
      <c r="E1214" s="81">
        <f t="shared" ca="1" si="136"/>
        <v>0</v>
      </c>
      <c r="F1214" s="83"/>
      <c r="G1214" s="82" t="str">
        <f t="shared" ca="1" si="133"/>
        <v/>
      </c>
      <c r="H1214" s="82" t="str">
        <f t="shared" ca="1" si="134"/>
        <v/>
      </c>
      <c r="I1214" s="82" t="str">
        <f t="shared" ca="1" si="135"/>
        <v/>
      </c>
    </row>
    <row r="1215" spans="2:9" ht="15" thickBot="1" x14ac:dyDescent="0.35">
      <c r="B1215" s="79" t="str">
        <f t="shared" ca="1" si="138"/>
        <v/>
      </c>
      <c r="C1215" s="80" t="str">
        <f t="shared" ca="1" si="132"/>
        <v/>
      </c>
      <c r="D1215" s="83" t="str">
        <f t="shared" ca="1" si="137"/>
        <v/>
      </c>
      <c r="E1215" s="81">
        <f t="shared" ca="1" si="136"/>
        <v>0</v>
      </c>
      <c r="F1215" s="83"/>
      <c r="G1215" s="82" t="str">
        <f t="shared" ca="1" si="133"/>
        <v/>
      </c>
      <c r="H1215" s="82" t="str">
        <f t="shared" ca="1" si="134"/>
        <v/>
      </c>
      <c r="I1215" s="82" t="str">
        <f t="shared" ca="1" si="135"/>
        <v/>
      </c>
    </row>
    <row r="1216" spans="2:9" ht="15" thickBot="1" x14ac:dyDescent="0.35">
      <c r="B1216" s="79" t="str">
        <f t="shared" ca="1" si="138"/>
        <v/>
      </c>
      <c r="C1216" s="80" t="str">
        <f t="shared" ca="1" si="132"/>
        <v/>
      </c>
      <c r="D1216" s="83" t="str">
        <f t="shared" ca="1" si="137"/>
        <v/>
      </c>
      <c r="E1216" s="81">
        <f t="shared" ca="1" si="136"/>
        <v>0</v>
      </c>
      <c r="F1216" s="83"/>
      <c r="G1216" s="82" t="str">
        <f t="shared" ca="1" si="133"/>
        <v/>
      </c>
      <c r="H1216" s="82" t="str">
        <f t="shared" ca="1" si="134"/>
        <v/>
      </c>
      <c r="I1216" s="82" t="str">
        <f t="shared" ca="1" si="135"/>
        <v/>
      </c>
    </row>
    <row r="1217" spans="2:9" ht="15" thickBot="1" x14ac:dyDescent="0.35">
      <c r="B1217" s="79" t="str">
        <f t="shared" ca="1" si="138"/>
        <v/>
      </c>
      <c r="C1217" s="80" t="str">
        <f t="shared" ca="1" si="132"/>
        <v/>
      </c>
      <c r="D1217" s="83" t="str">
        <f t="shared" ca="1" si="137"/>
        <v/>
      </c>
      <c r="E1217" s="81">
        <f t="shared" ca="1" si="136"/>
        <v>0</v>
      </c>
      <c r="F1217" s="83"/>
      <c r="G1217" s="82" t="str">
        <f t="shared" ca="1" si="133"/>
        <v/>
      </c>
      <c r="H1217" s="82" t="str">
        <f t="shared" ca="1" si="134"/>
        <v/>
      </c>
      <c r="I1217" s="82" t="str">
        <f t="shared" ca="1" si="135"/>
        <v/>
      </c>
    </row>
    <row r="1218" spans="2:9" ht="15" thickBot="1" x14ac:dyDescent="0.35">
      <c r="B1218" s="79" t="str">
        <f t="shared" ca="1" si="138"/>
        <v/>
      </c>
      <c r="C1218" s="80" t="str">
        <f t="shared" ca="1" si="132"/>
        <v/>
      </c>
      <c r="D1218" s="83" t="str">
        <f t="shared" ca="1" si="137"/>
        <v/>
      </c>
      <c r="E1218" s="81">
        <f t="shared" ca="1" si="136"/>
        <v>0</v>
      </c>
      <c r="F1218" s="83"/>
      <c r="G1218" s="82" t="str">
        <f t="shared" ca="1" si="133"/>
        <v/>
      </c>
      <c r="H1218" s="82" t="str">
        <f t="shared" ca="1" si="134"/>
        <v/>
      </c>
      <c r="I1218" s="82" t="str">
        <f t="shared" ca="1" si="135"/>
        <v/>
      </c>
    </row>
    <row r="1219" spans="2:9" ht="15" thickBot="1" x14ac:dyDescent="0.35">
      <c r="B1219" s="79" t="str">
        <f t="shared" ca="1" si="138"/>
        <v/>
      </c>
      <c r="C1219" s="80" t="str">
        <f t="shared" ca="1" si="132"/>
        <v/>
      </c>
      <c r="D1219" s="83" t="str">
        <f t="shared" ca="1" si="137"/>
        <v/>
      </c>
      <c r="E1219" s="81">
        <f t="shared" ca="1" si="136"/>
        <v>0</v>
      </c>
      <c r="F1219" s="83"/>
      <c r="G1219" s="82" t="str">
        <f t="shared" ca="1" si="133"/>
        <v/>
      </c>
      <c r="H1219" s="82" t="str">
        <f t="shared" ca="1" si="134"/>
        <v/>
      </c>
      <c r="I1219" s="82" t="str">
        <f t="shared" ca="1" si="135"/>
        <v/>
      </c>
    </row>
    <row r="1220" spans="2:9" ht="15" thickBot="1" x14ac:dyDescent="0.35">
      <c r="B1220" s="79" t="str">
        <f t="shared" ca="1" si="138"/>
        <v/>
      </c>
      <c r="C1220" s="80" t="str">
        <f t="shared" ca="1" si="132"/>
        <v/>
      </c>
      <c r="D1220" s="83" t="str">
        <f t="shared" ca="1" si="137"/>
        <v/>
      </c>
      <c r="E1220" s="81">
        <f t="shared" ca="1" si="136"/>
        <v>0</v>
      </c>
      <c r="F1220" s="83"/>
      <c r="G1220" s="82" t="str">
        <f t="shared" ca="1" si="133"/>
        <v/>
      </c>
      <c r="H1220" s="82" t="str">
        <f t="shared" ca="1" si="134"/>
        <v/>
      </c>
      <c r="I1220" s="82" t="str">
        <f t="shared" ca="1" si="135"/>
        <v/>
      </c>
    </row>
    <row r="1221" spans="2:9" ht="15" thickBot="1" x14ac:dyDescent="0.35">
      <c r="B1221" s="79" t="str">
        <f t="shared" ca="1" si="138"/>
        <v/>
      </c>
      <c r="C1221" s="80" t="str">
        <f t="shared" ca="1" si="132"/>
        <v/>
      </c>
      <c r="D1221" s="83" t="str">
        <f t="shared" ca="1" si="137"/>
        <v/>
      </c>
      <c r="E1221" s="81">
        <f t="shared" ca="1" si="136"/>
        <v>0</v>
      </c>
      <c r="F1221" s="83"/>
      <c r="G1221" s="82" t="str">
        <f t="shared" ca="1" si="133"/>
        <v/>
      </c>
      <c r="H1221" s="82" t="str">
        <f t="shared" ca="1" si="134"/>
        <v/>
      </c>
      <c r="I1221" s="82" t="str">
        <f t="shared" ca="1" si="135"/>
        <v/>
      </c>
    </row>
    <row r="1222" spans="2:9" ht="15" thickBot="1" x14ac:dyDescent="0.35">
      <c r="B1222" s="79" t="str">
        <f t="shared" ca="1" si="138"/>
        <v/>
      </c>
      <c r="C1222" s="80" t="str">
        <f t="shared" ca="1" si="132"/>
        <v/>
      </c>
      <c r="D1222" s="83" t="str">
        <f t="shared" ca="1" si="137"/>
        <v/>
      </c>
      <c r="E1222" s="81">
        <f t="shared" ca="1" si="136"/>
        <v>0</v>
      </c>
      <c r="F1222" s="83"/>
      <c r="G1222" s="82" t="str">
        <f t="shared" ca="1" si="133"/>
        <v/>
      </c>
      <c r="H1222" s="82" t="str">
        <f t="shared" ca="1" si="134"/>
        <v/>
      </c>
      <c r="I1222" s="82" t="str">
        <f t="shared" ca="1" si="135"/>
        <v/>
      </c>
    </row>
    <row r="1223" spans="2:9" ht="15" thickBot="1" x14ac:dyDescent="0.35">
      <c r="B1223" s="79" t="str">
        <f t="shared" ca="1" si="138"/>
        <v/>
      </c>
      <c r="C1223" s="80" t="str">
        <f t="shared" ca="1" si="132"/>
        <v/>
      </c>
      <c r="D1223" s="83" t="str">
        <f t="shared" ca="1" si="137"/>
        <v/>
      </c>
      <c r="E1223" s="81">
        <f t="shared" ca="1" si="136"/>
        <v>0</v>
      </c>
      <c r="F1223" s="83"/>
      <c r="G1223" s="82" t="str">
        <f t="shared" ca="1" si="133"/>
        <v/>
      </c>
      <c r="H1223" s="82" t="str">
        <f t="shared" ca="1" si="134"/>
        <v/>
      </c>
      <c r="I1223" s="82" t="str">
        <f t="shared" ca="1" si="135"/>
        <v/>
      </c>
    </row>
    <row r="1224" spans="2:9" ht="15" thickBot="1" x14ac:dyDescent="0.35">
      <c r="B1224" s="79" t="str">
        <f t="shared" ca="1" si="138"/>
        <v/>
      </c>
      <c r="C1224" s="80" t="str">
        <f t="shared" ca="1" si="132"/>
        <v/>
      </c>
      <c r="D1224" s="83" t="str">
        <f t="shared" ca="1" si="137"/>
        <v/>
      </c>
      <c r="E1224" s="81">
        <f t="shared" ca="1" si="136"/>
        <v>0</v>
      </c>
      <c r="F1224" s="83"/>
      <c r="G1224" s="82" t="str">
        <f t="shared" ca="1" si="133"/>
        <v/>
      </c>
      <c r="H1224" s="82" t="str">
        <f t="shared" ca="1" si="134"/>
        <v/>
      </c>
      <c r="I1224" s="82" t="str">
        <f t="shared" ca="1" si="135"/>
        <v/>
      </c>
    </row>
    <row r="1225" spans="2:9" ht="15" thickBot="1" x14ac:dyDescent="0.35">
      <c r="B1225" s="79" t="str">
        <f t="shared" ca="1" si="138"/>
        <v/>
      </c>
      <c r="C1225" s="80" t="str">
        <f t="shared" ca="1" si="132"/>
        <v/>
      </c>
      <c r="D1225" s="83" t="str">
        <f t="shared" ca="1" si="137"/>
        <v/>
      </c>
      <c r="E1225" s="81">
        <f t="shared" ca="1" si="136"/>
        <v>0</v>
      </c>
      <c r="F1225" s="83"/>
      <c r="G1225" s="82" t="str">
        <f t="shared" ca="1" si="133"/>
        <v/>
      </c>
      <c r="H1225" s="82" t="str">
        <f t="shared" ca="1" si="134"/>
        <v/>
      </c>
      <c r="I1225" s="82" t="str">
        <f t="shared" ca="1" si="135"/>
        <v/>
      </c>
    </row>
    <row r="1226" spans="2:9" ht="15" thickBot="1" x14ac:dyDescent="0.35">
      <c r="B1226" s="79" t="str">
        <f t="shared" ca="1" si="138"/>
        <v/>
      </c>
      <c r="C1226" s="80" t="str">
        <f t="shared" ca="1" si="132"/>
        <v/>
      </c>
      <c r="D1226" s="83" t="str">
        <f t="shared" ca="1" si="137"/>
        <v/>
      </c>
      <c r="E1226" s="81">
        <f t="shared" ca="1" si="136"/>
        <v>0</v>
      </c>
      <c r="F1226" s="83"/>
      <c r="G1226" s="82" t="str">
        <f t="shared" ca="1" si="133"/>
        <v/>
      </c>
      <c r="H1226" s="82" t="str">
        <f t="shared" ca="1" si="134"/>
        <v/>
      </c>
      <c r="I1226" s="82" t="str">
        <f t="shared" ca="1" si="135"/>
        <v/>
      </c>
    </row>
    <row r="1227" spans="2:9" ht="15" thickBot="1" x14ac:dyDescent="0.35">
      <c r="B1227" s="79" t="str">
        <f t="shared" ca="1" si="138"/>
        <v/>
      </c>
      <c r="C1227" s="80" t="str">
        <f t="shared" ca="1" si="132"/>
        <v/>
      </c>
      <c r="D1227" s="83" t="str">
        <f t="shared" ca="1" si="137"/>
        <v/>
      </c>
      <c r="E1227" s="81">
        <f t="shared" ca="1" si="136"/>
        <v>0</v>
      </c>
      <c r="F1227" s="83"/>
      <c r="G1227" s="82" t="str">
        <f t="shared" ca="1" si="133"/>
        <v/>
      </c>
      <c r="H1227" s="82" t="str">
        <f t="shared" ca="1" si="134"/>
        <v/>
      </c>
      <c r="I1227" s="82" t="str">
        <f t="shared" ca="1" si="135"/>
        <v/>
      </c>
    </row>
    <row r="1228" spans="2:9" ht="15" thickBot="1" x14ac:dyDescent="0.35">
      <c r="B1228" s="79" t="str">
        <f t="shared" ca="1" si="138"/>
        <v/>
      </c>
      <c r="C1228" s="80" t="str">
        <f t="shared" ca="1" si="132"/>
        <v/>
      </c>
      <c r="D1228" s="83" t="str">
        <f t="shared" ca="1" si="137"/>
        <v/>
      </c>
      <c r="E1228" s="81">
        <f t="shared" ca="1" si="136"/>
        <v>0</v>
      </c>
      <c r="F1228" s="83"/>
      <c r="G1228" s="82" t="str">
        <f t="shared" ca="1" si="133"/>
        <v/>
      </c>
      <c r="H1228" s="82" t="str">
        <f t="shared" ca="1" si="134"/>
        <v/>
      </c>
      <c r="I1228" s="82" t="str">
        <f t="shared" ca="1" si="135"/>
        <v/>
      </c>
    </row>
    <row r="1229" spans="2:9" ht="15" thickBot="1" x14ac:dyDescent="0.35">
      <c r="B1229" s="79" t="str">
        <f t="shared" ca="1" si="138"/>
        <v/>
      </c>
      <c r="C1229" s="80" t="str">
        <f t="shared" ca="1" si="132"/>
        <v/>
      </c>
      <c r="D1229" s="83" t="str">
        <f t="shared" ca="1" si="137"/>
        <v/>
      </c>
      <c r="E1229" s="81">
        <f t="shared" ca="1" si="136"/>
        <v>0</v>
      </c>
      <c r="F1229" s="83"/>
      <c r="G1229" s="82" t="str">
        <f t="shared" ca="1" si="133"/>
        <v/>
      </c>
      <c r="H1229" s="82" t="str">
        <f t="shared" ca="1" si="134"/>
        <v/>
      </c>
      <c r="I1229" s="82" t="str">
        <f t="shared" ca="1" si="135"/>
        <v/>
      </c>
    </row>
    <row r="1230" spans="2:9" ht="15" thickBot="1" x14ac:dyDescent="0.35">
      <c r="B1230" s="79" t="str">
        <f t="shared" ca="1" si="138"/>
        <v/>
      </c>
      <c r="C1230" s="80" t="str">
        <f t="shared" ca="1" si="132"/>
        <v/>
      </c>
      <c r="D1230" s="83" t="str">
        <f t="shared" ca="1" si="137"/>
        <v/>
      </c>
      <c r="E1230" s="81">
        <f t="shared" ca="1" si="136"/>
        <v>0</v>
      </c>
      <c r="F1230" s="83"/>
      <c r="G1230" s="82" t="str">
        <f t="shared" ca="1" si="133"/>
        <v/>
      </c>
      <c r="H1230" s="82" t="str">
        <f t="shared" ca="1" si="134"/>
        <v/>
      </c>
      <c r="I1230" s="82" t="str">
        <f t="shared" ca="1" si="135"/>
        <v/>
      </c>
    </row>
    <row r="1231" spans="2:9" ht="15" thickBot="1" x14ac:dyDescent="0.35">
      <c r="B1231" s="79" t="str">
        <f t="shared" ca="1" si="138"/>
        <v/>
      </c>
      <c r="C1231" s="80" t="str">
        <f t="shared" ca="1" si="132"/>
        <v/>
      </c>
      <c r="D1231" s="83" t="str">
        <f t="shared" ca="1" si="137"/>
        <v/>
      </c>
      <c r="E1231" s="81">
        <f t="shared" ca="1" si="136"/>
        <v>0</v>
      </c>
      <c r="F1231" s="83"/>
      <c r="G1231" s="82" t="str">
        <f t="shared" ca="1" si="133"/>
        <v/>
      </c>
      <c r="H1231" s="82" t="str">
        <f t="shared" ca="1" si="134"/>
        <v/>
      </c>
      <c r="I1231" s="82" t="str">
        <f t="shared" ca="1" si="135"/>
        <v/>
      </c>
    </row>
    <row r="1232" spans="2:9" ht="15" thickBot="1" x14ac:dyDescent="0.35">
      <c r="B1232" s="79" t="str">
        <f t="shared" ca="1" si="138"/>
        <v/>
      </c>
      <c r="C1232" s="80" t="str">
        <f t="shared" ca="1" si="132"/>
        <v/>
      </c>
      <c r="D1232" s="83" t="str">
        <f t="shared" ca="1" si="137"/>
        <v/>
      </c>
      <c r="E1232" s="81">
        <f t="shared" ca="1" si="136"/>
        <v>0</v>
      </c>
      <c r="F1232" s="83"/>
      <c r="G1232" s="82" t="str">
        <f t="shared" ca="1" si="133"/>
        <v/>
      </c>
      <c r="H1232" s="82" t="str">
        <f t="shared" ca="1" si="134"/>
        <v/>
      </c>
      <c r="I1232" s="82" t="str">
        <f t="shared" ca="1" si="135"/>
        <v/>
      </c>
    </row>
    <row r="1233" spans="2:9" ht="15" thickBot="1" x14ac:dyDescent="0.35">
      <c r="B1233" s="79" t="str">
        <f t="shared" ca="1" si="138"/>
        <v/>
      </c>
      <c r="C1233" s="80" t="str">
        <f t="shared" ca="1" si="132"/>
        <v/>
      </c>
      <c r="D1233" s="83" t="str">
        <f t="shared" ca="1" si="137"/>
        <v/>
      </c>
      <c r="E1233" s="81">
        <f t="shared" ca="1" si="136"/>
        <v>0</v>
      </c>
      <c r="F1233" s="83"/>
      <c r="G1233" s="82" t="str">
        <f t="shared" ca="1" si="133"/>
        <v/>
      </c>
      <c r="H1233" s="82" t="str">
        <f t="shared" ca="1" si="134"/>
        <v/>
      </c>
      <c r="I1233" s="82" t="str">
        <f t="shared" ca="1" si="135"/>
        <v/>
      </c>
    </row>
    <row r="1234" spans="2:9" ht="15" thickBot="1" x14ac:dyDescent="0.35">
      <c r="B1234" s="79" t="str">
        <f t="shared" ca="1" si="138"/>
        <v/>
      </c>
      <c r="C1234" s="80" t="str">
        <f t="shared" ca="1" si="132"/>
        <v/>
      </c>
      <c r="D1234" s="83" t="str">
        <f t="shared" ca="1" si="137"/>
        <v/>
      </c>
      <c r="E1234" s="81">
        <f t="shared" ca="1" si="136"/>
        <v>0</v>
      </c>
      <c r="F1234" s="83"/>
      <c r="G1234" s="82" t="str">
        <f t="shared" ca="1" si="133"/>
        <v/>
      </c>
      <c r="H1234" s="82" t="str">
        <f t="shared" ca="1" si="134"/>
        <v/>
      </c>
      <c r="I1234" s="82" t="str">
        <f t="shared" ca="1" si="135"/>
        <v/>
      </c>
    </row>
    <row r="1235" spans="2:9" ht="15" thickBot="1" x14ac:dyDescent="0.35">
      <c r="B1235" s="79" t="str">
        <f t="shared" ca="1" si="138"/>
        <v/>
      </c>
      <c r="C1235" s="80" t="str">
        <f t="shared" ca="1" si="132"/>
        <v/>
      </c>
      <c r="D1235" s="83" t="str">
        <f t="shared" ca="1" si="137"/>
        <v/>
      </c>
      <c r="E1235" s="81">
        <f t="shared" ca="1" si="136"/>
        <v>0</v>
      </c>
      <c r="F1235" s="83"/>
      <c r="G1235" s="82" t="str">
        <f t="shared" ca="1" si="133"/>
        <v/>
      </c>
      <c r="H1235" s="82" t="str">
        <f t="shared" ca="1" si="134"/>
        <v/>
      </c>
      <c r="I1235" s="82" t="str">
        <f t="shared" ca="1" si="135"/>
        <v/>
      </c>
    </row>
    <row r="1236" spans="2:9" ht="15" thickBot="1" x14ac:dyDescent="0.35">
      <c r="B1236" s="79" t="str">
        <f t="shared" ca="1" si="138"/>
        <v/>
      </c>
      <c r="C1236" s="80" t="str">
        <f t="shared" ca="1" si="132"/>
        <v/>
      </c>
      <c r="D1236" s="83" t="str">
        <f t="shared" ca="1" si="137"/>
        <v/>
      </c>
      <c r="E1236" s="81">
        <f t="shared" ca="1" si="136"/>
        <v>0</v>
      </c>
      <c r="F1236" s="83"/>
      <c r="G1236" s="82" t="str">
        <f t="shared" ca="1" si="133"/>
        <v/>
      </c>
      <c r="H1236" s="82" t="str">
        <f t="shared" ca="1" si="134"/>
        <v/>
      </c>
      <c r="I1236" s="82" t="str">
        <f t="shared" ca="1" si="135"/>
        <v/>
      </c>
    </row>
    <row r="1237" spans="2:9" ht="15" thickBot="1" x14ac:dyDescent="0.35">
      <c r="B1237" s="79" t="str">
        <f t="shared" ca="1" si="138"/>
        <v/>
      </c>
      <c r="C1237" s="80" t="str">
        <f t="shared" ca="1" si="132"/>
        <v/>
      </c>
      <c r="D1237" s="83" t="str">
        <f t="shared" ca="1" si="137"/>
        <v/>
      </c>
      <c r="E1237" s="81">
        <f t="shared" ca="1" si="136"/>
        <v>0</v>
      </c>
      <c r="F1237" s="83"/>
      <c r="G1237" s="82" t="str">
        <f t="shared" ca="1" si="133"/>
        <v/>
      </c>
      <c r="H1237" s="82" t="str">
        <f t="shared" ca="1" si="134"/>
        <v/>
      </c>
      <c r="I1237" s="82" t="str">
        <f t="shared" ca="1" si="135"/>
        <v/>
      </c>
    </row>
    <row r="1238" spans="2:9" ht="15" thickBot="1" x14ac:dyDescent="0.35">
      <c r="B1238" s="79" t="str">
        <f t="shared" ca="1" si="138"/>
        <v/>
      </c>
      <c r="C1238" s="80" t="str">
        <f t="shared" ca="1" si="132"/>
        <v/>
      </c>
      <c r="D1238" s="83" t="str">
        <f t="shared" ca="1" si="137"/>
        <v/>
      </c>
      <c r="E1238" s="81">
        <f t="shared" ca="1" si="136"/>
        <v>0</v>
      </c>
      <c r="F1238" s="83"/>
      <c r="G1238" s="82" t="str">
        <f t="shared" ca="1" si="133"/>
        <v/>
      </c>
      <c r="H1238" s="82" t="str">
        <f t="shared" ca="1" si="134"/>
        <v/>
      </c>
      <c r="I1238" s="82" t="str">
        <f t="shared" ca="1" si="135"/>
        <v/>
      </c>
    </row>
    <row r="1239" spans="2:9" ht="15" thickBot="1" x14ac:dyDescent="0.35">
      <c r="B1239" s="79" t="str">
        <f t="shared" ca="1" si="138"/>
        <v/>
      </c>
      <c r="C1239" s="80" t="str">
        <f t="shared" ca="1" si="132"/>
        <v/>
      </c>
      <c r="D1239" s="83" t="str">
        <f t="shared" ca="1" si="137"/>
        <v/>
      </c>
      <c r="E1239" s="81">
        <f t="shared" ca="1" si="136"/>
        <v>0</v>
      </c>
      <c r="F1239" s="83"/>
      <c r="G1239" s="82" t="str">
        <f t="shared" ca="1" si="133"/>
        <v/>
      </c>
      <c r="H1239" s="82" t="str">
        <f t="shared" ca="1" si="134"/>
        <v/>
      </c>
      <c r="I1239" s="82" t="str">
        <f t="shared" ca="1" si="135"/>
        <v/>
      </c>
    </row>
    <row r="1240" spans="2:9" ht="15" thickBot="1" x14ac:dyDescent="0.35">
      <c r="B1240" s="79" t="str">
        <f t="shared" ca="1" si="138"/>
        <v/>
      </c>
      <c r="C1240" s="80" t="str">
        <f t="shared" ref="C1240:C1303" ca="1" si="139">IF($E$10="End of the Period",IF(B1240="","",IF(OR(payment_frequency_3="Weekly",payment_frequency_3="Bi-weekly",payment_frequency_3="Semi-monthly"),first_payment_date_3+B1240*VLOOKUP(payment_frequency_3,periodic_table,2,0),EDATE(first_payment_date_3,B1240*VLOOKUP(payment_frequency_3,periodic_table,2,0)))),IF(B1240="","",IF(OR(payment_frequency_3="Weekly",payment_frequency_3="Bi-weekly",payment_frequency_3="Semi-monthly"),first_payment_date_3+(B1240-1)*VLOOKUP(payment_frequency_3,periodic_table,2,0),EDATE(first_payment_date_3,(B1240-1)*VLOOKUP(payment_frequency_3,periodic_table,2,0)))))</f>
        <v/>
      </c>
      <c r="D1240" s="83" t="str">
        <f t="shared" ca="1" si="137"/>
        <v/>
      </c>
      <c r="E1240" s="81">
        <f t="shared" ca="1" si="136"/>
        <v>0</v>
      </c>
      <c r="F1240" s="83"/>
      <c r="G1240" s="82" t="str">
        <f t="shared" ref="G1240:G1303" ca="1" si="140">IF(AND(payment_type_3=1,B1240=1),0,IF(B1240="","",I1239*rate_3))</f>
        <v/>
      </c>
      <c r="H1240" s="82" t="str">
        <f t="shared" ca="1" si="134"/>
        <v/>
      </c>
      <c r="I1240" s="82" t="str">
        <f t="shared" ca="1" si="135"/>
        <v/>
      </c>
    </row>
    <row r="1241" spans="2:9" ht="15" thickBot="1" x14ac:dyDescent="0.35">
      <c r="B1241" s="79" t="str">
        <f t="shared" ca="1" si="138"/>
        <v/>
      </c>
      <c r="C1241" s="80" t="str">
        <f t="shared" ca="1" si="139"/>
        <v/>
      </c>
      <c r="D1241" s="83" t="str">
        <f t="shared" ca="1" si="137"/>
        <v/>
      </c>
      <c r="E1241" s="81">
        <f t="shared" ca="1" si="136"/>
        <v>0</v>
      </c>
      <c r="F1241" s="83"/>
      <c r="G1241" s="82" t="str">
        <f t="shared" ca="1" si="140"/>
        <v/>
      </c>
      <c r="H1241" s="82" t="str">
        <f t="shared" ref="H1241:H1304" ca="1" si="141">IF(B1241="","",D1241-G1241+E1241+F1241)</f>
        <v/>
      </c>
      <c r="I1241" s="82" t="str">
        <f t="shared" ref="I1241:I1304" ca="1" si="142">IFERROR(IF(H1241&lt;=0,"",I1240-H1241),"")</f>
        <v/>
      </c>
    </row>
    <row r="1242" spans="2:9" ht="15" thickBot="1" x14ac:dyDescent="0.35">
      <c r="B1242" s="79" t="str">
        <f t="shared" ca="1" si="138"/>
        <v/>
      </c>
      <c r="C1242" s="80" t="str">
        <f t="shared" ca="1" si="139"/>
        <v/>
      </c>
      <c r="D1242" s="83" t="str">
        <f t="shared" ca="1" si="137"/>
        <v/>
      </c>
      <c r="E1242" s="81">
        <f t="shared" ca="1" si="136"/>
        <v>0</v>
      </c>
      <c r="F1242" s="83"/>
      <c r="G1242" s="82" t="str">
        <f t="shared" ca="1" si="140"/>
        <v/>
      </c>
      <c r="H1242" s="82" t="str">
        <f t="shared" ca="1" si="141"/>
        <v/>
      </c>
      <c r="I1242" s="82" t="str">
        <f t="shared" ca="1" si="142"/>
        <v/>
      </c>
    </row>
    <row r="1243" spans="2:9" ht="15" thickBot="1" x14ac:dyDescent="0.35">
      <c r="B1243" s="79" t="str">
        <f t="shared" ca="1" si="138"/>
        <v/>
      </c>
      <c r="C1243" s="80" t="str">
        <f t="shared" ca="1" si="139"/>
        <v/>
      </c>
      <c r="D1243" s="83" t="str">
        <f t="shared" ca="1" si="137"/>
        <v/>
      </c>
      <c r="E1243" s="81">
        <f t="shared" ca="1" si="136"/>
        <v>0</v>
      </c>
      <c r="F1243" s="83"/>
      <c r="G1243" s="82" t="str">
        <f t="shared" ca="1" si="140"/>
        <v/>
      </c>
      <c r="H1243" s="82" t="str">
        <f t="shared" ca="1" si="141"/>
        <v/>
      </c>
      <c r="I1243" s="82" t="str">
        <f t="shared" ca="1" si="142"/>
        <v/>
      </c>
    </row>
    <row r="1244" spans="2:9" ht="15" thickBot="1" x14ac:dyDescent="0.35">
      <c r="B1244" s="79" t="str">
        <f t="shared" ca="1" si="138"/>
        <v/>
      </c>
      <c r="C1244" s="80" t="str">
        <f t="shared" ca="1" si="139"/>
        <v/>
      </c>
      <c r="D1244" s="83" t="str">
        <f t="shared" ca="1" si="137"/>
        <v/>
      </c>
      <c r="E1244" s="81">
        <f t="shared" ca="1" si="136"/>
        <v>0</v>
      </c>
      <c r="F1244" s="83"/>
      <c r="G1244" s="82" t="str">
        <f t="shared" ca="1" si="140"/>
        <v/>
      </c>
      <c r="H1244" s="82" t="str">
        <f t="shared" ca="1" si="141"/>
        <v/>
      </c>
      <c r="I1244" s="82" t="str">
        <f t="shared" ca="1" si="142"/>
        <v/>
      </c>
    </row>
    <row r="1245" spans="2:9" ht="15" thickBot="1" x14ac:dyDescent="0.35">
      <c r="B1245" s="79" t="str">
        <f t="shared" ca="1" si="138"/>
        <v/>
      </c>
      <c r="C1245" s="80" t="str">
        <f t="shared" ca="1" si="139"/>
        <v/>
      </c>
      <c r="D1245" s="83" t="str">
        <f t="shared" ca="1" si="137"/>
        <v/>
      </c>
      <c r="E1245" s="81">
        <f t="shared" ca="1" si="136"/>
        <v>0</v>
      </c>
      <c r="F1245" s="83"/>
      <c r="G1245" s="82" t="str">
        <f t="shared" ca="1" si="140"/>
        <v/>
      </c>
      <c r="H1245" s="82" t="str">
        <f t="shared" ca="1" si="141"/>
        <v/>
      </c>
      <c r="I1245" s="82" t="str">
        <f t="shared" ca="1" si="142"/>
        <v/>
      </c>
    </row>
    <row r="1246" spans="2:9" ht="15" thickBot="1" x14ac:dyDescent="0.35">
      <c r="B1246" s="79" t="str">
        <f t="shared" ca="1" si="138"/>
        <v/>
      </c>
      <c r="C1246" s="80" t="str">
        <f t="shared" ca="1" si="139"/>
        <v/>
      </c>
      <c r="D1246" s="83" t="str">
        <f t="shared" ca="1" si="137"/>
        <v/>
      </c>
      <c r="E1246" s="81">
        <f t="shared" ca="1" si="136"/>
        <v>0</v>
      </c>
      <c r="F1246" s="83"/>
      <c r="G1246" s="82" t="str">
        <f t="shared" ca="1" si="140"/>
        <v/>
      </c>
      <c r="H1246" s="82" t="str">
        <f t="shared" ca="1" si="141"/>
        <v/>
      </c>
      <c r="I1246" s="82" t="str">
        <f t="shared" ca="1" si="142"/>
        <v/>
      </c>
    </row>
    <row r="1247" spans="2:9" ht="15" thickBot="1" x14ac:dyDescent="0.35">
      <c r="B1247" s="79" t="str">
        <f t="shared" ca="1" si="138"/>
        <v/>
      </c>
      <c r="C1247" s="80" t="str">
        <f t="shared" ca="1" si="139"/>
        <v/>
      </c>
      <c r="D1247" s="83" t="str">
        <f t="shared" ca="1" si="137"/>
        <v/>
      </c>
      <c r="E1247" s="81">
        <f t="shared" ca="1" si="136"/>
        <v>0</v>
      </c>
      <c r="F1247" s="83"/>
      <c r="G1247" s="82" t="str">
        <f t="shared" ca="1" si="140"/>
        <v/>
      </c>
      <c r="H1247" s="82" t="str">
        <f t="shared" ca="1" si="141"/>
        <v/>
      </c>
      <c r="I1247" s="82" t="str">
        <f t="shared" ca="1" si="142"/>
        <v/>
      </c>
    </row>
    <row r="1248" spans="2:9" ht="15" thickBot="1" x14ac:dyDescent="0.35">
      <c r="B1248" s="79" t="str">
        <f t="shared" ca="1" si="138"/>
        <v/>
      </c>
      <c r="C1248" s="80" t="str">
        <f t="shared" ca="1" si="139"/>
        <v/>
      </c>
      <c r="D1248" s="83" t="str">
        <f t="shared" ca="1" si="137"/>
        <v/>
      </c>
      <c r="E1248" s="81">
        <f t="shared" ca="1" si="136"/>
        <v>0</v>
      </c>
      <c r="F1248" s="83"/>
      <c r="G1248" s="82" t="str">
        <f t="shared" ca="1" si="140"/>
        <v/>
      </c>
      <c r="H1248" s="82" t="str">
        <f t="shared" ca="1" si="141"/>
        <v/>
      </c>
      <c r="I1248" s="82" t="str">
        <f t="shared" ca="1" si="142"/>
        <v/>
      </c>
    </row>
    <row r="1249" spans="2:9" ht="15" thickBot="1" x14ac:dyDescent="0.35">
      <c r="B1249" s="79" t="str">
        <f t="shared" ca="1" si="138"/>
        <v/>
      </c>
      <c r="C1249" s="80" t="str">
        <f t="shared" ca="1" si="139"/>
        <v/>
      </c>
      <c r="D1249" s="83" t="str">
        <f t="shared" ca="1" si="137"/>
        <v/>
      </c>
      <c r="E1249" s="81">
        <f t="shared" ca="1" si="136"/>
        <v>0</v>
      </c>
      <c r="F1249" s="83"/>
      <c r="G1249" s="82" t="str">
        <f t="shared" ca="1" si="140"/>
        <v/>
      </c>
      <c r="H1249" s="82" t="str">
        <f t="shared" ca="1" si="141"/>
        <v/>
      </c>
      <c r="I1249" s="82" t="str">
        <f t="shared" ca="1" si="142"/>
        <v/>
      </c>
    </row>
    <row r="1250" spans="2:9" ht="15" thickBot="1" x14ac:dyDescent="0.35">
      <c r="B1250" s="79" t="str">
        <f t="shared" ca="1" si="138"/>
        <v/>
      </c>
      <c r="C1250" s="80" t="str">
        <f t="shared" ca="1" si="139"/>
        <v/>
      </c>
      <c r="D1250" s="83" t="str">
        <f t="shared" ca="1" si="137"/>
        <v/>
      </c>
      <c r="E1250" s="81">
        <f t="shared" ca="1" si="136"/>
        <v>0</v>
      </c>
      <c r="F1250" s="83"/>
      <c r="G1250" s="82" t="str">
        <f t="shared" ca="1" si="140"/>
        <v/>
      </c>
      <c r="H1250" s="82" t="str">
        <f t="shared" ca="1" si="141"/>
        <v/>
      </c>
      <c r="I1250" s="82" t="str">
        <f t="shared" ca="1" si="142"/>
        <v/>
      </c>
    </row>
    <row r="1251" spans="2:9" ht="15" thickBot="1" x14ac:dyDescent="0.35">
      <c r="B1251" s="79" t="str">
        <f t="shared" ca="1" si="138"/>
        <v/>
      </c>
      <c r="C1251" s="80" t="str">
        <f t="shared" ca="1" si="139"/>
        <v/>
      </c>
      <c r="D1251" s="83" t="str">
        <f t="shared" ca="1" si="137"/>
        <v/>
      </c>
      <c r="E1251" s="81">
        <f t="shared" ca="1" si="136"/>
        <v>0</v>
      </c>
      <c r="F1251" s="83"/>
      <c r="G1251" s="82" t="str">
        <f t="shared" ca="1" si="140"/>
        <v/>
      </c>
      <c r="H1251" s="82" t="str">
        <f t="shared" ca="1" si="141"/>
        <v/>
      </c>
      <c r="I1251" s="82" t="str">
        <f t="shared" ca="1" si="142"/>
        <v/>
      </c>
    </row>
    <row r="1252" spans="2:9" ht="15" thickBot="1" x14ac:dyDescent="0.35">
      <c r="B1252" s="79" t="str">
        <f t="shared" ca="1" si="138"/>
        <v/>
      </c>
      <c r="C1252" s="80" t="str">
        <f t="shared" ca="1" si="139"/>
        <v/>
      </c>
      <c r="D1252" s="83" t="str">
        <f t="shared" ca="1" si="137"/>
        <v/>
      </c>
      <c r="E1252" s="81">
        <f t="shared" ref="E1252:E1315" ca="1" si="143">IFERROR(IF(I1251-D1252&lt;$E$13,0,IF(B1252=$I$17,$E$13,IF(B1252&lt;$I$17,0,IF(MOD(B1252-$I$17,$E$18)=0,$E$13,0)))),0)</f>
        <v>0</v>
      </c>
      <c r="F1252" s="83"/>
      <c r="G1252" s="82" t="str">
        <f t="shared" ca="1" si="140"/>
        <v/>
      </c>
      <c r="H1252" s="82" t="str">
        <f t="shared" ca="1" si="141"/>
        <v/>
      </c>
      <c r="I1252" s="82" t="str">
        <f t="shared" ca="1" si="142"/>
        <v/>
      </c>
    </row>
    <row r="1253" spans="2:9" ht="15" thickBot="1" x14ac:dyDescent="0.35">
      <c r="B1253" s="79" t="str">
        <f t="shared" ca="1" si="138"/>
        <v/>
      </c>
      <c r="C1253" s="80" t="str">
        <f t="shared" ca="1" si="139"/>
        <v/>
      </c>
      <c r="D1253" s="83" t="str">
        <f t="shared" ca="1" si="137"/>
        <v/>
      </c>
      <c r="E1253" s="81">
        <f t="shared" ca="1" si="143"/>
        <v>0</v>
      </c>
      <c r="F1253" s="83"/>
      <c r="G1253" s="82" t="str">
        <f t="shared" ca="1" si="140"/>
        <v/>
      </c>
      <c r="H1253" s="82" t="str">
        <f t="shared" ca="1" si="141"/>
        <v/>
      </c>
      <c r="I1253" s="82" t="str">
        <f t="shared" ca="1" si="142"/>
        <v/>
      </c>
    </row>
    <row r="1254" spans="2:9" ht="15" thickBot="1" x14ac:dyDescent="0.35">
      <c r="B1254" s="79" t="str">
        <f t="shared" ca="1" si="138"/>
        <v/>
      </c>
      <c r="C1254" s="80" t="str">
        <f t="shared" ca="1" si="139"/>
        <v/>
      </c>
      <c r="D1254" s="83" t="str">
        <f t="shared" ca="1" si="137"/>
        <v/>
      </c>
      <c r="E1254" s="81">
        <f t="shared" ca="1" si="143"/>
        <v>0</v>
      </c>
      <c r="F1254" s="83"/>
      <c r="G1254" s="82" t="str">
        <f t="shared" ca="1" si="140"/>
        <v/>
      </c>
      <c r="H1254" s="82" t="str">
        <f t="shared" ca="1" si="141"/>
        <v/>
      </c>
      <c r="I1254" s="82" t="str">
        <f t="shared" ca="1" si="142"/>
        <v/>
      </c>
    </row>
    <row r="1255" spans="2:9" ht="15" thickBot="1" x14ac:dyDescent="0.35">
      <c r="B1255" s="79" t="str">
        <f t="shared" ca="1" si="138"/>
        <v/>
      </c>
      <c r="C1255" s="80" t="str">
        <f t="shared" ca="1" si="139"/>
        <v/>
      </c>
      <c r="D1255" s="83" t="str">
        <f t="shared" ca="1" si="137"/>
        <v/>
      </c>
      <c r="E1255" s="81">
        <f t="shared" ca="1" si="143"/>
        <v>0</v>
      </c>
      <c r="F1255" s="83"/>
      <c r="G1255" s="82" t="str">
        <f t="shared" ca="1" si="140"/>
        <v/>
      </c>
      <c r="H1255" s="82" t="str">
        <f t="shared" ca="1" si="141"/>
        <v/>
      </c>
      <c r="I1255" s="82" t="str">
        <f t="shared" ca="1" si="142"/>
        <v/>
      </c>
    </row>
    <row r="1256" spans="2:9" ht="15" thickBot="1" x14ac:dyDescent="0.35">
      <c r="B1256" s="79" t="str">
        <f t="shared" ca="1" si="138"/>
        <v/>
      </c>
      <c r="C1256" s="80" t="str">
        <f t="shared" ca="1" si="139"/>
        <v/>
      </c>
      <c r="D1256" s="83" t="str">
        <f t="shared" ca="1" si="137"/>
        <v/>
      </c>
      <c r="E1256" s="81">
        <f t="shared" ca="1" si="143"/>
        <v>0</v>
      </c>
      <c r="F1256" s="83"/>
      <c r="G1256" s="82" t="str">
        <f t="shared" ca="1" si="140"/>
        <v/>
      </c>
      <c r="H1256" s="82" t="str">
        <f t="shared" ca="1" si="141"/>
        <v/>
      </c>
      <c r="I1256" s="82" t="str">
        <f t="shared" ca="1" si="142"/>
        <v/>
      </c>
    </row>
    <row r="1257" spans="2:9" ht="15" thickBot="1" x14ac:dyDescent="0.35">
      <c r="B1257" s="79" t="str">
        <f t="shared" ca="1" si="138"/>
        <v/>
      </c>
      <c r="C1257" s="80" t="str">
        <f t="shared" ca="1" si="139"/>
        <v/>
      </c>
      <c r="D1257" s="83" t="str">
        <f t="shared" ref="D1257:D1320" ca="1" si="144">IF(B1257="","",IF(I1256&lt;payment_3,I1256*(1+rate_3),payment_3))</f>
        <v/>
      </c>
      <c r="E1257" s="81">
        <f t="shared" ca="1" si="143"/>
        <v>0</v>
      </c>
      <c r="F1257" s="83"/>
      <c r="G1257" s="82" t="str">
        <f t="shared" ca="1" si="140"/>
        <v/>
      </c>
      <c r="H1257" s="82" t="str">
        <f t="shared" ca="1" si="141"/>
        <v/>
      </c>
      <c r="I1257" s="82" t="str">
        <f t="shared" ca="1" si="142"/>
        <v/>
      </c>
    </row>
    <row r="1258" spans="2:9" ht="15" thickBot="1" x14ac:dyDescent="0.35">
      <c r="B1258" s="79" t="str">
        <f t="shared" ca="1" si="138"/>
        <v/>
      </c>
      <c r="C1258" s="80" t="str">
        <f t="shared" ca="1" si="139"/>
        <v/>
      </c>
      <c r="D1258" s="83" t="str">
        <f t="shared" ca="1" si="144"/>
        <v/>
      </c>
      <c r="E1258" s="81">
        <f t="shared" ca="1" si="143"/>
        <v>0</v>
      </c>
      <c r="F1258" s="83"/>
      <c r="G1258" s="82" t="str">
        <f t="shared" ca="1" si="140"/>
        <v/>
      </c>
      <c r="H1258" s="82" t="str">
        <f t="shared" ca="1" si="141"/>
        <v/>
      </c>
      <c r="I1258" s="82" t="str">
        <f t="shared" ca="1" si="142"/>
        <v/>
      </c>
    </row>
    <row r="1259" spans="2:9" ht="15" thickBot="1" x14ac:dyDescent="0.35">
      <c r="B1259" s="79" t="str">
        <f t="shared" ca="1" si="138"/>
        <v/>
      </c>
      <c r="C1259" s="80" t="str">
        <f t="shared" ca="1" si="139"/>
        <v/>
      </c>
      <c r="D1259" s="83" t="str">
        <f t="shared" ca="1" si="144"/>
        <v/>
      </c>
      <c r="E1259" s="81">
        <f t="shared" ca="1" si="143"/>
        <v>0</v>
      </c>
      <c r="F1259" s="83"/>
      <c r="G1259" s="82" t="str">
        <f t="shared" ca="1" si="140"/>
        <v/>
      </c>
      <c r="H1259" s="82" t="str">
        <f t="shared" ca="1" si="141"/>
        <v/>
      </c>
      <c r="I1259" s="82" t="str">
        <f t="shared" ca="1" si="142"/>
        <v/>
      </c>
    </row>
    <row r="1260" spans="2:9" ht="15" thickBot="1" x14ac:dyDescent="0.35">
      <c r="B1260" s="79" t="str">
        <f t="shared" ca="1" si="138"/>
        <v/>
      </c>
      <c r="C1260" s="80" t="str">
        <f t="shared" ca="1" si="139"/>
        <v/>
      </c>
      <c r="D1260" s="83" t="str">
        <f t="shared" ca="1" si="144"/>
        <v/>
      </c>
      <c r="E1260" s="81">
        <f t="shared" ca="1" si="143"/>
        <v>0</v>
      </c>
      <c r="F1260" s="83"/>
      <c r="G1260" s="82" t="str">
        <f t="shared" ca="1" si="140"/>
        <v/>
      </c>
      <c r="H1260" s="82" t="str">
        <f t="shared" ca="1" si="141"/>
        <v/>
      </c>
      <c r="I1260" s="82" t="str">
        <f t="shared" ca="1" si="142"/>
        <v/>
      </c>
    </row>
    <row r="1261" spans="2:9" ht="15" thickBot="1" x14ac:dyDescent="0.35">
      <c r="B1261" s="79" t="str">
        <f t="shared" ca="1" si="138"/>
        <v/>
      </c>
      <c r="C1261" s="80" t="str">
        <f t="shared" ca="1" si="139"/>
        <v/>
      </c>
      <c r="D1261" s="83" t="str">
        <f t="shared" ca="1" si="144"/>
        <v/>
      </c>
      <c r="E1261" s="81">
        <f t="shared" ca="1" si="143"/>
        <v>0</v>
      </c>
      <c r="F1261" s="83"/>
      <c r="G1261" s="82" t="str">
        <f t="shared" ca="1" si="140"/>
        <v/>
      </c>
      <c r="H1261" s="82" t="str">
        <f t="shared" ca="1" si="141"/>
        <v/>
      </c>
      <c r="I1261" s="82" t="str">
        <f t="shared" ca="1" si="142"/>
        <v/>
      </c>
    </row>
    <row r="1262" spans="2:9" ht="15" thickBot="1" x14ac:dyDescent="0.35">
      <c r="B1262" s="79" t="str">
        <f t="shared" ca="1" si="138"/>
        <v/>
      </c>
      <c r="C1262" s="80" t="str">
        <f t="shared" ca="1" si="139"/>
        <v/>
      </c>
      <c r="D1262" s="83" t="str">
        <f t="shared" ca="1" si="144"/>
        <v/>
      </c>
      <c r="E1262" s="81">
        <f t="shared" ca="1" si="143"/>
        <v>0</v>
      </c>
      <c r="F1262" s="83"/>
      <c r="G1262" s="82" t="str">
        <f t="shared" ca="1" si="140"/>
        <v/>
      </c>
      <c r="H1262" s="82" t="str">
        <f t="shared" ca="1" si="141"/>
        <v/>
      </c>
      <c r="I1262" s="82" t="str">
        <f t="shared" ca="1" si="142"/>
        <v/>
      </c>
    </row>
    <row r="1263" spans="2:9" ht="15" thickBot="1" x14ac:dyDescent="0.35">
      <c r="B1263" s="79" t="str">
        <f t="shared" ref="B1263:B1326" ca="1" si="145">IFERROR(IF(I1262&lt;=0,"",B1262+1),"")</f>
        <v/>
      </c>
      <c r="C1263" s="80" t="str">
        <f t="shared" ca="1" si="139"/>
        <v/>
      </c>
      <c r="D1263" s="83" t="str">
        <f t="shared" ca="1" si="144"/>
        <v/>
      </c>
      <c r="E1263" s="81">
        <f t="shared" ca="1" si="143"/>
        <v>0</v>
      </c>
      <c r="F1263" s="83"/>
      <c r="G1263" s="82" t="str">
        <f t="shared" ca="1" si="140"/>
        <v/>
      </c>
      <c r="H1263" s="82" t="str">
        <f t="shared" ca="1" si="141"/>
        <v/>
      </c>
      <c r="I1263" s="82" t="str">
        <f t="shared" ca="1" si="142"/>
        <v/>
      </c>
    </row>
    <row r="1264" spans="2:9" ht="15" thickBot="1" x14ac:dyDescent="0.35">
      <c r="B1264" s="79" t="str">
        <f t="shared" ca="1" si="145"/>
        <v/>
      </c>
      <c r="C1264" s="80" t="str">
        <f t="shared" ca="1" si="139"/>
        <v/>
      </c>
      <c r="D1264" s="83" t="str">
        <f t="shared" ca="1" si="144"/>
        <v/>
      </c>
      <c r="E1264" s="81">
        <f t="shared" ca="1" si="143"/>
        <v>0</v>
      </c>
      <c r="F1264" s="83"/>
      <c r="G1264" s="82" t="str">
        <f t="shared" ca="1" si="140"/>
        <v/>
      </c>
      <c r="H1264" s="82" t="str">
        <f t="shared" ca="1" si="141"/>
        <v/>
      </c>
      <c r="I1264" s="82" t="str">
        <f t="shared" ca="1" si="142"/>
        <v/>
      </c>
    </row>
    <row r="1265" spans="2:9" ht="15" thickBot="1" x14ac:dyDescent="0.35">
      <c r="B1265" s="79" t="str">
        <f t="shared" ca="1" si="145"/>
        <v/>
      </c>
      <c r="C1265" s="80" t="str">
        <f t="shared" ca="1" si="139"/>
        <v/>
      </c>
      <c r="D1265" s="83" t="str">
        <f t="shared" ca="1" si="144"/>
        <v/>
      </c>
      <c r="E1265" s="81">
        <f t="shared" ca="1" si="143"/>
        <v>0</v>
      </c>
      <c r="F1265" s="83"/>
      <c r="G1265" s="82" t="str">
        <f t="shared" ca="1" si="140"/>
        <v/>
      </c>
      <c r="H1265" s="82" t="str">
        <f t="shared" ca="1" si="141"/>
        <v/>
      </c>
      <c r="I1265" s="82" t="str">
        <f t="shared" ca="1" si="142"/>
        <v/>
      </c>
    </row>
    <row r="1266" spans="2:9" ht="15" thickBot="1" x14ac:dyDescent="0.35">
      <c r="B1266" s="79" t="str">
        <f t="shared" ca="1" si="145"/>
        <v/>
      </c>
      <c r="C1266" s="80" t="str">
        <f t="shared" ca="1" si="139"/>
        <v/>
      </c>
      <c r="D1266" s="83" t="str">
        <f t="shared" ca="1" si="144"/>
        <v/>
      </c>
      <c r="E1266" s="81">
        <f t="shared" ca="1" si="143"/>
        <v>0</v>
      </c>
      <c r="F1266" s="83"/>
      <c r="G1266" s="82" t="str">
        <f t="shared" ca="1" si="140"/>
        <v/>
      </c>
      <c r="H1266" s="82" t="str">
        <f t="shared" ca="1" si="141"/>
        <v/>
      </c>
      <c r="I1266" s="82" t="str">
        <f t="shared" ca="1" si="142"/>
        <v/>
      </c>
    </row>
    <row r="1267" spans="2:9" ht="15" thickBot="1" x14ac:dyDescent="0.35">
      <c r="B1267" s="79" t="str">
        <f t="shared" ca="1" si="145"/>
        <v/>
      </c>
      <c r="C1267" s="80" t="str">
        <f t="shared" ca="1" si="139"/>
        <v/>
      </c>
      <c r="D1267" s="83" t="str">
        <f t="shared" ca="1" si="144"/>
        <v/>
      </c>
      <c r="E1267" s="81">
        <f t="shared" ca="1" si="143"/>
        <v>0</v>
      </c>
      <c r="F1267" s="83"/>
      <c r="G1267" s="82" t="str">
        <f t="shared" ca="1" si="140"/>
        <v/>
      </c>
      <c r="H1267" s="82" t="str">
        <f t="shared" ca="1" si="141"/>
        <v/>
      </c>
      <c r="I1267" s="82" t="str">
        <f t="shared" ca="1" si="142"/>
        <v/>
      </c>
    </row>
    <row r="1268" spans="2:9" ht="15" thickBot="1" x14ac:dyDescent="0.35">
      <c r="B1268" s="79" t="str">
        <f t="shared" ca="1" si="145"/>
        <v/>
      </c>
      <c r="C1268" s="80" t="str">
        <f t="shared" ca="1" si="139"/>
        <v/>
      </c>
      <c r="D1268" s="83" t="str">
        <f t="shared" ca="1" si="144"/>
        <v/>
      </c>
      <c r="E1268" s="81">
        <f t="shared" ca="1" si="143"/>
        <v>0</v>
      </c>
      <c r="F1268" s="83"/>
      <c r="G1268" s="82" t="str">
        <f t="shared" ca="1" si="140"/>
        <v/>
      </c>
      <c r="H1268" s="82" t="str">
        <f t="shared" ca="1" si="141"/>
        <v/>
      </c>
      <c r="I1268" s="82" t="str">
        <f t="shared" ca="1" si="142"/>
        <v/>
      </c>
    </row>
    <row r="1269" spans="2:9" ht="15" thickBot="1" x14ac:dyDescent="0.35">
      <c r="B1269" s="79" t="str">
        <f t="shared" ca="1" si="145"/>
        <v/>
      </c>
      <c r="C1269" s="80" t="str">
        <f t="shared" ca="1" si="139"/>
        <v/>
      </c>
      <c r="D1269" s="83" t="str">
        <f t="shared" ca="1" si="144"/>
        <v/>
      </c>
      <c r="E1269" s="81">
        <f t="shared" ca="1" si="143"/>
        <v>0</v>
      </c>
      <c r="F1269" s="83"/>
      <c r="G1269" s="82" t="str">
        <f t="shared" ca="1" si="140"/>
        <v/>
      </c>
      <c r="H1269" s="82" t="str">
        <f t="shared" ca="1" si="141"/>
        <v/>
      </c>
      <c r="I1269" s="82" t="str">
        <f t="shared" ca="1" si="142"/>
        <v/>
      </c>
    </row>
    <row r="1270" spans="2:9" ht="15" thickBot="1" x14ac:dyDescent="0.35">
      <c r="B1270" s="79" t="str">
        <f t="shared" ca="1" si="145"/>
        <v/>
      </c>
      <c r="C1270" s="80" t="str">
        <f t="shared" ca="1" si="139"/>
        <v/>
      </c>
      <c r="D1270" s="83" t="str">
        <f t="shared" ca="1" si="144"/>
        <v/>
      </c>
      <c r="E1270" s="81">
        <f t="shared" ca="1" si="143"/>
        <v>0</v>
      </c>
      <c r="F1270" s="83"/>
      <c r="G1270" s="82" t="str">
        <f t="shared" ca="1" si="140"/>
        <v/>
      </c>
      <c r="H1270" s="82" t="str">
        <f t="shared" ca="1" si="141"/>
        <v/>
      </c>
      <c r="I1270" s="82" t="str">
        <f t="shared" ca="1" si="142"/>
        <v/>
      </c>
    </row>
    <row r="1271" spans="2:9" ht="15" thickBot="1" x14ac:dyDescent="0.35">
      <c r="B1271" s="79" t="str">
        <f t="shared" ca="1" si="145"/>
        <v/>
      </c>
      <c r="C1271" s="80" t="str">
        <f t="shared" ca="1" si="139"/>
        <v/>
      </c>
      <c r="D1271" s="83" t="str">
        <f t="shared" ca="1" si="144"/>
        <v/>
      </c>
      <c r="E1271" s="81">
        <f t="shared" ca="1" si="143"/>
        <v>0</v>
      </c>
      <c r="F1271" s="83"/>
      <c r="G1271" s="82" t="str">
        <f t="shared" ca="1" si="140"/>
        <v/>
      </c>
      <c r="H1271" s="82" t="str">
        <f t="shared" ca="1" si="141"/>
        <v/>
      </c>
      <c r="I1271" s="82" t="str">
        <f t="shared" ca="1" si="142"/>
        <v/>
      </c>
    </row>
    <row r="1272" spans="2:9" ht="15" thickBot="1" x14ac:dyDescent="0.35">
      <c r="B1272" s="79" t="str">
        <f t="shared" ca="1" si="145"/>
        <v/>
      </c>
      <c r="C1272" s="80" t="str">
        <f t="shared" ca="1" si="139"/>
        <v/>
      </c>
      <c r="D1272" s="83" t="str">
        <f t="shared" ca="1" si="144"/>
        <v/>
      </c>
      <c r="E1272" s="81">
        <f t="shared" ca="1" si="143"/>
        <v>0</v>
      </c>
      <c r="F1272" s="83"/>
      <c r="G1272" s="82" t="str">
        <f t="shared" ca="1" si="140"/>
        <v/>
      </c>
      <c r="H1272" s="82" t="str">
        <f t="shared" ca="1" si="141"/>
        <v/>
      </c>
      <c r="I1272" s="82" t="str">
        <f t="shared" ca="1" si="142"/>
        <v/>
      </c>
    </row>
    <row r="1273" spans="2:9" ht="15" thickBot="1" x14ac:dyDescent="0.35">
      <c r="B1273" s="79" t="str">
        <f t="shared" ca="1" si="145"/>
        <v/>
      </c>
      <c r="C1273" s="80" t="str">
        <f t="shared" ca="1" si="139"/>
        <v/>
      </c>
      <c r="D1273" s="83" t="str">
        <f t="shared" ca="1" si="144"/>
        <v/>
      </c>
      <c r="E1273" s="81">
        <f t="shared" ca="1" si="143"/>
        <v>0</v>
      </c>
      <c r="F1273" s="83"/>
      <c r="G1273" s="82" t="str">
        <f t="shared" ca="1" si="140"/>
        <v/>
      </c>
      <c r="H1273" s="82" t="str">
        <f t="shared" ca="1" si="141"/>
        <v/>
      </c>
      <c r="I1273" s="82" t="str">
        <f t="shared" ca="1" si="142"/>
        <v/>
      </c>
    </row>
    <row r="1274" spans="2:9" ht="15" thickBot="1" x14ac:dyDescent="0.35">
      <c r="B1274" s="79" t="str">
        <f t="shared" ca="1" si="145"/>
        <v/>
      </c>
      <c r="C1274" s="80" t="str">
        <f t="shared" ca="1" si="139"/>
        <v/>
      </c>
      <c r="D1274" s="83" t="str">
        <f t="shared" ca="1" si="144"/>
        <v/>
      </c>
      <c r="E1274" s="81">
        <f t="shared" ca="1" si="143"/>
        <v>0</v>
      </c>
      <c r="F1274" s="83"/>
      <c r="G1274" s="82" t="str">
        <f t="shared" ca="1" si="140"/>
        <v/>
      </c>
      <c r="H1274" s="82" t="str">
        <f t="shared" ca="1" si="141"/>
        <v/>
      </c>
      <c r="I1274" s="82" t="str">
        <f t="shared" ca="1" si="142"/>
        <v/>
      </c>
    </row>
    <row r="1275" spans="2:9" ht="15" thickBot="1" x14ac:dyDescent="0.35">
      <c r="B1275" s="79" t="str">
        <f t="shared" ca="1" si="145"/>
        <v/>
      </c>
      <c r="C1275" s="80" t="str">
        <f t="shared" ca="1" si="139"/>
        <v/>
      </c>
      <c r="D1275" s="83" t="str">
        <f t="shared" ca="1" si="144"/>
        <v/>
      </c>
      <c r="E1275" s="81">
        <f t="shared" ca="1" si="143"/>
        <v>0</v>
      </c>
      <c r="F1275" s="83"/>
      <c r="G1275" s="82" t="str">
        <f t="shared" ca="1" si="140"/>
        <v/>
      </c>
      <c r="H1275" s="82" t="str">
        <f t="shared" ca="1" si="141"/>
        <v/>
      </c>
      <c r="I1275" s="82" t="str">
        <f t="shared" ca="1" si="142"/>
        <v/>
      </c>
    </row>
    <row r="1276" spans="2:9" ht="15" thickBot="1" x14ac:dyDescent="0.35">
      <c r="B1276" s="79" t="str">
        <f t="shared" ca="1" si="145"/>
        <v/>
      </c>
      <c r="C1276" s="80" t="str">
        <f t="shared" ca="1" si="139"/>
        <v/>
      </c>
      <c r="D1276" s="83" t="str">
        <f t="shared" ca="1" si="144"/>
        <v/>
      </c>
      <c r="E1276" s="81">
        <f t="shared" ca="1" si="143"/>
        <v>0</v>
      </c>
      <c r="F1276" s="83"/>
      <c r="G1276" s="82" t="str">
        <f t="shared" ca="1" si="140"/>
        <v/>
      </c>
      <c r="H1276" s="82" t="str">
        <f t="shared" ca="1" si="141"/>
        <v/>
      </c>
      <c r="I1276" s="82" t="str">
        <f t="shared" ca="1" si="142"/>
        <v/>
      </c>
    </row>
    <row r="1277" spans="2:9" ht="15" thickBot="1" x14ac:dyDescent="0.35">
      <c r="B1277" s="79" t="str">
        <f t="shared" ca="1" si="145"/>
        <v/>
      </c>
      <c r="C1277" s="80" t="str">
        <f t="shared" ca="1" si="139"/>
        <v/>
      </c>
      <c r="D1277" s="83" t="str">
        <f t="shared" ca="1" si="144"/>
        <v/>
      </c>
      <c r="E1277" s="81">
        <f t="shared" ca="1" si="143"/>
        <v>0</v>
      </c>
      <c r="F1277" s="83"/>
      <c r="G1277" s="82" t="str">
        <f t="shared" ca="1" si="140"/>
        <v/>
      </c>
      <c r="H1277" s="82" t="str">
        <f t="shared" ca="1" si="141"/>
        <v/>
      </c>
      <c r="I1277" s="82" t="str">
        <f t="shared" ca="1" si="142"/>
        <v/>
      </c>
    </row>
    <row r="1278" spans="2:9" ht="15" thickBot="1" x14ac:dyDescent="0.35">
      <c r="B1278" s="79" t="str">
        <f t="shared" ca="1" si="145"/>
        <v/>
      </c>
      <c r="C1278" s="80" t="str">
        <f t="shared" ca="1" si="139"/>
        <v/>
      </c>
      <c r="D1278" s="83" t="str">
        <f t="shared" ca="1" si="144"/>
        <v/>
      </c>
      <c r="E1278" s="81">
        <f t="shared" ca="1" si="143"/>
        <v>0</v>
      </c>
      <c r="F1278" s="83"/>
      <c r="G1278" s="82" t="str">
        <f t="shared" ca="1" si="140"/>
        <v/>
      </c>
      <c r="H1278" s="82" t="str">
        <f t="shared" ca="1" si="141"/>
        <v/>
      </c>
      <c r="I1278" s="82" t="str">
        <f t="shared" ca="1" si="142"/>
        <v/>
      </c>
    </row>
    <row r="1279" spans="2:9" ht="15" thickBot="1" x14ac:dyDescent="0.35">
      <c r="B1279" s="79" t="str">
        <f t="shared" ca="1" si="145"/>
        <v/>
      </c>
      <c r="C1279" s="80" t="str">
        <f t="shared" ca="1" si="139"/>
        <v/>
      </c>
      <c r="D1279" s="83" t="str">
        <f t="shared" ca="1" si="144"/>
        <v/>
      </c>
      <c r="E1279" s="81">
        <f t="shared" ca="1" si="143"/>
        <v>0</v>
      </c>
      <c r="F1279" s="83"/>
      <c r="G1279" s="82" t="str">
        <f t="shared" ca="1" si="140"/>
        <v/>
      </c>
      <c r="H1279" s="82" t="str">
        <f t="shared" ca="1" si="141"/>
        <v/>
      </c>
      <c r="I1279" s="82" t="str">
        <f t="shared" ca="1" si="142"/>
        <v/>
      </c>
    </row>
    <row r="1280" spans="2:9" ht="15" thickBot="1" x14ac:dyDescent="0.35">
      <c r="B1280" s="79" t="str">
        <f t="shared" ca="1" si="145"/>
        <v/>
      </c>
      <c r="C1280" s="80" t="str">
        <f t="shared" ca="1" si="139"/>
        <v/>
      </c>
      <c r="D1280" s="83" t="str">
        <f t="shared" ca="1" si="144"/>
        <v/>
      </c>
      <c r="E1280" s="81">
        <f t="shared" ca="1" si="143"/>
        <v>0</v>
      </c>
      <c r="F1280" s="83"/>
      <c r="G1280" s="82" t="str">
        <f t="shared" ca="1" si="140"/>
        <v/>
      </c>
      <c r="H1280" s="82" t="str">
        <f t="shared" ca="1" si="141"/>
        <v/>
      </c>
      <c r="I1280" s="82" t="str">
        <f t="shared" ca="1" si="142"/>
        <v/>
      </c>
    </row>
    <row r="1281" spans="2:9" ht="15" thickBot="1" x14ac:dyDescent="0.35">
      <c r="B1281" s="79" t="str">
        <f t="shared" ca="1" si="145"/>
        <v/>
      </c>
      <c r="C1281" s="80" t="str">
        <f t="shared" ca="1" si="139"/>
        <v/>
      </c>
      <c r="D1281" s="83" t="str">
        <f t="shared" ca="1" si="144"/>
        <v/>
      </c>
      <c r="E1281" s="81">
        <f t="shared" ca="1" si="143"/>
        <v>0</v>
      </c>
      <c r="F1281" s="83"/>
      <c r="G1281" s="82" t="str">
        <f t="shared" ca="1" si="140"/>
        <v/>
      </c>
      <c r="H1281" s="82" t="str">
        <f t="shared" ca="1" si="141"/>
        <v/>
      </c>
      <c r="I1281" s="82" t="str">
        <f t="shared" ca="1" si="142"/>
        <v/>
      </c>
    </row>
    <row r="1282" spans="2:9" ht="15" thickBot="1" x14ac:dyDescent="0.35">
      <c r="B1282" s="79" t="str">
        <f t="shared" ca="1" si="145"/>
        <v/>
      </c>
      <c r="C1282" s="80" t="str">
        <f t="shared" ca="1" si="139"/>
        <v/>
      </c>
      <c r="D1282" s="83" t="str">
        <f t="shared" ca="1" si="144"/>
        <v/>
      </c>
      <c r="E1282" s="81">
        <f t="shared" ca="1" si="143"/>
        <v>0</v>
      </c>
      <c r="F1282" s="83"/>
      <c r="G1282" s="82" t="str">
        <f t="shared" ca="1" si="140"/>
        <v/>
      </c>
      <c r="H1282" s="82" t="str">
        <f t="shared" ca="1" si="141"/>
        <v/>
      </c>
      <c r="I1282" s="82" t="str">
        <f t="shared" ca="1" si="142"/>
        <v/>
      </c>
    </row>
    <row r="1283" spans="2:9" ht="15" thickBot="1" x14ac:dyDescent="0.35">
      <c r="B1283" s="79" t="str">
        <f t="shared" ca="1" si="145"/>
        <v/>
      </c>
      <c r="C1283" s="80" t="str">
        <f t="shared" ca="1" si="139"/>
        <v/>
      </c>
      <c r="D1283" s="83" t="str">
        <f t="shared" ca="1" si="144"/>
        <v/>
      </c>
      <c r="E1283" s="81">
        <f t="shared" ca="1" si="143"/>
        <v>0</v>
      </c>
      <c r="F1283" s="83"/>
      <c r="G1283" s="82" t="str">
        <f t="shared" ca="1" si="140"/>
        <v/>
      </c>
      <c r="H1283" s="82" t="str">
        <f t="shared" ca="1" si="141"/>
        <v/>
      </c>
      <c r="I1283" s="82" t="str">
        <f t="shared" ca="1" si="142"/>
        <v/>
      </c>
    </row>
    <row r="1284" spans="2:9" ht="15" thickBot="1" x14ac:dyDescent="0.35">
      <c r="B1284" s="79" t="str">
        <f t="shared" ca="1" si="145"/>
        <v/>
      </c>
      <c r="C1284" s="80" t="str">
        <f t="shared" ca="1" si="139"/>
        <v/>
      </c>
      <c r="D1284" s="83" t="str">
        <f t="shared" ca="1" si="144"/>
        <v/>
      </c>
      <c r="E1284" s="81">
        <f t="shared" ca="1" si="143"/>
        <v>0</v>
      </c>
      <c r="F1284" s="83"/>
      <c r="G1284" s="82" t="str">
        <f t="shared" ca="1" si="140"/>
        <v/>
      </c>
      <c r="H1284" s="82" t="str">
        <f t="shared" ca="1" si="141"/>
        <v/>
      </c>
      <c r="I1284" s="82" t="str">
        <f t="shared" ca="1" si="142"/>
        <v/>
      </c>
    </row>
    <row r="1285" spans="2:9" ht="15" thickBot="1" x14ac:dyDescent="0.35">
      <c r="B1285" s="79" t="str">
        <f t="shared" ca="1" si="145"/>
        <v/>
      </c>
      <c r="C1285" s="80" t="str">
        <f t="shared" ca="1" si="139"/>
        <v/>
      </c>
      <c r="D1285" s="83" t="str">
        <f t="shared" ca="1" si="144"/>
        <v/>
      </c>
      <c r="E1285" s="81">
        <f t="shared" ca="1" si="143"/>
        <v>0</v>
      </c>
      <c r="F1285" s="83"/>
      <c r="G1285" s="82" t="str">
        <f t="shared" ca="1" si="140"/>
        <v/>
      </c>
      <c r="H1285" s="82" t="str">
        <f t="shared" ca="1" si="141"/>
        <v/>
      </c>
      <c r="I1285" s="82" t="str">
        <f t="shared" ca="1" si="142"/>
        <v/>
      </c>
    </row>
    <row r="1286" spans="2:9" ht="15" thickBot="1" x14ac:dyDescent="0.35">
      <c r="B1286" s="79" t="str">
        <f t="shared" ca="1" si="145"/>
        <v/>
      </c>
      <c r="C1286" s="80" t="str">
        <f t="shared" ca="1" si="139"/>
        <v/>
      </c>
      <c r="D1286" s="83" t="str">
        <f t="shared" ca="1" si="144"/>
        <v/>
      </c>
      <c r="E1286" s="81">
        <f t="shared" ca="1" si="143"/>
        <v>0</v>
      </c>
      <c r="F1286" s="83"/>
      <c r="G1286" s="82" t="str">
        <f t="shared" ca="1" si="140"/>
        <v/>
      </c>
      <c r="H1286" s="82" t="str">
        <f t="shared" ca="1" si="141"/>
        <v/>
      </c>
      <c r="I1286" s="82" t="str">
        <f t="shared" ca="1" si="142"/>
        <v/>
      </c>
    </row>
    <row r="1287" spans="2:9" ht="15" thickBot="1" x14ac:dyDescent="0.35">
      <c r="B1287" s="79" t="str">
        <f t="shared" ca="1" si="145"/>
        <v/>
      </c>
      <c r="C1287" s="80" t="str">
        <f t="shared" ca="1" si="139"/>
        <v/>
      </c>
      <c r="D1287" s="83" t="str">
        <f t="shared" ca="1" si="144"/>
        <v/>
      </c>
      <c r="E1287" s="81">
        <f t="shared" ca="1" si="143"/>
        <v>0</v>
      </c>
      <c r="F1287" s="83"/>
      <c r="G1287" s="82" t="str">
        <f t="shared" ca="1" si="140"/>
        <v/>
      </c>
      <c r="H1287" s="82" t="str">
        <f t="shared" ca="1" si="141"/>
        <v/>
      </c>
      <c r="I1287" s="82" t="str">
        <f t="shared" ca="1" si="142"/>
        <v/>
      </c>
    </row>
    <row r="1288" spans="2:9" ht="15" thickBot="1" x14ac:dyDescent="0.35">
      <c r="B1288" s="79" t="str">
        <f t="shared" ca="1" si="145"/>
        <v/>
      </c>
      <c r="C1288" s="80" t="str">
        <f t="shared" ca="1" si="139"/>
        <v/>
      </c>
      <c r="D1288" s="83" t="str">
        <f t="shared" ca="1" si="144"/>
        <v/>
      </c>
      <c r="E1288" s="81">
        <f t="shared" ca="1" si="143"/>
        <v>0</v>
      </c>
      <c r="F1288" s="83"/>
      <c r="G1288" s="82" t="str">
        <f t="shared" ca="1" si="140"/>
        <v/>
      </c>
      <c r="H1288" s="82" t="str">
        <f t="shared" ca="1" si="141"/>
        <v/>
      </c>
      <c r="I1288" s="82" t="str">
        <f t="shared" ca="1" si="142"/>
        <v/>
      </c>
    </row>
    <row r="1289" spans="2:9" ht="15" thickBot="1" x14ac:dyDescent="0.35">
      <c r="B1289" s="79" t="str">
        <f t="shared" ca="1" si="145"/>
        <v/>
      </c>
      <c r="C1289" s="80" t="str">
        <f t="shared" ca="1" si="139"/>
        <v/>
      </c>
      <c r="D1289" s="83" t="str">
        <f t="shared" ca="1" si="144"/>
        <v/>
      </c>
      <c r="E1289" s="81">
        <f t="shared" ca="1" si="143"/>
        <v>0</v>
      </c>
      <c r="F1289" s="83"/>
      <c r="G1289" s="82" t="str">
        <f t="shared" ca="1" si="140"/>
        <v/>
      </c>
      <c r="H1289" s="82" t="str">
        <f t="shared" ca="1" si="141"/>
        <v/>
      </c>
      <c r="I1289" s="82" t="str">
        <f t="shared" ca="1" si="142"/>
        <v/>
      </c>
    </row>
    <row r="1290" spans="2:9" ht="15" thickBot="1" x14ac:dyDescent="0.35">
      <c r="B1290" s="79" t="str">
        <f t="shared" ca="1" si="145"/>
        <v/>
      </c>
      <c r="C1290" s="80" t="str">
        <f t="shared" ca="1" si="139"/>
        <v/>
      </c>
      <c r="D1290" s="83" t="str">
        <f t="shared" ca="1" si="144"/>
        <v/>
      </c>
      <c r="E1290" s="81">
        <f t="shared" ca="1" si="143"/>
        <v>0</v>
      </c>
      <c r="F1290" s="83"/>
      <c r="G1290" s="82" t="str">
        <f t="shared" ca="1" si="140"/>
        <v/>
      </c>
      <c r="H1290" s="82" t="str">
        <f t="shared" ca="1" si="141"/>
        <v/>
      </c>
      <c r="I1290" s="82" t="str">
        <f t="shared" ca="1" si="142"/>
        <v/>
      </c>
    </row>
    <row r="1291" spans="2:9" ht="15" thickBot="1" x14ac:dyDescent="0.35">
      <c r="B1291" s="79" t="str">
        <f t="shared" ca="1" si="145"/>
        <v/>
      </c>
      <c r="C1291" s="80" t="str">
        <f t="shared" ca="1" si="139"/>
        <v/>
      </c>
      <c r="D1291" s="83" t="str">
        <f t="shared" ca="1" si="144"/>
        <v/>
      </c>
      <c r="E1291" s="81">
        <f t="shared" ca="1" si="143"/>
        <v>0</v>
      </c>
      <c r="F1291" s="83"/>
      <c r="G1291" s="82" t="str">
        <f t="shared" ca="1" si="140"/>
        <v/>
      </c>
      <c r="H1291" s="82" t="str">
        <f t="shared" ca="1" si="141"/>
        <v/>
      </c>
      <c r="I1291" s="82" t="str">
        <f t="shared" ca="1" si="142"/>
        <v/>
      </c>
    </row>
    <row r="1292" spans="2:9" ht="15" thickBot="1" x14ac:dyDescent="0.35">
      <c r="B1292" s="79" t="str">
        <f t="shared" ca="1" si="145"/>
        <v/>
      </c>
      <c r="C1292" s="80" t="str">
        <f t="shared" ca="1" si="139"/>
        <v/>
      </c>
      <c r="D1292" s="83" t="str">
        <f t="shared" ca="1" si="144"/>
        <v/>
      </c>
      <c r="E1292" s="81">
        <f t="shared" ca="1" si="143"/>
        <v>0</v>
      </c>
      <c r="F1292" s="83"/>
      <c r="G1292" s="82" t="str">
        <f t="shared" ca="1" si="140"/>
        <v/>
      </c>
      <c r="H1292" s="82" t="str">
        <f t="shared" ca="1" si="141"/>
        <v/>
      </c>
      <c r="I1292" s="82" t="str">
        <f t="shared" ca="1" si="142"/>
        <v/>
      </c>
    </row>
    <row r="1293" spans="2:9" ht="15" thickBot="1" x14ac:dyDescent="0.35">
      <c r="B1293" s="79" t="str">
        <f t="shared" ca="1" si="145"/>
        <v/>
      </c>
      <c r="C1293" s="80" t="str">
        <f t="shared" ca="1" si="139"/>
        <v/>
      </c>
      <c r="D1293" s="83" t="str">
        <f t="shared" ca="1" si="144"/>
        <v/>
      </c>
      <c r="E1293" s="81">
        <f t="shared" ca="1" si="143"/>
        <v>0</v>
      </c>
      <c r="F1293" s="83"/>
      <c r="G1293" s="82" t="str">
        <f t="shared" ca="1" si="140"/>
        <v/>
      </c>
      <c r="H1293" s="82" t="str">
        <f t="shared" ca="1" si="141"/>
        <v/>
      </c>
      <c r="I1293" s="82" t="str">
        <f t="shared" ca="1" si="142"/>
        <v/>
      </c>
    </row>
    <row r="1294" spans="2:9" ht="15" thickBot="1" x14ac:dyDescent="0.35">
      <c r="B1294" s="79" t="str">
        <f t="shared" ca="1" si="145"/>
        <v/>
      </c>
      <c r="C1294" s="80" t="str">
        <f t="shared" ca="1" si="139"/>
        <v/>
      </c>
      <c r="D1294" s="83" t="str">
        <f t="shared" ca="1" si="144"/>
        <v/>
      </c>
      <c r="E1294" s="81">
        <f t="shared" ca="1" si="143"/>
        <v>0</v>
      </c>
      <c r="F1294" s="83"/>
      <c r="G1294" s="82" t="str">
        <f t="shared" ca="1" si="140"/>
        <v/>
      </c>
      <c r="H1294" s="82" t="str">
        <f t="shared" ca="1" si="141"/>
        <v/>
      </c>
      <c r="I1294" s="82" t="str">
        <f t="shared" ca="1" si="142"/>
        <v/>
      </c>
    </row>
    <row r="1295" spans="2:9" ht="15" thickBot="1" x14ac:dyDescent="0.35">
      <c r="B1295" s="79" t="str">
        <f t="shared" ca="1" si="145"/>
        <v/>
      </c>
      <c r="C1295" s="80" t="str">
        <f t="shared" ca="1" si="139"/>
        <v/>
      </c>
      <c r="D1295" s="83" t="str">
        <f t="shared" ca="1" si="144"/>
        <v/>
      </c>
      <c r="E1295" s="81">
        <f t="shared" ca="1" si="143"/>
        <v>0</v>
      </c>
      <c r="F1295" s="83"/>
      <c r="G1295" s="82" t="str">
        <f t="shared" ca="1" si="140"/>
        <v/>
      </c>
      <c r="H1295" s="82" t="str">
        <f t="shared" ca="1" si="141"/>
        <v/>
      </c>
      <c r="I1295" s="82" t="str">
        <f t="shared" ca="1" si="142"/>
        <v/>
      </c>
    </row>
    <row r="1296" spans="2:9" ht="15" thickBot="1" x14ac:dyDescent="0.35">
      <c r="B1296" s="79" t="str">
        <f t="shared" ca="1" si="145"/>
        <v/>
      </c>
      <c r="C1296" s="80" t="str">
        <f t="shared" ca="1" si="139"/>
        <v/>
      </c>
      <c r="D1296" s="83" t="str">
        <f t="shared" ca="1" si="144"/>
        <v/>
      </c>
      <c r="E1296" s="81">
        <f t="shared" ca="1" si="143"/>
        <v>0</v>
      </c>
      <c r="F1296" s="83"/>
      <c r="G1296" s="82" t="str">
        <f t="shared" ca="1" si="140"/>
        <v/>
      </c>
      <c r="H1296" s="82" t="str">
        <f t="shared" ca="1" si="141"/>
        <v/>
      </c>
      <c r="I1296" s="82" t="str">
        <f t="shared" ca="1" si="142"/>
        <v/>
      </c>
    </row>
    <row r="1297" spans="2:9" ht="15" thickBot="1" x14ac:dyDescent="0.35">
      <c r="B1297" s="79" t="str">
        <f t="shared" ca="1" si="145"/>
        <v/>
      </c>
      <c r="C1297" s="80" t="str">
        <f t="shared" ca="1" si="139"/>
        <v/>
      </c>
      <c r="D1297" s="83" t="str">
        <f t="shared" ca="1" si="144"/>
        <v/>
      </c>
      <c r="E1297" s="81">
        <f t="shared" ca="1" si="143"/>
        <v>0</v>
      </c>
      <c r="F1297" s="83"/>
      <c r="G1297" s="82" t="str">
        <f t="shared" ca="1" si="140"/>
        <v/>
      </c>
      <c r="H1297" s="82" t="str">
        <f t="shared" ca="1" si="141"/>
        <v/>
      </c>
      <c r="I1297" s="82" t="str">
        <f t="shared" ca="1" si="142"/>
        <v/>
      </c>
    </row>
    <row r="1298" spans="2:9" ht="15" thickBot="1" x14ac:dyDescent="0.35">
      <c r="B1298" s="79" t="str">
        <f t="shared" ca="1" si="145"/>
        <v/>
      </c>
      <c r="C1298" s="80" t="str">
        <f t="shared" ca="1" si="139"/>
        <v/>
      </c>
      <c r="D1298" s="83" t="str">
        <f t="shared" ca="1" si="144"/>
        <v/>
      </c>
      <c r="E1298" s="81">
        <f t="shared" ca="1" si="143"/>
        <v>0</v>
      </c>
      <c r="F1298" s="83"/>
      <c r="G1298" s="82" t="str">
        <f t="shared" ca="1" si="140"/>
        <v/>
      </c>
      <c r="H1298" s="82" t="str">
        <f t="shared" ca="1" si="141"/>
        <v/>
      </c>
      <c r="I1298" s="82" t="str">
        <f t="shared" ca="1" si="142"/>
        <v/>
      </c>
    </row>
    <row r="1299" spans="2:9" ht="15" thickBot="1" x14ac:dyDescent="0.35">
      <c r="B1299" s="79" t="str">
        <f t="shared" ca="1" si="145"/>
        <v/>
      </c>
      <c r="C1299" s="80" t="str">
        <f t="shared" ca="1" si="139"/>
        <v/>
      </c>
      <c r="D1299" s="83" t="str">
        <f t="shared" ca="1" si="144"/>
        <v/>
      </c>
      <c r="E1299" s="81">
        <f t="shared" ca="1" si="143"/>
        <v>0</v>
      </c>
      <c r="F1299" s="83"/>
      <c r="G1299" s="82" t="str">
        <f t="shared" ca="1" si="140"/>
        <v/>
      </c>
      <c r="H1299" s="82" t="str">
        <f t="shared" ca="1" si="141"/>
        <v/>
      </c>
      <c r="I1299" s="82" t="str">
        <f t="shared" ca="1" si="142"/>
        <v/>
      </c>
    </row>
    <row r="1300" spans="2:9" ht="15" thickBot="1" x14ac:dyDescent="0.35">
      <c r="B1300" s="79" t="str">
        <f t="shared" ca="1" si="145"/>
        <v/>
      </c>
      <c r="C1300" s="80" t="str">
        <f t="shared" ca="1" si="139"/>
        <v/>
      </c>
      <c r="D1300" s="83" t="str">
        <f t="shared" ca="1" si="144"/>
        <v/>
      </c>
      <c r="E1300" s="81">
        <f t="shared" ca="1" si="143"/>
        <v>0</v>
      </c>
      <c r="F1300" s="83"/>
      <c r="G1300" s="82" t="str">
        <f t="shared" ca="1" si="140"/>
        <v/>
      </c>
      <c r="H1300" s="82" t="str">
        <f t="shared" ca="1" si="141"/>
        <v/>
      </c>
      <c r="I1300" s="82" t="str">
        <f t="shared" ca="1" si="142"/>
        <v/>
      </c>
    </row>
    <row r="1301" spans="2:9" ht="15" thickBot="1" x14ac:dyDescent="0.35">
      <c r="B1301" s="79" t="str">
        <f t="shared" ca="1" si="145"/>
        <v/>
      </c>
      <c r="C1301" s="80" t="str">
        <f t="shared" ca="1" si="139"/>
        <v/>
      </c>
      <c r="D1301" s="83" t="str">
        <f t="shared" ca="1" si="144"/>
        <v/>
      </c>
      <c r="E1301" s="81">
        <f t="shared" ca="1" si="143"/>
        <v>0</v>
      </c>
      <c r="F1301" s="83"/>
      <c r="G1301" s="82" t="str">
        <f t="shared" ca="1" si="140"/>
        <v/>
      </c>
      <c r="H1301" s="82" t="str">
        <f t="shared" ca="1" si="141"/>
        <v/>
      </c>
      <c r="I1301" s="82" t="str">
        <f t="shared" ca="1" si="142"/>
        <v/>
      </c>
    </row>
    <row r="1302" spans="2:9" ht="15" thickBot="1" x14ac:dyDescent="0.35">
      <c r="B1302" s="79" t="str">
        <f t="shared" ca="1" si="145"/>
        <v/>
      </c>
      <c r="C1302" s="80" t="str">
        <f t="shared" ca="1" si="139"/>
        <v/>
      </c>
      <c r="D1302" s="83" t="str">
        <f t="shared" ca="1" si="144"/>
        <v/>
      </c>
      <c r="E1302" s="81">
        <f t="shared" ca="1" si="143"/>
        <v>0</v>
      </c>
      <c r="F1302" s="83"/>
      <c r="G1302" s="82" t="str">
        <f t="shared" ca="1" si="140"/>
        <v/>
      </c>
      <c r="H1302" s="82" t="str">
        <f t="shared" ca="1" si="141"/>
        <v/>
      </c>
      <c r="I1302" s="82" t="str">
        <f t="shared" ca="1" si="142"/>
        <v/>
      </c>
    </row>
    <row r="1303" spans="2:9" ht="15" thickBot="1" x14ac:dyDescent="0.35">
      <c r="B1303" s="79" t="str">
        <f t="shared" ca="1" si="145"/>
        <v/>
      </c>
      <c r="C1303" s="80" t="str">
        <f t="shared" ca="1" si="139"/>
        <v/>
      </c>
      <c r="D1303" s="83" t="str">
        <f t="shared" ca="1" si="144"/>
        <v/>
      </c>
      <c r="E1303" s="81">
        <f t="shared" ca="1" si="143"/>
        <v>0</v>
      </c>
      <c r="F1303" s="83"/>
      <c r="G1303" s="82" t="str">
        <f t="shared" ca="1" si="140"/>
        <v/>
      </c>
      <c r="H1303" s="82" t="str">
        <f t="shared" ca="1" si="141"/>
        <v/>
      </c>
      <c r="I1303" s="82" t="str">
        <f t="shared" ca="1" si="142"/>
        <v/>
      </c>
    </row>
    <row r="1304" spans="2:9" ht="15" thickBot="1" x14ac:dyDescent="0.35">
      <c r="B1304" s="79" t="str">
        <f t="shared" ca="1" si="145"/>
        <v/>
      </c>
      <c r="C1304" s="80" t="str">
        <f t="shared" ref="C1304:C1367" ca="1" si="146">IF($E$10="End of the Period",IF(B1304="","",IF(OR(payment_frequency_3="Weekly",payment_frequency_3="Bi-weekly",payment_frequency_3="Semi-monthly"),first_payment_date_3+B1304*VLOOKUP(payment_frequency_3,periodic_table,2,0),EDATE(first_payment_date_3,B1304*VLOOKUP(payment_frequency_3,periodic_table,2,0)))),IF(B1304="","",IF(OR(payment_frequency_3="Weekly",payment_frequency_3="Bi-weekly",payment_frequency_3="Semi-monthly"),first_payment_date_3+(B1304-1)*VLOOKUP(payment_frequency_3,periodic_table,2,0),EDATE(first_payment_date_3,(B1304-1)*VLOOKUP(payment_frequency_3,periodic_table,2,0)))))</f>
        <v/>
      </c>
      <c r="D1304" s="83" t="str">
        <f t="shared" ca="1" si="144"/>
        <v/>
      </c>
      <c r="E1304" s="81">
        <f t="shared" ca="1" si="143"/>
        <v>0</v>
      </c>
      <c r="F1304" s="83"/>
      <c r="G1304" s="82" t="str">
        <f t="shared" ref="G1304:G1367" ca="1" si="147">IF(AND(payment_type_3=1,B1304=1),0,IF(B1304="","",I1303*rate_3))</f>
        <v/>
      </c>
      <c r="H1304" s="82" t="str">
        <f t="shared" ca="1" si="141"/>
        <v/>
      </c>
      <c r="I1304" s="82" t="str">
        <f t="shared" ca="1" si="142"/>
        <v/>
      </c>
    </row>
    <row r="1305" spans="2:9" ht="15" thickBot="1" x14ac:dyDescent="0.35">
      <c r="B1305" s="79" t="str">
        <f t="shared" ca="1" si="145"/>
        <v/>
      </c>
      <c r="C1305" s="80" t="str">
        <f t="shared" ca="1" si="146"/>
        <v/>
      </c>
      <c r="D1305" s="83" t="str">
        <f t="shared" ca="1" si="144"/>
        <v/>
      </c>
      <c r="E1305" s="81">
        <f t="shared" ca="1" si="143"/>
        <v>0</v>
      </c>
      <c r="F1305" s="83"/>
      <c r="G1305" s="82" t="str">
        <f t="shared" ca="1" si="147"/>
        <v/>
      </c>
      <c r="H1305" s="82" t="str">
        <f t="shared" ref="H1305:H1368" ca="1" si="148">IF(B1305="","",D1305-G1305+E1305+F1305)</f>
        <v/>
      </c>
      <c r="I1305" s="82" t="str">
        <f t="shared" ref="I1305:I1368" ca="1" si="149">IFERROR(IF(H1305&lt;=0,"",I1304-H1305),"")</f>
        <v/>
      </c>
    </row>
    <row r="1306" spans="2:9" ht="15" thickBot="1" x14ac:dyDescent="0.35">
      <c r="B1306" s="79" t="str">
        <f t="shared" ca="1" si="145"/>
        <v/>
      </c>
      <c r="C1306" s="80" t="str">
        <f t="shared" ca="1" si="146"/>
        <v/>
      </c>
      <c r="D1306" s="83" t="str">
        <f t="shared" ca="1" si="144"/>
        <v/>
      </c>
      <c r="E1306" s="81">
        <f t="shared" ca="1" si="143"/>
        <v>0</v>
      </c>
      <c r="F1306" s="83"/>
      <c r="G1306" s="82" t="str">
        <f t="shared" ca="1" si="147"/>
        <v/>
      </c>
      <c r="H1306" s="82" t="str">
        <f t="shared" ca="1" si="148"/>
        <v/>
      </c>
      <c r="I1306" s="82" t="str">
        <f t="shared" ca="1" si="149"/>
        <v/>
      </c>
    </row>
    <row r="1307" spans="2:9" ht="15" thickBot="1" x14ac:dyDescent="0.35">
      <c r="B1307" s="79" t="str">
        <f t="shared" ca="1" si="145"/>
        <v/>
      </c>
      <c r="C1307" s="80" t="str">
        <f t="shared" ca="1" si="146"/>
        <v/>
      </c>
      <c r="D1307" s="83" t="str">
        <f t="shared" ca="1" si="144"/>
        <v/>
      </c>
      <c r="E1307" s="81">
        <f t="shared" ca="1" si="143"/>
        <v>0</v>
      </c>
      <c r="F1307" s="83"/>
      <c r="G1307" s="82" t="str">
        <f t="shared" ca="1" si="147"/>
        <v/>
      </c>
      <c r="H1307" s="82" t="str">
        <f t="shared" ca="1" si="148"/>
        <v/>
      </c>
      <c r="I1307" s="82" t="str">
        <f t="shared" ca="1" si="149"/>
        <v/>
      </c>
    </row>
    <row r="1308" spans="2:9" ht="15" thickBot="1" x14ac:dyDescent="0.35">
      <c r="B1308" s="79" t="str">
        <f t="shared" ca="1" si="145"/>
        <v/>
      </c>
      <c r="C1308" s="80" t="str">
        <f t="shared" ca="1" si="146"/>
        <v/>
      </c>
      <c r="D1308" s="83" t="str">
        <f t="shared" ca="1" si="144"/>
        <v/>
      </c>
      <c r="E1308" s="81">
        <f t="shared" ca="1" si="143"/>
        <v>0</v>
      </c>
      <c r="F1308" s="83"/>
      <c r="G1308" s="82" t="str">
        <f t="shared" ca="1" si="147"/>
        <v/>
      </c>
      <c r="H1308" s="82" t="str">
        <f t="shared" ca="1" si="148"/>
        <v/>
      </c>
      <c r="I1308" s="82" t="str">
        <f t="shared" ca="1" si="149"/>
        <v/>
      </c>
    </row>
    <row r="1309" spans="2:9" ht="15" thickBot="1" x14ac:dyDescent="0.35">
      <c r="B1309" s="79" t="str">
        <f t="shared" ca="1" si="145"/>
        <v/>
      </c>
      <c r="C1309" s="80" t="str">
        <f t="shared" ca="1" si="146"/>
        <v/>
      </c>
      <c r="D1309" s="83" t="str">
        <f t="shared" ca="1" si="144"/>
        <v/>
      </c>
      <c r="E1309" s="81">
        <f t="shared" ca="1" si="143"/>
        <v>0</v>
      </c>
      <c r="F1309" s="83"/>
      <c r="G1309" s="82" t="str">
        <f t="shared" ca="1" si="147"/>
        <v/>
      </c>
      <c r="H1309" s="82" t="str">
        <f t="shared" ca="1" si="148"/>
        <v/>
      </c>
      <c r="I1309" s="82" t="str">
        <f t="shared" ca="1" si="149"/>
        <v/>
      </c>
    </row>
    <row r="1310" spans="2:9" ht="15" thickBot="1" x14ac:dyDescent="0.35">
      <c r="B1310" s="79" t="str">
        <f t="shared" ca="1" si="145"/>
        <v/>
      </c>
      <c r="C1310" s="80" t="str">
        <f t="shared" ca="1" si="146"/>
        <v/>
      </c>
      <c r="D1310" s="83" t="str">
        <f t="shared" ca="1" si="144"/>
        <v/>
      </c>
      <c r="E1310" s="81">
        <f t="shared" ca="1" si="143"/>
        <v>0</v>
      </c>
      <c r="F1310" s="83"/>
      <c r="G1310" s="82" t="str">
        <f t="shared" ca="1" si="147"/>
        <v/>
      </c>
      <c r="H1310" s="82" t="str">
        <f t="shared" ca="1" si="148"/>
        <v/>
      </c>
      <c r="I1310" s="82" t="str">
        <f t="shared" ca="1" si="149"/>
        <v/>
      </c>
    </row>
    <row r="1311" spans="2:9" ht="15" thickBot="1" x14ac:dyDescent="0.35">
      <c r="B1311" s="79" t="str">
        <f t="shared" ca="1" si="145"/>
        <v/>
      </c>
      <c r="C1311" s="80" t="str">
        <f t="shared" ca="1" si="146"/>
        <v/>
      </c>
      <c r="D1311" s="83" t="str">
        <f t="shared" ca="1" si="144"/>
        <v/>
      </c>
      <c r="E1311" s="81">
        <f t="shared" ca="1" si="143"/>
        <v>0</v>
      </c>
      <c r="F1311" s="83"/>
      <c r="G1311" s="82" t="str">
        <f t="shared" ca="1" si="147"/>
        <v/>
      </c>
      <c r="H1311" s="82" t="str">
        <f t="shared" ca="1" si="148"/>
        <v/>
      </c>
      <c r="I1311" s="82" t="str">
        <f t="shared" ca="1" si="149"/>
        <v/>
      </c>
    </row>
    <row r="1312" spans="2:9" ht="15" thickBot="1" x14ac:dyDescent="0.35">
      <c r="B1312" s="79" t="str">
        <f t="shared" ca="1" si="145"/>
        <v/>
      </c>
      <c r="C1312" s="80" t="str">
        <f t="shared" ca="1" si="146"/>
        <v/>
      </c>
      <c r="D1312" s="83" t="str">
        <f t="shared" ca="1" si="144"/>
        <v/>
      </c>
      <c r="E1312" s="81">
        <f t="shared" ca="1" si="143"/>
        <v>0</v>
      </c>
      <c r="F1312" s="83"/>
      <c r="G1312" s="82" t="str">
        <f t="shared" ca="1" si="147"/>
        <v/>
      </c>
      <c r="H1312" s="82" t="str">
        <f t="shared" ca="1" si="148"/>
        <v/>
      </c>
      <c r="I1312" s="82" t="str">
        <f t="shared" ca="1" si="149"/>
        <v/>
      </c>
    </row>
    <row r="1313" spans="2:9" ht="15" thickBot="1" x14ac:dyDescent="0.35">
      <c r="B1313" s="79" t="str">
        <f t="shared" ca="1" si="145"/>
        <v/>
      </c>
      <c r="C1313" s="80" t="str">
        <f t="shared" ca="1" si="146"/>
        <v/>
      </c>
      <c r="D1313" s="83" t="str">
        <f t="shared" ca="1" si="144"/>
        <v/>
      </c>
      <c r="E1313" s="81">
        <f t="shared" ca="1" si="143"/>
        <v>0</v>
      </c>
      <c r="F1313" s="83"/>
      <c r="G1313" s="82" t="str">
        <f t="shared" ca="1" si="147"/>
        <v/>
      </c>
      <c r="H1313" s="82" t="str">
        <f t="shared" ca="1" si="148"/>
        <v/>
      </c>
      <c r="I1313" s="82" t="str">
        <f t="shared" ca="1" si="149"/>
        <v/>
      </c>
    </row>
    <row r="1314" spans="2:9" ht="15" thickBot="1" x14ac:dyDescent="0.35">
      <c r="B1314" s="79" t="str">
        <f t="shared" ca="1" si="145"/>
        <v/>
      </c>
      <c r="C1314" s="80" t="str">
        <f t="shared" ca="1" si="146"/>
        <v/>
      </c>
      <c r="D1314" s="83" t="str">
        <f t="shared" ca="1" si="144"/>
        <v/>
      </c>
      <c r="E1314" s="81">
        <f t="shared" ca="1" si="143"/>
        <v>0</v>
      </c>
      <c r="F1314" s="83"/>
      <c r="G1314" s="82" t="str">
        <f t="shared" ca="1" si="147"/>
        <v/>
      </c>
      <c r="H1314" s="82" t="str">
        <f t="shared" ca="1" si="148"/>
        <v/>
      </c>
      <c r="I1314" s="82" t="str">
        <f t="shared" ca="1" si="149"/>
        <v/>
      </c>
    </row>
    <row r="1315" spans="2:9" ht="15" thickBot="1" x14ac:dyDescent="0.35">
      <c r="B1315" s="79" t="str">
        <f t="shared" ca="1" si="145"/>
        <v/>
      </c>
      <c r="C1315" s="80" t="str">
        <f t="shared" ca="1" si="146"/>
        <v/>
      </c>
      <c r="D1315" s="83" t="str">
        <f t="shared" ca="1" si="144"/>
        <v/>
      </c>
      <c r="E1315" s="81">
        <f t="shared" ca="1" si="143"/>
        <v>0</v>
      </c>
      <c r="F1315" s="83"/>
      <c r="G1315" s="82" t="str">
        <f t="shared" ca="1" si="147"/>
        <v/>
      </c>
      <c r="H1315" s="82" t="str">
        <f t="shared" ca="1" si="148"/>
        <v/>
      </c>
      <c r="I1315" s="82" t="str">
        <f t="shared" ca="1" si="149"/>
        <v/>
      </c>
    </row>
    <row r="1316" spans="2:9" ht="15" thickBot="1" x14ac:dyDescent="0.35">
      <c r="B1316" s="79" t="str">
        <f t="shared" ca="1" si="145"/>
        <v/>
      </c>
      <c r="C1316" s="80" t="str">
        <f t="shared" ca="1" si="146"/>
        <v/>
      </c>
      <c r="D1316" s="83" t="str">
        <f t="shared" ca="1" si="144"/>
        <v/>
      </c>
      <c r="E1316" s="81">
        <f t="shared" ref="E1316:E1379" ca="1" si="150">IFERROR(IF(I1315-D1316&lt;$E$13,0,IF(B1316=$I$17,$E$13,IF(B1316&lt;$I$17,0,IF(MOD(B1316-$I$17,$E$18)=0,$E$13,0)))),0)</f>
        <v>0</v>
      </c>
      <c r="F1316" s="83"/>
      <c r="G1316" s="82" t="str">
        <f t="shared" ca="1" si="147"/>
        <v/>
      </c>
      <c r="H1316" s="82" t="str">
        <f t="shared" ca="1" si="148"/>
        <v/>
      </c>
      <c r="I1316" s="82" t="str">
        <f t="shared" ca="1" si="149"/>
        <v/>
      </c>
    </row>
    <row r="1317" spans="2:9" ht="15" thickBot="1" x14ac:dyDescent="0.35">
      <c r="B1317" s="79" t="str">
        <f t="shared" ca="1" si="145"/>
        <v/>
      </c>
      <c r="C1317" s="80" t="str">
        <f t="shared" ca="1" si="146"/>
        <v/>
      </c>
      <c r="D1317" s="83" t="str">
        <f t="shared" ca="1" si="144"/>
        <v/>
      </c>
      <c r="E1317" s="81">
        <f t="shared" ca="1" si="150"/>
        <v>0</v>
      </c>
      <c r="F1317" s="83"/>
      <c r="G1317" s="82" t="str">
        <f t="shared" ca="1" si="147"/>
        <v/>
      </c>
      <c r="H1317" s="82" t="str">
        <f t="shared" ca="1" si="148"/>
        <v/>
      </c>
      <c r="I1317" s="82" t="str">
        <f t="shared" ca="1" si="149"/>
        <v/>
      </c>
    </row>
    <row r="1318" spans="2:9" ht="15" thickBot="1" x14ac:dyDescent="0.35">
      <c r="B1318" s="79" t="str">
        <f t="shared" ca="1" si="145"/>
        <v/>
      </c>
      <c r="C1318" s="80" t="str">
        <f t="shared" ca="1" si="146"/>
        <v/>
      </c>
      <c r="D1318" s="83" t="str">
        <f t="shared" ca="1" si="144"/>
        <v/>
      </c>
      <c r="E1318" s="81">
        <f t="shared" ca="1" si="150"/>
        <v>0</v>
      </c>
      <c r="F1318" s="83"/>
      <c r="G1318" s="82" t="str">
        <f t="shared" ca="1" si="147"/>
        <v/>
      </c>
      <c r="H1318" s="82" t="str">
        <f t="shared" ca="1" si="148"/>
        <v/>
      </c>
      <c r="I1318" s="82" t="str">
        <f t="shared" ca="1" si="149"/>
        <v/>
      </c>
    </row>
    <row r="1319" spans="2:9" ht="15" thickBot="1" x14ac:dyDescent="0.35">
      <c r="B1319" s="79" t="str">
        <f t="shared" ca="1" si="145"/>
        <v/>
      </c>
      <c r="C1319" s="80" t="str">
        <f t="shared" ca="1" si="146"/>
        <v/>
      </c>
      <c r="D1319" s="83" t="str">
        <f t="shared" ca="1" si="144"/>
        <v/>
      </c>
      <c r="E1319" s="81">
        <f t="shared" ca="1" si="150"/>
        <v>0</v>
      </c>
      <c r="F1319" s="83"/>
      <c r="G1319" s="82" t="str">
        <f t="shared" ca="1" si="147"/>
        <v/>
      </c>
      <c r="H1319" s="82" t="str">
        <f t="shared" ca="1" si="148"/>
        <v/>
      </c>
      <c r="I1319" s="82" t="str">
        <f t="shared" ca="1" si="149"/>
        <v/>
      </c>
    </row>
    <row r="1320" spans="2:9" ht="15" thickBot="1" x14ac:dyDescent="0.35">
      <c r="B1320" s="79" t="str">
        <f t="shared" ca="1" si="145"/>
        <v/>
      </c>
      <c r="C1320" s="80" t="str">
        <f t="shared" ca="1" si="146"/>
        <v/>
      </c>
      <c r="D1320" s="83" t="str">
        <f t="shared" ca="1" si="144"/>
        <v/>
      </c>
      <c r="E1320" s="81">
        <f t="shared" ca="1" si="150"/>
        <v>0</v>
      </c>
      <c r="F1320" s="83"/>
      <c r="G1320" s="82" t="str">
        <f t="shared" ca="1" si="147"/>
        <v/>
      </c>
      <c r="H1320" s="82" t="str">
        <f t="shared" ca="1" si="148"/>
        <v/>
      </c>
      <c r="I1320" s="82" t="str">
        <f t="shared" ca="1" si="149"/>
        <v/>
      </c>
    </row>
    <row r="1321" spans="2:9" ht="15" thickBot="1" x14ac:dyDescent="0.35">
      <c r="B1321" s="79" t="str">
        <f t="shared" ca="1" si="145"/>
        <v/>
      </c>
      <c r="C1321" s="80" t="str">
        <f t="shared" ca="1" si="146"/>
        <v/>
      </c>
      <c r="D1321" s="83" t="str">
        <f t="shared" ref="D1321:D1384" ca="1" si="151">IF(B1321="","",IF(I1320&lt;payment_3,I1320*(1+rate_3),payment_3))</f>
        <v/>
      </c>
      <c r="E1321" s="81">
        <f t="shared" ca="1" si="150"/>
        <v>0</v>
      </c>
      <c r="F1321" s="83"/>
      <c r="G1321" s="82" t="str">
        <f t="shared" ca="1" si="147"/>
        <v/>
      </c>
      <c r="H1321" s="82" t="str">
        <f t="shared" ca="1" si="148"/>
        <v/>
      </c>
      <c r="I1321" s="82" t="str">
        <f t="shared" ca="1" si="149"/>
        <v/>
      </c>
    </row>
    <row r="1322" spans="2:9" ht="15" thickBot="1" x14ac:dyDescent="0.35">
      <c r="B1322" s="79" t="str">
        <f t="shared" ca="1" si="145"/>
        <v/>
      </c>
      <c r="C1322" s="80" t="str">
        <f t="shared" ca="1" si="146"/>
        <v/>
      </c>
      <c r="D1322" s="83" t="str">
        <f t="shared" ca="1" si="151"/>
        <v/>
      </c>
      <c r="E1322" s="81">
        <f t="shared" ca="1" si="150"/>
        <v>0</v>
      </c>
      <c r="F1322" s="83"/>
      <c r="G1322" s="82" t="str">
        <f t="shared" ca="1" si="147"/>
        <v/>
      </c>
      <c r="H1322" s="82" t="str">
        <f t="shared" ca="1" si="148"/>
        <v/>
      </c>
      <c r="I1322" s="82" t="str">
        <f t="shared" ca="1" si="149"/>
        <v/>
      </c>
    </row>
    <row r="1323" spans="2:9" ht="15" thickBot="1" x14ac:dyDescent="0.35">
      <c r="B1323" s="79" t="str">
        <f t="shared" ca="1" si="145"/>
        <v/>
      </c>
      <c r="C1323" s="80" t="str">
        <f t="shared" ca="1" si="146"/>
        <v/>
      </c>
      <c r="D1323" s="83" t="str">
        <f t="shared" ca="1" si="151"/>
        <v/>
      </c>
      <c r="E1323" s="81">
        <f t="shared" ca="1" si="150"/>
        <v>0</v>
      </c>
      <c r="F1323" s="83"/>
      <c r="G1323" s="82" t="str">
        <f t="shared" ca="1" si="147"/>
        <v/>
      </c>
      <c r="H1323" s="82" t="str">
        <f t="shared" ca="1" si="148"/>
        <v/>
      </c>
      <c r="I1323" s="82" t="str">
        <f t="shared" ca="1" si="149"/>
        <v/>
      </c>
    </row>
    <row r="1324" spans="2:9" ht="15" thickBot="1" x14ac:dyDescent="0.35">
      <c r="B1324" s="79" t="str">
        <f t="shared" ca="1" si="145"/>
        <v/>
      </c>
      <c r="C1324" s="80" t="str">
        <f t="shared" ca="1" si="146"/>
        <v/>
      </c>
      <c r="D1324" s="83" t="str">
        <f t="shared" ca="1" si="151"/>
        <v/>
      </c>
      <c r="E1324" s="81">
        <f t="shared" ca="1" si="150"/>
        <v>0</v>
      </c>
      <c r="F1324" s="83"/>
      <c r="G1324" s="82" t="str">
        <f t="shared" ca="1" si="147"/>
        <v/>
      </c>
      <c r="H1324" s="82" t="str">
        <f t="shared" ca="1" si="148"/>
        <v/>
      </c>
      <c r="I1324" s="82" t="str">
        <f t="shared" ca="1" si="149"/>
        <v/>
      </c>
    </row>
    <row r="1325" spans="2:9" ht="15" thickBot="1" x14ac:dyDescent="0.35">
      <c r="B1325" s="79" t="str">
        <f t="shared" ca="1" si="145"/>
        <v/>
      </c>
      <c r="C1325" s="80" t="str">
        <f t="shared" ca="1" si="146"/>
        <v/>
      </c>
      <c r="D1325" s="83" t="str">
        <f t="shared" ca="1" si="151"/>
        <v/>
      </c>
      <c r="E1325" s="81">
        <f t="shared" ca="1" si="150"/>
        <v>0</v>
      </c>
      <c r="F1325" s="83"/>
      <c r="G1325" s="82" t="str">
        <f t="shared" ca="1" si="147"/>
        <v/>
      </c>
      <c r="H1325" s="82" t="str">
        <f t="shared" ca="1" si="148"/>
        <v/>
      </c>
      <c r="I1325" s="82" t="str">
        <f t="shared" ca="1" si="149"/>
        <v/>
      </c>
    </row>
    <row r="1326" spans="2:9" ht="15" thickBot="1" x14ac:dyDescent="0.35">
      <c r="B1326" s="79" t="str">
        <f t="shared" ca="1" si="145"/>
        <v/>
      </c>
      <c r="C1326" s="80" t="str">
        <f t="shared" ca="1" si="146"/>
        <v/>
      </c>
      <c r="D1326" s="83" t="str">
        <f t="shared" ca="1" si="151"/>
        <v/>
      </c>
      <c r="E1326" s="81">
        <f t="shared" ca="1" si="150"/>
        <v>0</v>
      </c>
      <c r="F1326" s="83"/>
      <c r="G1326" s="82" t="str">
        <f t="shared" ca="1" si="147"/>
        <v/>
      </c>
      <c r="H1326" s="82" t="str">
        <f t="shared" ca="1" si="148"/>
        <v/>
      </c>
      <c r="I1326" s="82" t="str">
        <f t="shared" ca="1" si="149"/>
        <v/>
      </c>
    </row>
    <row r="1327" spans="2:9" ht="15" thickBot="1" x14ac:dyDescent="0.35">
      <c r="B1327" s="79" t="str">
        <f t="shared" ref="B1327:B1390" ca="1" si="152">IFERROR(IF(I1326&lt;=0,"",B1326+1),"")</f>
        <v/>
      </c>
      <c r="C1327" s="80" t="str">
        <f t="shared" ca="1" si="146"/>
        <v/>
      </c>
      <c r="D1327" s="83" t="str">
        <f t="shared" ca="1" si="151"/>
        <v/>
      </c>
      <c r="E1327" s="81">
        <f t="shared" ca="1" si="150"/>
        <v>0</v>
      </c>
      <c r="F1327" s="83"/>
      <c r="G1327" s="82" t="str">
        <f t="shared" ca="1" si="147"/>
        <v/>
      </c>
      <c r="H1327" s="82" t="str">
        <f t="shared" ca="1" si="148"/>
        <v/>
      </c>
      <c r="I1327" s="82" t="str">
        <f t="shared" ca="1" si="149"/>
        <v/>
      </c>
    </row>
    <row r="1328" spans="2:9" ht="15" thickBot="1" x14ac:dyDescent="0.35">
      <c r="B1328" s="79" t="str">
        <f t="shared" ca="1" si="152"/>
        <v/>
      </c>
      <c r="C1328" s="80" t="str">
        <f t="shared" ca="1" si="146"/>
        <v/>
      </c>
      <c r="D1328" s="83" t="str">
        <f t="shared" ca="1" si="151"/>
        <v/>
      </c>
      <c r="E1328" s="81">
        <f t="shared" ca="1" si="150"/>
        <v>0</v>
      </c>
      <c r="F1328" s="83"/>
      <c r="G1328" s="82" t="str">
        <f t="shared" ca="1" si="147"/>
        <v/>
      </c>
      <c r="H1328" s="82" t="str">
        <f t="shared" ca="1" si="148"/>
        <v/>
      </c>
      <c r="I1328" s="82" t="str">
        <f t="shared" ca="1" si="149"/>
        <v/>
      </c>
    </row>
    <row r="1329" spans="2:9" ht="15" thickBot="1" x14ac:dyDescent="0.35">
      <c r="B1329" s="79" t="str">
        <f t="shared" ca="1" si="152"/>
        <v/>
      </c>
      <c r="C1329" s="80" t="str">
        <f t="shared" ca="1" si="146"/>
        <v/>
      </c>
      <c r="D1329" s="83" t="str">
        <f t="shared" ca="1" si="151"/>
        <v/>
      </c>
      <c r="E1329" s="81">
        <f t="shared" ca="1" si="150"/>
        <v>0</v>
      </c>
      <c r="F1329" s="83"/>
      <c r="G1329" s="82" t="str">
        <f t="shared" ca="1" si="147"/>
        <v/>
      </c>
      <c r="H1329" s="82" t="str">
        <f t="shared" ca="1" si="148"/>
        <v/>
      </c>
      <c r="I1329" s="82" t="str">
        <f t="shared" ca="1" si="149"/>
        <v/>
      </c>
    </row>
    <row r="1330" spans="2:9" ht="15" thickBot="1" x14ac:dyDescent="0.35">
      <c r="B1330" s="79" t="str">
        <f t="shared" ca="1" si="152"/>
        <v/>
      </c>
      <c r="C1330" s="80" t="str">
        <f t="shared" ca="1" si="146"/>
        <v/>
      </c>
      <c r="D1330" s="83" t="str">
        <f t="shared" ca="1" si="151"/>
        <v/>
      </c>
      <c r="E1330" s="81">
        <f t="shared" ca="1" si="150"/>
        <v>0</v>
      </c>
      <c r="F1330" s="83"/>
      <c r="G1330" s="82" t="str">
        <f t="shared" ca="1" si="147"/>
        <v/>
      </c>
      <c r="H1330" s="82" t="str">
        <f t="shared" ca="1" si="148"/>
        <v/>
      </c>
      <c r="I1330" s="82" t="str">
        <f t="shared" ca="1" si="149"/>
        <v/>
      </c>
    </row>
    <row r="1331" spans="2:9" ht="15" thickBot="1" x14ac:dyDescent="0.35">
      <c r="B1331" s="79" t="str">
        <f t="shared" ca="1" si="152"/>
        <v/>
      </c>
      <c r="C1331" s="80" t="str">
        <f t="shared" ca="1" si="146"/>
        <v/>
      </c>
      <c r="D1331" s="83" t="str">
        <f t="shared" ca="1" si="151"/>
        <v/>
      </c>
      <c r="E1331" s="81">
        <f t="shared" ca="1" si="150"/>
        <v>0</v>
      </c>
      <c r="F1331" s="83"/>
      <c r="G1331" s="82" t="str">
        <f t="shared" ca="1" si="147"/>
        <v/>
      </c>
      <c r="H1331" s="82" t="str">
        <f t="shared" ca="1" si="148"/>
        <v/>
      </c>
      <c r="I1331" s="82" t="str">
        <f t="shared" ca="1" si="149"/>
        <v/>
      </c>
    </row>
    <row r="1332" spans="2:9" ht="15" thickBot="1" x14ac:dyDescent="0.35">
      <c r="B1332" s="79" t="str">
        <f t="shared" ca="1" si="152"/>
        <v/>
      </c>
      <c r="C1332" s="80" t="str">
        <f t="shared" ca="1" si="146"/>
        <v/>
      </c>
      <c r="D1332" s="83" t="str">
        <f t="shared" ca="1" si="151"/>
        <v/>
      </c>
      <c r="E1332" s="81">
        <f t="shared" ca="1" si="150"/>
        <v>0</v>
      </c>
      <c r="F1332" s="83"/>
      <c r="G1332" s="82" t="str">
        <f t="shared" ca="1" si="147"/>
        <v/>
      </c>
      <c r="H1332" s="82" t="str">
        <f t="shared" ca="1" si="148"/>
        <v/>
      </c>
      <c r="I1332" s="82" t="str">
        <f t="shared" ca="1" si="149"/>
        <v/>
      </c>
    </row>
    <row r="1333" spans="2:9" ht="15" thickBot="1" x14ac:dyDescent="0.35">
      <c r="B1333" s="79" t="str">
        <f t="shared" ca="1" si="152"/>
        <v/>
      </c>
      <c r="C1333" s="80" t="str">
        <f t="shared" ca="1" si="146"/>
        <v/>
      </c>
      <c r="D1333" s="83" t="str">
        <f t="shared" ca="1" si="151"/>
        <v/>
      </c>
      <c r="E1333" s="81">
        <f t="shared" ca="1" si="150"/>
        <v>0</v>
      </c>
      <c r="F1333" s="83"/>
      <c r="G1333" s="82" t="str">
        <f t="shared" ca="1" si="147"/>
        <v/>
      </c>
      <c r="H1333" s="82" t="str">
        <f t="shared" ca="1" si="148"/>
        <v/>
      </c>
      <c r="I1333" s="82" t="str">
        <f t="shared" ca="1" si="149"/>
        <v/>
      </c>
    </row>
    <row r="1334" spans="2:9" ht="15" thickBot="1" x14ac:dyDescent="0.35">
      <c r="B1334" s="79" t="str">
        <f t="shared" ca="1" si="152"/>
        <v/>
      </c>
      <c r="C1334" s="80" t="str">
        <f t="shared" ca="1" si="146"/>
        <v/>
      </c>
      <c r="D1334" s="83" t="str">
        <f t="shared" ca="1" si="151"/>
        <v/>
      </c>
      <c r="E1334" s="81">
        <f t="shared" ca="1" si="150"/>
        <v>0</v>
      </c>
      <c r="F1334" s="83"/>
      <c r="G1334" s="82" t="str">
        <f t="shared" ca="1" si="147"/>
        <v/>
      </c>
      <c r="H1334" s="82" t="str">
        <f t="shared" ca="1" si="148"/>
        <v/>
      </c>
      <c r="I1334" s="82" t="str">
        <f t="shared" ca="1" si="149"/>
        <v/>
      </c>
    </row>
    <row r="1335" spans="2:9" ht="15" thickBot="1" x14ac:dyDescent="0.35">
      <c r="B1335" s="79" t="str">
        <f t="shared" ca="1" si="152"/>
        <v/>
      </c>
      <c r="C1335" s="80" t="str">
        <f t="shared" ca="1" si="146"/>
        <v/>
      </c>
      <c r="D1335" s="83" t="str">
        <f t="shared" ca="1" si="151"/>
        <v/>
      </c>
      <c r="E1335" s="81">
        <f t="shared" ca="1" si="150"/>
        <v>0</v>
      </c>
      <c r="F1335" s="83"/>
      <c r="G1335" s="82" t="str">
        <f t="shared" ca="1" si="147"/>
        <v/>
      </c>
      <c r="H1335" s="82" t="str">
        <f t="shared" ca="1" si="148"/>
        <v/>
      </c>
      <c r="I1335" s="82" t="str">
        <f t="shared" ca="1" si="149"/>
        <v/>
      </c>
    </row>
    <row r="1336" spans="2:9" ht="15" thickBot="1" x14ac:dyDescent="0.35">
      <c r="B1336" s="79" t="str">
        <f t="shared" ca="1" si="152"/>
        <v/>
      </c>
      <c r="C1336" s="80" t="str">
        <f t="shared" ca="1" si="146"/>
        <v/>
      </c>
      <c r="D1336" s="83" t="str">
        <f t="shared" ca="1" si="151"/>
        <v/>
      </c>
      <c r="E1336" s="81">
        <f t="shared" ca="1" si="150"/>
        <v>0</v>
      </c>
      <c r="F1336" s="83"/>
      <c r="G1336" s="82" t="str">
        <f t="shared" ca="1" si="147"/>
        <v/>
      </c>
      <c r="H1336" s="82" t="str">
        <f t="shared" ca="1" si="148"/>
        <v/>
      </c>
      <c r="I1336" s="82" t="str">
        <f t="shared" ca="1" si="149"/>
        <v/>
      </c>
    </row>
    <row r="1337" spans="2:9" ht="15" thickBot="1" x14ac:dyDescent="0.35">
      <c r="B1337" s="79" t="str">
        <f t="shared" ca="1" si="152"/>
        <v/>
      </c>
      <c r="C1337" s="80" t="str">
        <f t="shared" ca="1" si="146"/>
        <v/>
      </c>
      <c r="D1337" s="83" t="str">
        <f t="shared" ca="1" si="151"/>
        <v/>
      </c>
      <c r="E1337" s="81">
        <f t="shared" ca="1" si="150"/>
        <v>0</v>
      </c>
      <c r="F1337" s="83"/>
      <c r="G1337" s="82" t="str">
        <f t="shared" ca="1" si="147"/>
        <v/>
      </c>
      <c r="H1337" s="82" t="str">
        <f t="shared" ca="1" si="148"/>
        <v/>
      </c>
      <c r="I1337" s="82" t="str">
        <f t="shared" ca="1" si="149"/>
        <v/>
      </c>
    </row>
    <row r="1338" spans="2:9" ht="15" thickBot="1" x14ac:dyDescent="0.35">
      <c r="B1338" s="79" t="str">
        <f t="shared" ca="1" si="152"/>
        <v/>
      </c>
      <c r="C1338" s="80" t="str">
        <f t="shared" ca="1" si="146"/>
        <v/>
      </c>
      <c r="D1338" s="83" t="str">
        <f t="shared" ca="1" si="151"/>
        <v/>
      </c>
      <c r="E1338" s="81">
        <f t="shared" ca="1" si="150"/>
        <v>0</v>
      </c>
      <c r="F1338" s="83"/>
      <c r="G1338" s="82" t="str">
        <f t="shared" ca="1" si="147"/>
        <v/>
      </c>
      <c r="H1338" s="82" t="str">
        <f t="shared" ca="1" si="148"/>
        <v/>
      </c>
      <c r="I1338" s="82" t="str">
        <f t="shared" ca="1" si="149"/>
        <v/>
      </c>
    </row>
    <row r="1339" spans="2:9" ht="15" thickBot="1" x14ac:dyDescent="0.35">
      <c r="B1339" s="79" t="str">
        <f t="shared" ca="1" si="152"/>
        <v/>
      </c>
      <c r="C1339" s="80" t="str">
        <f t="shared" ca="1" si="146"/>
        <v/>
      </c>
      <c r="D1339" s="83" t="str">
        <f t="shared" ca="1" si="151"/>
        <v/>
      </c>
      <c r="E1339" s="81">
        <f t="shared" ca="1" si="150"/>
        <v>0</v>
      </c>
      <c r="F1339" s="83"/>
      <c r="G1339" s="82" t="str">
        <f t="shared" ca="1" si="147"/>
        <v/>
      </c>
      <c r="H1339" s="82" t="str">
        <f t="shared" ca="1" si="148"/>
        <v/>
      </c>
      <c r="I1339" s="82" t="str">
        <f t="shared" ca="1" si="149"/>
        <v/>
      </c>
    </row>
    <row r="1340" spans="2:9" ht="15" thickBot="1" x14ac:dyDescent="0.35">
      <c r="B1340" s="79" t="str">
        <f t="shared" ca="1" si="152"/>
        <v/>
      </c>
      <c r="C1340" s="80" t="str">
        <f t="shared" ca="1" si="146"/>
        <v/>
      </c>
      <c r="D1340" s="83" t="str">
        <f t="shared" ca="1" si="151"/>
        <v/>
      </c>
      <c r="E1340" s="81">
        <f t="shared" ca="1" si="150"/>
        <v>0</v>
      </c>
      <c r="F1340" s="83"/>
      <c r="G1340" s="82" t="str">
        <f t="shared" ca="1" si="147"/>
        <v/>
      </c>
      <c r="H1340" s="82" t="str">
        <f t="shared" ca="1" si="148"/>
        <v/>
      </c>
      <c r="I1340" s="82" t="str">
        <f t="shared" ca="1" si="149"/>
        <v/>
      </c>
    </row>
    <row r="1341" spans="2:9" ht="15" thickBot="1" x14ac:dyDescent="0.35">
      <c r="B1341" s="79" t="str">
        <f t="shared" ca="1" si="152"/>
        <v/>
      </c>
      <c r="C1341" s="80" t="str">
        <f t="shared" ca="1" si="146"/>
        <v/>
      </c>
      <c r="D1341" s="83" t="str">
        <f t="shared" ca="1" si="151"/>
        <v/>
      </c>
      <c r="E1341" s="81">
        <f t="shared" ca="1" si="150"/>
        <v>0</v>
      </c>
      <c r="F1341" s="83"/>
      <c r="G1341" s="82" t="str">
        <f t="shared" ca="1" si="147"/>
        <v/>
      </c>
      <c r="H1341" s="82" t="str">
        <f t="shared" ca="1" si="148"/>
        <v/>
      </c>
      <c r="I1341" s="82" t="str">
        <f t="shared" ca="1" si="149"/>
        <v/>
      </c>
    </row>
    <row r="1342" spans="2:9" ht="15" thickBot="1" x14ac:dyDescent="0.35">
      <c r="B1342" s="79" t="str">
        <f t="shared" ca="1" si="152"/>
        <v/>
      </c>
      <c r="C1342" s="80" t="str">
        <f t="shared" ca="1" si="146"/>
        <v/>
      </c>
      <c r="D1342" s="83" t="str">
        <f t="shared" ca="1" si="151"/>
        <v/>
      </c>
      <c r="E1342" s="81">
        <f t="shared" ca="1" si="150"/>
        <v>0</v>
      </c>
      <c r="F1342" s="83"/>
      <c r="G1342" s="82" t="str">
        <f t="shared" ca="1" si="147"/>
        <v/>
      </c>
      <c r="H1342" s="82" t="str">
        <f t="shared" ca="1" si="148"/>
        <v/>
      </c>
      <c r="I1342" s="82" t="str">
        <f t="shared" ca="1" si="149"/>
        <v/>
      </c>
    </row>
    <row r="1343" spans="2:9" ht="15" thickBot="1" x14ac:dyDescent="0.35">
      <c r="B1343" s="79" t="str">
        <f t="shared" ca="1" si="152"/>
        <v/>
      </c>
      <c r="C1343" s="80" t="str">
        <f t="shared" ca="1" si="146"/>
        <v/>
      </c>
      <c r="D1343" s="83" t="str">
        <f t="shared" ca="1" si="151"/>
        <v/>
      </c>
      <c r="E1343" s="81">
        <f t="shared" ca="1" si="150"/>
        <v>0</v>
      </c>
      <c r="F1343" s="83"/>
      <c r="G1343" s="82" t="str">
        <f t="shared" ca="1" si="147"/>
        <v/>
      </c>
      <c r="H1343" s="82" t="str">
        <f t="shared" ca="1" si="148"/>
        <v/>
      </c>
      <c r="I1343" s="82" t="str">
        <f t="shared" ca="1" si="149"/>
        <v/>
      </c>
    </row>
    <row r="1344" spans="2:9" ht="15" thickBot="1" x14ac:dyDescent="0.35">
      <c r="B1344" s="79" t="str">
        <f t="shared" ca="1" si="152"/>
        <v/>
      </c>
      <c r="C1344" s="80" t="str">
        <f t="shared" ca="1" si="146"/>
        <v/>
      </c>
      <c r="D1344" s="83" t="str">
        <f t="shared" ca="1" si="151"/>
        <v/>
      </c>
      <c r="E1344" s="81">
        <f t="shared" ca="1" si="150"/>
        <v>0</v>
      </c>
      <c r="F1344" s="83"/>
      <c r="G1344" s="82" t="str">
        <f t="shared" ca="1" si="147"/>
        <v/>
      </c>
      <c r="H1344" s="82" t="str">
        <f t="shared" ca="1" si="148"/>
        <v/>
      </c>
      <c r="I1344" s="82" t="str">
        <f t="shared" ca="1" si="149"/>
        <v/>
      </c>
    </row>
    <row r="1345" spans="2:9" ht="15" thickBot="1" x14ac:dyDescent="0.35">
      <c r="B1345" s="79" t="str">
        <f t="shared" ca="1" si="152"/>
        <v/>
      </c>
      <c r="C1345" s="80" t="str">
        <f t="shared" ca="1" si="146"/>
        <v/>
      </c>
      <c r="D1345" s="83" t="str">
        <f t="shared" ca="1" si="151"/>
        <v/>
      </c>
      <c r="E1345" s="81">
        <f t="shared" ca="1" si="150"/>
        <v>0</v>
      </c>
      <c r="F1345" s="83"/>
      <c r="G1345" s="82" t="str">
        <f t="shared" ca="1" si="147"/>
        <v/>
      </c>
      <c r="H1345" s="82" t="str">
        <f t="shared" ca="1" si="148"/>
        <v/>
      </c>
      <c r="I1345" s="82" t="str">
        <f t="shared" ca="1" si="149"/>
        <v/>
      </c>
    </row>
    <row r="1346" spans="2:9" ht="15" thickBot="1" x14ac:dyDescent="0.35">
      <c r="B1346" s="79" t="str">
        <f t="shared" ca="1" si="152"/>
        <v/>
      </c>
      <c r="C1346" s="80" t="str">
        <f t="shared" ca="1" si="146"/>
        <v/>
      </c>
      <c r="D1346" s="83" t="str">
        <f t="shared" ca="1" si="151"/>
        <v/>
      </c>
      <c r="E1346" s="81">
        <f t="shared" ca="1" si="150"/>
        <v>0</v>
      </c>
      <c r="F1346" s="83"/>
      <c r="G1346" s="82" t="str">
        <f t="shared" ca="1" si="147"/>
        <v/>
      </c>
      <c r="H1346" s="82" t="str">
        <f t="shared" ca="1" si="148"/>
        <v/>
      </c>
      <c r="I1346" s="82" t="str">
        <f t="shared" ca="1" si="149"/>
        <v/>
      </c>
    </row>
    <row r="1347" spans="2:9" ht="15" thickBot="1" x14ac:dyDescent="0.35">
      <c r="B1347" s="79" t="str">
        <f t="shared" ca="1" si="152"/>
        <v/>
      </c>
      <c r="C1347" s="80" t="str">
        <f t="shared" ca="1" si="146"/>
        <v/>
      </c>
      <c r="D1347" s="83" t="str">
        <f t="shared" ca="1" si="151"/>
        <v/>
      </c>
      <c r="E1347" s="81">
        <f t="shared" ca="1" si="150"/>
        <v>0</v>
      </c>
      <c r="F1347" s="83"/>
      <c r="G1347" s="82" t="str">
        <f t="shared" ca="1" si="147"/>
        <v/>
      </c>
      <c r="H1347" s="82" t="str">
        <f t="shared" ca="1" si="148"/>
        <v/>
      </c>
      <c r="I1347" s="82" t="str">
        <f t="shared" ca="1" si="149"/>
        <v/>
      </c>
    </row>
    <row r="1348" spans="2:9" ht="15" thickBot="1" x14ac:dyDescent="0.35">
      <c r="B1348" s="79" t="str">
        <f t="shared" ca="1" si="152"/>
        <v/>
      </c>
      <c r="C1348" s="80" t="str">
        <f t="shared" ca="1" si="146"/>
        <v/>
      </c>
      <c r="D1348" s="83" t="str">
        <f t="shared" ca="1" si="151"/>
        <v/>
      </c>
      <c r="E1348" s="81">
        <f t="shared" ca="1" si="150"/>
        <v>0</v>
      </c>
      <c r="F1348" s="83"/>
      <c r="G1348" s="82" t="str">
        <f t="shared" ca="1" si="147"/>
        <v/>
      </c>
      <c r="H1348" s="82" t="str">
        <f t="shared" ca="1" si="148"/>
        <v/>
      </c>
      <c r="I1348" s="82" t="str">
        <f t="shared" ca="1" si="149"/>
        <v/>
      </c>
    </row>
    <row r="1349" spans="2:9" ht="15" thickBot="1" x14ac:dyDescent="0.35">
      <c r="B1349" s="79" t="str">
        <f t="shared" ca="1" si="152"/>
        <v/>
      </c>
      <c r="C1349" s="80" t="str">
        <f t="shared" ca="1" si="146"/>
        <v/>
      </c>
      <c r="D1349" s="83" t="str">
        <f t="shared" ca="1" si="151"/>
        <v/>
      </c>
      <c r="E1349" s="81">
        <f t="shared" ca="1" si="150"/>
        <v>0</v>
      </c>
      <c r="F1349" s="83"/>
      <c r="G1349" s="82" t="str">
        <f t="shared" ca="1" si="147"/>
        <v/>
      </c>
      <c r="H1349" s="82" t="str">
        <f t="shared" ca="1" si="148"/>
        <v/>
      </c>
      <c r="I1349" s="82" t="str">
        <f t="shared" ca="1" si="149"/>
        <v/>
      </c>
    </row>
    <row r="1350" spans="2:9" ht="15" thickBot="1" x14ac:dyDescent="0.35">
      <c r="B1350" s="79" t="str">
        <f t="shared" ca="1" si="152"/>
        <v/>
      </c>
      <c r="C1350" s="80" t="str">
        <f t="shared" ca="1" si="146"/>
        <v/>
      </c>
      <c r="D1350" s="83" t="str">
        <f t="shared" ca="1" si="151"/>
        <v/>
      </c>
      <c r="E1350" s="81">
        <f t="shared" ca="1" si="150"/>
        <v>0</v>
      </c>
      <c r="F1350" s="83"/>
      <c r="G1350" s="82" t="str">
        <f t="shared" ca="1" si="147"/>
        <v/>
      </c>
      <c r="H1350" s="82" t="str">
        <f t="shared" ca="1" si="148"/>
        <v/>
      </c>
      <c r="I1350" s="82" t="str">
        <f t="shared" ca="1" si="149"/>
        <v/>
      </c>
    </row>
    <row r="1351" spans="2:9" ht="15" thickBot="1" x14ac:dyDescent="0.35">
      <c r="B1351" s="79" t="str">
        <f t="shared" ca="1" si="152"/>
        <v/>
      </c>
      <c r="C1351" s="80" t="str">
        <f t="shared" ca="1" si="146"/>
        <v/>
      </c>
      <c r="D1351" s="83" t="str">
        <f t="shared" ca="1" si="151"/>
        <v/>
      </c>
      <c r="E1351" s="81">
        <f t="shared" ca="1" si="150"/>
        <v>0</v>
      </c>
      <c r="F1351" s="83"/>
      <c r="G1351" s="82" t="str">
        <f t="shared" ca="1" si="147"/>
        <v/>
      </c>
      <c r="H1351" s="82" t="str">
        <f t="shared" ca="1" si="148"/>
        <v/>
      </c>
      <c r="I1351" s="82" t="str">
        <f t="shared" ca="1" si="149"/>
        <v/>
      </c>
    </row>
    <row r="1352" spans="2:9" ht="15" thickBot="1" x14ac:dyDescent="0.35">
      <c r="B1352" s="79" t="str">
        <f t="shared" ca="1" si="152"/>
        <v/>
      </c>
      <c r="C1352" s="80" t="str">
        <f t="shared" ca="1" si="146"/>
        <v/>
      </c>
      <c r="D1352" s="83" t="str">
        <f t="shared" ca="1" si="151"/>
        <v/>
      </c>
      <c r="E1352" s="81">
        <f t="shared" ca="1" si="150"/>
        <v>0</v>
      </c>
      <c r="F1352" s="83"/>
      <c r="G1352" s="82" t="str">
        <f t="shared" ca="1" si="147"/>
        <v/>
      </c>
      <c r="H1352" s="82" t="str">
        <f t="shared" ca="1" si="148"/>
        <v/>
      </c>
      <c r="I1352" s="82" t="str">
        <f t="shared" ca="1" si="149"/>
        <v/>
      </c>
    </row>
    <row r="1353" spans="2:9" ht="15" thickBot="1" x14ac:dyDescent="0.35">
      <c r="B1353" s="79" t="str">
        <f t="shared" ca="1" si="152"/>
        <v/>
      </c>
      <c r="C1353" s="80" t="str">
        <f t="shared" ca="1" si="146"/>
        <v/>
      </c>
      <c r="D1353" s="83" t="str">
        <f t="shared" ca="1" si="151"/>
        <v/>
      </c>
      <c r="E1353" s="81">
        <f t="shared" ca="1" si="150"/>
        <v>0</v>
      </c>
      <c r="F1353" s="83"/>
      <c r="G1353" s="82" t="str">
        <f t="shared" ca="1" si="147"/>
        <v/>
      </c>
      <c r="H1353" s="82" t="str">
        <f t="shared" ca="1" si="148"/>
        <v/>
      </c>
      <c r="I1353" s="82" t="str">
        <f t="shared" ca="1" si="149"/>
        <v/>
      </c>
    </row>
    <row r="1354" spans="2:9" ht="15" thickBot="1" x14ac:dyDescent="0.35">
      <c r="B1354" s="79" t="str">
        <f t="shared" ca="1" si="152"/>
        <v/>
      </c>
      <c r="C1354" s="80" t="str">
        <f t="shared" ca="1" si="146"/>
        <v/>
      </c>
      <c r="D1354" s="83" t="str">
        <f t="shared" ca="1" si="151"/>
        <v/>
      </c>
      <c r="E1354" s="81">
        <f t="shared" ca="1" si="150"/>
        <v>0</v>
      </c>
      <c r="F1354" s="83"/>
      <c r="G1354" s="82" t="str">
        <f t="shared" ca="1" si="147"/>
        <v/>
      </c>
      <c r="H1354" s="82" t="str">
        <f t="shared" ca="1" si="148"/>
        <v/>
      </c>
      <c r="I1354" s="82" t="str">
        <f t="shared" ca="1" si="149"/>
        <v/>
      </c>
    </row>
    <row r="1355" spans="2:9" ht="15" thickBot="1" x14ac:dyDescent="0.35">
      <c r="B1355" s="79" t="str">
        <f t="shared" ca="1" si="152"/>
        <v/>
      </c>
      <c r="C1355" s="80" t="str">
        <f t="shared" ca="1" si="146"/>
        <v/>
      </c>
      <c r="D1355" s="83" t="str">
        <f t="shared" ca="1" si="151"/>
        <v/>
      </c>
      <c r="E1355" s="81">
        <f t="shared" ca="1" si="150"/>
        <v>0</v>
      </c>
      <c r="F1355" s="83"/>
      <c r="G1355" s="82" t="str">
        <f t="shared" ca="1" si="147"/>
        <v/>
      </c>
      <c r="H1355" s="82" t="str">
        <f t="shared" ca="1" si="148"/>
        <v/>
      </c>
      <c r="I1355" s="82" t="str">
        <f t="shared" ca="1" si="149"/>
        <v/>
      </c>
    </row>
    <row r="1356" spans="2:9" ht="15" thickBot="1" x14ac:dyDescent="0.35">
      <c r="B1356" s="79" t="str">
        <f t="shared" ca="1" si="152"/>
        <v/>
      </c>
      <c r="C1356" s="80" t="str">
        <f t="shared" ca="1" si="146"/>
        <v/>
      </c>
      <c r="D1356" s="83" t="str">
        <f t="shared" ca="1" si="151"/>
        <v/>
      </c>
      <c r="E1356" s="81">
        <f t="shared" ca="1" si="150"/>
        <v>0</v>
      </c>
      <c r="F1356" s="83"/>
      <c r="G1356" s="82" t="str">
        <f t="shared" ca="1" si="147"/>
        <v/>
      </c>
      <c r="H1356" s="82" t="str">
        <f t="shared" ca="1" si="148"/>
        <v/>
      </c>
      <c r="I1356" s="82" t="str">
        <f t="shared" ca="1" si="149"/>
        <v/>
      </c>
    </row>
    <row r="1357" spans="2:9" ht="15" thickBot="1" x14ac:dyDescent="0.35">
      <c r="B1357" s="79" t="str">
        <f t="shared" ca="1" si="152"/>
        <v/>
      </c>
      <c r="C1357" s="80" t="str">
        <f t="shared" ca="1" si="146"/>
        <v/>
      </c>
      <c r="D1357" s="83" t="str">
        <f t="shared" ca="1" si="151"/>
        <v/>
      </c>
      <c r="E1357" s="81">
        <f t="shared" ca="1" si="150"/>
        <v>0</v>
      </c>
      <c r="F1357" s="83"/>
      <c r="G1357" s="82" t="str">
        <f t="shared" ca="1" si="147"/>
        <v/>
      </c>
      <c r="H1357" s="82" t="str">
        <f t="shared" ca="1" si="148"/>
        <v/>
      </c>
      <c r="I1357" s="82" t="str">
        <f t="shared" ca="1" si="149"/>
        <v/>
      </c>
    </row>
    <row r="1358" spans="2:9" ht="15" thickBot="1" x14ac:dyDescent="0.35">
      <c r="B1358" s="79" t="str">
        <f t="shared" ca="1" si="152"/>
        <v/>
      </c>
      <c r="C1358" s="80" t="str">
        <f t="shared" ca="1" si="146"/>
        <v/>
      </c>
      <c r="D1358" s="83" t="str">
        <f t="shared" ca="1" si="151"/>
        <v/>
      </c>
      <c r="E1358" s="81">
        <f t="shared" ca="1" si="150"/>
        <v>0</v>
      </c>
      <c r="F1358" s="83"/>
      <c r="G1358" s="82" t="str">
        <f t="shared" ca="1" si="147"/>
        <v/>
      </c>
      <c r="H1358" s="82" t="str">
        <f t="shared" ca="1" si="148"/>
        <v/>
      </c>
      <c r="I1358" s="82" t="str">
        <f t="shared" ca="1" si="149"/>
        <v/>
      </c>
    </row>
    <row r="1359" spans="2:9" ht="15" thickBot="1" x14ac:dyDescent="0.35">
      <c r="B1359" s="79" t="str">
        <f t="shared" ca="1" si="152"/>
        <v/>
      </c>
      <c r="C1359" s="80" t="str">
        <f t="shared" ca="1" si="146"/>
        <v/>
      </c>
      <c r="D1359" s="83" t="str">
        <f t="shared" ca="1" si="151"/>
        <v/>
      </c>
      <c r="E1359" s="81">
        <f t="shared" ca="1" si="150"/>
        <v>0</v>
      </c>
      <c r="F1359" s="83"/>
      <c r="G1359" s="82" t="str">
        <f t="shared" ca="1" si="147"/>
        <v/>
      </c>
      <c r="H1359" s="82" t="str">
        <f t="shared" ca="1" si="148"/>
        <v/>
      </c>
      <c r="I1359" s="82" t="str">
        <f t="shared" ca="1" si="149"/>
        <v/>
      </c>
    </row>
    <row r="1360" spans="2:9" ht="15" thickBot="1" x14ac:dyDescent="0.35">
      <c r="B1360" s="79" t="str">
        <f t="shared" ca="1" si="152"/>
        <v/>
      </c>
      <c r="C1360" s="80" t="str">
        <f t="shared" ca="1" si="146"/>
        <v/>
      </c>
      <c r="D1360" s="83" t="str">
        <f t="shared" ca="1" si="151"/>
        <v/>
      </c>
      <c r="E1360" s="81">
        <f t="shared" ca="1" si="150"/>
        <v>0</v>
      </c>
      <c r="F1360" s="83"/>
      <c r="G1360" s="82" t="str">
        <f t="shared" ca="1" si="147"/>
        <v/>
      </c>
      <c r="H1360" s="82" t="str">
        <f t="shared" ca="1" si="148"/>
        <v/>
      </c>
      <c r="I1360" s="82" t="str">
        <f t="shared" ca="1" si="149"/>
        <v/>
      </c>
    </row>
    <row r="1361" spans="2:9" ht="15" thickBot="1" x14ac:dyDescent="0.35">
      <c r="B1361" s="79" t="str">
        <f t="shared" ca="1" si="152"/>
        <v/>
      </c>
      <c r="C1361" s="80" t="str">
        <f t="shared" ca="1" si="146"/>
        <v/>
      </c>
      <c r="D1361" s="83" t="str">
        <f t="shared" ca="1" si="151"/>
        <v/>
      </c>
      <c r="E1361" s="81">
        <f t="shared" ca="1" si="150"/>
        <v>0</v>
      </c>
      <c r="F1361" s="83"/>
      <c r="G1361" s="82" t="str">
        <f t="shared" ca="1" si="147"/>
        <v/>
      </c>
      <c r="H1361" s="82" t="str">
        <f t="shared" ca="1" si="148"/>
        <v/>
      </c>
      <c r="I1361" s="82" t="str">
        <f t="shared" ca="1" si="149"/>
        <v/>
      </c>
    </row>
    <row r="1362" spans="2:9" ht="15" thickBot="1" x14ac:dyDescent="0.35">
      <c r="B1362" s="79" t="str">
        <f t="shared" ca="1" si="152"/>
        <v/>
      </c>
      <c r="C1362" s="80" t="str">
        <f t="shared" ca="1" si="146"/>
        <v/>
      </c>
      <c r="D1362" s="83" t="str">
        <f t="shared" ca="1" si="151"/>
        <v/>
      </c>
      <c r="E1362" s="81">
        <f t="shared" ca="1" si="150"/>
        <v>0</v>
      </c>
      <c r="F1362" s="83"/>
      <c r="G1362" s="82" t="str">
        <f t="shared" ca="1" si="147"/>
        <v/>
      </c>
      <c r="H1362" s="82" t="str">
        <f t="shared" ca="1" si="148"/>
        <v/>
      </c>
      <c r="I1362" s="82" t="str">
        <f t="shared" ca="1" si="149"/>
        <v/>
      </c>
    </row>
    <row r="1363" spans="2:9" ht="15" thickBot="1" x14ac:dyDescent="0.35">
      <c r="B1363" s="79" t="str">
        <f t="shared" ca="1" si="152"/>
        <v/>
      </c>
      <c r="C1363" s="80" t="str">
        <f t="shared" ca="1" si="146"/>
        <v/>
      </c>
      <c r="D1363" s="83" t="str">
        <f t="shared" ca="1" si="151"/>
        <v/>
      </c>
      <c r="E1363" s="81">
        <f t="shared" ca="1" si="150"/>
        <v>0</v>
      </c>
      <c r="F1363" s="83"/>
      <c r="G1363" s="82" t="str">
        <f t="shared" ca="1" si="147"/>
        <v/>
      </c>
      <c r="H1363" s="82" t="str">
        <f t="shared" ca="1" si="148"/>
        <v/>
      </c>
      <c r="I1363" s="82" t="str">
        <f t="shared" ca="1" si="149"/>
        <v/>
      </c>
    </row>
    <row r="1364" spans="2:9" ht="15" thickBot="1" x14ac:dyDescent="0.35">
      <c r="B1364" s="79" t="str">
        <f t="shared" ca="1" si="152"/>
        <v/>
      </c>
      <c r="C1364" s="80" t="str">
        <f t="shared" ca="1" si="146"/>
        <v/>
      </c>
      <c r="D1364" s="83" t="str">
        <f t="shared" ca="1" si="151"/>
        <v/>
      </c>
      <c r="E1364" s="81">
        <f t="shared" ca="1" si="150"/>
        <v>0</v>
      </c>
      <c r="F1364" s="83"/>
      <c r="G1364" s="82" t="str">
        <f t="shared" ca="1" si="147"/>
        <v/>
      </c>
      <c r="H1364" s="82" t="str">
        <f t="shared" ca="1" si="148"/>
        <v/>
      </c>
      <c r="I1364" s="82" t="str">
        <f t="shared" ca="1" si="149"/>
        <v/>
      </c>
    </row>
    <row r="1365" spans="2:9" ht="15" thickBot="1" x14ac:dyDescent="0.35">
      <c r="B1365" s="79" t="str">
        <f t="shared" ca="1" si="152"/>
        <v/>
      </c>
      <c r="C1365" s="80" t="str">
        <f t="shared" ca="1" si="146"/>
        <v/>
      </c>
      <c r="D1365" s="83" t="str">
        <f t="shared" ca="1" si="151"/>
        <v/>
      </c>
      <c r="E1365" s="81">
        <f t="shared" ca="1" si="150"/>
        <v>0</v>
      </c>
      <c r="F1365" s="83"/>
      <c r="G1365" s="82" t="str">
        <f t="shared" ca="1" si="147"/>
        <v/>
      </c>
      <c r="H1365" s="82" t="str">
        <f t="shared" ca="1" si="148"/>
        <v/>
      </c>
      <c r="I1365" s="82" t="str">
        <f t="shared" ca="1" si="149"/>
        <v/>
      </c>
    </row>
    <row r="1366" spans="2:9" ht="15" thickBot="1" x14ac:dyDescent="0.35">
      <c r="B1366" s="79" t="str">
        <f t="shared" ca="1" si="152"/>
        <v/>
      </c>
      <c r="C1366" s="80" t="str">
        <f t="shared" ca="1" si="146"/>
        <v/>
      </c>
      <c r="D1366" s="83" t="str">
        <f t="shared" ca="1" si="151"/>
        <v/>
      </c>
      <c r="E1366" s="81">
        <f t="shared" ca="1" si="150"/>
        <v>0</v>
      </c>
      <c r="F1366" s="83"/>
      <c r="G1366" s="82" t="str">
        <f t="shared" ca="1" si="147"/>
        <v/>
      </c>
      <c r="H1366" s="82" t="str">
        <f t="shared" ca="1" si="148"/>
        <v/>
      </c>
      <c r="I1366" s="82" t="str">
        <f t="shared" ca="1" si="149"/>
        <v/>
      </c>
    </row>
    <row r="1367" spans="2:9" ht="15" thickBot="1" x14ac:dyDescent="0.35">
      <c r="B1367" s="79" t="str">
        <f t="shared" ca="1" si="152"/>
        <v/>
      </c>
      <c r="C1367" s="80" t="str">
        <f t="shared" ca="1" si="146"/>
        <v/>
      </c>
      <c r="D1367" s="83" t="str">
        <f t="shared" ca="1" si="151"/>
        <v/>
      </c>
      <c r="E1367" s="81">
        <f t="shared" ca="1" si="150"/>
        <v>0</v>
      </c>
      <c r="F1367" s="83"/>
      <c r="G1367" s="82" t="str">
        <f t="shared" ca="1" si="147"/>
        <v/>
      </c>
      <c r="H1367" s="82" t="str">
        <f t="shared" ca="1" si="148"/>
        <v/>
      </c>
      <c r="I1367" s="82" t="str">
        <f t="shared" ca="1" si="149"/>
        <v/>
      </c>
    </row>
    <row r="1368" spans="2:9" ht="15" thickBot="1" x14ac:dyDescent="0.35">
      <c r="B1368" s="79" t="str">
        <f t="shared" ca="1" si="152"/>
        <v/>
      </c>
      <c r="C1368" s="80" t="str">
        <f t="shared" ref="C1368:C1431" ca="1" si="153">IF($E$10="End of the Period",IF(B1368="","",IF(OR(payment_frequency_3="Weekly",payment_frequency_3="Bi-weekly",payment_frequency_3="Semi-monthly"),first_payment_date_3+B1368*VLOOKUP(payment_frequency_3,periodic_table,2,0),EDATE(first_payment_date_3,B1368*VLOOKUP(payment_frequency_3,periodic_table,2,0)))),IF(B1368="","",IF(OR(payment_frequency_3="Weekly",payment_frequency_3="Bi-weekly",payment_frequency_3="Semi-monthly"),first_payment_date_3+(B1368-1)*VLOOKUP(payment_frequency_3,periodic_table,2,0),EDATE(first_payment_date_3,(B1368-1)*VLOOKUP(payment_frequency_3,periodic_table,2,0)))))</f>
        <v/>
      </c>
      <c r="D1368" s="83" t="str">
        <f t="shared" ca="1" si="151"/>
        <v/>
      </c>
      <c r="E1368" s="81">
        <f t="shared" ca="1" si="150"/>
        <v>0</v>
      </c>
      <c r="F1368" s="83"/>
      <c r="G1368" s="82" t="str">
        <f t="shared" ref="G1368:G1431" ca="1" si="154">IF(AND(payment_type_3=1,B1368=1),0,IF(B1368="","",I1367*rate_3))</f>
        <v/>
      </c>
      <c r="H1368" s="82" t="str">
        <f t="shared" ca="1" si="148"/>
        <v/>
      </c>
      <c r="I1368" s="82" t="str">
        <f t="shared" ca="1" si="149"/>
        <v/>
      </c>
    </row>
    <row r="1369" spans="2:9" ht="15" thickBot="1" x14ac:dyDescent="0.35">
      <c r="B1369" s="79" t="str">
        <f t="shared" ca="1" si="152"/>
        <v/>
      </c>
      <c r="C1369" s="80" t="str">
        <f t="shared" ca="1" si="153"/>
        <v/>
      </c>
      <c r="D1369" s="83" t="str">
        <f t="shared" ca="1" si="151"/>
        <v/>
      </c>
      <c r="E1369" s="81">
        <f t="shared" ca="1" si="150"/>
        <v>0</v>
      </c>
      <c r="F1369" s="83"/>
      <c r="G1369" s="82" t="str">
        <f t="shared" ca="1" si="154"/>
        <v/>
      </c>
      <c r="H1369" s="82" t="str">
        <f t="shared" ref="H1369:H1432" ca="1" si="155">IF(B1369="","",D1369-G1369+E1369+F1369)</f>
        <v/>
      </c>
      <c r="I1369" s="82" t="str">
        <f t="shared" ref="I1369:I1432" ca="1" si="156">IFERROR(IF(H1369&lt;=0,"",I1368-H1369),"")</f>
        <v/>
      </c>
    </row>
    <row r="1370" spans="2:9" ht="15" thickBot="1" x14ac:dyDescent="0.35">
      <c r="B1370" s="79" t="str">
        <f t="shared" ca="1" si="152"/>
        <v/>
      </c>
      <c r="C1370" s="80" t="str">
        <f t="shared" ca="1" si="153"/>
        <v/>
      </c>
      <c r="D1370" s="83" t="str">
        <f t="shared" ca="1" si="151"/>
        <v/>
      </c>
      <c r="E1370" s="81">
        <f t="shared" ca="1" si="150"/>
        <v>0</v>
      </c>
      <c r="F1370" s="83"/>
      <c r="G1370" s="82" t="str">
        <f t="shared" ca="1" si="154"/>
        <v/>
      </c>
      <c r="H1370" s="82" t="str">
        <f t="shared" ca="1" si="155"/>
        <v/>
      </c>
      <c r="I1370" s="82" t="str">
        <f t="shared" ca="1" si="156"/>
        <v/>
      </c>
    </row>
    <row r="1371" spans="2:9" ht="15" thickBot="1" x14ac:dyDescent="0.35">
      <c r="B1371" s="79" t="str">
        <f t="shared" ca="1" si="152"/>
        <v/>
      </c>
      <c r="C1371" s="80" t="str">
        <f t="shared" ca="1" si="153"/>
        <v/>
      </c>
      <c r="D1371" s="83" t="str">
        <f t="shared" ca="1" si="151"/>
        <v/>
      </c>
      <c r="E1371" s="81">
        <f t="shared" ca="1" si="150"/>
        <v>0</v>
      </c>
      <c r="F1371" s="83"/>
      <c r="G1371" s="82" t="str">
        <f t="shared" ca="1" si="154"/>
        <v/>
      </c>
      <c r="H1371" s="82" t="str">
        <f t="shared" ca="1" si="155"/>
        <v/>
      </c>
      <c r="I1371" s="82" t="str">
        <f t="shared" ca="1" si="156"/>
        <v/>
      </c>
    </row>
    <row r="1372" spans="2:9" ht="15" thickBot="1" x14ac:dyDescent="0.35">
      <c r="B1372" s="79" t="str">
        <f t="shared" ca="1" si="152"/>
        <v/>
      </c>
      <c r="C1372" s="80" t="str">
        <f t="shared" ca="1" si="153"/>
        <v/>
      </c>
      <c r="D1372" s="83" t="str">
        <f t="shared" ca="1" si="151"/>
        <v/>
      </c>
      <c r="E1372" s="81">
        <f t="shared" ca="1" si="150"/>
        <v>0</v>
      </c>
      <c r="F1372" s="83"/>
      <c r="G1372" s="82" t="str">
        <f t="shared" ca="1" si="154"/>
        <v/>
      </c>
      <c r="H1372" s="82" t="str">
        <f t="shared" ca="1" si="155"/>
        <v/>
      </c>
      <c r="I1372" s="82" t="str">
        <f t="shared" ca="1" si="156"/>
        <v/>
      </c>
    </row>
    <row r="1373" spans="2:9" ht="15" thickBot="1" x14ac:dyDescent="0.35">
      <c r="B1373" s="79" t="str">
        <f t="shared" ca="1" si="152"/>
        <v/>
      </c>
      <c r="C1373" s="80" t="str">
        <f t="shared" ca="1" si="153"/>
        <v/>
      </c>
      <c r="D1373" s="83" t="str">
        <f t="shared" ca="1" si="151"/>
        <v/>
      </c>
      <c r="E1373" s="81">
        <f t="shared" ca="1" si="150"/>
        <v>0</v>
      </c>
      <c r="F1373" s="83"/>
      <c r="G1373" s="82" t="str">
        <f t="shared" ca="1" si="154"/>
        <v/>
      </c>
      <c r="H1373" s="82" t="str">
        <f t="shared" ca="1" si="155"/>
        <v/>
      </c>
      <c r="I1373" s="82" t="str">
        <f t="shared" ca="1" si="156"/>
        <v/>
      </c>
    </row>
    <row r="1374" spans="2:9" ht="15" thickBot="1" x14ac:dyDescent="0.35">
      <c r="B1374" s="79" t="str">
        <f t="shared" ca="1" si="152"/>
        <v/>
      </c>
      <c r="C1374" s="80" t="str">
        <f t="shared" ca="1" si="153"/>
        <v/>
      </c>
      <c r="D1374" s="83" t="str">
        <f t="shared" ca="1" si="151"/>
        <v/>
      </c>
      <c r="E1374" s="81">
        <f t="shared" ca="1" si="150"/>
        <v>0</v>
      </c>
      <c r="F1374" s="83"/>
      <c r="G1374" s="82" t="str">
        <f t="shared" ca="1" si="154"/>
        <v/>
      </c>
      <c r="H1374" s="82" t="str">
        <f t="shared" ca="1" si="155"/>
        <v/>
      </c>
      <c r="I1374" s="82" t="str">
        <f t="shared" ca="1" si="156"/>
        <v/>
      </c>
    </row>
    <row r="1375" spans="2:9" ht="15" thickBot="1" x14ac:dyDescent="0.35">
      <c r="B1375" s="79" t="str">
        <f t="shared" ca="1" si="152"/>
        <v/>
      </c>
      <c r="C1375" s="80" t="str">
        <f t="shared" ca="1" si="153"/>
        <v/>
      </c>
      <c r="D1375" s="83" t="str">
        <f t="shared" ca="1" si="151"/>
        <v/>
      </c>
      <c r="E1375" s="81">
        <f t="shared" ca="1" si="150"/>
        <v>0</v>
      </c>
      <c r="F1375" s="83"/>
      <c r="G1375" s="82" t="str">
        <f t="shared" ca="1" si="154"/>
        <v/>
      </c>
      <c r="H1375" s="82" t="str">
        <f t="shared" ca="1" si="155"/>
        <v/>
      </c>
      <c r="I1375" s="82" t="str">
        <f t="shared" ca="1" si="156"/>
        <v/>
      </c>
    </row>
    <row r="1376" spans="2:9" ht="15" thickBot="1" x14ac:dyDescent="0.35">
      <c r="B1376" s="79" t="str">
        <f t="shared" ca="1" si="152"/>
        <v/>
      </c>
      <c r="C1376" s="80" t="str">
        <f t="shared" ca="1" si="153"/>
        <v/>
      </c>
      <c r="D1376" s="83" t="str">
        <f t="shared" ca="1" si="151"/>
        <v/>
      </c>
      <c r="E1376" s="81">
        <f t="shared" ca="1" si="150"/>
        <v>0</v>
      </c>
      <c r="F1376" s="83"/>
      <c r="G1376" s="82" t="str">
        <f t="shared" ca="1" si="154"/>
        <v/>
      </c>
      <c r="H1376" s="82" t="str">
        <f t="shared" ca="1" si="155"/>
        <v/>
      </c>
      <c r="I1376" s="82" t="str">
        <f t="shared" ca="1" si="156"/>
        <v/>
      </c>
    </row>
    <row r="1377" spans="2:9" ht="15" thickBot="1" x14ac:dyDescent="0.35">
      <c r="B1377" s="79" t="str">
        <f t="shared" ca="1" si="152"/>
        <v/>
      </c>
      <c r="C1377" s="80" t="str">
        <f t="shared" ca="1" si="153"/>
        <v/>
      </c>
      <c r="D1377" s="83" t="str">
        <f t="shared" ca="1" si="151"/>
        <v/>
      </c>
      <c r="E1377" s="81">
        <f t="shared" ca="1" si="150"/>
        <v>0</v>
      </c>
      <c r="F1377" s="83"/>
      <c r="G1377" s="82" t="str">
        <f t="shared" ca="1" si="154"/>
        <v/>
      </c>
      <c r="H1377" s="82" t="str">
        <f t="shared" ca="1" si="155"/>
        <v/>
      </c>
      <c r="I1377" s="82" t="str">
        <f t="shared" ca="1" si="156"/>
        <v/>
      </c>
    </row>
    <row r="1378" spans="2:9" ht="15" thickBot="1" x14ac:dyDescent="0.35">
      <c r="B1378" s="79" t="str">
        <f t="shared" ca="1" si="152"/>
        <v/>
      </c>
      <c r="C1378" s="80" t="str">
        <f t="shared" ca="1" si="153"/>
        <v/>
      </c>
      <c r="D1378" s="83" t="str">
        <f t="shared" ca="1" si="151"/>
        <v/>
      </c>
      <c r="E1378" s="81">
        <f t="shared" ca="1" si="150"/>
        <v>0</v>
      </c>
      <c r="F1378" s="83"/>
      <c r="G1378" s="82" t="str">
        <f t="shared" ca="1" si="154"/>
        <v/>
      </c>
      <c r="H1378" s="82" t="str">
        <f t="shared" ca="1" si="155"/>
        <v/>
      </c>
      <c r="I1378" s="82" t="str">
        <f t="shared" ca="1" si="156"/>
        <v/>
      </c>
    </row>
    <row r="1379" spans="2:9" ht="15" thickBot="1" x14ac:dyDescent="0.35">
      <c r="B1379" s="79" t="str">
        <f t="shared" ca="1" si="152"/>
        <v/>
      </c>
      <c r="C1379" s="80" t="str">
        <f t="shared" ca="1" si="153"/>
        <v/>
      </c>
      <c r="D1379" s="83" t="str">
        <f t="shared" ca="1" si="151"/>
        <v/>
      </c>
      <c r="E1379" s="81">
        <f t="shared" ca="1" si="150"/>
        <v>0</v>
      </c>
      <c r="F1379" s="83"/>
      <c r="G1379" s="82" t="str">
        <f t="shared" ca="1" si="154"/>
        <v/>
      </c>
      <c r="H1379" s="82" t="str">
        <f t="shared" ca="1" si="155"/>
        <v/>
      </c>
      <c r="I1379" s="82" t="str">
        <f t="shared" ca="1" si="156"/>
        <v/>
      </c>
    </row>
    <row r="1380" spans="2:9" ht="15" thickBot="1" x14ac:dyDescent="0.35">
      <c r="B1380" s="79" t="str">
        <f t="shared" ca="1" si="152"/>
        <v/>
      </c>
      <c r="C1380" s="80" t="str">
        <f t="shared" ca="1" si="153"/>
        <v/>
      </c>
      <c r="D1380" s="83" t="str">
        <f t="shared" ca="1" si="151"/>
        <v/>
      </c>
      <c r="E1380" s="81">
        <f t="shared" ref="E1380:E1443" ca="1" si="157">IFERROR(IF(I1379-D1380&lt;$E$13,0,IF(B1380=$I$17,$E$13,IF(B1380&lt;$I$17,0,IF(MOD(B1380-$I$17,$E$18)=0,$E$13,0)))),0)</f>
        <v>0</v>
      </c>
      <c r="F1380" s="83"/>
      <c r="G1380" s="82" t="str">
        <f t="shared" ca="1" si="154"/>
        <v/>
      </c>
      <c r="H1380" s="82" t="str">
        <f t="shared" ca="1" si="155"/>
        <v/>
      </c>
      <c r="I1380" s="82" t="str">
        <f t="shared" ca="1" si="156"/>
        <v/>
      </c>
    </row>
    <row r="1381" spans="2:9" ht="15" thickBot="1" x14ac:dyDescent="0.35">
      <c r="B1381" s="79" t="str">
        <f t="shared" ca="1" si="152"/>
        <v/>
      </c>
      <c r="C1381" s="80" t="str">
        <f t="shared" ca="1" si="153"/>
        <v/>
      </c>
      <c r="D1381" s="83" t="str">
        <f t="shared" ca="1" si="151"/>
        <v/>
      </c>
      <c r="E1381" s="81">
        <f t="shared" ca="1" si="157"/>
        <v>0</v>
      </c>
      <c r="F1381" s="83"/>
      <c r="G1381" s="82" t="str">
        <f t="shared" ca="1" si="154"/>
        <v/>
      </c>
      <c r="H1381" s="82" t="str">
        <f t="shared" ca="1" si="155"/>
        <v/>
      </c>
      <c r="I1381" s="82" t="str">
        <f t="shared" ca="1" si="156"/>
        <v/>
      </c>
    </row>
    <row r="1382" spans="2:9" ht="15" thickBot="1" x14ac:dyDescent="0.35">
      <c r="B1382" s="79" t="str">
        <f t="shared" ca="1" si="152"/>
        <v/>
      </c>
      <c r="C1382" s="80" t="str">
        <f t="shared" ca="1" si="153"/>
        <v/>
      </c>
      <c r="D1382" s="83" t="str">
        <f t="shared" ca="1" si="151"/>
        <v/>
      </c>
      <c r="E1382" s="81">
        <f t="shared" ca="1" si="157"/>
        <v>0</v>
      </c>
      <c r="F1382" s="83"/>
      <c r="G1382" s="82" t="str">
        <f t="shared" ca="1" si="154"/>
        <v/>
      </c>
      <c r="H1382" s="82" t="str">
        <f t="shared" ca="1" si="155"/>
        <v/>
      </c>
      <c r="I1382" s="82" t="str">
        <f t="shared" ca="1" si="156"/>
        <v/>
      </c>
    </row>
    <row r="1383" spans="2:9" ht="15" thickBot="1" x14ac:dyDescent="0.35">
      <c r="B1383" s="79" t="str">
        <f t="shared" ca="1" si="152"/>
        <v/>
      </c>
      <c r="C1383" s="80" t="str">
        <f t="shared" ca="1" si="153"/>
        <v/>
      </c>
      <c r="D1383" s="83" t="str">
        <f t="shared" ca="1" si="151"/>
        <v/>
      </c>
      <c r="E1383" s="81">
        <f t="shared" ca="1" si="157"/>
        <v>0</v>
      </c>
      <c r="F1383" s="83"/>
      <c r="G1383" s="82" t="str">
        <f t="shared" ca="1" si="154"/>
        <v/>
      </c>
      <c r="H1383" s="82" t="str">
        <f t="shared" ca="1" si="155"/>
        <v/>
      </c>
      <c r="I1383" s="82" t="str">
        <f t="shared" ca="1" si="156"/>
        <v/>
      </c>
    </row>
    <row r="1384" spans="2:9" ht="15" thickBot="1" x14ac:dyDescent="0.35">
      <c r="B1384" s="79" t="str">
        <f t="shared" ca="1" si="152"/>
        <v/>
      </c>
      <c r="C1384" s="80" t="str">
        <f t="shared" ca="1" si="153"/>
        <v/>
      </c>
      <c r="D1384" s="83" t="str">
        <f t="shared" ca="1" si="151"/>
        <v/>
      </c>
      <c r="E1384" s="81">
        <f t="shared" ca="1" si="157"/>
        <v>0</v>
      </c>
      <c r="F1384" s="83"/>
      <c r="G1384" s="82" t="str">
        <f t="shared" ca="1" si="154"/>
        <v/>
      </c>
      <c r="H1384" s="82" t="str">
        <f t="shared" ca="1" si="155"/>
        <v/>
      </c>
      <c r="I1384" s="82" t="str">
        <f t="shared" ca="1" si="156"/>
        <v/>
      </c>
    </row>
    <row r="1385" spans="2:9" ht="15" thickBot="1" x14ac:dyDescent="0.35">
      <c r="B1385" s="79" t="str">
        <f t="shared" ca="1" si="152"/>
        <v/>
      </c>
      <c r="C1385" s="80" t="str">
        <f t="shared" ca="1" si="153"/>
        <v/>
      </c>
      <c r="D1385" s="83" t="str">
        <f t="shared" ref="D1385:D1448" ca="1" si="158">IF(B1385="","",IF(I1384&lt;payment_3,I1384*(1+rate_3),payment_3))</f>
        <v/>
      </c>
      <c r="E1385" s="81">
        <f t="shared" ca="1" si="157"/>
        <v>0</v>
      </c>
      <c r="F1385" s="83"/>
      <c r="G1385" s="82" t="str">
        <f t="shared" ca="1" si="154"/>
        <v/>
      </c>
      <c r="H1385" s="82" t="str">
        <f t="shared" ca="1" si="155"/>
        <v/>
      </c>
      <c r="I1385" s="82" t="str">
        <f t="shared" ca="1" si="156"/>
        <v/>
      </c>
    </row>
    <row r="1386" spans="2:9" ht="15" thickBot="1" x14ac:dyDescent="0.35">
      <c r="B1386" s="79" t="str">
        <f t="shared" ca="1" si="152"/>
        <v/>
      </c>
      <c r="C1386" s="80" t="str">
        <f t="shared" ca="1" si="153"/>
        <v/>
      </c>
      <c r="D1386" s="83" t="str">
        <f t="shared" ca="1" si="158"/>
        <v/>
      </c>
      <c r="E1386" s="81">
        <f t="shared" ca="1" si="157"/>
        <v>0</v>
      </c>
      <c r="F1386" s="83"/>
      <c r="G1386" s="82" t="str">
        <f t="shared" ca="1" si="154"/>
        <v/>
      </c>
      <c r="H1386" s="82" t="str">
        <f t="shared" ca="1" si="155"/>
        <v/>
      </c>
      <c r="I1386" s="82" t="str">
        <f t="shared" ca="1" si="156"/>
        <v/>
      </c>
    </row>
    <row r="1387" spans="2:9" ht="15" thickBot="1" x14ac:dyDescent="0.35">
      <c r="B1387" s="79" t="str">
        <f t="shared" ca="1" si="152"/>
        <v/>
      </c>
      <c r="C1387" s="80" t="str">
        <f t="shared" ca="1" si="153"/>
        <v/>
      </c>
      <c r="D1387" s="83" t="str">
        <f t="shared" ca="1" si="158"/>
        <v/>
      </c>
      <c r="E1387" s="81">
        <f t="shared" ca="1" si="157"/>
        <v>0</v>
      </c>
      <c r="F1387" s="83"/>
      <c r="G1387" s="82" t="str">
        <f t="shared" ca="1" si="154"/>
        <v/>
      </c>
      <c r="H1387" s="82" t="str">
        <f t="shared" ca="1" si="155"/>
        <v/>
      </c>
      <c r="I1387" s="82" t="str">
        <f t="shared" ca="1" si="156"/>
        <v/>
      </c>
    </row>
    <row r="1388" spans="2:9" ht="15" thickBot="1" x14ac:dyDescent="0.35">
      <c r="B1388" s="79" t="str">
        <f t="shared" ca="1" si="152"/>
        <v/>
      </c>
      <c r="C1388" s="80" t="str">
        <f t="shared" ca="1" si="153"/>
        <v/>
      </c>
      <c r="D1388" s="83" t="str">
        <f t="shared" ca="1" si="158"/>
        <v/>
      </c>
      <c r="E1388" s="81">
        <f t="shared" ca="1" si="157"/>
        <v>0</v>
      </c>
      <c r="F1388" s="83"/>
      <c r="G1388" s="82" t="str">
        <f t="shared" ca="1" si="154"/>
        <v/>
      </c>
      <c r="H1388" s="82" t="str">
        <f t="shared" ca="1" si="155"/>
        <v/>
      </c>
      <c r="I1388" s="82" t="str">
        <f t="shared" ca="1" si="156"/>
        <v/>
      </c>
    </row>
    <row r="1389" spans="2:9" ht="15" thickBot="1" x14ac:dyDescent="0.35">
      <c r="B1389" s="79" t="str">
        <f t="shared" ca="1" si="152"/>
        <v/>
      </c>
      <c r="C1389" s="80" t="str">
        <f t="shared" ca="1" si="153"/>
        <v/>
      </c>
      <c r="D1389" s="83" t="str">
        <f t="shared" ca="1" si="158"/>
        <v/>
      </c>
      <c r="E1389" s="81">
        <f t="shared" ca="1" si="157"/>
        <v>0</v>
      </c>
      <c r="F1389" s="83"/>
      <c r="G1389" s="82" t="str">
        <f t="shared" ca="1" si="154"/>
        <v/>
      </c>
      <c r="H1389" s="82" t="str">
        <f t="shared" ca="1" si="155"/>
        <v/>
      </c>
      <c r="I1389" s="82" t="str">
        <f t="shared" ca="1" si="156"/>
        <v/>
      </c>
    </row>
    <row r="1390" spans="2:9" ht="15" thickBot="1" x14ac:dyDescent="0.35">
      <c r="B1390" s="79" t="str">
        <f t="shared" ca="1" si="152"/>
        <v/>
      </c>
      <c r="C1390" s="80" t="str">
        <f t="shared" ca="1" si="153"/>
        <v/>
      </c>
      <c r="D1390" s="83" t="str">
        <f t="shared" ca="1" si="158"/>
        <v/>
      </c>
      <c r="E1390" s="81">
        <f t="shared" ca="1" si="157"/>
        <v>0</v>
      </c>
      <c r="F1390" s="83"/>
      <c r="G1390" s="82" t="str">
        <f t="shared" ca="1" si="154"/>
        <v/>
      </c>
      <c r="H1390" s="82" t="str">
        <f t="shared" ca="1" si="155"/>
        <v/>
      </c>
      <c r="I1390" s="82" t="str">
        <f t="shared" ca="1" si="156"/>
        <v/>
      </c>
    </row>
    <row r="1391" spans="2:9" ht="15" thickBot="1" x14ac:dyDescent="0.35">
      <c r="B1391" s="79" t="str">
        <f t="shared" ref="B1391:B1454" ca="1" si="159">IFERROR(IF(I1390&lt;=0,"",B1390+1),"")</f>
        <v/>
      </c>
      <c r="C1391" s="80" t="str">
        <f t="shared" ca="1" si="153"/>
        <v/>
      </c>
      <c r="D1391" s="83" t="str">
        <f t="shared" ca="1" si="158"/>
        <v/>
      </c>
      <c r="E1391" s="81">
        <f t="shared" ca="1" si="157"/>
        <v>0</v>
      </c>
      <c r="F1391" s="83"/>
      <c r="G1391" s="82" t="str">
        <f t="shared" ca="1" si="154"/>
        <v/>
      </c>
      <c r="H1391" s="82" t="str">
        <f t="shared" ca="1" si="155"/>
        <v/>
      </c>
      <c r="I1391" s="82" t="str">
        <f t="shared" ca="1" si="156"/>
        <v/>
      </c>
    </row>
    <row r="1392" spans="2:9" ht="15" thickBot="1" x14ac:dyDescent="0.35">
      <c r="B1392" s="79" t="str">
        <f t="shared" ca="1" si="159"/>
        <v/>
      </c>
      <c r="C1392" s="80" t="str">
        <f t="shared" ca="1" si="153"/>
        <v/>
      </c>
      <c r="D1392" s="83" t="str">
        <f t="shared" ca="1" si="158"/>
        <v/>
      </c>
      <c r="E1392" s="81">
        <f t="shared" ca="1" si="157"/>
        <v>0</v>
      </c>
      <c r="F1392" s="83"/>
      <c r="G1392" s="82" t="str">
        <f t="shared" ca="1" si="154"/>
        <v/>
      </c>
      <c r="H1392" s="82" t="str">
        <f t="shared" ca="1" si="155"/>
        <v/>
      </c>
      <c r="I1392" s="82" t="str">
        <f t="shared" ca="1" si="156"/>
        <v/>
      </c>
    </row>
    <row r="1393" spans="2:9" ht="15" thickBot="1" x14ac:dyDescent="0.35">
      <c r="B1393" s="79" t="str">
        <f t="shared" ca="1" si="159"/>
        <v/>
      </c>
      <c r="C1393" s="80" t="str">
        <f t="shared" ca="1" si="153"/>
        <v/>
      </c>
      <c r="D1393" s="83" t="str">
        <f t="shared" ca="1" si="158"/>
        <v/>
      </c>
      <c r="E1393" s="81">
        <f t="shared" ca="1" si="157"/>
        <v>0</v>
      </c>
      <c r="F1393" s="83"/>
      <c r="G1393" s="82" t="str">
        <f t="shared" ca="1" si="154"/>
        <v/>
      </c>
      <c r="H1393" s="82" t="str">
        <f t="shared" ca="1" si="155"/>
        <v/>
      </c>
      <c r="I1393" s="82" t="str">
        <f t="shared" ca="1" si="156"/>
        <v/>
      </c>
    </row>
    <row r="1394" spans="2:9" ht="15" thickBot="1" x14ac:dyDescent="0.35">
      <c r="B1394" s="79" t="str">
        <f t="shared" ca="1" si="159"/>
        <v/>
      </c>
      <c r="C1394" s="80" t="str">
        <f t="shared" ca="1" si="153"/>
        <v/>
      </c>
      <c r="D1394" s="83" t="str">
        <f t="shared" ca="1" si="158"/>
        <v/>
      </c>
      <c r="E1394" s="81">
        <f t="shared" ca="1" si="157"/>
        <v>0</v>
      </c>
      <c r="F1394" s="83"/>
      <c r="G1394" s="82" t="str">
        <f t="shared" ca="1" si="154"/>
        <v/>
      </c>
      <c r="H1394" s="82" t="str">
        <f t="shared" ca="1" si="155"/>
        <v/>
      </c>
      <c r="I1394" s="82" t="str">
        <f t="shared" ca="1" si="156"/>
        <v/>
      </c>
    </row>
    <row r="1395" spans="2:9" ht="15" thickBot="1" x14ac:dyDescent="0.35">
      <c r="B1395" s="79" t="str">
        <f t="shared" ca="1" si="159"/>
        <v/>
      </c>
      <c r="C1395" s="80" t="str">
        <f t="shared" ca="1" si="153"/>
        <v/>
      </c>
      <c r="D1395" s="83" t="str">
        <f t="shared" ca="1" si="158"/>
        <v/>
      </c>
      <c r="E1395" s="81">
        <f t="shared" ca="1" si="157"/>
        <v>0</v>
      </c>
      <c r="F1395" s="83"/>
      <c r="G1395" s="82" t="str">
        <f t="shared" ca="1" si="154"/>
        <v/>
      </c>
      <c r="H1395" s="82" t="str">
        <f t="shared" ca="1" si="155"/>
        <v/>
      </c>
      <c r="I1395" s="82" t="str">
        <f t="shared" ca="1" si="156"/>
        <v/>
      </c>
    </row>
    <row r="1396" spans="2:9" ht="15" thickBot="1" x14ac:dyDescent="0.35">
      <c r="B1396" s="79" t="str">
        <f t="shared" ca="1" si="159"/>
        <v/>
      </c>
      <c r="C1396" s="80" t="str">
        <f t="shared" ca="1" si="153"/>
        <v/>
      </c>
      <c r="D1396" s="83" t="str">
        <f t="shared" ca="1" si="158"/>
        <v/>
      </c>
      <c r="E1396" s="81">
        <f t="shared" ca="1" si="157"/>
        <v>0</v>
      </c>
      <c r="F1396" s="83"/>
      <c r="G1396" s="82" t="str">
        <f t="shared" ca="1" si="154"/>
        <v/>
      </c>
      <c r="H1396" s="82" t="str">
        <f t="shared" ca="1" si="155"/>
        <v/>
      </c>
      <c r="I1396" s="82" t="str">
        <f t="shared" ca="1" si="156"/>
        <v/>
      </c>
    </row>
    <row r="1397" spans="2:9" ht="15" thickBot="1" x14ac:dyDescent="0.35">
      <c r="B1397" s="79" t="str">
        <f t="shared" ca="1" si="159"/>
        <v/>
      </c>
      <c r="C1397" s="80" t="str">
        <f t="shared" ca="1" si="153"/>
        <v/>
      </c>
      <c r="D1397" s="83" t="str">
        <f t="shared" ca="1" si="158"/>
        <v/>
      </c>
      <c r="E1397" s="81">
        <f t="shared" ca="1" si="157"/>
        <v>0</v>
      </c>
      <c r="F1397" s="83"/>
      <c r="G1397" s="82" t="str">
        <f t="shared" ca="1" si="154"/>
        <v/>
      </c>
      <c r="H1397" s="82" t="str">
        <f t="shared" ca="1" si="155"/>
        <v/>
      </c>
      <c r="I1397" s="82" t="str">
        <f t="shared" ca="1" si="156"/>
        <v/>
      </c>
    </row>
    <row r="1398" spans="2:9" ht="15" thickBot="1" x14ac:dyDescent="0.35">
      <c r="B1398" s="79" t="str">
        <f t="shared" ca="1" si="159"/>
        <v/>
      </c>
      <c r="C1398" s="80" t="str">
        <f t="shared" ca="1" si="153"/>
        <v/>
      </c>
      <c r="D1398" s="83" t="str">
        <f t="shared" ca="1" si="158"/>
        <v/>
      </c>
      <c r="E1398" s="81">
        <f t="shared" ca="1" si="157"/>
        <v>0</v>
      </c>
      <c r="F1398" s="83"/>
      <c r="G1398" s="82" t="str">
        <f t="shared" ca="1" si="154"/>
        <v/>
      </c>
      <c r="H1398" s="82" t="str">
        <f t="shared" ca="1" si="155"/>
        <v/>
      </c>
      <c r="I1398" s="82" t="str">
        <f t="shared" ca="1" si="156"/>
        <v/>
      </c>
    </row>
    <row r="1399" spans="2:9" ht="15" thickBot="1" x14ac:dyDescent="0.35">
      <c r="B1399" s="79" t="str">
        <f t="shared" ca="1" si="159"/>
        <v/>
      </c>
      <c r="C1399" s="80" t="str">
        <f t="shared" ca="1" si="153"/>
        <v/>
      </c>
      <c r="D1399" s="83" t="str">
        <f t="shared" ca="1" si="158"/>
        <v/>
      </c>
      <c r="E1399" s="81">
        <f t="shared" ca="1" si="157"/>
        <v>0</v>
      </c>
      <c r="F1399" s="83"/>
      <c r="G1399" s="82" t="str">
        <f t="shared" ca="1" si="154"/>
        <v/>
      </c>
      <c r="H1399" s="82" t="str">
        <f t="shared" ca="1" si="155"/>
        <v/>
      </c>
      <c r="I1399" s="82" t="str">
        <f t="shared" ca="1" si="156"/>
        <v/>
      </c>
    </row>
    <row r="1400" spans="2:9" ht="15" thickBot="1" x14ac:dyDescent="0.35">
      <c r="B1400" s="79" t="str">
        <f t="shared" ca="1" si="159"/>
        <v/>
      </c>
      <c r="C1400" s="80" t="str">
        <f t="shared" ca="1" si="153"/>
        <v/>
      </c>
      <c r="D1400" s="83" t="str">
        <f t="shared" ca="1" si="158"/>
        <v/>
      </c>
      <c r="E1400" s="81">
        <f t="shared" ca="1" si="157"/>
        <v>0</v>
      </c>
      <c r="F1400" s="83"/>
      <c r="G1400" s="82" t="str">
        <f t="shared" ca="1" si="154"/>
        <v/>
      </c>
      <c r="H1400" s="82" t="str">
        <f t="shared" ca="1" si="155"/>
        <v/>
      </c>
      <c r="I1400" s="82" t="str">
        <f t="shared" ca="1" si="156"/>
        <v/>
      </c>
    </row>
    <row r="1401" spans="2:9" ht="15" thickBot="1" x14ac:dyDescent="0.35">
      <c r="B1401" s="79" t="str">
        <f t="shared" ca="1" si="159"/>
        <v/>
      </c>
      <c r="C1401" s="80" t="str">
        <f t="shared" ca="1" si="153"/>
        <v/>
      </c>
      <c r="D1401" s="83" t="str">
        <f t="shared" ca="1" si="158"/>
        <v/>
      </c>
      <c r="E1401" s="81">
        <f t="shared" ca="1" si="157"/>
        <v>0</v>
      </c>
      <c r="F1401" s="83"/>
      <c r="G1401" s="82" t="str">
        <f t="shared" ca="1" si="154"/>
        <v/>
      </c>
      <c r="H1401" s="82" t="str">
        <f t="shared" ca="1" si="155"/>
        <v/>
      </c>
      <c r="I1401" s="82" t="str">
        <f t="shared" ca="1" si="156"/>
        <v/>
      </c>
    </row>
    <row r="1402" spans="2:9" ht="15" thickBot="1" x14ac:dyDescent="0.35">
      <c r="B1402" s="79" t="str">
        <f t="shared" ca="1" si="159"/>
        <v/>
      </c>
      <c r="C1402" s="80" t="str">
        <f t="shared" ca="1" si="153"/>
        <v/>
      </c>
      <c r="D1402" s="83" t="str">
        <f t="shared" ca="1" si="158"/>
        <v/>
      </c>
      <c r="E1402" s="81">
        <f t="shared" ca="1" si="157"/>
        <v>0</v>
      </c>
      <c r="F1402" s="83"/>
      <c r="G1402" s="82" t="str">
        <f t="shared" ca="1" si="154"/>
        <v/>
      </c>
      <c r="H1402" s="82" t="str">
        <f t="shared" ca="1" si="155"/>
        <v/>
      </c>
      <c r="I1402" s="82" t="str">
        <f t="shared" ca="1" si="156"/>
        <v/>
      </c>
    </row>
    <row r="1403" spans="2:9" ht="15" thickBot="1" x14ac:dyDescent="0.35">
      <c r="B1403" s="79" t="str">
        <f t="shared" ca="1" si="159"/>
        <v/>
      </c>
      <c r="C1403" s="80" t="str">
        <f t="shared" ca="1" si="153"/>
        <v/>
      </c>
      <c r="D1403" s="83" t="str">
        <f t="shared" ca="1" si="158"/>
        <v/>
      </c>
      <c r="E1403" s="81">
        <f t="shared" ca="1" si="157"/>
        <v>0</v>
      </c>
      <c r="F1403" s="83"/>
      <c r="G1403" s="82" t="str">
        <f t="shared" ca="1" si="154"/>
        <v/>
      </c>
      <c r="H1403" s="82" t="str">
        <f t="shared" ca="1" si="155"/>
        <v/>
      </c>
      <c r="I1403" s="82" t="str">
        <f t="shared" ca="1" si="156"/>
        <v/>
      </c>
    </row>
    <row r="1404" spans="2:9" ht="15" thickBot="1" x14ac:dyDescent="0.35">
      <c r="B1404" s="79" t="str">
        <f t="shared" ca="1" si="159"/>
        <v/>
      </c>
      <c r="C1404" s="80" t="str">
        <f t="shared" ca="1" si="153"/>
        <v/>
      </c>
      <c r="D1404" s="83" t="str">
        <f t="shared" ca="1" si="158"/>
        <v/>
      </c>
      <c r="E1404" s="81">
        <f t="shared" ca="1" si="157"/>
        <v>0</v>
      </c>
      <c r="F1404" s="83"/>
      <c r="G1404" s="82" t="str">
        <f t="shared" ca="1" si="154"/>
        <v/>
      </c>
      <c r="H1404" s="82" t="str">
        <f t="shared" ca="1" si="155"/>
        <v/>
      </c>
      <c r="I1404" s="82" t="str">
        <f t="shared" ca="1" si="156"/>
        <v/>
      </c>
    </row>
    <row r="1405" spans="2:9" ht="15" thickBot="1" x14ac:dyDescent="0.35">
      <c r="B1405" s="79" t="str">
        <f t="shared" ca="1" si="159"/>
        <v/>
      </c>
      <c r="C1405" s="80" t="str">
        <f t="shared" ca="1" si="153"/>
        <v/>
      </c>
      <c r="D1405" s="83" t="str">
        <f t="shared" ca="1" si="158"/>
        <v/>
      </c>
      <c r="E1405" s="81">
        <f t="shared" ca="1" si="157"/>
        <v>0</v>
      </c>
      <c r="F1405" s="83"/>
      <c r="G1405" s="82" t="str">
        <f t="shared" ca="1" si="154"/>
        <v/>
      </c>
      <c r="H1405" s="82" t="str">
        <f t="shared" ca="1" si="155"/>
        <v/>
      </c>
      <c r="I1405" s="82" t="str">
        <f t="shared" ca="1" si="156"/>
        <v/>
      </c>
    </row>
    <row r="1406" spans="2:9" ht="15" thickBot="1" x14ac:dyDescent="0.35">
      <c r="B1406" s="79" t="str">
        <f t="shared" ca="1" si="159"/>
        <v/>
      </c>
      <c r="C1406" s="80" t="str">
        <f t="shared" ca="1" si="153"/>
        <v/>
      </c>
      <c r="D1406" s="83" t="str">
        <f t="shared" ca="1" si="158"/>
        <v/>
      </c>
      <c r="E1406" s="81">
        <f t="shared" ca="1" si="157"/>
        <v>0</v>
      </c>
      <c r="F1406" s="83"/>
      <c r="G1406" s="82" t="str">
        <f t="shared" ca="1" si="154"/>
        <v/>
      </c>
      <c r="H1406" s="82" t="str">
        <f t="shared" ca="1" si="155"/>
        <v/>
      </c>
      <c r="I1406" s="82" t="str">
        <f t="shared" ca="1" si="156"/>
        <v/>
      </c>
    </row>
    <row r="1407" spans="2:9" ht="15" thickBot="1" x14ac:dyDescent="0.35">
      <c r="B1407" s="79" t="str">
        <f t="shared" ca="1" si="159"/>
        <v/>
      </c>
      <c r="C1407" s="80" t="str">
        <f t="shared" ca="1" si="153"/>
        <v/>
      </c>
      <c r="D1407" s="83" t="str">
        <f t="shared" ca="1" si="158"/>
        <v/>
      </c>
      <c r="E1407" s="81">
        <f t="shared" ca="1" si="157"/>
        <v>0</v>
      </c>
      <c r="F1407" s="83"/>
      <c r="G1407" s="82" t="str">
        <f t="shared" ca="1" si="154"/>
        <v/>
      </c>
      <c r="H1407" s="82" t="str">
        <f t="shared" ca="1" si="155"/>
        <v/>
      </c>
      <c r="I1407" s="82" t="str">
        <f t="shared" ca="1" si="156"/>
        <v/>
      </c>
    </row>
    <row r="1408" spans="2:9" ht="15" thickBot="1" x14ac:dyDescent="0.35">
      <c r="B1408" s="79" t="str">
        <f t="shared" ca="1" si="159"/>
        <v/>
      </c>
      <c r="C1408" s="80" t="str">
        <f t="shared" ca="1" si="153"/>
        <v/>
      </c>
      <c r="D1408" s="83" t="str">
        <f t="shared" ca="1" si="158"/>
        <v/>
      </c>
      <c r="E1408" s="81">
        <f t="shared" ca="1" si="157"/>
        <v>0</v>
      </c>
      <c r="F1408" s="83"/>
      <c r="G1408" s="82" t="str">
        <f t="shared" ca="1" si="154"/>
        <v/>
      </c>
      <c r="H1408" s="82" t="str">
        <f t="shared" ca="1" si="155"/>
        <v/>
      </c>
      <c r="I1408" s="82" t="str">
        <f t="shared" ca="1" si="156"/>
        <v/>
      </c>
    </row>
    <row r="1409" spans="2:9" ht="15" thickBot="1" x14ac:dyDescent="0.35">
      <c r="B1409" s="79" t="str">
        <f t="shared" ca="1" si="159"/>
        <v/>
      </c>
      <c r="C1409" s="80" t="str">
        <f t="shared" ca="1" si="153"/>
        <v/>
      </c>
      <c r="D1409" s="83" t="str">
        <f t="shared" ca="1" si="158"/>
        <v/>
      </c>
      <c r="E1409" s="81">
        <f t="shared" ca="1" si="157"/>
        <v>0</v>
      </c>
      <c r="F1409" s="83"/>
      <c r="G1409" s="82" t="str">
        <f t="shared" ca="1" si="154"/>
        <v/>
      </c>
      <c r="H1409" s="82" t="str">
        <f t="shared" ca="1" si="155"/>
        <v/>
      </c>
      <c r="I1409" s="82" t="str">
        <f t="shared" ca="1" si="156"/>
        <v/>
      </c>
    </row>
    <row r="1410" spans="2:9" ht="15" thickBot="1" x14ac:dyDescent="0.35">
      <c r="B1410" s="79" t="str">
        <f t="shared" ca="1" si="159"/>
        <v/>
      </c>
      <c r="C1410" s="80" t="str">
        <f t="shared" ca="1" si="153"/>
        <v/>
      </c>
      <c r="D1410" s="83" t="str">
        <f t="shared" ca="1" si="158"/>
        <v/>
      </c>
      <c r="E1410" s="81">
        <f t="shared" ca="1" si="157"/>
        <v>0</v>
      </c>
      <c r="F1410" s="83"/>
      <c r="G1410" s="82" t="str">
        <f t="shared" ca="1" si="154"/>
        <v/>
      </c>
      <c r="H1410" s="82" t="str">
        <f t="shared" ca="1" si="155"/>
        <v/>
      </c>
      <c r="I1410" s="82" t="str">
        <f t="shared" ca="1" si="156"/>
        <v/>
      </c>
    </row>
    <row r="1411" spans="2:9" ht="15" thickBot="1" x14ac:dyDescent="0.35">
      <c r="B1411" s="79" t="str">
        <f t="shared" ca="1" si="159"/>
        <v/>
      </c>
      <c r="C1411" s="80" t="str">
        <f t="shared" ca="1" si="153"/>
        <v/>
      </c>
      <c r="D1411" s="83" t="str">
        <f t="shared" ca="1" si="158"/>
        <v/>
      </c>
      <c r="E1411" s="81">
        <f t="shared" ca="1" si="157"/>
        <v>0</v>
      </c>
      <c r="F1411" s="83"/>
      <c r="G1411" s="82" t="str">
        <f t="shared" ca="1" si="154"/>
        <v/>
      </c>
      <c r="H1411" s="82" t="str">
        <f t="shared" ca="1" si="155"/>
        <v/>
      </c>
      <c r="I1411" s="82" t="str">
        <f t="shared" ca="1" si="156"/>
        <v/>
      </c>
    </row>
    <row r="1412" spans="2:9" ht="15" thickBot="1" x14ac:dyDescent="0.35">
      <c r="B1412" s="79" t="str">
        <f t="shared" ca="1" si="159"/>
        <v/>
      </c>
      <c r="C1412" s="80" t="str">
        <f t="shared" ca="1" si="153"/>
        <v/>
      </c>
      <c r="D1412" s="83" t="str">
        <f t="shared" ca="1" si="158"/>
        <v/>
      </c>
      <c r="E1412" s="81">
        <f t="shared" ca="1" si="157"/>
        <v>0</v>
      </c>
      <c r="F1412" s="83"/>
      <c r="G1412" s="82" t="str">
        <f t="shared" ca="1" si="154"/>
        <v/>
      </c>
      <c r="H1412" s="82" t="str">
        <f t="shared" ca="1" si="155"/>
        <v/>
      </c>
      <c r="I1412" s="82" t="str">
        <f t="shared" ca="1" si="156"/>
        <v/>
      </c>
    </row>
    <row r="1413" spans="2:9" ht="15" thickBot="1" x14ac:dyDescent="0.35">
      <c r="B1413" s="79" t="str">
        <f t="shared" ca="1" si="159"/>
        <v/>
      </c>
      <c r="C1413" s="80" t="str">
        <f t="shared" ca="1" si="153"/>
        <v/>
      </c>
      <c r="D1413" s="83" t="str">
        <f t="shared" ca="1" si="158"/>
        <v/>
      </c>
      <c r="E1413" s="81">
        <f t="shared" ca="1" si="157"/>
        <v>0</v>
      </c>
      <c r="F1413" s="83"/>
      <c r="G1413" s="82" t="str">
        <f t="shared" ca="1" si="154"/>
        <v/>
      </c>
      <c r="H1413" s="82" t="str">
        <f t="shared" ca="1" si="155"/>
        <v/>
      </c>
      <c r="I1413" s="82" t="str">
        <f t="shared" ca="1" si="156"/>
        <v/>
      </c>
    </row>
    <row r="1414" spans="2:9" ht="15" thickBot="1" x14ac:dyDescent="0.35">
      <c r="B1414" s="79" t="str">
        <f t="shared" ca="1" si="159"/>
        <v/>
      </c>
      <c r="C1414" s="80" t="str">
        <f t="shared" ca="1" si="153"/>
        <v/>
      </c>
      <c r="D1414" s="83" t="str">
        <f t="shared" ca="1" si="158"/>
        <v/>
      </c>
      <c r="E1414" s="81">
        <f t="shared" ca="1" si="157"/>
        <v>0</v>
      </c>
      <c r="F1414" s="83"/>
      <c r="G1414" s="82" t="str">
        <f t="shared" ca="1" si="154"/>
        <v/>
      </c>
      <c r="H1414" s="82" t="str">
        <f t="shared" ca="1" si="155"/>
        <v/>
      </c>
      <c r="I1414" s="82" t="str">
        <f t="shared" ca="1" si="156"/>
        <v/>
      </c>
    </row>
    <row r="1415" spans="2:9" ht="15" thickBot="1" x14ac:dyDescent="0.35">
      <c r="B1415" s="79" t="str">
        <f t="shared" ca="1" si="159"/>
        <v/>
      </c>
      <c r="C1415" s="80" t="str">
        <f t="shared" ca="1" si="153"/>
        <v/>
      </c>
      <c r="D1415" s="83" t="str">
        <f t="shared" ca="1" si="158"/>
        <v/>
      </c>
      <c r="E1415" s="81">
        <f t="shared" ca="1" si="157"/>
        <v>0</v>
      </c>
      <c r="F1415" s="83"/>
      <c r="G1415" s="82" t="str">
        <f t="shared" ca="1" si="154"/>
        <v/>
      </c>
      <c r="H1415" s="82" t="str">
        <f t="shared" ca="1" si="155"/>
        <v/>
      </c>
      <c r="I1415" s="82" t="str">
        <f t="shared" ca="1" si="156"/>
        <v/>
      </c>
    </row>
    <row r="1416" spans="2:9" ht="15" thickBot="1" x14ac:dyDescent="0.35">
      <c r="B1416" s="79" t="str">
        <f t="shared" ca="1" si="159"/>
        <v/>
      </c>
      <c r="C1416" s="80" t="str">
        <f t="shared" ca="1" si="153"/>
        <v/>
      </c>
      <c r="D1416" s="83" t="str">
        <f t="shared" ca="1" si="158"/>
        <v/>
      </c>
      <c r="E1416" s="81">
        <f t="shared" ca="1" si="157"/>
        <v>0</v>
      </c>
      <c r="F1416" s="83"/>
      <c r="G1416" s="82" t="str">
        <f t="shared" ca="1" si="154"/>
        <v/>
      </c>
      <c r="H1416" s="82" t="str">
        <f t="shared" ca="1" si="155"/>
        <v/>
      </c>
      <c r="I1416" s="82" t="str">
        <f t="shared" ca="1" si="156"/>
        <v/>
      </c>
    </row>
    <row r="1417" spans="2:9" ht="15" thickBot="1" x14ac:dyDescent="0.35">
      <c r="B1417" s="79" t="str">
        <f t="shared" ca="1" si="159"/>
        <v/>
      </c>
      <c r="C1417" s="80" t="str">
        <f t="shared" ca="1" si="153"/>
        <v/>
      </c>
      <c r="D1417" s="83" t="str">
        <f t="shared" ca="1" si="158"/>
        <v/>
      </c>
      <c r="E1417" s="81">
        <f t="shared" ca="1" si="157"/>
        <v>0</v>
      </c>
      <c r="F1417" s="83"/>
      <c r="G1417" s="82" t="str">
        <f t="shared" ca="1" si="154"/>
        <v/>
      </c>
      <c r="H1417" s="82" t="str">
        <f t="shared" ca="1" si="155"/>
        <v/>
      </c>
      <c r="I1417" s="82" t="str">
        <f t="shared" ca="1" si="156"/>
        <v/>
      </c>
    </row>
    <row r="1418" spans="2:9" ht="15" thickBot="1" x14ac:dyDescent="0.35">
      <c r="B1418" s="79" t="str">
        <f t="shared" ca="1" si="159"/>
        <v/>
      </c>
      <c r="C1418" s="80" t="str">
        <f t="shared" ca="1" si="153"/>
        <v/>
      </c>
      <c r="D1418" s="83" t="str">
        <f t="shared" ca="1" si="158"/>
        <v/>
      </c>
      <c r="E1418" s="81">
        <f t="shared" ca="1" si="157"/>
        <v>0</v>
      </c>
      <c r="F1418" s="83"/>
      <c r="G1418" s="82" t="str">
        <f t="shared" ca="1" si="154"/>
        <v/>
      </c>
      <c r="H1418" s="82" t="str">
        <f t="shared" ca="1" si="155"/>
        <v/>
      </c>
      <c r="I1418" s="82" t="str">
        <f t="shared" ca="1" si="156"/>
        <v/>
      </c>
    </row>
    <row r="1419" spans="2:9" ht="15" thickBot="1" x14ac:dyDescent="0.35">
      <c r="B1419" s="79" t="str">
        <f t="shared" ca="1" si="159"/>
        <v/>
      </c>
      <c r="C1419" s="80" t="str">
        <f t="shared" ca="1" si="153"/>
        <v/>
      </c>
      <c r="D1419" s="83" t="str">
        <f t="shared" ca="1" si="158"/>
        <v/>
      </c>
      <c r="E1419" s="81">
        <f t="shared" ca="1" si="157"/>
        <v>0</v>
      </c>
      <c r="F1419" s="83"/>
      <c r="G1419" s="82" t="str">
        <f t="shared" ca="1" si="154"/>
        <v/>
      </c>
      <c r="H1419" s="82" t="str">
        <f t="shared" ca="1" si="155"/>
        <v/>
      </c>
      <c r="I1419" s="82" t="str">
        <f t="shared" ca="1" si="156"/>
        <v/>
      </c>
    </row>
    <row r="1420" spans="2:9" ht="15" thickBot="1" x14ac:dyDescent="0.35">
      <c r="B1420" s="79" t="str">
        <f t="shared" ca="1" si="159"/>
        <v/>
      </c>
      <c r="C1420" s="80" t="str">
        <f t="shared" ca="1" si="153"/>
        <v/>
      </c>
      <c r="D1420" s="83" t="str">
        <f t="shared" ca="1" si="158"/>
        <v/>
      </c>
      <c r="E1420" s="81">
        <f t="shared" ca="1" si="157"/>
        <v>0</v>
      </c>
      <c r="F1420" s="83"/>
      <c r="G1420" s="82" t="str">
        <f t="shared" ca="1" si="154"/>
        <v/>
      </c>
      <c r="H1420" s="82" t="str">
        <f t="shared" ca="1" si="155"/>
        <v/>
      </c>
      <c r="I1420" s="82" t="str">
        <f t="shared" ca="1" si="156"/>
        <v/>
      </c>
    </row>
    <row r="1421" spans="2:9" ht="15" thickBot="1" x14ac:dyDescent="0.35">
      <c r="B1421" s="79" t="str">
        <f t="shared" ca="1" si="159"/>
        <v/>
      </c>
      <c r="C1421" s="80" t="str">
        <f t="shared" ca="1" si="153"/>
        <v/>
      </c>
      <c r="D1421" s="83" t="str">
        <f t="shared" ca="1" si="158"/>
        <v/>
      </c>
      <c r="E1421" s="81">
        <f t="shared" ca="1" si="157"/>
        <v>0</v>
      </c>
      <c r="F1421" s="83"/>
      <c r="G1421" s="82" t="str">
        <f t="shared" ca="1" si="154"/>
        <v/>
      </c>
      <c r="H1421" s="82" t="str">
        <f t="shared" ca="1" si="155"/>
        <v/>
      </c>
      <c r="I1421" s="82" t="str">
        <f t="shared" ca="1" si="156"/>
        <v/>
      </c>
    </row>
    <row r="1422" spans="2:9" ht="15" thickBot="1" x14ac:dyDescent="0.35">
      <c r="B1422" s="79" t="str">
        <f t="shared" ca="1" si="159"/>
        <v/>
      </c>
      <c r="C1422" s="80" t="str">
        <f t="shared" ca="1" si="153"/>
        <v/>
      </c>
      <c r="D1422" s="83" t="str">
        <f t="shared" ca="1" si="158"/>
        <v/>
      </c>
      <c r="E1422" s="81">
        <f t="shared" ca="1" si="157"/>
        <v>0</v>
      </c>
      <c r="F1422" s="83"/>
      <c r="G1422" s="82" t="str">
        <f t="shared" ca="1" si="154"/>
        <v/>
      </c>
      <c r="H1422" s="82" t="str">
        <f t="shared" ca="1" si="155"/>
        <v/>
      </c>
      <c r="I1422" s="82" t="str">
        <f t="shared" ca="1" si="156"/>
        <v/>
      </c>
    </row>
    <row r="1423" spans="2:9" ht="15" thickBot="1" x14ac:dyDescent="0.35">
      <c r="B1423" s="79" t="str">
        <f t="shared" ca="1" si="159"/>
        <v/>
      </c>
      <c r="C1423" s="80" t="str">
        <f t="shared" ca="1" si="153"/>
        <v/>
      </c>
      <c r="D1423" s="83" t="str">
        <f t="shared" ca="1" si="158"/>
        <v/>
      </c>
      <c r="E1423" s="81">
        <f t="shared" ca="1" si="157"/>
        <v>0</v>
      </c>
      <c r="F1423" s="83"/>
      <c r="G1423" s="82" t="str">
        <f t="shared" ca="1" si="154"/>
        <v/>
      </c>
      <c r="H1423" s="82" t="str">
        <f t="shared" ca="1" si="155"/>
        <v/>
      </c>
      <c r="I1423" s="82" t="str">
        <f t="shared" ca="1" si="156"/>
        <v/>
      </c>
    </row>
    <row r="1424" spans="2:9" ht="15" thickBot="1" x14ac:dyDescent="0.35">
      <c r="B1424" s="79" t="str">
        <f t="shared" ca="1" si="159"/>
        <v/>
      </c>
      <c r="C1424" s="80" t="str">
        <f t="shared" ca="1" si="153"/>
        <v/>
      </c>
      <c r="D1424" s="83" t="str">
        <f t="shared" ca="1" si="158"/>
        <v/>
      </c>
      <c r="E1424" s="81">
        <f t="shared" ca="1" si="157"/>
        <v>0</v>
      </c>
      <c r="F1424" s="83"/>
      <c r="G1424" s="82" t="str">
        <f t="shared" ca="1" si="154"/>
        <v/>
      </c>
      <c r="H1424" s="82" t="str">
        <f t="shared" ca="1" si="155"/>
        <v/>
      </c>
      <c r="I1424" s="82" t="str">
        <f t="shared" ca="1" si="156"/>
        <v/>
      </c>
    </row>
    <row r="1425" spans="2:9" ht="15" thickBot="1" x14ac:dyDescent="0.35">
      <c r="B1425" s="79" t="str">
        <f t="shared" ca="1" si="159"/>
        <v/>
      </c>
      <c r="C1425" s="80" t="str">
        <f t="shared" ca="1" si="153"/>
        <v/>
      </c>
      <c r="D1425" s="83" t="str">
        <f t="shared" ca="1" si="158"/>
        <v/>
      </c>
      <c r="E1425" s="81">
        <f t="shared" ca="1" si="157"/>
        <v>0</v>
      </c>
      <c r="F1425" s="83"/>
      <c r="G1425" s="82" t="str">
        <f t="shared" ca="1" si="154"/>
        <v/>
      </c>
      <c r="H1425" s="82" t="str">
        <f t="shared" ca="1" si="155"/>
        <v/>
      </c>
      <c r="I1425" s="82" t="str">
        <f t="shared" ca="1" si="156"/>
        <v/>
      </c>
    </row>
    <row r="1426" spans="2:9" ht="15" thickBot="1" x14ac:dyDescent="0.35">
      <c r="B1426" s="79" t="str">
        <f t="shared" ca="1" si="159"/>
        <v/>
      </c>
      <c r="C1426" s="80" t="str">
        <f t="shared" ca="1" si="153"/>
        <v/>
      </c>
      <c r="D1426" s="83" t="str">
        <f t="shared" ca="1" si="158"/>
        <v/>
      </c>
      <c r="E1426" s="81">
        <f t="shared" ca="1" si="157"/>
        <v>0</v>
      </c>
      <c r="F1426" s="83"/>
      <c r="G1426" s="82" t="str">
        <f t="shared" ca="1" si="154"/>
        <v/>
      </c>
      <c r="H1426" s="82" t="str">
        <f t="shared" ca="1" si="155"/>
        <v/>
      </c>
      <c r="I1426" s="82" t="str">
        <f t="shared" ca="1" si="156"/>
        <v/>
      </c>
    </row>
    <row r="1427" spans="2:9" ht="15" thickBot="1" x14ac:dyDescent="0.35">
      <c r="B1427" s="79" t="str">
        <f t="shared" ca="1" si="159"/>
        <v/>
      </c>
      <c r="C1427" s="80" t="str">
        <f t="shared" ca="1" si="153"/>
        <v/>
      </c>
      <c r="D1427" s="83" t="str">
        <f t="shared" ca="1" si="158"/>
        <v/>
      </c>
      <c r="E1427" s="81">
        <f t="shared" ca="1" si="157"/>
        <v>0</v>
      </c>
      <c r="F1427" s="83"/>
      <c r="G1427" s="82" t="str">
        <f t="shared" ca="1" si="154"/>
        <v/>
      </c>
      <c r="H1427" s="82" t="str">
        <f t="shared" ca="1" si="155"/>
        <v/>
      </c>
      <c r="I1427" s="82" t="str">
        <f t="shared" ca="1" si="156"/>
        <v/>
      </c>
    </row>
    <row r="1428" spans="2:9" ht="15" thickBot="1" x14ac:dyDescent="0.35">
      <c r="B1428" s="79" t="str">
        <f t="shared" ca="1" si="159"/>
        <v/>
      </c>
      <c r="C1428" s="80" t="str">
        <f t="shared" ca="1" si="153"/>
        <v/>
      </c>
      <c r="D1428" s="83" t="str">
        <f t="shared" ca="1" si="158"/>
        <v/>
      </c>
      <c r="E1428" s="81">
        <f t="shared" ca="1" si="157"/>
        <v>0</v>
      </c>
      <c r="F1428" s="83"/>
      <c r="G1428" s="82" t="str">
        <f t="shared" ca="1" si="154"/>
        <v/>
      </c>
      <c r="H1428" s="82" t="str">
        <f t="shared" ca="1" si="155"/>
        <v/>
      </c>
      <c r="I1428" s="82" t="str">
        <f t="shared" ca="1" si="156"/>
        <v/>
      </c>
    </row>
    <row r="1429" spans="2:9" ht="15" thickBot="1" x14ac:dyDescent="0.35">
      <c r="B1429" s="79" t="str">
        <f t="shared" ca="1" si="159"/>
        <v/>
      </c>
      <c r="C1429" s="80" t="str">
        <f t="shared" ca="1" si="153"/>
        <v/>
      </c>
      <c r="D1429" s="83" t="str">
        <f t="shared" ca="1" si="158"/>
        <v/>
      </c>
      <c r="E1429" s="81">
        <f t="shared" ca="1" si="157"/>
        <v>0</v>
      </c>
      <c r="F1429" s="83"/>
      <c r="G1429" s="82" t="str">
        <f t="shared" ca="1" si="154"/>
        <v/>
      </c>
      <c r="H1429" s="82" t="str">
        <f t="shared" ca="1" si="155"/>
        <v/>
      </c>
      <c r="I1429" s="82" t="str">
        <f t="shared" ca="1" si="156"/>
        <v/>
      </c>
    </row>
    <row r="1430" spans="2:9" ht="15" thickBot="1" x14ac:dyDescent="0.35">
      <c r="B1430" s="79" t="str">
        <f t="shared" ca="1" si="159"/>
        <v/>
      </c>
      <c r="C1430" s="80" t="str">
        <f t="shared" ca="1" si="153"/>
        <v/>
      </c>
      <c r="D1430" s="83" t="str">
        <f t="shared" ca="1" si="158"/>
        <v/>
      </c>
      <c r="E1430" s="81">
        <f t="shared" ca="1" si="157"/>
        <v>0</v>
      </c>
      <c r="F1430" s="83"/>
      <c r="G1430" s="82" t="str">
        <f t="shared" ca="1" si="154"/>
        <v/>
      </c>
      <c r="H1430" s="82" t="str">
        <f t="shared" ca="1" si="155"/>
        <v/>
      </c>
      <c r="I1430" s="82" t="str">
        <f t="shared" ca="1" si="156"/>
        <v/>
      </c>
    </row>
    <row r="1431" spans="2:9" ht="15" thickBot="1" x14ac:dyDescent="0.35">
      <c r="B1431" s="79" t="str">
        <f t="shared" ca="1" si="159"/>
        <v/>
      </c>
      <c r="C1431" s="80" t="str">
        <f t="shared" ca="1" si="153"/>
        <v/>
      </c>
      <c r="D1431" s="83" t="str">
        <f t="shared" ca="1" si="158"/>
        <v/>
      </c>
      <c r="E1431" s="81">
        <f t="shared" ca="1" si="157"/>
        <v>0</v>
      </c>
      <c r="F1431" s="83"/>
      <c r="G1431" s="82" t="str">
        <f t="shared" ca="1" si="154"/>
        <v/>
      </c>
      <c r="H1431" s="82" t="str">
        <f t="shared" ca="1" si="155"/>
        <v/>
      </c>
      <c r="I1431" s="82" t="str">
        <f t="shared" ca="1" si="156"/>
        <v/>
      </c>
    </row>
    <row r="1432" spans="2:9" ht="15" thickBot="1" x14ac:dyDescent="0.35">
      <c r="B1432" s="79" t="str">
        <f t="shared" ca="1" si="159"/>
        <v/>
      </c>
      <c r="C1432" s="80" t="str">
        <f t="shared" ref="C1432:C1495" ca="1" si="160">IF($E$10="End of the Period",IF(B1432="","",IF(OR(payment_frequency_3="Weekly",payment_frequency_3="Bi-weekly",payment_frequency_3="Semi-monthly"),first_payment_date_3+B1432*VLOOKUP(payment_frequency_3,periodic_table,2,0),EDATE(first_payment_date_3,B1432*VLOOKUP(payment_frequency_3,periodic_table,2,0)))),IF(B1432="","",IF(OR(payment_frequency_3="Weekly",payment_frequency_3="Bi-weekly",payment_frequency_3="Semi-monthly"),first_payment_date_3+(B1432-1)*VLOOKUP(payment_frequency_3,periodic_table,2,0),EDATE(first_payment_date_3,(B1432-1)*VLOOKUP(payment_frequency_3,periodic_table,2,0)))))</f>
        <v/>
      </c>
      <c r="D1432" s="83" t="str">
        <f t="shared" ca="1" si="158"/>
        <v/>
      </c>
      <c r="E1432" s="81">
        <f t="shared" ca="1" si="157"/>
        <v>0</v>
      </c>
      <c r="F1432" s="83"/>
      <c r="G1432" s="82" t="str">
        <f t="shared" ref="G1432:G1495" ca="1" si="161">IF(AND(payment_type_3=1,B1432=1),0,IF(B1432="","",I1431*rate_3))</f>
        <v/>
      </c>
      <c r="H1432" s="82" t="str">
        <f t="shared" ca="1" si="155"/>
        <v/>
      </c>
      <c r="I1432" s="82" t="str">
        <f t="shared" ca="1" si="156"/>
        <v/>
      </c>
    </row>
    <row r="1433" spans="2:9" ht="15" thickBot="1" x14ac:dyDescent="0.35">
      <c r="B1433" s="79" t="str">
        <f t="shared" ca="1" si="159"/>
        <v/>
      </c>
      <c r="C1433" s="80" t="str">
        <f t="shared" ca="1" si="160"/>
        <v/>
      </c>
      <c r="D1433" s="83" t="str">
        <f t="shared" ca="1" si="158"/>
        <v/>
      </c>
      <c r="E1433" s="81">
        <f t="shared" ca="1" si="157"/>
        <v>0</v>
      </c>
      <c r="F1433" s="83"/>
      <c r="G1433" s="82" t="str">
        <f t="shared" ca="1" si="161"/>
        <v/>
      </c>
      <c r="H1433" s="82" t="str">
        <f t="shared" ref="H1433:H1496" ca="1" si="162">IF(B1433="","",D1433-G1433+E1433+F1433)</f>
        <v/>
      </c>
      <c r="I1433" s="82" t="str">
        <f t="shared" ref="I1433:I1496" ca="1" si="163">IFERROR(IF(H1433&lt;=0,"",I1432-H1433),"")</f>
        <v/>
      </c>
    </row>
    <row r="1434" spans="2:9" ht="15" thickBot="1" x14ac:dyDescent="0.35">
      <c r="B1434" s="79" t="str">
        <f t="shared" ca="1" si="159"/>
        <v/>
      </c>
      <c r="C1434" s="80" t="str">
        <f t="shared" ca="1" si="160"/>
        <v/>
      </c>
      <c r="D1434" s="83" t="str">
        <f t="shared" ca="1" si="158"/>
        <v/>
      </c>
      <c r="E1434" s="81">
        <f t="shared" ca="1" si="157"/>
        <v>0</v>
      </c>
      <c r="F1434" s="83"/>
      <c r="G1434" s="82" t="str">
        <f t="shared" ca="1" si="161"/>
        <v/>
      </c>
      <c r="H1434" s="82" t="str">
        <f t="shared" ca="1" si="162"/>
        <v/>
      </c>
      <c r="I1434" s="82" t="str">
        <f t="shared" ca="1" si="163"/>
        <v/>
      </c>
    </row>
    <row r="1435" spans="2:9" ht="15" thickBot="1" x14ac:dyDescent="0.35">
      <c r="B1435" s="79" t="str">
        <f t="shared" ca="1" si="159"/>
        <v/>
      </c>
      <c r="C1435" s="80" t="str">
        <f t="shared" ca="1" si="160"/>
        <v/>
      </c>
      <c r="D1435" s="83" t="str">
        <f t="shared" ca="1" si="158"/>
        <v/>
      </c>
      <c r="E1435" s="81">
        <f t="shared" ca="1" si="157"/>
        <v>0</v>
      </c>
      <c r="F1435" s="83"/>
      <c r="G1435" s="82" t="str">
        <f t="shared" ca="1" si="161"/>
        <v/>
      </c>
      <c r="H1435" s="82" t="str">
        <f t="shared" ca="1" si="162"/>
        <v/>
      </c>
      <c r="I1435" s="82" t="str">
        <f t="shared" ca="1" si="163"/>
        <v/>
      </c>
    </row>
    <row r="1436" spans="2:9" ht="15" thickBot="1" x14ac:dyDescent="0.35">
      <c r="B1436" s="79" t="str">
        <f t="shared" ca="1" si="159"/>
        <v/>
      </c>
      <c r="C1436" s="80" t="str">
        <f t="shared" ca="1" si="160"/>
        <v/>
      </c>
      <c r="D1436" s="83" t="str">
        <f t="shared" ca="1" si="158"/>
        <v/>
      </c>
      <c r="E1436" s="81">
        <f t="shared" ca="1" si="157"/>
        <v>0</v>
      </c>
      <c r="F1436" s="83"/>
      <c r="G1436" s="82" t="str">
        <f t="shared" ca="1" si="161"/>
        <v/>
      </c>
      <c r="H1436" s="82" t="str">
        <f t="shared" ca="1" si="162"/>
        <v/>
      </c>
      <c r="I1436" s="82" t="str">
        <f t="shared" ca="1" si="163"/>
        <v/>
      </c>
    </row>
    <row r="1437" spans="2:9" ht="15" thickBot="1" x14ac:dyDescent="0.35">
      <c r="B1437" s="79" t="str">
        <f t="shared" ca="1" si="159"/>
        <v/>
      </c>
      <c r="C1437" s="80" t="str">
        <f t="shared" ca="1" si="160"/>
        <v/>
      </c>
      <c r="D1437" s="83" t="str">
        <f t="shared" ca="1" si="158"/>
        <v/>
      </c>
      <c r="E1437" s="81">
        <f t="shared" ca="1" si="157"/>
        <v>0</v>
      </c>
      <c r="F1437" s="83"/>
      <c r="G1437" s="82" t="str">
        <f t="shared" ca="1" si="161"/>
        <v/>
      </c>
      <c r="H1437" s="82" t="str">
        <f t="shared" ca="1" si="162"/>
        <v/>
      </c>
      <c r="I1437" s="82" t="str">
        <f t="shared" ca="1" si="163"/>
        <v/>
      </c>
    </row>
    <row r="1438" spans="2:9" ht="15" thickBot="1" x14ac:dyDescent="0.35">
      <c r="B1438" s="79" t="str">
        <f t="shared" ca="1" si="159"/>
        <v/>
      </c>
      <c r="C1438" s="80" t="str">
        <f t="shared" ca="1" si="160"/>
        <v/>
      </c>
      <c r="D1438" s="83" t="str">
        <f t="shared" ca="1" si="158"/>
        <v/>
      </c>
      <c r="E1438" s="81">
        <f t="shared" ca="1" si="157"/>
        <v>0</v>
      </c>
      <c r="F1438" s="83"/>
      <c r="G1438" s="82" t="str">
        <f t="shared" ca="1" si="161"/>
        <v/>
      </c>
      <c r="H1438" s="82" t="str">
        <f t="shared" ca="1" si="162"/>
        <v/>
      </c>
      <c r="I1438" s="82" t="str">
        <f t="shared" ca="1" si="163"/>
        <v/>
      </c>
    </row>
    <row r="1439" spans="2:9" ht="15" thickBot="1" x14ac:dyDescent="0.35">
      <c r="B1439" s="79" t="str">
        <f t="shared" ca="1" si="159"/>
        <v/>
      </c>
      <c r="C1439" s="80" t="str">
        <f t="shared" ca="1" si="160"/>
        <v/>
      </c>
      <c r="D1439" s="83" t="str">
        <f t="shared" ca="1" si="158"/>
        <v/>
      </c>
      <c r="E1439" s="81">
        <f t="shared" ca="1" si="157"/>
        <v>0</v>
      </c>
      <c r="F1439" s="83"/>
      <c r="G1439" s="82" t="str">
        <f t="shared" ca="1" si="161"/>
        <v/>
      </c>
      <c r="H1439" s="82" t="str">
        <f t="shared" ca="1" si="162"/>
        <v/>
      </c>
      <c r="I1439" s="82" t="str">
        <f t="shared" ca="1" si="163"/>
        <v/>
      </c>
    </row>
    <row r="1440" spans="2:9" ht="15" thickBot="1" x14ac:dyDescent="0.35">
      <c r="B1440" s="79" t="str">
        <f t="shared" ca="1" si="159"/>
        <v/>
      </c>
      <c r="C1440" s="80" t="str">
        <f t="shared" ca="1" si="160"/>
        <v/>
      </c>
      <c r="D1440" s="83" t="str">
        <f t="shared" ca="1" si="158"/>
        <v/>
      </c>
      <c r="E1440" s="81">
        <f t="shared" ca="1" si="157"/>
        <v>0</v>
      </c>
      <c r="F1440" s="83"/>
      <c r="G1440" s="82" t="str">
        <f t="shared" ca="1" si="161"/>
        <v/>
      </c>
      <c r="H1440" s="82" t="str">
        <f t="shared" ca="1" si="162"/>
        <v/>
      </c>
      <c r="I1440" s="82" t="str">
        <f t="shared" ca="1" si="163"/>
        <v/>
      </c>
    </row>
    <row r="1441" spans="2:9" ht="15" thickBot="1" x14ac:dyDescent="0.35">
      <c r="B1441" s="79" t="str">
        <f t="shared" ca="1" si="159"/>
        <v/>
      </c>
      <c r="C1441" s="80" t="str">
        <f t="shared" ca="1" si="160"/>
        <v/>
      </c>
      <c r="D1441" s="83" t="str">
        <f t="shared" ca="1" si="158"/>
        <v/>
      </c>
      <c r="E1441" s="81">
        <f t="shared" ca="1" si="157"/>
        <v>0</v>
      </c>
      <c r="F1441" s="83"/>
      <c r="G1441" s="82" t="str">
        <f t="shared" ca="1" si="161"/>
        <v/>
      </c>
      <c r="H1441" s="82" t="str">
        <f t="shared" ca="1" si="162"/>
        <v/>
      </c>
      <c r="I1441" s="82" t="str">
        <f t="shared" ca="1" si="163"/>
        <v/>
      </c>
    </row>
    <row r="1442" spans="2:9" ht="15" thickBot="1" x14ac:dyDescent="0.35">
      <c r="B1442" s="79" t="str">
        <f t="shared" ca="1" si="159"/>
        <v/>
      </c>
      <c r="C1442" s="80" t="str">
        <f t="shared" ca="1" si="160"/>
        <v/>
      </c>
      <c r="D1442" s="83" t="str">
        <f t="shared" ca="1" si="158"/>
        <v/>
      </c>
      <c r="E1442" s="81">
        <f t="shared" ca="1" si="157"/>
        <v>0</v>
      </c>
      <c r="F1442" s="83"/>
      <c r="G1442" s="82" t="str">
        <f t="shared" ca="1" si="161"/>
        <v/>
      </c>
      <c r="H1442" s="82" t="str">
        <f t="shared" ca="1" si="162"/>
        <v/>
      </c>
      <c r="I1442" s="82" t="str">
        <f t="shared" ca="1" si="163"/>
        <v/>
      </c>
    </row>
    <row r="1443" spans="2:9" ht="15" thickBot="1" x14ac:dyDescent="0.35">
      <c r="B1443" s="79" t="str">
        <f t="shared" ca="1" si="159"/>
        <v/>
      </c>
      <c r="C1443" s="80" t="str">
        <f t="shared" ca="1" si="160"/>
        <v/>
      </c>
      <c r="D1443" s="83" t="str">
        <f t="shared" ca="1" si="158"/>
        <v/>
      </c>
      <c r="E1443" s="81">
        <f t="shared" ca="1" si="157"/>
        <v>0</v>
      </c>
      <c r="F1443" s="83"/>
      <c r="G1443" s="82" t="str">
        <f t="shared" ca="1" si="161"/>
        <v/>
      </c>
      <c r="H1443" s="82" t="str">
        <f t="shared" ca="1" si="162"/>
        <v/>
      </c>
      <c r="I1443" s="82" t="str">
        <f t="shared" ca="1" si="163"/>
        <v/>
      </c>
    </row>
    <row r="1444" spans="2:9" ht="15" thickBot="1" x14ac:dyDescent="0.35">
      <c r="B1444" s="79" t="str">
        <f t="shared" ca="1" si="159"/>
        <v/>
      </c>
      <c r="C1444" s="80" t="str">
        <f t="shared" ca="1" si="160"/>
        <v/>
      </c>
      <c r="D1444" s="83" t="str">
        <f t="shared" ca="1" si="158"/>
        <v/>
      </c>
      <c r="E1444" s="81">
        <f t="shared" ref="E1444:E1507" ca="1" si="164">IFERROR(IF(I1443-D1444&lt;$E$13,0,IF(B1444=$I$17,$E$13,IF(B1444&lt;$I$17,0,IF(MOD(B1444-$I$17,$E$18)=0,$E$13,0)))),0)</f>
        <v>0</v>
      </c>
      <c r="F1444" s="83"/>
      <c r="G1444" s="82" t="str">
        <f t="shared" ca="1" si="161"/>
        <v/>
      </c>
      <c r="H1444" s="82" t="str">
        <f t="shared" ca="1" si="162"/>
        <v/>
      </c>
      <c r="I1444" s="82" t="str">
        <f t="shared" ca="1" si="163"/>
        <v/>
      </c>
    </row>
    <row r="1445" spans="2:9" ht="15" thickBot="1" x14ac:dyDescent="0.35">
      <c r="B1445" s="79" t="str">
        <f t="shared" ca="1" si="159"/>
        <v/>
      </c>
      <c r="C1445" s="80" t="str">
        <f t="shared" ca="1" si="160"/>
        <v/>
      </c>
      <c r="D1445" s="83" t="str">
        <f t="shared" ca="1" si="158"/>
        <v/>
      </c>
      <c r="E1445" s="81">
        <f t="shared" ca="1" si="164"/>
        <v>0</v>
      </c>
      <c r="F1445" s="83"/>
      <c r="G1445" s="82" t="str">
        <f t="shared" ca="1" si="161"/>
        <v/>
      </c>
      <c r="H1445" s="82" t="str">
        <f t="shared" ca="1" si="162"/>
        <v/>
      </c>
      <c r="I1445" s="82" t="str">
        <f t="shared" ca="1" si="163"/>
        <v/>
      </c>
    </row>
    <row r="1446" spans="2:9" ht="15" thickBot="1" x14ac:dyDescent="0.35">
      <c r="B1446" s="79" t="str">
        <f t="shared" ca="1" si="159"/>
        <v/>
      </c>
      <c r="C1446" s="80" t="str">
        <f t="shared" ca="1" si="160"/>
        <v/>
      </c>
      <c r="D1446" s="83" t="str">
        <f t="shared" ca="1" si="158"/>
        <v/>
      </c>
      <c r="E1446" s="81">
        <f t="shared" ca="1" si="164"/>
        <v>0</v>
      </c>
      <c r="F1446" s="83"/>
      <c r="G1446" s="82" t="str">
        <f t="shared" ca="1" si="161"/>
        <v/>
      </c>
      <c r="H1446" s="82" t="str">
        <f t="shared" ca="1" si="162"/>
        <v/>
      </c>
      <c r="I1446" s="82" t="str">
        <f t="shared" ca="1" si="163"/>
        <v/>
      </c>
    </row>
    <row r="1447" spans="2:9" ht="15" thickBot="1" x14ac:dyDescent="0.35">
      <c r="B1447" s="79" t="str">
        <f t="shared" ca="1" si="159"/>
        <v/>
      </c>
      <c r="C1447" s="80" t="str">
        <f t="shared" ca="1" si="160"/>
        <v/>
      </c>
      <c r="D1447" s="83" t="str">
        <f t="shared" ca="1" si="158"/>
        <v/>
      </c>
      <c r="E1447" s="81">
        <f t="shared" ca="1" si="164"/>
        <v>0</v>
      </c>
      <c r="F1447" s="83"/>
      <c r="G1447" s="82" t="str">
        <f t="shared" ca="1" si="161"/>
        <v/>
      </c>
      <c r="H1447" s="82" t="str">
        <f t="shared" ca="1" si="162"/>
        <v/>
      </c>
      <c r="I1447" s="82" t="str">
        <f t="shared" ca="1" si="163"/>
        <v/>
      </c>
    </row>
    <row r="1448" spans="2:9" ht="15" thickBot="1" x14ac:dyDescent="0.35">
      <c r="B1448" s="79" t="str">
        <f t="shared" ca="1" si="159"/>
        <v/>
      </c>
      <c r="C1448" s="80" t="str">
        <f t="shared" ca="1" si="160"/>
        <v/>
      </c>
      <c r="D1448" s="83" t="str">
        <f t="shared" ca="1" si="158"/>
        <v/>
      </c>
      <c r="E1448" s="81">
        <f t="shared" ca="1" si="164"/>
        <v>0</v>
      </c>
      <c r="F1448" s="83"/>
      <c r="G1448" s="82" t="str">
        <f t="shared" ca="1" si="161"/>
        <v/>
      </c>
      <c r="H1448" s="82" t="str">
        <f t="shared" ca="1" si="162"/>
        <v/>
      </c>
      <c r="I1448" s="82" t="str">
        <f t="shared" ca="1" si="163"/>
        <v/>
      </c>
    </row>
    <row r="1449" spans="2:9" ht="15" thickBot="1" x14ac:dyDescent="0.35">
      <c r="B1449" s="79" t="str">
        <f t="shared" ca="1" si="159"/>
        <v/>
      </c>
      <c r="C1449" s="80" t="str">
        <f t="shared" ca="1" si="160"/>
        <v/>
      </c>
      <c r="D1449" s="83" t="str">
        <f t="shared" ref="D1449:D1512" ca="1" si="165">IF(B1449="","",IF(I1448&lt;payment_3,I1448*(1+rate_3),payment_3))</f>
        <v/>
      </c>
      <c r="E1449" s="81">
        <f t="shared" ca="1" si="164"/>
        <v>0</v>
      </c>
      <c r="F1449" s="83"/>
      <c r="G1449" s="82" t="str">
        <f t="shared" ca="1" si="161"/>
        <v/>
      </c>
      <c r="H1449" s="82" t="str">
        <f t="shared" ca="1" si="162"/>
        <v/>
      </c>
      <c r="I1449" s="82" t="str">
        <f t="shared" ca="1" si="163"/>
        <v/>
      </c>
    </row>
    <row r="1450" spans="2:9" ht="15" thickBot="1" x14ac:dyDescent="0.35">
      <c r="B1450" s="79" t="str">
        <f t="shared" ca="1" si="159"/>
        <v/>
      </c>
      <c r="C1450" s="80" t="str">
        <f t="shared" ca="1" si="160"/>
        <v/>
      </c>
      <c r="D1450" s="83" t="str">
        <f t="shared" ca="1" si="165"/>
        <v/>
      </c>
      <c r="E1450" s="81">
        <f t="shared" ca="1" si="164"/>
        <v>0</v>
      </c>
      <c r="F1450" s="83"/>
      <c r="G1450" s="82" t="str">
        <f t="shared" ca="1" si="161"/>
        <v/>
      </c>
      <c r="H1450" s="82" t="str">
        <f t="shared" ca="1" si="162"/>
        <v/>
      </c>
      <c r="I1450" s="82" t="str">
        <f t="shared" ca="1" si="163"/>
        <v/>
      </c>
    </row>
    <row r="1451" spans="2:9" ht="15" thickBot="1" x14ac:dyDescent="0.35">
      <c r="B1451" s="79" t="str">
        <f t="shared" ca="1" si="159"/>
        <v/>
      </c>
      <c r="C1451" s="80" t="str">
        <f t="shared" ca="1" si="160"/>
        <v/>
      </c>
      <c r="D1451" s="83" t="str">
        <f t="shared" ca="1" si="165"/>
        <v/>
      </c>
      <c r="E1451" s="81">
        <f t="shared" ca="1" si="164"/>
        <v>0</v>
      </c>
      <c r="F1451" s="83"/>
      <c r="G1451" s="82" t="str">
        <f t="shared" ca="1" si="161"/>
        <v/>
      </c>
      <c r="H1451" s="82" t="str">
        <f t="shared" ca="1" si="162"/>
        <v/>
      </c>
      <c r="I1451" s="82" t="str">
        <f t="shared" ca="1" si="163"/>
        <v/>
      </c>
    </row>
    <row r="1452" spans="2:9" ht="15" thickBot="1" x14ac:dyDescent="0.35">
      <c r="B1452" s="79" t="str">
        <f t="shared" ca="1" si="159"/>
        <v/>
      </c>
      <c r="C1452" s="80" t="str">
        <f t="shared" ca="1" si="160"/>
        <v/>
      </c>
      <c r="D1452" s="83" t="str">
        <f t="shared" ca="1" si="165"/>
        <v/>
      </c>
      <c r="E1452" s="81">
        <f t="shared" ca="1" si="164"/>
        <v>0</v>
      </c>
      <c r="F1452" s="83"/>
      <c r="G1452" s="82" t="str">
        <f t="shared" ca="1" si="161"/>
        <v/>
      </c>
      <c r="H1452" s="82" t="str">
        <f t="shared" ca="1" si="162"/>
        <v/>
      </c>
      <c r="I1452" s="82" t="str">
        <f t="shared" ca="1" si="163"/>
        <v/>
      </c>
    </row>
    <row r="1453" spans="2:9" ht="15" thickBot="1" x14ac:dyDescent="0.35">
      <c r="B1453" s="79" t="str">
        <f t="shared" ca="1" si="159"/>
        <v/>
      </c>
      <c r="C1453" s="80" t="str">
        <f t="shared" ca="1" si="160"/>
        <v/>
      </c>
      <c r="D1453" s="83" t="str">
        <f t="shared" ca="1" si="165"/>
        <v/>
      </c>
      <c r="E1453" s="81">
        <f t="shared" ca="1" si="164"/>
        <v>0</v>
      </c>
      <c r="F1453" s="83"/>
      <c r="G1453" s="82" t="str">
        <f t="shared" ca="1" si="161"/>
        <v/>
      </c>
      <c r="H1453" s="82" t="str">
        <f t="shared" ca="1" si="162"/>
        <v/>
      </c>
      <c r="I1453" s="82" t="str">
        <f t="shared" ca="1" si="163"/>
        <v/>
      </c>
    </row>
    <row r="1454" spans="2:9" ht="15" thickBot="1" x14ac:dyDescent="0.35">
      <c r="B1454" s="79" t="str">
        <f t="shared" ca="1" si="159"/>
        <v/>
      </c>
      <c r="C1454" s="80" t="str">
        <f t="shared" ca="1" si="160"/>
        <v/>
      </c>
      <c r="D1454" s="83" t="str">
        <f t="shared" ca="1" si="165"/>
        <v/>
      </c>
      <c r="E1454" s="81">
        <f t="shared" ca="1" si="164"/>
        <v>0</v>
      </c>
      <c r="F1454" s="83"/>
      <c r="G1454" s="82" t="str">
        <f t="shared" ca="1" si="161"/>
        <v/>
      </c>
      <c r="H1454" s="82" t="str">
        <f t="shared" ca="1" si="162"/>
        <v/>
      </c>
      <c r="I1454" s="82" t="str">
        <f t="shared" ca="1" si="163"/>
        <v/>
      </c>
    </row>
    <row r="1455" spans="2:9" ht="15" thickBot="1" x14ac:dyDescent="0.35">
      <c r="B1455" s="79" t="str">
        <f t="shared" ref="B1455:B1518" ca="1" si="166">IFERROR(IF(I1454&lt;=0,"",B1454+1),"")</f>
        <v/>
      </c>
      <c r="C1455" s="80" t="str">
        <f t="shared" ca="1" si="160"/>
        <v/>
      </c>
      <c r="D1455" s="83" t="str">
        <f t="shared" ca="1" si="165"/>
        <v/>
      </c>
      <c r="E1455" s="81">
        <f t="shared" ca="1" si="164"/>
        <v>0</v>
      </c>
      <c r="F1455" s="83"/>
      <c r="G1455" s="82" t="str">
        <f t="shared" ca="1" si="161"/>
        <v/>
      </c>
      <c r="H1455" s="82" t="str">
        <f t="shared" ca="1" si="162"/>
        <v/>
      </c>
      <c r="I1455" s="82" t="str">
        <f t="shared" ca="1" si="163"/>
        <v/>
      </c>
    </row>
    <row r="1456" spans="2:9" ht="15" thickBot="1" x14ac:dyDescent="0.35">
      <c r="B1456" s="79" t="str">
        <f t="shared" ca="1" si="166"/>
        <v/>
      </c>
      <c r="C1456" s="80" t="str">
        <f t="shared" ca="1" si="160"/>
        <v/>
      </c>
      <c r="D1456" s="83" t="str">
        <f t="shared" ca="1" si="165"/>
        <v/>
      </c>
      <c r="E1456" s="81">
        <f t="shared" ca="1" si="164"/>
        <v>0</v>
      </c>
      <c r="F1456" s="83"/>
      <c r="G1456" s="82" t="str">
        <f t="shared" ca="1" si="161"/>
        <v/>
      </c>
      <c r="H1456" s="82" t="str">
        <f t="shared" ca="1" si="162"/>
        <v/>
      </c>
      <c r="I1456" s="82" t="str">
        <f t="shared" ca="1" si="163"/>
        <v/>
      </c>
    </row>
    <row r="1457" spans="2:9" ht="15" thickBot="1" x14ac:dyDescent="0.35">
      <c r="B1457" s="79" t="str">
        <f t="shared" ca="1" si="166"/>
        <v/>
      </c>
      <c r="C1457" s="80" t="str">
        <f t="shared" ca="1" si="160"/>
        <v/>
      </c>
      <c r="D1457" s="83" t="str">
        <f t="shared" ca="1" si="165"/>
        <v/>
      </c>
      <c r="E1457" s="81">
        <f t="shared" ca="1" si="164"/>
        <v>0</v>
      </c>
      <c r="F1457" s="83"/>
      <c r="G1457" s="82" t="str">
        <f t="shared" ca="1" si="161"/>
        <v/>
      </c>
      <c r="H1457" s="82" t="str">
        <f t="shared" ca="1" si="162"/>
        <v/>
      </c>
      <c r="I1457" s="82" t="str">
        <f t="shared" ca="1" si="163"/>
        <v/>
      </c>
    </row>
    <row r="1458" spans="2:9" ht="15" thickBot="1" x14ac:dyDescent="0.35">
      <c r="B1458" s="79" t="str">
        <f t="shared" ca="1" si="166"/>
        <v/>
      </c>
      <c r="C1458" s="80" t="str">
        <f t="shared" ca="1" si="160"/>
        <v/>
      </c>
      <c r="D1458" s="83" t="str">
        <f t="shared" ca="1" si="165"/>
        <v/>
      </c>
      <c r="E1458" s="81">
        <f t="shared" ca="1" si="164"/>
        <v>0</v>
      </c>
      <c r="F1458" s="83"/>
      <c r="G1458" s="82" t="str">
        <f t="shared" ca="1" si="161"/>
        <v/>
      </c>
      <c r="H1458" s="82" t="str">
        <f t="shared" ca="1" si="162"/>
        <v/>
      </c>
      <c r="I1458" s="82" t="str">
        <f t="shared" ca="1" si="163"/>
        <v/>
      </c>
    </row>
    <row r="1459" spans="2:9" ht="15" thickBot="1" x14ac:dyDescent="0.35">
      <c r="B1459" s="79" t="str">
        <f t="shared" ca="1" si="166"/>
        <v/>
      </c>
      <c r="C1459" s="80" t="str">
        <f t="shared" ca="1" si="160"/>
        <v/>
      </c>
      <c r="D1459" s="83" t="str">
        <f t="shared" ca="1" si="165"/>
        <v/>
      </c>
      <c r="E1459" s="81">
        <f t="shared" ca="1" si="164"/>
        <v>0</v>
      </c>
      <c r="F1459" s="83"/>
      <c r="G1459" s="82" t="str">
        <f t="shared" ca="1" si="161"/>
        <v/>
      </c>
      <c r="H1459" s="82" t="str">
        <f t="shared" ca="1" si="162"/>
        <v/>
      </c>
      <c r="I1459" s="82" t="str">
        <f t="shared" ca="1" si="163"/>
        <v/>
      </c>
    </row>
    <row r="1460" spans="2:9" ht="15" thickBot="1" x14ac:dyDescent="0.35">
      <c r="B1460" s="79" t="str">
        <f t="shared" ca="1" si="166"/>
        <v/>
      </c>
      <c r="C1460" s="80" t="str">
        <f t="shared" ca="1" si="160"/>
        <v/>
      </c>
      <c r="D1460" s="83" t="str">
        <f t="shared" ca="1" si="165"/>
        <v/>
      </c>
      <c r="E1460" s="81">
        <f t="shared" ca="1" si="164"/>
        <v>0</v>
      </c>
      <c r="F1460" s="83"/>
      <c r="G1460" s="82" t="str">
        <f t="shared" ca="1" si="161"/>
        <v/>
      </c>
      <c r="H1460" s="82" t="str">
        <f t="shared" ca="1" si="162"/>
        <v/>
      </c>
      <c r="I1460" s="82" t="str">
        <f t="shared" ca="1" si="163"/>
        <v/>
      </c>
    </row>
    <row r="1461" spans="2:9" ht="15" thickBot="1" x14ac:dyDescent="0.35">
      <c r="B1461" s="79" t="str">
        <f t="shared" ca="1" si="166"/>
        <v/>
      </c>
      <c r="C1461" s="80" t="str">
        <f t="shared" ca="1" si="160"/>
        <v/>
      </c>
      <c r="D1461" s="83" t="str">
        <f t="shared" ca="1" si="165"/>
        <v/>
      </c>
      <c r="E1461" s="81">
        <f t="shared" ca="1" si="164"/>
        <v>0</v>
      </c>
      <c r="F1461" s="83"/>
      <c r="G1461" s="82" t="str">
        <f t="shared" ca="1" si="161"/>
        <v/>
      </c>
      <c r="H1461" s="82" t="str">
        <f t="shared" ca="1" si="162"/>
        <v/>
      </c>
      <c r="I1461" s="82" t="str">
        <f t="shared" ca="1" si="163"/>
        <v/>
      </c>
    </row>
    <row r="1462" spans="2:9" ht="15" thickBot="1" x14ac:dyDescent="0.35">
      <c r="B1462" s="79" t="str">
        <f t="shared" ca="1" si="166"/>
        <v/>
      </c>
      <c r="C1462" s="80" t="str">
        <f t="shared" ca="1" si="160"/>
        <v/>
      </c>
      <c r="D1462" s="83" t="str">
        <f t="shared" ca="1" si="165"/>
        <v/>
      </c>
      <c r="E1462" s="81">
        <f t="shared" ca="1" si="164"/>
        <v>0</v>
      </c>
      <c r="F1462" s="83"/>
      <c r="G1462" s="82" t="str">
        <f t="shared" ca="1" si="161"/>
        <v/>
      </c>
      <c r="H1462" s="82" t="str">
        <f t="shared" ca="1" si="162"/>
        <v/>
      </c>
      <c r="I1462" s="82" t="str">
        <f t="shared" ca="1" si="163"/>
        <v/>
      </c>
    </row>
    <row r="1463" spans="2:9" ht="15" thickBot="1" x14ac:dyDescent="0.35">
      <c r="B1463" s="79" t="str">
        <f t="shared" ca="1" si="166"/>
        <v/>
      </c>
      <c r="C1463" s="80" t="str">
        <f t="shared" ca="1" si="160"/>
        <v/>
      </c>
      <c r="D1463" s="83" t="str">
        <f t="shared" ca="1" si="165"/>
        <v/>
      </c>
      <c r="E1463" s="81">
        <f t="shared" ca="1" si="164"/>
        <v>0</v>
      </c>
      <c r="F1463" s="83"/>
      <c r="G1463" s="82" t="str">
        <f t="shared" ca="1" si="161"/>
        <v/>
      </c>
      <c r="H1463" s="82" t="str">
        <f t="shared" ca="1" si="162"/>
        <v/>
      </c>
      <c r="I1463" s="82" t="str">
        <f t="shared" ca="1" si="163"/>
        <v/>
      </c>
    </row>
    <row r="1464" spans="2:9" ht="15" thickBot="1" x14ac:dyDescent="0.35">
      <c r="B1464" s="79" t="str">
        <f t="shared" ca="1" si="166"/>
        <v/>
      </c>
      <c r="C1464" s="80" t="str">
        <f t="shared" ca="1" si="160"/>
        <v/>
      </c>
      <c r="D1464" s="83" t="str">
        <f t="shared" ca="1" si="165"/>
        <v/>
      </c>
      <c r="E1464" s="81">
        <f t="shared" ca="1" si="164"/>
        <v>0</v>
      </c>
      <c r="F1464" s="83"/>
      <c r="G1464" s="82" t="str">
        <f t="shared" ca="1" si="161"/>
        <v/>
      </c>
      <c r="H1464" s="82" t="str">
        <f t="shared" ca="1" si="162"/>
        <v/>
      </c>
      <c r="I1464" s="82" t="str">
        <f t="shared" ca="1" si="163"/>
        <v/>
      </c>
    </row>
    <row r="1465" spans="2:9" ht="15" thickBot="1" x14ac:dyDescent="0.35">
      <c r="B1465" s="79" t="str">
        <f t="shared" ca="1" si="166"/>
        <v/>
      </c>
      <c r="C1465" s="80" t="str">
        <f t="shared" ca="1" si="160"/>
        <v/>
      </c>
      <c r="D1465" s="83" t="str">
        <f t="shared" ca="1" si="165"/>
        <v/>
      </c>
      <c r="E1465" s="81">
        <f t="shared" ca="1" si="164"/>
        <v>0</v>
      </c>
      <c r="F1465" s="83"/>
      <c r="G1465" s="82" t="str">
        <f t="shared" ca="1" si="161"/>
        <v/>
      </c>
      <c r="H1465" s="82" t="str">
        <f t="shared" ca="1" si="162"/>
        <v/>
      </c>
      <c r="I1465" s="82" t="str">
        <f t="shared" ca="1" si="163"/>
        <v/>
      </c>
    </row>
    <row r="1466" spans="2:9" ht="15" thickBot="1" x14ac:dyDescent="0.35">
      <c r="B1466" s="79" t="str">
        <f t="shared" ca="1" si="166"/>
        <v/>
      </c>
      <c r="C1466" s="80" t="str">
        <f t="shared" ca="1" si="160"/>
        <v/>
      </c>
      <c r="D1466" s="83" t="str">
        <f t="shared" ca="1" si="165"/>
        <v/>
      </c>
      <c r="E1466" s="81">
        <f t="shared" ca="1" si="164"/>
        <v>0</v>
      </c>
      <c r="F1466" s="83"/>
      <c r="G1466" s="82" t="str">
        <f t="shared" ca="1" si="161"/>
        <v/>
      </c>
      <c r="H1466" s="82" t="str">
        <f t="shared" ca="1" si="162"/>
        <v/>
      </c>
      <c r="I1466" s="82" t="str">
        <f t="shared" ca="1" si="163"/>
        <v/>
      </c>
    </row>
    <row r="1467" spans="2:9" ht="15" thickBot="1" x14ac:dyDescent="0.35">
      <c r="B1467" s="79" t="str">
        <f t="shared" ca="1" si="166"/>
        <v/>
      </c>
      <c r="C1467" s="80" t="str">
        <f t="shared" ca="1" si="160"/>
        <v/>
      </c>
      <c r="D1467" s="83" t="str">
        <f t="shared" ca="1" si="165"/>
        <v/>
      </c>
      <c r="E1467" s="81">
        <f t="shared" ca="1" si="164"/>
        <v>0</v>
      </c>
      <c r="F1467" s="83"/>
      <c r="G1467" s="82" t="str">
        <f t="shared" ca="1" si="161"/>
        <v/>
      </c>
      <c r="H1467" s="82" t="str">
        <f t="shared" ca="1" si="162"/>
        <v/>
      </c>
      <c r="I1467" s="82" t="str">
        <f t="shared" ca="1" si="163"/>
        <v/>
      </c>
    </row>
    <row r="1468" spans="2:9" ht="15" thickBot="1" x14ac:dyDescent="0.35">
      <c r="B1468" s="79" t="str">
        <f t="shared" ca="1" si="166"/>
        <v/>
      </c>
      <c r="C1468" s="80" t="str">
        <f t="shared" ca="1" si="160"/>
        <v/>
      </c>
      <c r="D1468" s="83" t="str">
        <f t="shared" ca="1" si="165"/>
        <v/>
      </c>
      <c r="E1468" s="81">
        <f t="shared" ca="1" si="164"/>
        <v>0</v>
      </c>
      <c r="F1468" s="83"/>
      <c r="G1468" s="82" t="str">
        <f t="shared" ca="1" si="161"/>
        <v/>
      </c>
      <c r="H1468" s="82" t="str">
        <f t="shared" ca="1" si="162"/>
        <v/>
      </c>
      <c r="I1468" s="82" t="str">
        <f t="shared" ca="1" si="163"/>
        <v/>
      </c>
    </row>
    <row r="1469" spans="2:9" ht="15" thickBot="1" x14ac:dyDescent="0.35">
      <c r="B1469" s="79" t="str">
        <f t="shared" ca="1" si="166"/>
        <v/>
      </c>
      <c r="C1469" s="80" t="str">
        <f t="shared" ca="1" si="160"/>
        <v/>
      </c>
      <c r="D1469" s="83" t="str">
        <f t="shared" ca="1" si="165"/>
        <v/>
      </c>
      <c r="E1469" s="81">
        <f t="shared" ca="1" si="164"/>
        <v>0</v>
      </c>
      <c r="F1469" s="83"/>
      <c r="G1469" s="82" t="str">
        <f t="shared" ca="1" si="161"/>
        <v/>
      </c>
      <c r="H1469" s="82" t="str">
        <f t="shared" ca="1" si="162"/>
        <v/>
      </c>
      <c r="I1469" s="82" t="str">
        <f t="shared" ca="1" si="163"/>
        <v/>
      </c>
    </row>
    <row r="1470" spans="2:9" ht="15" thickBot="1" x14ac:dyDescent="0.35">
      <c r="B1470" s="79" t="str">
        <f t="shared" ca="1" si="166"/>
        <v/>
      </c>
      <c r="C1470" s="80" t="str">
        <f t="shared" ca="1" si="160"/>
        <v/>
      </c>
      <c r="D1470" s="83" t="str">
        <f t="shared" ca="1" si="165"/>
        <v/>
      </c>
      <c r="E1470" s="81">
        <f t="shared" ca="1" si="164"/>
        <v>0</v>
      </c>
      <c r="F1470" s="83"/>
      <c r="G1470" s="82" t="str">
        <f t="shared" ca="1" si="161"/>
        <v/>
      </c>
      <c r="H1470" s="82" t="str">
        <f t="shared" ca="1" si="162"/>
        <v/>
      </c>
      <c r="I1470" s="82" t="str">
        <f t="shared" ca="1" si="163"/>
        <v/>
      </c>
    </row>
    <row r="1471" spans="2:9" ht="15" thickBot="1" x14ac:dyDescent="0.35">
      <c r="B1471" s="79" t="str">
        <f t="shared" ca="1" si="166"/>
        <v/>
      </c>
      <c r="C1471" s="80" t="str">
        <f t="shared" ca="1" si="160"/>
        <v/>
      </c>
      <c r="D1471" s="83" t="str">
        <f t="shared" ca="1" si="165"/>
        <v/>
      </c>
      <c r="E1471" s="81">
        <f t="shared" ca="1" si="164"/>
        <v>0</v>
      </c>
      <c r="F1471" s="83"/>
      <c r="G1471" s="82" t="str">
        <f t="shared" ca="1" si="161"/>
        <v/>
      </c>
      <c r="H1471" s="82" t="str">
        <f t="shared" ca="1" si="162"/>
        <v/>
      </c>
      <c r="I1471" s="82" t="str">
        <f t="shared" ca="1" si="163"/>
        <v/>
      </c>
    </row>
    <row r="1472" spans="2:9" ht="15" thickBot="1" x14ac:dyDescent="0.35">
      <c r="B1472" s="79" t="str">
        <f t="shared" ca="1" si="166"/>
        <v/>
      </c>
      <c r="C1472" s="80" t="str">
        <f t="shared" ca="1" si="160"/>
        <v/>
      </c>
      <c r="D1472" s="83" t="str">
        <f t="shared" ca="1" si="165"/>
        <v/>
      </c>
      <c r="E1472" s="81">
        <f t="shared" ca="1" si="164"/>
        <v>0</v>
      </c>
      <c r="F1472" s="83"/>
      <c r="G1472" s="82" t="str">
        <f t="shared" ca="1" si="161"/>
        <v/>
      </c>
      <c r="H1472" s="82" t="str">
        <f t="shared" ca="1" si="162"/>
        <v/>
      </c>
      <c r="I1472" s="82" t="str">
        <f t="shared" ca="1" si="163"/>
        <v/>
      </c>
    </row>
    <row r="1473" spans="2:9" ht="15" thickBot="1" x14ac:dyDescent="0.35">
      <c r="B1473" s="79" t="str">
        <f t="shared" ca="1" si="166"/>
        <v/>
      </c>
      <c r="C1473" s="80" t="str">
        <f t="shared" ca="1" si="160"/>
        <v/>
      </c>
      <c r="D1473" s="83" t="str">
        <f t="shared" ca="1" si="165"/>
        <v/>
      </c>
      <c r="E1473" s="81">
        <f t="shared" ca="1" si="164"/>
        <v>0</v>
      </c>
      <c r="F1473" s="83"/>
      <c r="G1473" s="82" t="str">
        <f t="shared" ca="1" si="161"/>
        <v/>
      </c>
      <c r="H1473" s="82" t="str">
        <f t="shared" ca="1" si="162"/>
        <v/>
      </c>
      <c r="I1473" s="82" t="str">
        <f t="shared" ca="1" si="163"/>
        <v/>
      </c>
    </row>
    <row r="1474" spans="2:9" ht="15" thickBot="1" x14ac:dyDescent="0.35">
      <c r="B1474" s="79" t="str">
        <f t="shared" ca="1" si="166"/>
        <v/>
      </c>
      <c r="C1474" s="80" t="str">
        <f t="shared" ca="1" si="160"/>
        <v/>
      </c>
      <c r="D1474" s="83" t="str">
        <f t="shared" ca="1" si="165"/>
        <v/>
      </c>
      <c r="E1474" s="81">
        <f t="shared" ca="1" si="164"/>
        <v>0</v>
      </c>
      <c r="F1474" s="83"/>
      <c r="G1474" s="82" t="str">
        <f t="shared" ca="1" si="161"/>
        <v/>
      </c>
      <c r="H1474" s="82" t="str">
        <f t="shared" ca="1" si="162"/>
        <v/>
      </c>
      <c r="I1474" s="82" t="str">
        <f t="shared" ca="1" si="163"/>
        <v/>
      </c>
    </row>
    <row r="1475" spans="2:9" ht="15" thickBot="1" x14ac:dyDescent="0.35">
      <c r="B1475" s="79" t="str">
        <f t="shared" ca="1" si="166"/>
        <v/>
      </c>
      <c r="C1475" s="80" t="str">
        <f t="shared" ca="1" si="160"/>
        <v/>
      </c>
      <c r="D1475" s="83" t="str">
        <f t="shared" ca="1" si="165"/>
        <v/>
      </c>
      <c r="E1475" s="81">
        <f t="shared" ca="1" si="164"/>
        <v>0</v>
      </c>
      <c r="F1475" s="83"/>
      <c r="G1475" s="82" t="str">
        <f t="shared" ca="1" si="161"/>
        <v/>
      </c>
      <c r="H1475" s="82" t="str">
        <f t="shared" ca="1" si="162"/>
        <v/>
      </c>
      <c r="I1475" s="82" t="str">
        <f t="shared" ca="1" si="163"/>
        <v/>
      </c>
    </row>
    <row r="1476" spans="2:9" ht="15" thickBot="1" x14ac:dyDescent="0.35">
      <c r="B1476" s="79" t="str">
        <f t="shared" ca="1" si="166"/>
        <v/>
      </c>
      <c r="C1476" s="80" t="str">
        <f t="shared" ca="1" si="160"/>
        <v/>
      </c>
      <c r="D1476" s="83" t="str">
        <f t="shared" ca="1" si="165"/>
        <v/>
      </c>
      <c r="E1476" s="81">
        <f t="shared" ca="1" si="164"/>
        <v>0</v>
      </c>
      <c r="F1476" s="83"/>
      <c r="G1476" s="82" t="str">
        <f t="shared" ca="1" si="161"/>
        <v/>
      </c>
      <c r="H1476" s="82" t="str">
        <f t="shared" ca="1" si="162"/>
        <v/>
      </c>
      <c r="I1476" s="82" t="str">
        <f t="shared" ca="1" si="163"/>
        <v/>
      </c>
    </row>
    <row r="1477" spans="2:9" ht="15" thickBot="1" x14ac:dyDescent="0.35">
      <c r="B1477" s="79" t="str">
        <f t="shared" ca="1" si="166"/>
        <v/>
      </c>
      <c r="C1477" s="80" t="str">
        <f t="shared" ca="1" si="160"/>
        <v/>
      </c>
      <c r="D1477" s="83" t="str">
        <f t="shared" ca="1" si="165"/>
        <v/>
      </c>
      <c r="E1477" s="81">
        <f t="shared" ca="1" si="164"/>
        <v>0</v>
      </c>
      <c r="F1477" s="83"/>
      <c r="G1477" s="82" t="str">
        <f t="shared" ca="1" si="161"/>
        <v/>
      </c>
      <c r="H1477" s="82" t="str">
        <f t="shared" ca="1" si="162"/>
        <v/>
      </c>
      <c r="I1477" s="82" t="str">
        <f t="shared" ca="1" si="163"/>
        <v/>
      </c>
    </row>
    <row r="1478" spans="2:9" ht="15" thickBot="1" x14ac:dyDescent="0.35">
      <c r="B1478" s="79" t="str">
        <f t="shared" ca="1" si="166"/>
        <v/>
      </c>
      <c r="C1478" s="80" t="str">
        <f t="shared" ca="1" si="160"/>
        <v/>
      </c>
      <c r="D1478" s="83" t="str">
        <f t="shared" ca="1" si="165"/>
        <v/>
      </c>
      <c r="E1478" s="81">
        <f t="shared" ca="1" si="164"/>
        <v>0</v>
      </c>
      <c r="F1478" s="83"/>
      <c r="G1478" s="82" t="str">
        <f t="shared" ca="1" si="161"/>
        <v/>
      </c>
      <c r="H1478" s="82" t="str">
        <f t="shared" ca="1" si="162"/>
        <v/>
      </c>
      <c r="I1478" s="82" t="str">
        <f t="shared" ca="1" si="163"/>
        <v/>
      </c>
    </row>
    <row r="1479" spans="2:9" ht="15" thickBot="1" x14ac:dyDescent="0.35">
      <c r="B1479" s="79" t="str">
        <f t="shared" ca="1" si="166"/>
        <v/>
      </c>
      <c r="C1479" s="80" t="str">
        <f t="shared" ca="1" si="160"/>
        <v/>
      </c>
      <c r="D1479" s="83" t="str">
        <f t="shared" ca="1" si="165"/>
        <v/>
      </c>
      <c r="E1479" s="81">
        <f t="shared" ca="1" si="164"/>
        <v>0</v>
      </c>
      <c r="F1479" s="83"/>
      <c r="G1479" s="82" t="str">
        <f t="shared" ca="1" si="161"/>
        <v/>
      </c>
      <c r="H1479" s="82" t="str">
        <f t="shared" ca="1" si="162"/>
        <v/>
      </c>
      <c r="I1479" s="82" t="str">
        <f t="shared" ca="1" si="163"/>
        <v/>
      </c>
    </row>
    <row r="1480" spans="2:9" ht="15" thickBot="1" x14ac:dyDescent="0.35">
      <c r="B1480" s="79" t="str">
        <f t="shared" ca="1" si="166"/>
        <v/>
      </c>
      <c r="C1480" s="80" t="str">
        <f t="shared" ca="1" si="160"/>
        <v/>
      </c>
      <c r="D1480" s="83" t="str">
        <f t="shared" ca="1" si="165"/>
        <v/>
      </c>
      <c r="E1480" s="81">
        <f t="shared" ca="1" si="164"/>
        <v>0</v>
      </c>
      <c r="F1480" s="83"/>
      <c r="G1480" s="82" t="str">
        <f t="shared" ca="1" si="161"/>
        <v/>
      </c>
      <c r="H1480" s="82" t="str">
        <f t="shared" ca="1" si="162"/>
        <v/>
      </c>
      <c r="I1480" s="82" t="str">
        <f t="shared" ca="1" si="163"/>
        <v/>
      </c>
    </row>
    <row r="1481" spans="2:9" ht="15" thickBot="1" x14ac:dyDescent="0.35">
      <c r="B1481" s="79" t="str">
        <f t="shared" ca="1" si="166"/>
        <v/>
      </c>
      <c r="C1481" s="80" t="str">
        <f t="shared" ca="1" si="160"/>
        <v/>
      </c>
      <c r="D1481" s="83" t="str">
        <f t="shared" ca="1" si="165"/>
        <v/>
      </c>
      <c r="E1481" s="81">
        <f t="shared" ca="1" si="164"/>
        <v>0</v>
      </c>
      <c r="F1481" s="83"/>
      <c r="G1481" s="82" t="str">
        <f t="shared" ca="1" si="161"/>
        <v/>
      </c>
      <c r="H1481" s="82" t="str">
        <f t="shared" ca="1" si="162"/>
        <v/>
      </c>
      <c r="I1481" s="82" t="str">
        <f t="shared" ca="1" si="163"/>
        <v/>
      </c>
    </row>
    <row r="1482" spans="2:9" ht="15" thickBot="1" x14ac:dyDescent="0.35">
      <c r="B1482" s="79" t="str">
        <f t="shared" ca="1" si="166"/>
        <v/>
      </c>
      <c r="C1482" s="80" t="str">
        <f t="shared" ca="1" si="160"/>
        <v/>
      </c>
      <c r="D1482" s="83" t="str">
        <f t="shared" ca="1" si="165"/>
        <v/>
      </c>
      <c r="E1482" s="81">
        <f t="shared" ca="1" si="164"/>
        <v>0</v>
      </c>
      <c r="F1482" s="83"/>
      <c r="G1482" s="82" t="str">
        <f t="shared" ca="1" si="161"/>
        <v/>
      </c>
      <c r="H1482" s="82" t="str">
        <f t="shared" ca="1" si="162"/>
        <v/>
      </c>
      <c r="I1482" s="82" t="str">
        <f t="shared" ca="1" si="163"/>
        <v/>
      </c>
    </row>
    <row r="1483" spans="2:9" ht="15" thickBot="1" x14ac:dyDescent="0.35">
      <c r="B1483" s="79" t="str">
        <f t="shared" ca="1" si="166"/>
        <v/>
      </c>
      <c r="C1483" s="80" t="str">
        <f t="shared" ca="1" si="160"/>
        <v/>
      </c>
      <c r="D1483" s="83" t="str">
        <f t="shared" ca="1" si="165"/>
        <v/>
      </c>
      <c r="E1483" s="81">
        <f t="shared" ca="1" si="164"/>
        <v>0</v>
      </c>
      <c r="F1483" s="83"/>
      <c r="G1483" s="82" t="str">
        <f t="shared" ca="1" si="161"/>
        <v/>
      </c>
      <c r="H1483" s="82" t="str">
        <f t="shared" ca="1" si="162"/>
        <v/>
      </c>
      <c r="I1483" s="82" t="str">
        <f t="shared" ca="1" si="163"/>
        <v/>
      </c>
    </row>
    <row r="1484" spans="2:9" ht="15" thickBot="1" x14ac:dyDescent="0.35">
      <c r="B1484" s="79" t="str">
        <f t="shared" ca="1" si="166"/>
        <v/>
      </c>
      <c r="C1484" s="80" t="str">
        <f t="shared" ca="1" si="160"/>
        <v/>
      </c>
      <c r="D1484" s="83" t="str">
        <f t="shared" ca="1" si="165"/>
        <v/>
      </c>
      <c r="E1484" s="81">
        <f t="shared" ca="1" si="164"/>
        <v>0</v>
      </c>
      <c r="F1484" s="83"/>
      <c r="G1484" s="82" t="str">
        <f t="shared" ca="1" si="161"/>
        <v/>
      </c>
      <c r="H1484" s="82" t="str">
        <f t="shared" ca="1" si="162"/>
        <v/>
      </c>
      <c r="I1484" s="82" t="str">
        <f t="shared" ca="1" si="163"/>
        <v/>
      </c>
    </row>
    <row r="1485" spans="2:9" ht="15" thickBot="1" x14ac:dyDescent="0.35">
      <c r="B1485" s="79" t="str">
        <f t="shared" ca="1" si="166"/>
        <v/>
      </c>
      <c r="C1485" s="80" t="str">
        <f t="shared" ca="1" si="160"/>
        <v/>
      </c>
      <c r="D1485" s="83" t="str">
        <f t="shared" ca="1" si="165"/>
        <v/>
      </c>
      <c r="E1485" s="81">
        <f t="shared" ca="1" si="164"/>
        <v>0</v>
      </c>
      <c r="F1485" s="83"/>
      <c r="G1485" s="82" t="str">
        <f t="shared" ca="1" si="161"/>
        <v/>
      </c>
      <c r="H1485" s="82" t="str">
        <f t="shared" ca="1" si="162"/>
        <v/>
      </c>
      <c r="I1485" s="82" t="str">
        <f t="shared" ca="1" si="163"/>
        <v/>
      </c>
    </row>
    <row r="1486" spans="2:9" ht="15" thickBot="1" x14ac:dyDescent="0.35">
      <c r="B1486" s="79" t="str">
        <f t="shared" ca="1" si="166"/>
        <v/>
      </c>
      <c r="C1486" s="80" t="str">
        <f t="shared" ca="1" si="160"/>
        <v/>
      </c>
      <c r="D1486" s="83" t="str">
        <f t="shared" ca="1" si="165"/>
        <v/>
      </c>
      <c r="E1486" s="81">
        <f t="shared" ca="1" si="164"/>
        <v>0</v>
      </c>
      <c r="F1486" s="83"/>
      <c r="G1486" s="82" t="str">
        <f t="shared" ca="1" si="161"/>
        <v/>
      </c>
      <c r="H1486" s="82" t="str">
        <f t="shared" ca="1" si="162"/>
        <v/>
      </c>
      <c r="I1486" s="82" t="str">
        <f t="shared" ca="1" si="163"/>
        <v/>
      </c>
    </row>
    <row r="1487" spans="2:9" ht="15" thickBot="1" x14ac:dyDescent="0.35">
      <c r="B1487" s="79" t="str">
        <f t="shared" ca="1" si="166"/>
        <v/>
      </c>
      <c r="C1487" s="80" t="str">
        <f t="shared" ca="1" si="160"/>
        <v/>
      </c>
      <c r="D1487" s="83" t="str">
        <f t="shared" ca="1" si="165"/>
        <v/>
      </c>
      <c r="E1487" s="81">
        <f t="shared" ca="1" si="164"/>
        <v>0</v>
      </c>
      <c r="F1487" s="83"/>
      <c r="G1487" s="82" t="str">
        <f t="shared" ca="1" si="161"/>
        <v/>
      </c>
      <c r="H1487" s="82" t="str">
        <f t="shared" ca="1" si="162"/>
        <v/>
      </c>
      <c r="I1487" s="82" t="str">
        <f t="shared" ca="1" si="163"/>
        <v/>
      </c>
    </row>
    <row r="1488" spans="2:9" ht="15" thickBot="1" x14ac:dyDescent="0.35">
      <c r="B1488" s="79" t="str">
        <f t="shared" ca="1" si="166"/>
        <v/>
      </c>
      <c r="C1488" s="80" t="str">
        <f t="shared" ca="1" si="160"/>
        <v/>
      </c>
      <c r="D1488" s="83" t="str">
        <f t="shared" ca="1" si="165"/>
        <v/>
      </c>
      <c r="E1488" s="81">
        <f t="shared" ca="1" si="164"/>
        <v>0</v>
      </c>
      <c r="F1488" s="83"/>
      <c r="G1488" s="82" t="str">
        <f t="shared" ca="1" si="161"/>
        <v/>
      </c>
      <c r="H1488" s="82" t="str">
        <f t="shared" ca="1" si="162"/>
        <v/>
      </c>
      <c r="I1488" s="82" t="str">
        <f t="shared" ca="1" si="163"/>
        <v/>
      </c>
    </row>
    <row r="1489" spans="2:9" ht="15" thickBot="1" x14ac:dyDescent="0.35">
      <c r="B1489" s="79" t="str">
        <f t="shared" ca="1" si="166"/>
        <v/>
      </c>
      <c r="C1489" s="80" t="str">
        <f t="shared" ca="1" si="160"/>
        <v/>
      </c>
      <c r="D1489" s="83" t="str">
        <f t="shared" ca="1" si="165"/>
        <v/>
      </c>
      <c r="E1489" s="81">
        <f t="shared" ca="1" si="164"/>
        <v>0</v>
      </c>
      <c r="F1489" s="83"/>
      <c r="G1489" s="82" t="str">
        <f t="shared" ca="1" si="161"/>
        <v/>
      </c>
      <c r="H1489" s="82" t="str">
        <f t="shared" ca="1" si="162"/>
        <v/>
      </c>
      <c r="I1489" s="82" t="str">
        <f t="shared" ca="1" si="163"/>
        <v/>
      </c>
    </row>
    <row r="1490" spans="2:9" ht="15" thickBot="1" x14ac:dyDescent="0.35">
      <c r="B1490" s="79" t="str">
        <f t="shared" ca="1" si="166"/>
        <v/>
      </c>
      <c r="C1490" s="80" t="str">
        <f t="shared" ca="1" si="160"/>
        <v/>
      </c>
      <c r="D1490" s="83" t="str">
        <f t="shared" ca="1" si="165"/>
        <v/>
      </c>
      <c r="E1490" s="81">
        <f t="shared" ca="1" si="164"/>
        <v>0</v>
      </c>
      <c r="F1490" s="83"/>
      <c r="G1490" s="82" t="str">
        <f t="shared" ca="1" si="161"/>
        <v/>
      </c>
      <c r="H1490" s="82" t="str">
        <f t="shared" ca="1" si="162"/>
        <v/>
      </c>
      <c r="I1490" s="82" t="str">
        <f t="shared" ca="1" si="163"/>
        <v/>
      </c>
    </row>
    <row r="1491" spans="2:9" ht="15" thickBot="1" x14ac:dyDescent="0.35">
      <c r="B1491" s="79" t="str">
        <f t="shared" ca="1" si="166"/>
        <v/>
      </c>
      <c r="C1491" s="80" t="str">
        <f t="shared" ca="1" si="160"/>
        <v/>
      </c>
      <c r="D1491" s="83" t="str">
        <f t="shared" ca="1" si="165"/>
        <v/>
      </c>
      <c r="E1491" s="81">
        <f t="shared" ca="1" si="164"/>
        <v>0</v>
      </c>
      <c r="F1491" s="83"/>
      <c r="G1491" s="82" t="str">
        <f t="shared" ca="1" si="161"/>
        <v/>
      </c>
      <c r="H1491" s="82" t="str">
        <f t="shared" ca="1" si="162"/>
        <v/>
      </c>
      <c r="I1491" s="82" t="str">
        <f t="shared" ca="1" si="163"/>
        <v/>
      </c>
    </row>
    <row r="1492" spans="2:9" ht="15" thickBot="1" x14ac:dyDescent="0.35">
      <c r="B1492" s="79" t="str">
        <f t="shared" ca="1" si="166"/>
        <v/>
      </c>
      <c r="C1492" s="80" t="str">
        <f t="shared" ca="1" si="160"/>
        <v/>
      </c>
      <c r="D1492" s="83" t="str">
        <f t="shared" ca="1" si="165"/>
        <v/>
      </c>
      <c r="E1492" s="81">
        <f t="shared" ca="1" si="164"/>
        <v>0</v>
      </c>
      <c r="F1492" s="83"/>
      <c r="G1492" s="82" t="str">
        <f t="shared" ca="1" si="161"/>
        <v/>
      </c>
      <c r="H1492" s="82" t="str">
        <f t="shared" ca="1" si="162"/>
        <v/>
      </c>
      <c r="I1492" s="82" t="str">
        <f t="shared" ca="1" si="163"/>
        <v/>
      </c>
    </row>
    <row r="1493" spans="2:9" ht="15" thickBot="1" x14ac:dyDescent="0.35">
      <c r="B1493" s="79" t="str">
        <f t="shared" ca="1" si="166"/>
        <v/>
      </c>
      <c r="C1493" s="80" t="str">
        <f t="shared" ca="1" si="160"/>
        <v/>
      </c>
      <c r="D1493" s="83" t="str">
        <f t="shared" ca="1" si="165"/>
        <v/>
      </c>
      <c r="E1493" s="81">
        <f t="shared" ca="1" si="164"/>
        <v>0</v>
      </c>
      <c r="F1493" s="83"/>
      <c r="G1493" s="82" t="str">
        <f t="shared" ca="1" si="161"/>
        <v/>
      </c>
      <c r="H1493" s="82" t="str">
        <f t="shared" ca="1" si="162"/>
        <v/>
      </c>
      <c r="I1493" s="82" t="str">
        <f t="shared" ca="1" si="163"/>
        <v/>
      </c>
    </row>
    <row r="1494" spans="2:9" ht="15" thickBot="1" x14ac:dyDescent="0.35">
      <c r="B1494" s="79" t="str">
        <f t="shared" ca="1" si="166"/>
        <v/>
      </c>
      <c r="C1494" s="80" t="str">
        <f t="shared" ca="1" si="160"/>
        <v/>
      </c>
      <c r="D1494" s="83" t="str">
        <f t="shared" ca="1" si="165"/>
        <v/>
      </c>
      <c r="E1494" s="81">
        <f t="shared" ca="1" si="164"/>
        <v>0</v>
      </c>
      <c r="F1494" s="83"/>
      <c r="G1494" s="82" t="str">
        <f t="shared" ca="1" si="161"/>
        <v/>
      </c>
      <c r="H1494" s="82" t="str">
        <f t="shared" ca="1" si="162"/>
        <v/>
      </c>
      <c r="I1494" s="82" t="str">
        <f t="shared" ca="1" si="163"/>
        <v/>
      </c>
    </row>
    <row r="1495" spans="2:9" ht="15" thickBot="1" x14ac:dyDescent="0.35">
      <c r="B1495" s="79" t="str">
        <f t="shared" ca="1" si="166"/>
        <v/>
      </c>
      <c r="C1495" s="80" t="str">
        <f t="shared" ca="1" si="160"/>
        <v/>
      </c>
      <c r="D1495" s="83" t="str">
        <f t="shared" ca="1" si="165"/>
        <v/>
      </c>
      <c r="E1495" s="81">
        <f t="shared" ca="1" si="164"/>
        <v>0</v>
      </c>
      <c r="F1495" s="83"/>
      <c r="G1495" s="82" t="str">
        <f t="shared" ca="1" si="161"/>
        <v/>
      </c>
      <c r="H1495" s="82" t="str">
        <f t="shared" ca="1" si="162"/>
        <v/>
      </c>
      <c r="I1495" s="82" t="str">
        <f t="shared" ca="1" si="163"/>
        <v/>
      </c>
    </row>
    <row r="1496" spans="2:9" ht="15" thickBot="1" x14ac:dyDescent="0.35">
      <c r="B1496" s="79" t="str">
        <f t="shared" ca="1" si="166"/>
        <v/>
      </c>
      <c r="C1496" s="80" t="str">
        <f t="shared" ref="C1496:C1559" ca="1" si="167">IF($E$10="End of the Period",IF(B1496="","",IF(OR(payment_frequency_3="Weekly",payment_frequency_3="Bi-weekly",payment_frequency_3="Semi-monthly"),first_payment_date_3+B1496*VLOOKUP(payment_frequency_3,periodic_table,2,0),EDATE(first_payment_date_3,B1496*VLOOKUP(payment_frequency_3,periodic_table,2,0)))),IF(B1496="","",IF(OR(payment_frequency_3="Weekly",payment_frequency_3="Bi-weekly",payment_frequency_3="Semi-monthly"),first_payment_date_3+(B1496-1)*VLOOKUP(payment_frequency_3,periodic_table,2,0),EDATE(first_payment_date_3,(B1496-1)*VLOOKUP(payment_frequency_3,periodic_table,2,0)))))</f>
        <v/>
      </c>
      <c r="D1496" s="83" t="str">
        <f t="shared" ca="1" si="165"/>
        <v/>
      </c>
      <c r="E1496" s="81">
        <f t="shared" ca="1" si="164"/>
        <v>0</v>
      </c>
      <c r="F1496" s="83"/>
      <c r="G1496" s="82" t="str">
        <f t="shared" ref="G1496:G1559" ca="1" si="168">IF(AND(payment_type_3=1,B1496=1),0,IF(B1496="","",I1495*rate_3))</f>
        <v/>
      </c>
      <c r="H1496" s="82" t="str">
        <f t="shared" ca="1" si="162"/>
        <v/>
      </c>
      <c r="I1496" s="82" t="str">
        <f t="shared" ca="1" si="163"/>
        <v/>
      </c>
    </row>
    <row r="1497" spans="2:9" ht="15" thickBot="1" x14ac:dyDescent="0.35">
      <c r="B1497" s="79" t="str">
        <f t="shared" ca="1" si="166"/>
        <v/>
      </c>
      <c r="C1497" s="80" t="str">
        <f t="shared" ca="1" si="167"/>
        <v/>
      </c>
      <c r="D1497" s="83" t="str">
        <f t="shared" ca="1" si="165"/>
        <v/>
      </c>
      <c r="E1497" s="81">
        <f t="shared" ca="1" si="164"/>
        <v>0</v>
      </c>
      <c r="F1497" s="83"/>
      <c r="G1497" s="82" t="str">
        <f t="shared" ca="1" si="168"/>
        <v/>
      </c>
      <c r="H1497" s="82" t="str">
        <f t="shared" ref="H1497:H1560" ca="1" si="169">IF(B1497="","",D1497-G1497+E1497+F1497)</f>
        <v/>
      </c>
      <c r="I1497" s="82" t="str">
        <f t="shared" ref="I1497:I1560" ca="1" si="170">IFERROR(IF(H1497&lt;=0,"",I1496-H1497),"")</f>
        <v/>
      </c>
    </row>
    <row r="1498" spans="2:9" ht="15" thickBot="1" x14ac:dyDescent="0.35">
      <c r="B1498" s="79" t="str">
        <f t="shared" ca="1" si="166"/>
        <v/>
      </c>
      <c r="C1498" s="80" t="str">
        <f t="shared" ca="1" si="167"/>
        <v/>
      </c>
      <c r="D1498" s="83" t="str">
        <f t="shared" ca="1" si="165"/>
        <v/>
      </c>
      <c r="E1498" s="81">
        <f t="shared" ca="1" si="164"/>
        <v>0</v>
      </c>
      <c r="F1498" s="83"/>
      <c r="G1498" s="82" t="str">
        <f t="shared" ca="1" si="168"/>
        <v/>
      </c>
      <c r="H1498" s="82" t="str">
        <f t="shared" ca="1" si="169"/>
        <v/>
      </c>
      <c r="I1498" s="82" t="str">
        <f t="shared" ca="1" si="170"/>
        <v/>
      </c>
    </row>
    <row r="1499" spans="2:9" ht="15" thickBot="1" x14ac:dyDescent="0.35">
      <c r="B1499" s="79" t="str">
        <f t="shared" ca="1" si="166"/>
        <v/>
      </c>
      <c r="C1499" s="80" t="str">
        <f t="shared" ca="1" si="167"/>
        <v/>
      </c>
      <c r="D1499" s="83" t="str">
        <f t="shared" ca="1" si="165"/>
        <v/>
      </c>
      <c r="E1499" s="81">
        <f t="shared" ca="1" si="164"/>
        <v>0</v>
      </c>
      <c r="F1499" s="83"/>
      <c r="G1499" s="82" t="str">
        <f t="shared" ca="1" si="168"/>
        <v/>
      </c>
      <c r="H1499" s="82" t="str">
        <f t="shared" ca="1" si="169"/>
        <v/>
      </c>
      <c r="I1499" s="82" t="str">
        <f t="shared" ca="1" si="170"/>
        <v/>
      </c>
    </row>
    <row r="1500" spans="2:9" ht="15" thickBot="1" x14ac:dyDescent="0.35">
      <c r="B1500" s="79" t="str">
        <f t="shared" ca="1" si="166"/>
        <v/>
      </c>
      <c r="C1500" s="80" t="str">
        <f t="shared" ca="1" si="167"/>
        <v/>
      </c>
      <c r="D1500" s="83" t="str">
        <f t="shared" ca="1" si="165"/>
        <v/>
      </c>
      <c r="E1500" s="81">
        <f t="shared" ca="1" si="164"/>
        <v>0</v>
      </c>
      <c r="F1500" s="83"/>
      <c r="G1500" s="82" t="str">
        <f t="shared" ca="1" si="168"/>
        <v/>
      </c>
      <c r="H1500" s="82" t="str">
        <f t="shared" ca="1" si="169"/>
        <v/>
      </c>
      <c r="I1500" s="82" t="str">
        <f t="shared" ca="1" si="170"/>
        <v/>
      </c>
    </row>
    <row r="1501" spans="2:9" ht="15" thickBot="1" x14ac:dyDescent="0.35">
      <c r="B1501" s="79" t="str">
        <f t="shared" ca="1" si="166"/>
        <v/>
      </c>
      <c r="C1501" s="80" t="str">
        <f t="shared" ca="1" si="167"/>
        <v/>
      </c>
      <c r="D1501" s="83" t="str">
        <f t="shared" ca="1" si="165"/>
        <v/>
      </c>
      <c r="E1501" s="81">
        <f t="shared" ca="1" si="164"/>
        <v>0</v>
      </c>
      <c r="F1501" s="83"/>
      <c r="G1501" s="82" t="str">
        <f t="shared" ca="1" si="168"/>
        <v/>
      </c>
      <c r="H1501" s="82" t="str">
        <f t="shared" ca="1" si="169"/>
        <v/>
      </c>
      <c r="I1501" s="82" t="str">
        <f t="shared" ca="1" si="170"/>
        <v/>
      </c>
    </row>
    <row r="1502" spans="2:9" ht="15" thickBot="1" x14ac:dyDescent="0.35">
      <c r="B1502" s="79" t="str">
        <f t="shared" ca="1" si="166"/>
        <v/>
      </c>
      <c r="C1502" s="80" t="str">
        <f t="shared" ca="1" si="167"/>
        <v/>
      </c>
      <c r="D1502" s="83" t="str">
        <f t="shared" ca="1" si="165"/>
        <v/>
      </c>
      <c r="E1502" s="81">
        <f t="shared" ca="1" si="164"/>
        <v>0</v>
      </c>
      <c r="F1502" s="83"/>
      <c r="G1502" s="82" t="str">
        <f t="shared" ca="1" si="168"/>
        <v/>
      </c>
      <c r="H1502" s="82" t="str">
        <f t="shared" ca="1" si="169"/>
        <v/>
      </c>
      <c r="I1502" s="82" t="str">
        <f t="shared" ca="1" si="170"/>
        <v/>
      </c>
    </row>
    <row r="1503" spans="2:9" ht="15" thickBot="1" x14ac:dyDescent="0.35">
      <c r="B1503" s="79" t="str">
        <f t="shared" ca="1" si="166"/>
        <v/>
      </c>
      <c r="C1503" s="80" t="str">
        <f t="shared" ca="1" si="167"/>
        <v/>
      </c>
      <c r="D1503" s="83" t="str">
        <f t="shared" ca="1" si="165"/>
        <v/>
      </c>
      <c r="E1503" s="81">
        <f t="shared" ca="1" si="164"/>
        <v>0</v>
      </c>
      <c r="F1503" s="83"/>
      <c r="G1503" s="82" t="str">
        <f t="shared" ca="1" si="168"/>
        <v/>
      </c>
      <c r="H1503" s="82" t="str">
        <f t="shared" ca="1" si="169"/>
        <v/>
      </c>
      <c r="I1503" s="82" t="str">
        <f t="shared" ca="1" si="170"/>
        <v/>
      </c>
    </row>
    <row r="1504" spans="2:9" ht="15" thickBot="1" x14ac:dyDescent="0.35">
      <c r="B1504" s="79" t="str">
        <f t="shared" ca="1" si="166"/>
        <v/>
      </c>
      <c r="C1504" s="80" t="str">
        <f t="shared" ca="1" si="167"/>
        <v/>
      </c>
      <c r="D1504" s="83" t="str">
        <f t="shared" ca="1" si="165"/>
        <v/>
      </c>
      <c r="E1504" s="81">
        <f t="shared" ca="1" si="164"/>
        <v>0</v>
      </c>
      <c r="F1504" s="83"/>
      <c r="G1504" s="82" t="str">
        <f t="shared" ca="1" si="168"/>
        <v/>
      </c>
      <c r="H1504" s="82" t="str">
        <f t="shared" ca="1" si="169"/>
        <v/>
      </c>
      <c r="I1504" s="82" t="str">
        <f t="shared" ca="1" si="170"/>
        <v/>
      </c>
    </row>
    <row r="1505" spans="2:9" ht="15" thickBot="1" x14ac:dyDescent="0.35">
      <c r="B1505" s="79" t="str">
        <f t="shared" ca="1" si="166"/>
        <v/>
      </c>
      <c r="C1505" s="80" t="str">
        <f t="shared" ca="1" si="167"/>
        <v/>
      </c>
      <c r="D1505" s="83" t="str">
        <f t="shared" ca="1" si="165"/>
        <v/>
      </c>
      <c r="E1505" s="81">
        <f t="shared" ca="1" si="164"/>
        <v>0</v>
      </c>
      <c r="F1505" s="83"/>
      <c r="G1505" s="82" t="str">
        <f t="shared" ca="1" si="168"/>
        <v/>
      </c>
      <c r="H1505" s="82" t="str">
        <f t="shared" ca="1" si="169"/>
        <v/>
      </c>
      <c r="I1505" s="82" t="str">
        <f t="shared" ca="1" si="170"/>
        <v/>
      </c>
    </row>
    <row r="1506" spans="2:9" ht="15" thickBot="1" x14ac:dyDescent="0.35">
      <c r="B1506" s="79" t="str">
        <f t="shared" ca="1" si="166"/>
        <v/>
      </c>
      <c r="C1506" s="80" t="str">
        <f t="shared" ca="1" si="167"/>
        <v/>
      </c>
      <c r="D1506" s="83" t="str">
        <f t="shared" ca="1" si="165"/>
        <v/>
      </c>
      <c r="E1506" s="81">
        <f t="shared" ca="1" si="164"/>
        <v>0</v>
      </c>
      <c r="F1506" s="83"/>
      <c r="G1506" s="82" t="str">
        <f t="shared" ca="1" si="168"/>
        <v/>
      </c>
      <c r="H1506" s="82" t="str">
        <f t="shared" ca="1" si="169"/>
        <v/>
      </c>
      <c r="I1506" s="82" t="str">
        <f t="shared" ca="1" si="170"/>
        <v/>
      </c>
    </row>
    <row r="1507" spans="2:9" ht="15" thickBot="1" x14ac:dyDescent="0.35">
      <c r="B1507" s="79" t="str">
        <f t="shared" ca="1" si="166"/>
        <v/>
      </c>
      <c r="C1507" s="80" t="str">
        <f t="shared" ca="1" si="167"/>
        <v/>
      </c>
      <c r="D1507" s="83" t="str">
        <f t="shared" ca="1" si="165"/>
        <v/>
      </c>
      <c r="E1507" s="81">
        <f t="shared" ca="1" si="164"/>
        <v>0</v>
      </c>
      <c r="F1507" s="83"/>
      <c r="G1507" s="82" t="str">
        <f t="shared" ca="1" si="168"/>
        <v/>
      </c>
      <c r="H1507" s="82" t="str">
        <f t="shared" ca="1" si="169"/>
        <v/>
      </c>
      <c r="I1507" s="82" t="str">
        <f t="shared" ca="1" si="170"/>
        <v/>
      </c>
    </row>
    <row r="1508" spans="2:9" ht="15" thickBot="1" x14ac:dyDescent="0.35">
      <c r="B1508" s="79" t="str">
        <f t="shared" ca="1" si="166"/>
        <v/>
      </c>
      <c r="C1508" s="80" t="str">
        <f t="shared" ca="1" si="167"/>
        <v/>
      </c>
      <c r="D1508" s="83" t="str">
        <f t="shared" ca="1" si="165"/>
        <v/>
      </c>
      <c r="E1508" s="81">
        <f t="shared" ref="E1508:E1571" ca="1" si="171">IFERROR(IF(I1507-D1508&lt;$E$13,0,IF(B1508=$I$17,$E$13,IF(B1508&lt;$I$17,0,IF(MOD(B1508-$I$17,$E$18)=0,$E$13,0)))),0)</f>
        <v>0</v>
      </c>
      <c r="F1508" s="83"/>
      <c r="G1508" s="82" t="str">
        <f t="shared" ca="1" si="168"/>
        <v/>
      </c>
      <c r="H1508" s="82" t="str">
        <f t="shared" ca="1" si="169"/>
        <v/>
      </c>
      <c r="I1508" s="82" t="str">
        <f t="shared" ca="1" si="170"/>
        <v/>
      </c>
    </row>
    <row r="1509" spans="2:9" ht="15" thickBot="1" x14ac:dyDescent="0.35">
      <c r="B1509" s="79" t="str">
        <f t="shared" ca="1" si="166"/>
        <v/>
      </c>
      <c r="C1509" s="80" t="str">
        <f t="shared" ca="1" si="167"/>
        <v/>
      </c>
      <c r="D1509" s="83" t="str">
        <f t="shared" ca="1" si="165"/>
        <v/>
      </c>
      <c r="E1509" s="81">
        <f t="shared" ca="1" si="171"/>
        <v>0</v>
      </c>
      <c r="F1509" s="83"/>
      <c r="G1509" s="82" t="str">
        <f t="shared" ca="1" si="168"/>
        <v/>
      </c>
      <c r="H1509" s="82" t="str">
        <f t="shared" ca="1" si="169"/>
        <v/>
      </c>
      <c r="I1509" s="82" t="str">
        <f t="shared" ca="1" si="170"/>
        <v/>
      </c>
    </row>
    <row r="1510" spans="2:9" ht="15" thickBot="1" x14ac:dyDescent="0.35">
      <c r="B1510" s="79" t="str">
        <f t="shared" ca="1" si="166"/>
        <v/>
      </c>
      <c r="C1510" s="80" t="str">
        <f t="shared" ca="1" si="167"/>
        <v/>
      </c>
      <c r="D1510" s="83" t="str">
        <f t="shared" ca="1" si="165"/>
        <v/>
      </c>
      <c r="E1510" s="81">
        <f t="shared" ca="1" si="171"/>
        <v>0</v>
      </c>
      <c r="F1510" s="83"/>
      <c r="G1510" s="82" t="str">
        <f t="shared" ca="1" si="168"/>
        <v/>
      </c>
      <c r="H1510" s="82" t="str">
        <f t="shared" ca="1" si="169"/>
        <v/>
      </c>
      <c r="I1510" s="82" t="str">
        <f t="shared" ca="1" si="170"/>
        <v/>
      </c>
    </row>
    <row r="1511" spans="2:9" ht="15" thickBot="1" x14ac:dyDescent="0.35">
      <c r="B1511" s="79" t="str">
        <f t="shared" ca="1" si="166"/>
        <v/>
      </c>
      <c r="C1511" s="80" t="str">
        <f t="shared" ca="1" si="167"/>
        <v/>
      </c>
      <c r="D1511" s="83" t="str">
        <f t="shared" ca="1" si="165"/>
        <v/>
      </c>
      <c r="E1511" s="81">
        <f t="shared" ca="1" si="171"/>
        <v>0</v>
      </c>
      <c r="F1511" s="83"/>
      <c r="G1511" s="82" t="str">
        <f t="shared" ca="1" si="168"/>
        <v/>
      </c>
      <c r="H1511" s="82" t="str">
        <f t="shared" ca="1" si="169"/>
        <v/>
      </c>
      <c r="I1511" s="82" t="str">
        <f t="shared" ca="1" si="170"/>
        <v/>
      </c>
    </row>
    <row r="1512" spans="2:9" ht="15" thickBot="1" x14ac:dyDescent="0.35">
      <c r="B1512" s="79" t="str">
        <f t="shared" ca="1" si="166"/>
        <v/>
      </c>
      <c r="C1512" s="80" t="str">
        <f t="shared" ca="1" si="167"/>
        <v/>
      </c>
      <c r="D1512" s="83" t="str">
        <f t="shared" ca="1" si="165"/>
        <v/>
      </c>
      <c r="E1512" s="81">
        <f t="shared" ca="1" si="171"/>
        <v>0</v>
      </c>
      <c r="F1512" s="83"/>
      <c r="G1512" s="82" t="str">
        <f t="shared" ca="1" si="168"/>
        <v/>
      </c>
      <c r="H1512" s="82" t="str">
        <f t="shared" ca="1" si="169"/>
        <v/>
      </c>
      <c r="I1512" s="82" t="str">
        <f t="shared" ca="1" si="170"/>
        <v/>
      </c>
    </row>
    <row r="1513" spans="2:9" ht="15" thickBot="1" x14ac:dyDescent="0.35">
      <c r="B1513" s="79" t="str">
        <f t="shared" ca="1" si="166"/>
        <v/>
      </c>
      <c r="C1513" s="80" t="str">
        <f t="shared" ca="1" si="167"/>
        <v/>
      </c>
      <c r="D1513" s="83" t="str">
        <f t="shared" ref="D1513:D1576" ca="1" si="172">IF(B1513="","",IF(I1512&lt;payment_3,I1512*(1+rate_3),payment_3))</f>
        <v/>
      </c>
      <c r="E1513" s="81">
        <f t="shared" ca="1" si="171"/>
        <v>0</v>
      </c>
      <c r="F1513" s="83"/>
      <c r="G1513" s="82" t="str">
        <f t="shared" ca="1" si="168"/>
        <v/>
      </c>
      <c r="H1513" s="82" t="str">
        <f t="shared" ca="1" si="169"/>
        <v/>
      </c>
      <c r="I1513" s="82" t="str">
        <f t="shared" ca="1" si="170"/>
        <v/>
      </c>
    </row>
    <row r="1514" spans="2:9" ht="15" thickBot="1" x14ac:dyDescent="0.35">
      <c r="B1514" s="79" t="str">
        <f t="shared" ca="1" si="166"/>
        <v/>
      </c>
      <c r="C1514" s="80" t="str">
        <f t="shared" ca="1" si="167"/>
        <v/>
      </c>
      <c r="D1514" s="83" t="str">
        <f t="shared" ca="1" si="172"/>
        <v/>
      </c>
      <c r="E1514" s="81">
        <f t="shared" ca="1" si="171"/>
        <v>0</v>
      </c>
      <c r="F1514" s="83"/>
      <c r="G1514" s="82" t="str">
        <f t="shared" ca="1" si="168"/>
        <v/>
      </c>
      <c r="H1514" s="82" t="str">
        <f t="shared" ca="1" si="169"/>
        <v/>
      </c>
      <c r="I1514" s="82" t="str">
        <f t="shared" ca="1" si="170"/>
        <v/>
      </c>
    </row>
    <row r="1515" spans="2:9" ht="15" thickBot="1" x14ac:dyDescent="0.35">
      <c r="B1515" s="79" t="str">
        <f t="shared" ca="1" si="166"/>
        <v/>
      </c>
      <c r="C1515" s="80" t="str">
        <f t="shared" ca="1" si="167"/>
        <v/>
      </c>
      <c r="D1515" s="83" t="str">
        <f t="shared" ca="1" si="172"/>
        <v/>
      </c>
      <c r="E1515" s="81">
        <f t="shared" ca="1" si="171"/>
        <v>0</v>
      </c>
      <c r="F1515" s="83"/>
      <c r="G1515" s="82" t="str">
        <f t="shared" ca="1" si="168"/>
        <v/>
      </c>
      <c r="H1515" s="82" t="str">
        <f t="shared" ca="1" si="169"/>
        <v/>
      </c>
      <c r="I1515" s="82" t="str">
        <f t="shared" ca="1" si="170"/>
        <v/>
      </c>
    </row>
    <row r="1516" spans="2:9" ht="15" thickBot="1" x14ac:dyDescent="0.35">
      <c r="B1516" s="79" t="str">
        <f t="shared" ca="1" si="166"/>
        <v/>
      </c>
      <c r="C1516" s="80" t="str">
        <f t="shared" ca="1" si="167"/>
        <v/>
      </c>
      <c r="D1516" s="83" t="str">
        <f t="shared" ca="1" si="172"/>
        <v/>
      </c>
      <c r="E1516" s="81">
        <f t="shared" ca="1" si="171"/>
        <v>0</v>
      </c>
      <c r="F1516" s="83"/>
      <c r="G1516" s="82" t="str">
        <f t="shared" ca="1" si="168"/>
        <v/>
      </c>
      <c r="H1516" s="82" t="str">
        <f t="shared" ca="1" si="169"/>
        <v/>
      </c>
      <c r="I1516" s="82" t="str">
        <f t="shared" ca="1" si="170"/>
        <v/>
      </c>
    </row>
    <row r="1517" spans="2:9" ht="15" thickBot="1" x14ac:dyDescent="0.35">
      <c r="B1517" s="79" t="str">
        <f t="shared" ca="1" si="166"/>
        <v/>
      </c>
      <c r="C1517" s="80" t="str">
        <f t="shared" ca="1" si="167"/>
        <v/>
      </c>
      <c r="D1517" s="83" t="str">
        <f t="shared" ca="1" si="172"/>
        <v/>
      </c>
      <c r="E1517" s="81">
        <f t="shared" ca="1" si="171"/>
        <v>0</v>
      </c>
      <c r="F1517" s="83"/>
      <c r="G1517" s="82" t="str">
        <f t="shared" ca="1" si="168"/>
        <v/>
      </c>
      <c r="H1517" s="82" t="str">
        <f t="shared" ca="1" si="169"/>
        <v/>
      </c>
      <c r="I1517" s="82" t="str">
        <f t="shared" ca="1" si="170"/>
        <v/>
      </c>
    </row>
    <row r="1518" spans="2:9" ht="15" thickBot="1" x14ac:dyDescent="0.35">
      <c r="B1518" s="79" t="str">
        <f t="shared" ca="1" si="166"/>
        <v/>
      </c>
      <c r="C1518" s="80" t="str">
        <f t="shared" ca="1" si="167"/>
        <v/>
      </c>
      <c r="D1518" s="83" t="str">
        <f t="shared" ca="1" si="172"/>
        <v/>
      </c>
      <c r="E1518" s="81">
        <f t="shared" ca="1" si="171"/>
        <v>0</v>
      </c>
      <c r="F1518" s="83"/>
      <c r="G1518" s="82" t="str">
        <f t="shared" ca="1" si="168"/>
        <v/>
      </c>
      <c r="H1518" s="82" t="str">
        <f t="shared" ca="1" si="169"/>
        <v/>
      </c>
      <c r="I1518" s="82" t="str">
        <f t="shared" ca="1" si="170"/>
        <v/>
      </c>
    </row>
    <row r="1519" spans="2:9" ht="15" thickBot="1" x14ac:dyDescent="0.35">
      <c r="B1519" s="79" t="str">
        <f t="shared" ref="B1519:B1582" ca="1" si="173">IFERROR(IF(I1518&lt;=0,"",B1518+1),"")</f>
        <v/>
      </c>
      <c r="C1519" s="80" t="str">
        <f t="shared" ca="1" si="167"/>
        <v/>
      </c>
      <c r="D1519" s="83" t="str">
        <f t="shared" ca="1" si="172"/>
        <v/>
      </c>
      <c r="E1519" s="81">
        <f t="shared" ca="1" si="171"/>
        <v>0</v>
      </c>
      <c r="F1519" s="83"/>
      <c r="G1519" s="82" t="str">
        <f t="shared" ca="1" si="168"/>
        <v/>
      </c>
      <c r="H1519" s="82" t="str">
        <f t="shared" ca="1" si="169"/>
        <v/>
      </c>
      <c r="I1519" s="82" t="str">
        <f t="shared" ca="1" si="170"/>
        <v/>
      </c>
    </row>
    <row r="1520" spans="2:9" ht="15" thickBot="1" x14ac:dyDescent="0.35">
      <c r="B1520" s="79" t="str">
        <f t="shared" ca="1" si="173"/>
        <v/>
      </c>
      <c r="C1520" s="80" t="str">
        <f t="shared" ca="1" si="167"/>
        <v/>
      </c>
      <c r="D1520" s="83" t="str">
        <f t="shared" ca="1" si="172"/>
        <v/>
      </c>
      <c r="E1520" s="81">
        <f t="shared" ca="1" si="171"/>
        <v>0</v>
      </c>
      <c r="F1520" s="83"/>
      <c r="G1520" s="82" t="str">
        <f t="shared" ca="1" si="168"/>
        <v/>
      </c>
      <c r="H1520" s="82" t="str">
        <f t="shared" ca="1" si="169"/>
        <v/>
      </c>
      <c r="I1520" s="82" t="str">
        <f t="shared" ca="1" si="170"/>
        <v/>
      </c>
    </row>
    <row r="1521" spans="2:9" ht="15" thickBot="1" x14ac:dyDescent="0.35">
      <c r="B1521" s="79" t="str">
        <f t="shared" ca="1" si="173"/>
        <v/>
      </c>
      <c r="C1521" s="80" t="str">
        <f t="shared" ca="1" si="167"/>
        <v/>
      </c>
      <c r="D1521" s="83" t="str">
        <f t="shared" ca="1" si="172"/>
        <v/>
      </c>
      <c r="E1521" s="81">
        <f t="shared" ca="1" si="171"/>
        <v>0</v>
      </c>
      <c r="F1521" s="83"/>
      <c r="G1521" s="82" t="str">
        <f t="shared" ca="1" si="168"/>
        <v/>
      </c>
      <c r="H1521" s="82" t="str">
        <f t="shared" ca="1" si="169"/>
        <v/>
      </c>
      <c r="I1521" s="82" t="str">
        <f t="shared" ca="1" si="170"/>
        <v/>
      </c>
    </row>
    <row r="1522" spans="2:9" ht="15" thickBot="1" x14ac:dyDescent="0.35">
      <c r="B1522" s="79" t="str">
        <f t="shared" ca="1" si="173"/>
        <v/>
      </c>
      <c r="C1522" s="80" t="str">
        <f t="shared" ca="1" si="167"/>
        <v/>
      </c>
      <c r="D1522" s="83" t="str">
        <f t="shared" ca="1" si="172"/>
        <v/>
      </c>
      <c r="E1522" s="81">
        <f t="shared" ca="1" si="171"/>
        <v>0</v>
      </c>
      <c r="F1522" s="83"/>
      <c r="G1522" s="82" t="str">
        <f t="shared" ca="1" si="168"/>
        <v/>
      </c>
      <c r="H1522" s="82" t="str">
        <f t="shared" ca="1" si="169"/>
        <v/>
      </c>
      <c r="I1522" s="82" t="str">
        <f t="shared" ca="1" si="170"/>
        <v/>
      </c>
    </row>
    <row r="1523" spans="2:9" ht="15" thickBot="1" x14ac:dyDescent="0.35">
      <c r="B1523" s="79" t="str">
        <f t="shared" ca="1" si="173"/>
        <v/>
      </c>
      <c r="C1523" s="80" t="str">
        <f t="shared" ca="1" si="167"/>
        <v/>
      </c>
      <c r="D1523" s="83" t="str">
        <f t="shared" ca="1" si="172"/>
        <v/>
      </c>
      <c r="E1523" s="81">
        <f t="shared" ca="1" si="171"/>
        <v>0</v>
      </c>
      <c r="F1523" s="83"/>
      <c r="G1523" s="82" t="str">
        <f t="shared" ca="1" si="168"/>
        <v/>
      </c>
      <c r="H1523" s="82" t="str">
        <f t="shared" ca="1" si="169"/>
        <v/>
      </c>
      <c r="I1523" s="82" t="str">
        <f t="shared" ca="1" si="170"/>
        <v/>
      </c>
    </row>
    <row r="1524" spans="2:9" ht="15" thickBot="1" x14ac:dyDescent="0.35">
      <c r="B1524" s="79" t="str">
        <f t="shared" ca="1" si="173"/>
        <v/>
      </c>
      <c r="C1524" s="80" t="str">
        <f t="shared" ca="1" si="167"/>
        <v/>
      </c>
      <c r="D1524" s="83" t="str">
        <f t="shared" ca="1" si="172"/>
        <v/>
      </c>
      <c r="E1524" s="81">
        <f t="shared" ca="1" si="171"/>
        <v>0</v>
      </c>
      <c r="F1524" s="83"/>
      <c r="G1524" s="82" t="str">
        <f t="shared" ca="1" si="168"/>
        <v/>
      </c>
      <c r="H1524" s="82" t="str">
        <f t="shared" ca="1" si="169"/>
        <v/>
      </c>
      <c r="I1524" s="82" t="str">
        <f t="shared" ca="1" si="170"/>
        <v/>
      </c>
    </row>
    <row r="1525" spans="2:9" ht="15" thickBot="1" x14ac:dyDescent="0.35">
      <c r="B1525" s="79" t="str">
        <f t="shared" ca="1" si="173"/>
        <v/>
      </c>
      <c r="C1525" s="80" t="str">
        <f t="shared" ca="1" si="167"/>
        <v/>
      </c>
      <c r="D1525" s="83" t="str">
        <f t="shared" ca="1" si="172"/>
        <v/>
      </c>
      <c r="E1525" s="81">
        <f t="shared" ca="1" si="171"/>
        <v>0</v>
      </c>
      <c r="F1525" s="83"/>
      <c r="G1525" s="82" t="str">
        <f t="shared" ca="1" si="168"/>
        <v/>
      </c>
      <c r="H1525" s="82" t="str">
        <f t="shared" ca="1" si="169"/>
        <v/>
      </c>
      <c r="I1525" s="82" t="str">
        <f t="shared" ca="1" si="170"/>
        <v/>
      </c>
    </row>
    <row r="1526" spans="2:9" ht="15" thickBot="1" x14ac:dyDescent="0.35">
      <c r="B1526" s="79" t="str">
        <f t="shared" ca="1" si="173"/>
        <v/>
      </c>
      <c r="C1526" s="80" t="str">
        <f t="shared" ca="1" si="167"/>
        <v/>
      </c>
      <c r="D1526" s="83" t="str">
        <f t="shared" ca="1" si="172"/>
        <v/>
      </c>
      <c r="E1526" s="81">
        <f t="shared" ca="1" si="171"/>
        <v>0</v>
      </c>
      <c r="F1526" s="83"/>
      <c r="G1526" s="82" t="str">
        <f t="shared" ca="1" si="168"/>
        <v/>
      </c>
      <c r="H1526" s="82" t="str">
        <f t="shared" ca="1" si="169"/>
        <v/>
      </c>
      <c r="I1526" s="82" t="str">
        <f t="shared" ca="1" si="170"/>
        <v/>
      </c>
    </row>
    <row r="1527" spans="2:9" ht="15" thickBot="1" x14ac:dyDescent="0.35">
      <c r="B1527" s="79" t="str">
        <f t="shared" ca="1" si="173"/>
        <v/>
      </c>
      <c r="C1527" s="80" t="str">
        <f t="shared" ca="1" si="167"/>
        <v/>
      </c>
      <c r="D1527" s="83" t="str">
        <f t="shared" ca="1" si="172"/>
        <v/>
      </c>
      <c r="E1527" s="81">
        <f t="shared" ca="1" si="171"/>
        <v>0</v>
      </c>
      <c r="F1527" s="83"/>
      <c r="G1527" s="82" t="str">
        <f t="shared" ca="1" si="168"/>
        <v/>
      </c>
      <c r="H1527" s="82" t="str">
        <f t="shared" ca="1" si="169"/>
        <v/>
      </c>
      <c r="I1527" s="82" t="str">
        <f t="shared" ca="1" si="170"/>
        <v/>
      </c>
    </row>
    <row r="1528" spans="2:9" ht="15" thickBot="1" x14ac:dyDescent="0.35">
      <c r="B1528" s="79" t="str">
        <f t="shared" ca="1" si="173"/>
        <v/>
      </c>
      <c r="C1528" s="80" t="str">
        <f t="shared" ca="1" si="167"/>
        <v/>
      </c>
      <c r="D1528" s="83" t="str">
        <f t="shared" ca="1" si="172"/>
        <v/>
      </c>
      <c r="E1528" s="81">
        <f t="shared" ca="1" si="171"/>
        <v>0</v>
      </c>
      <c r="F1528" s="83"/>
      <c r="G1528" s="82" t="str">
        <f t="shared" ca="1" si="168"/>
        <v/>
      </c>
      <c r="H1528" s="82" t="str">
        <f t="shared" ca="1" si="169"/>
        <v/>
      </c>
      <c r="I1528" s="82" t="str">
        <f t="shared" ca="1" si="170"/>
        <v/>
      </c>
    </row>
    <row r="1529" spans="2:9" ht="15" thickBot="1" x14ac:dyDescent="0.35">
      <c r="B1529" s="79" t="str">
        <f t="shared" ca="1" si="173"/>
        <v/>
      </c>
      <c r="C1529" s="80" t="str">
        <f t="shared" ca="1" si="167"/>
        <v/>
      </c>
      <c r="D1529" s="83" t="str">
        <f t="shared" ca="1" si="172"/>
        <v/>
      </c>
      <c r="E1529" s="81">
        <f t="shared" ca="1" si="171"/>
        <v>0</v>
      </c>
      <c r="F1529" s="83"/>
      <c r="G1529" s="82" t="str">
        <f t="shared" ca="1" si="168"/>
        <v/>
      </c>
      <c r="H1529" s="82" t="str">
        <f t="shared" ca="1" si="169"/>
        <v/>
      </c>
      <c r="I1529" s="82" t="str">
        <f t="shared" ca="1" si="170"/>
        <v/>
      </c>
    </row>
    <row r="1530" spans="2:9" ht="15" thickBot="1" x14ac:dyDescent="0.35">
      <c r="B1530" s="79" t="str">
        <f t="shared" ca="1" si="173"/>
        <v/>
      </c>
      <c r="C1530" s="80" t="str">
        <f t="shared" ca="1" si="167"/>
        <v/>
      </c>
      <c r="D1530" s="83" t="str">
        <f t="shared" ca="1" si="172"/>
        <v/>
      </c>
      <c r="E1530" s="81">
        <f t="shared" ca="1" si="171"/>
        <v>0</v>
      </c>
      <c r="F1530" s="83"/>
      <c r="G1530" s="82" t="str">
        <f t="shared" ca="1" si="168"/>
        <v/>
      </c>
      <c r="H1530" s="82" t="str">
        <f t="shared" ca="1" si="169"/>
        <v/>
      </c>
      <c r="I1530" s="82" t="str">
        <f t="shared" ca="1" si="170"/>
        <v/>
      </c>
    </row>
    <row r="1531" spans="2:9" ht="15" thickBot="1" x14ac:dyDescent="0.35">
      <c r="B1531" s="79" t="str">
        <f t="shared" ca="1" si="173"/>
        <v/>
      </c>
      <c r="C1531" s="80" t="str">
        <f t="shared" ca="1" si="167"/>
        <v/>
      </c>
      <c r="D1531" s="83" t="str">
        <f t="shared" ca="1" si="172"/>
        <v/>
      </c>
      <c r="E1531" s="81">
        <f t="shared" ca="1" si="171"/>
        <v>0</v>
      </c>
      <c r="F1531" s="83"/>
      <c r="G1531" s="82" t="str">
        <f t="shared" ca="1" si="168"/>
        <v/>
      </c>
      <c r="H1531" s="82" t="str">
        <f t="shared" ca="1" si="169"/>
        <v/>
      </c>
      <c r="I1531" s="82" t="str">
        <f t="shared" ca="1" si="170"/>
        <v/>
      </c>
    </row>
    <row r="1532" spans="2:9" ht="15" thickBot="1" x14ac:dyDescent="0.35">
      <c r="B1532" s="79" t="str">
        <f t="shared" ca="1" si="173"/>
        <v/>
      </c>
      <c r="C1532" s="80" t="str">
        <f t="shared" ca="1" si="167"/>
        <v/>
      </c>
      <c r="D1532" s="83" t="str">
        <f t="shared" ca="1" si="172"/>
        <v/>
      </c>
      <c r="E1532" s="81">
        <f t="shared" ca="1" si="171"/>
        <v>0</v>
      </c>
      <c r="F1532" s="83"/>
      <c r="G1532" s="82" t="str">
        <f t="shared" ca="1" si="168"/>
        <v/>
      </c>
      <c r="H1532" s="82" t="str">
        <f t="shared" ca="1" si="169"/>
        <v/>
      </c>
      <c r="I1532" s="82" t="str">
        <f t="shared" ca="1" si="170"/>
        <v/>
      </c>
    </row>
    <row r="1533" spans="2:9" ht="15" thickBot="1" x14ac:dyDescent="0.35">
      <c r="B1533" s="79" t="str">
        <f t="shared" ca="1" si="173"/>
        <v/>
      </c>
      <c r="C1533" s="80" t="str">
        <f t="shared" ca="1" si="167"/>
        <v/>
      </c>
      <c r="D1533" s="83" t="str">
        <f t="shared" ca="1" si="172"/>
        <v/>
      </c>
      <c r="E1533" s="81">
        <f t="shared" ca="1" si="171"/>
        <v>0</v>
      </c>
      <c r="F1533" s="83"/>
      <c r="G1533" s="82" t="str">
        <f t="shared" ca="1" si="168"/>
        <v/>
      </c>
      <c r="H1533" s="82" t="str">
        <f t="shared" ca="1" si="169"/>
        <v/>
      </c>
      <c r="I1533" s="82" t="str">
        <f t="shared" ca="1" si="170"/>
        <v/>
      </c>
    </row>
    <row r="1534" spans="2:9" ht="15" thickBot="1" x14ac:dyDescent="0.35">
      <c r="B1534" s="79" t="str">
        <f t="shared" ca="1" si="173"/>
        <v/>
      </c>
      <c r="C1534" s="80" t="str">
        <f t="shared" ca="1" si="167"/>
        <v/>
      </c>
      <c r="D1534" s="83" t="str">
        <f t="shared" ca="1" si="172"/>
        <v/>
      </c>
      <c r="E1534" s="81">
        <f t="shared" ca="1" si="171"/>
        <v>0</v>
      </c>
      <c r="F1534" s="83"/>
      <c r="G1534" s="82" t="str">
        <f t="shared" ca="1" si="168"/>
        <v/>
      </c>
      <c r="H1534" s="82" t="str">
        <f t="shared" ca="1" si="169"/>
        <v/>
      </c>
      <c r="I1534" s="82" t="str">
        <f t="shared" ca="1" si="170"/>
        <v/>
      </c>
    </row>
    <row r="1535" spans="2:9" ht="15" thickBot="1" x14ac:dyDescent="0.35">
      <c r="B1535" s="79" t="str">
        <f t="shared" ca="1" si="173"/>
        <v/>
      </c>
      <c r="C1535" s="80" t="str">
        <f t="shared" ca="1" si="167"/>
        <v/>
      </c>
      <c r="D1535" s="83" t="str">
        <f t="shared" ca="1" si="172"/>
        <v/>
      </c>
      <c r="E1535" s="81">
        <f t="shared" ca="1" si="171"/>
        <v>0</v>
      </c>
      <c r="F1535" s="83"/>
      <c r="G1535" s="82" t="str">
        <f t="shared" ca="1" si="168"/>
        <v/>
      </c>
      <c r="H1535" s="82" t="str">
        <f t="shared" ca="1" si="169"/>
        <v/>
      </c>
      <c r="I1535" s="82" t="str">
        <f t="shared" ca="1" si="170"/>
        <v/>
      </c>
    </row>
    <row r="1536" spans="2:9" ht="15" thickBot="1" x14ac:dyDescent="0.35">
      <c r="B1536" s="79" t="str">
        <f t="shared" ca="1" si="173"/>
        <v/>
      </c>
      <c r="C1536" s="80" t="str">
        <f t="shared" ca="1" si="167"/>
        <v/>
      </c>
      <c r="D1536" s="83" t="str">
        <f t="shared" ca="1" si="172"/>
        <v/>
      </c>
      <c r="E1536" s="81">
        <f t="shared" ca="1" si="171"/>
        <v>0</v>
      </c>
      <c r="F1536" s="83"/>
      <c r="G1536" s="82" t="str">
        <f t="shared" ca="1" si="168"/>
        <v/>
      </c>
      <c r="H1536" s="82" t="str">
        <f t="shared" ca="1" si="169"/>
        <v/>
      </c>
      <c r="I1536" s="82" t="str">
        <f t="shared" ca="1" si="170"/>
        <v/>
      </c>
    </row>
    <row r="1537" spans="2:9" ht="15" thickBot="1" x14ac:dyDescent="0.35">
      <c r="B1537" s="79" t="str">
        <f t="shared" ca="1" si="173"/>
        <v/>
      </c>
      <c r="C1537" s="80" t="str">
        <f t="shared" ca="1" si="167"/>
        <v/>
      </c>
      <c r="D1537" s="83" t="str">
        <f t="shared" ca="1" si="172"/>
        <v/>
      </c>
      <c r="E1537" s="81">
        <f t="shared" ca="1" si="171"/>
        <v>0</v>
      </c>
      <c r="F1537" s="83"/>
      <c r="G1537" s="82" t="str">
        <f t="shared" ca="1" si="168"/>
        <v/>
      </c>
      <c r="H1537" s="82" t="str">
        <f t="shared" ca="1" si="169"/>
        <v/>
      </c>
      <c r="I1537" s="82" t="str">
        <f t="shared" ca="1" si="170"/>
        <v/>
      </c>
    </row>
    <row r="1538" spans="2:9" ht="15" thickBot="1" x14ac:dyDescent="0.35">
      <c r="B1538" s="79" t="str">
        <f t="shared" ca="1" si="173"/>
        <v/>
      </c>
      <c r="C1538" s="80" t="str">
        <f t="shared" ca="1" si="167"/>
        <v/>
      </c>
      <c r="D1538" s="83" t="str">
        <f t="shared" ca="1" si="172"/>
        <v/>
      </c>
      <c r="E1538" s="81">
        <f t="shared" ca="1" si="171"/>
        <v>0</v>
      </c>
      <c r="F1538" s="83"/>
      <c r="G1538" s="82" t="str">
        <f t="shared" ca="1" si="168"/>
        <v/>
      </c>
      <c r="H1538" s="82" t="str">
        <f t="shared" ca="1" si="169"/>
        <v/>
      </c>
      <c r="I1538" s="82" t="str">
        <f t="shared" ca="1" si="170"/>
        <v/>
      </c>
    </row>
    <row r="1539" spans="2:9" ht="15" thickBot="1" x14ac:dyDescent="0.35">
      <c r="B1539" s="79" t="str">
        <f t="shared" ca="1" si="173"/>
        <v/>
      </c>
      <c r="C1539" s="80" t="str">
        <f t="shared" ca="1" si="167"/>
        <v/>
      </c>
      <c r="D1539" s="83" t="str">
        <f t="shared" ca="1" si="172"/>
        <v/>
      </c>
      <c r="E1539" s="81">
        <f t="shared" ca="1" si="171"/>
        <v>0</v>
      </c>
      <c r="F1539" s="83"/>
      <c r="G1539" s="82" t="str">
        <f t="shared" ca="1" si="168"/>
        <v/>
      </c>
      <c r="H1539" s="82" t="str">
        <f t="shared" ca="1" si="169"/>
        <v/>
      </c>
      <c r="I1539" s="82" t="str">
        <f t="shared" ca="1" si="170"/>
        <v/>
      </c>
    </row>
    <row r="1540" spans="2:9" ht="15" thickBot="1" x14ac:dyDescent="0.35">
      <c r="B1540" s="79" t="str">
        <f t="shared" ca="1" si="173"/>
        <v/>
      </c>
      <c r="C1540" s="80" t="str">
        <f t="shared" ca="1" si="167"/>
        <v/>
      </c>
      <c r="D1540" s="83" t="str">
        <f t="shared" ca="1" si="172"/>
        <v/>
      </c>
      <c r="E1540" s="81">
        <f t="shared" ca="1" si="171"/>
        <v>0</v>
      </c>
      <c r="F1540" s="83"/>
      <c r="G1540" s="82" t="str">
        <f t="shared" ca="1" si="168"/>
        <v/>
      </c>
      <c r="H1540" s="82" t="str">
        <f t="shared" ca="1" si="169"/>
        <v/>
      </c>
      <c r="I1540" s="82" t="str">
        <f t="shared" ca="1" si="170"/>
        <v/>
      </c>
    </row>
    <row r="1541" spans="2:9" ht="15" thickBot="1" x14ac:dyDescent="0.35">
      <c r="B1541" s="79" t="str">
        <f t="shared" ca="1" si="173"/>
        <v/>
      </c>
      <c r="C1541" s="80" t="str">
        <f t="shared" ca="1" si="167"/>
        <v/>
      </c>
      <c r="D1541" s="83" t="str">
        <f t="shared" ca="1" si="172"/>
        <v/>
      </c>
      <c r="E1541" s="81">
        <f t="shared" ca="1" si="171"/>
        <v>0</v>
      </c>
      <c r="F1541" s="83"/>
      <c r="G1541" s="82" t="str">
        <f t="shared" ca="1" si="168"/>
        <v/>
      </c>
      <c r="H1541" s="82" t="str">
        <f t="shared" ca="1" si="169"/>
        <v/>
      </c>
      <c r="I1541" s="82" t="str">
        <f t="shared" ca="1" si="170"/>
        <v/>
      </c>
    </row>
    <row r="1542" spans="2:9" ht="15" thickBot="1" x14ac:dyDescent="0.35">
      <c r="B1542" s="79" t="str">
        <f t="shared" ca="1" si="173"/>
        <v/>
      </c>
      <c r="C1542" s="80" t="str">
        <f t="shared" ca="1" si="167"/>
        <v/>
      </c>
      <c r="D1542" s="83" t="str">
        <f t="shared" ca="1" si="172"/>
        <v/>
      </c>
      <c r="E1542" s="81">
        <f t="shared" ca="1" si="171"/>
        <v>0</v>
      </c>
      <c r="F1542" s="83"/>
      <c r="G1542" s="82" t="str">
        <f t="shared" ca="1" si="168"/>
        <v/>
      </c>
      <c r="H1542" s="82" t="str">
        <f t="shared" ca="1" si="169"/>
        <v/>
      </c>
      <c r="I1542" s="82" t="str">
        <f t="shared" ca="1" si="170"/>
        <v/>
      </c>
    </row>
    <row r="1543" spans="2:9" ht="15" thickBot="1" x14ac:dyDescent="0.35">
      <c r="B1543" s="79" t="str">
        <f t="shared" ca="1" si="173"/>
        <v/>
      </c>
      <c r="C1543" s="80" t="str">
        <f t="shared" ca="1" si="167"/>
        <v/>
      </c>
      <c r="D1543" s="83" t="str">
        <f t="shared" ca="1" si="172"/>
        <v/>
      </c>
      <c r="E1543" s="81">
        <f t="shared" ca="1" si="171"/>
        <v>0</v>
      </c>
      <c r="F1543" s="83"/>
      <c r="G1543" s="82" t="str">
        <f t="shared" ca="1" si="168"/>
        <v/>
      </c>
      <c r="H1543" s="82" t="str">
        <f t="shared" ca="1" si="169"/>
        <v/>
      </c>
      <c r="I1543" s="82" t="str">
        <f t="shared" ca="1" si="170"/>
        <v/>
      </c>
    </row>
    <row r="1544" spans="2:9" ht="15" thickBot="1" x14ac:dyDescent="0.35">
      <c r="B1544" s="79" t="str">
        <f t="shared" ca="1" si="173"/>
        <v/>
      </c>
      <c r="C1544" s="80" t="str">
        <f t="shared" ca="1" si="167"/>
        <v/>
      </c>
      <c r="D1544" s="83" t="str">
        <f t="shared" ca="1" si="172"/>
        <v/>
      </c>
      <c r="E1544" s="81">
        <f t="shared" ca="1" si="171"/>
        <v>0</v>
      </c>
      <c r="F1544" s="83"/>
      <c r="G1544" s="82" t="str">
        <f t="shared" ca="1" si="168"/>
        <v/>
      </c>
      <c r="H1544" s="82" t="str">
        <f t="shared" ca="1" si="169"/>
        <v/>
      </c>
      <c r="I1544" s="82" t="str">
        <f t="shared" ca="1" si="170"/>
        <v/>
      </c>
    </row>
    <row r="1545" spans="2:9" ht="15" thickBot="1" x14ac:dyDescent="0.35">
      <c r="B1545" s="79" t="str">
        <f t="shared" ca="1" si="173"/>
        <v/>
      </c>
      <c r="C1545" s="80" t="str">
        <f t="shared" ca="1" si="167"/>
        <v/>
      </c>
      <c r="D1545" s="83" t="str">
        <f t="shared" ca="1" si="172"/>
        <v/>
      </c>
      <c r="E1545" s="81">
        <f t="shared" ca="1" si="171"/>
        <v>0</v>
      </c>
      <c r="F1545" s="83"/>
      <c r="G1545" s="82" t="str">
        <f t="shared" ca="1" si="168"/>
        <v/>
      </c>
      <c r="H1545" s="82" t="str">
        <f t="shared" ca="1" si="169"/>
        <v/>
      </c>
      <c r="I1545" s="82" t="str">
        <f t="shared" ca="1" si="170"/>
        <v/>
      </c>
    </row>
    <row r="1546" spans="2:9" ht="15" thickBot="1" x14ac:dyDescent="0.35">
      <c r="B1546" s="79" t="str">
        <f t="shared" ca="1" si="173"/>
        <v/>
      </c>
      <c r="C1546" s="80" t="str">
        <f t="shared" ca="1" si="167"/>
        <v/>
      </c>
      <c r="D1546" s="83" t="str">
        <f t="shared" ca="1" si="172"/>
        <v/>
      </c>
      <c r="E1546" s="81">
        <f t="shared" ca="1" si="171"/>
        <v>0</v>
      </c>
      <c r="F1546" s="83"/>
      <c r="G1546" s="82" t="str">
        <f t="shared" ca="1" si="168"/>
        <v/>
      </c>
      <c r="H1546" s="82" t="str">
        <f t="shared" ca="1" si="169"/>
        <v/>
      </c>
      <c r="I1546" s="82" t="str">
        <f t="shared" ca="1" si="170"/>
        <v/>
      </c>
    </row>
    <row r="1547" spans="2:9" ht="15" thickBot="1" x14ac:dyDescent="0.35">
      <c r="B1547" s="79" t="str">
        <f t="shared" ca="1" si="173"/>
        <v/>
      </c>
      <c r="C1547" s="80" t="str">
        <f t="shared" ca="1" si="167"/>
        <v/>
      </c>
      <c r="D1547" s="83" t="str">
        <f t="shared" ca="1" si="172"/>
        <v/>
      </c>
      <c r="E1547" s="81">
        <f t="shared" ca="1" si="171"/>
        <v>0</v>
      </c>
      <c r="F1547" s="83"/>
      <c r="G1547" s="82" t="str">
        <f t="shared" ca="1" si="168"/>
        <v/>
      </c>
      <c r="H1547" s="82" t="str">
        <f t="shared" ca="1" si="169"/>
        <v/>
      </c>
      <c r="I1547" s="82" t="str">
        <f t="shared" ca="1" si="170"/>
        <v/>
      </c>
    </row>
    <row r="1548" spans="2:9" ht="15" thickBot="1" x14ac:dyDescent="0.35">
      <c r="B1548" s="79" t="str">
        <f t="shared" ca="1" si="173"/>
        <v/>
      </c>
      <c r="C1548" s="80" t="str">
        <f t="shared" ca="1" si="167"/>
        <v/>
      </c>
      <c r="D1548" s="83" t="str">
        <f t="shared" ca="1" si="172"/>
        <v/>
      </c>
      <c r="E1548" s="81">
        <f t="shared" ca="1" si="171"/>
        <v>0</v>
      </c>
      <c r="F1548" s="83"/>
      <c r="G1548" s="82" t="str">
        <f t="shared" ca="1" si="168"/>
        <v/>
      </c>
      <c r="H1548" s="82" t="str">
        <f t="shared" ca="1" si="169"/>
        <v/>
      </c>
      <c r="I1548" s="82" t="str">
        <f t="shared" ca="1" si="170"/>
        <v/>
      </c>
    </row>
    <row r="1549" spans="2:9" ht="15" thickBot="1" x14ac:dyDescent="0.35">
      <c r="B1549" s="79" t="str">
        <f t="shared" ca="1" si="173"/>
        <v/>
      </c>
      <c r="C1549" s="80" t="str">
        <f t="shared" ca="1" si="167"/>
        <v/>
      </c>
      <c r="D1549" s="83" t="str">
        <f t="shared" ca="1" si="172"/>
        <v/>
      </c>
      <c r="E1549" s="81">
        <f t="shared" ca="1" si="171"/>
        <v>0</v>
      </c>
      <c r="F1549" s="83"/>
      <c r="G1549" s="82" t="str">
        <f t="shared" ca="1" si="168"/>
        <v/>
      </c>
      <c r="H1549" s="82" t="str">
        <f t="shared" ca="1" si="169"/>
        <v/>
      </c>
      <c r="I1549" s="82" t="str">
        <f t="shared" ca="1" si="170"/>
        <v/>
      </c>
    </row>
    <row r="1550" spans="2:9" ht="15" thickBot="1" x14ac:dyDescent="0.35">
      <c r="B1550" s="79" t="str">
        <f t="shared" ca="1" si="173"/>
        <v/>
      </c>
      <c r="C1550" s="80" t="str">
        <f t="shared" ca="1" si="167"/>
        <v/>
      </c>
      <c r="D1550" s="83" t="str">
        <f t="shared" ca="1" si="172"/>
        <v/>
      </c>
      <c r="E1550" s="81">
        <f t="shared" ca="1" si="171"/>
        <v>0</v>
      </c>
      <c r="F1550" s="83"/>
      <c r="G1550" s="82" t="str">
        <f t="shared" ca="1" si="168"/>
        <v/>
      </c>
      <c r="H1550" s="82" t="str">
        <f t="shared" ca="1" si="169"/>
        <v/>
      </c>
      <c r="I1550" s="82" t="str">
        <f t="shared" ca="1" si="170"/>
        <v/>
      </c>
    </row>
    <row r="1551" spans="2:9" ht="15" thickBot="1" x14ac:dyDescent="0.35">
      <c r="B1551" s="79" t="str">
        <f t="shared" ca="1" si="173"/>
        <v/>
      </c>
      <c r="C1551" s="80" t="str">
        <f t="shared" ca="1" si="167"/>
        <v/>
      </c>
      <c r="D1551" s="83" t="str">
        <f t="shared" ca="1" si="172"/>
        <v/>
      </c>
      <c r="E1551" s="81">
        <f t="shared" ca="1" si="171"/>
        <v>0</v>
      </c>
      <c r="F1551" s="83"/>
      <c r="G1551" s="82" t="str">
        <f t="shared" ca="1" si="168"/>
        <v/>
      </c>
      <c r="H1551" s="82" t="str">
        <f t="shared" ca="1" si="169"/>
        <v/>
      </c>
      <c r="I1551" s="82" t="str">
        <f t="shared" ca="1" si="170"/>
        <v/>
      </c>
    </row>
    <row r="1552" spans="2:9" ht="15" thickBot="1" x14ac:dyDescent="0.35">
      <c r="B1552" s="79" t="str">
        <f t="shared" ca="1" si="173"/>
        <v/>
      </c>
      <c r="C1552" s="80" t="str">
        <f t="shared" ca="1" si="167"/>
        <v/>
      </c>
      <c r="D1552" s="83" t="str">
        <f t="shared" ca="1" si="172"/>
        <v/>
      </c>
      <c r="E1552" s="81">
        <f t="shared" ca="1" si="171"/>
        <v>0</v>
      </c>
      <c r="F1552" s="83"/>
      <c r="G1552" s="82" t="str">
        <f t="shared" ca="1" si="168"/>
        <v/>
      </c>
      <c r="H1552" s="82" t="str">
        <f t="shared" ca="1" si="169"/>
        <v/>
      </c>
      <c r="I1552" s="82" t="str">
        <f t="shared" ca="1" si="170"/>
        <v/>
      </c>
    </row>
    <row r="1553" spans="2:9" ht="15" thickBot="1" x14ac:dyDescent="0.35">
      <c r="B1553" s="79" t="str">
        <f t="shared" ca="1" si="173"/>
        <v/>
      </c>
      <c r="C1553" s="80" t="str">
        <f t="shared" ca="1" si="167"/>
        <v/>
      </c>
      <c r="D1553" s="83" t="str">
        <f t="shared" ca="1" si="172"/>
        <v/>
      </c>
      <c r="E1553" s="81">
        <f t="shared" ca="1" si="171"/>
        <v>0</v>
      </c>
      <c r="F1553" s="83"/>
      <c r="G1553" s="82" t="str">
        <f t="shared" ca="1" si="168"/>
        <v/>
      </c>
      <c r="H1553" s="82" t="str">
        <f t="shared" ca="1" si="169"/>
        <v/>
      </c>
      <c r="I1553" s="82" t="str">
        <f t="shared" ca="1" si="170"/>
        <v/>
      </c>
    </row>
    <row r="1554" spans="2:9" ht="15" thickBot="1" x14ac:dyDescent="0.35">
      <c r="B1554" s="79" t="str">
        <f t="shared" ca="1" si="173"/>
        <v/>
      </c>
      <c r="C1554" s="80" t="str">
        <f t="shared" ca="1" si="167"/>
        <v/>
      </c>
      <c r="D1554" s="83" t="str">
        <f t="shared" ca="1" si="172"/>
        <v/>
      </c>
      <c r="E1554" s="81">
        <f t="shared" ca="1" si="171"/>
        <v>0</v>
      </c>
      <c r="F1554" s="83"/>
      <c r="G1554" s="82" t="str">
        <f t="shared" ca="1" si="168"/>
        <v/>
      </c>
      <c r="H1554" s="82" t="str">
        <f t="shared" ca="1" si="169"/>
        <v/>
      </c>
      <c r="I1554" s="82" t="str">
        <f t="shared" ca="1" si="170"/>
        <v/>
      </c>
    </row>
    <row r="1555" spans="2:9" ht="15" thickBot="1" x14ac:dyDescent="0.35">
      <c r="B1555" s="79" t="str">
        <f t="shared" ca="1" si="173"/>
        <v/>
      </c>
      <c r="C1555" s="80" t="str">
        <f t="shared" ca="1" si="167"/>
        <v/>
      </c>
      <c r="D1555" s="83" t="str">
        <f t="shared" ca="1" si="172"/>
        <v/>
      </c>
      <c r="E1555" s="81">
        <f t="shared" ca="1" si="171"/>
        <v>0</v>
      </c>
      <c r="F1555" s="83"/>
      <c r="G1555" s="82" t="str">
        <f t="shared" ca="1" si="168"/>
        <v/>
      </c>
      <c r="H1555" s="82" t="str">
        <f t="shared" ca="1" si="169"/>
        <v/>
      </c>
      <c r="I1555" s="82" t="str">
        <f t="shared" ca="1" si="170"/>
        <v/>
      </c>
    </row>
    <row r="1556" spans="2:9" ht="15" thickBot="1" x14ac:dyDescent="0.35">
      <c r="B1556" s="79" t="str">
        <f t="shared" ca="1" si="173"/>
        <v/>
      </c>
      <c r="C1556" s="80" t="str">
        <f t="shared" ca="1" si="167"/>
        <v/>
      </c>
      <c r="D1556" s="83" t="str">
        <f t="shared" ca="1" si="172"/>
        <v/>
      </c>
      <c r="E1556" s="81">
        <f t="shared" ca="1" si="171"/>
        <v>0</v>
      </c>
      <c r="F1556" s="83"/>
      <c r="G1556" s="82" t="str">
        <f t="shared" ca="1" si="168"/>
        <v/>
      </c>
      <c r="H1556" s="82" t="str">
        <f t="shared" ca="1" si="169"/>
        <v/>
      </c>
      <c r="I1556" s="82" t="str">
        <f t="shared" ca="1" si="170"/>
        <v/>
      </c>
    </row>
    <row r="1557" spans="2:9" ht="15" thickBot="1" x14ac:dyDescent="0.35">
      <c r="B1557" s="79" t="str">
        <f t="shared" ca="1" si="173"/>
        <v/>
      </c>
      <c r="C1557" s="80" t="str">
        <f t="shared" ca="1" si="167"/>
        <v/>
      </c>
      <c r="D1557" s="83" t="str">
        <f t="shared" ca="1" si="172"/>
        <v/>
      </c>
      <c r="E1557" s="81">
        <f t="shared" ca="1" si="171"/>
        <v>0</v>
      </c>
      <c r="F1557" s="83"/>
      <c r="G1557" s="82" t="str">
        <f t="shared" ca="1" si="168"/>
        <v/>
      </c>
      <c r="H1557" s="82" t="str">
        <f t="shared" ca="1" si="169"/>
        <v/>
      </c>
      <c r="I1557" s="82" t="str">
        <f t="shared" ca="1" si="170"/>
        <v/>
      </c>
    </row>
    <row r="1558" spans="2:9" ht="15" thickBot="1" x14ac:dyDescent="0.35">
      <c r="B1558" s="79" t="str">
        <f t="shared" ca="1" si="173"/>
        <v/>
      </c>
      <c r="C1558" s="80" t="str">
        <f t="shared" ca="1" si="167"/>
        <v/>
      </c>
      <c r="D1558" s="83" t="str">
        <f t="shared" ca="1" si="172"/>
        <v/>
      </c>
      <c r="E1558" s="81">
        <f t="shared" ca="1" si="171"/>
        <v>0</v>
      </c>
      <c r="F1558" s="83"/>
      <c r="G1558" s="82" t="str">
        <f t="shared" ca="1" si="168"/>
        <v/>
      </c>
      <c r="H1558" s="82" t="str">
        <f t="shared" ca="1" si="169"/>
        <v/>
      </c>
      <c r="I1558" s="82" t="str">
        <f t="shared" ca="1" si="170"/>
        <v/>
      </c>
    </row>
    <row r="1559" spans="2:9" ht="15" thickBot="1" x14ac:dyDescent="0.35">
      <c r="B1559" s="79" t="str">
        <f t="shared" ca="1" si="173"/>
        <v/>
      </c>
      <c r="C1559" s="80" t="str">
        <f t="shared" ca="1" si="167"/>
        <v/>
      </c>
      <c r="D1559" s="83" t="str">
        <f t="shared" ca="1" si="172"/>
        <v/>
      </c>
      <c r="E1559" s="81">
        <f t="shared" ca="1" si="171"/>
        <v>0</v>
      </c>
      <c r="F1559" s="83"/>
      <c r="G1559" s="82" t="str">
        <f t="shared" ca="1" si="168"/>
        <v/>
      </c>
      <c r="H1559" s="82" t="str">
        <f t="shared" ca="1" si="169"/>
        <v/>
      </c>
      <c r="I1559" s="82" t="str">
        <f t="shared" ca="1" si="170"/>
        <v/>
      </c>
    </row>
    <row r="1560" spans="2:9" ht="15" thickBot="1" x14ac:dyDescent="0.35">
      <c r="B1560" s="79" t="str">
        <f t="shared" ca="1" si="173"/>
        <v/>
      </c>
      <c r="C1560" s="80" t="str">
        <f t="shared" ref="C1560:C1623" ca="1" si="174">IF($E$10="End of the Period",IF(B1560="","",IF(OR(payment_frequency_3="Weekly",payment_frequency_3="Bi-weekly",payment_frequency_3="Semi-monthly"),first_payment_date_3+B1560*VLOOKUP(payment_frequency_3,periodic_table,2,0),EDATE(first_payment_date_3,B1560*VLOOKUP(payment_frequency_3,periodic_table,2,0)))),IF(B1560="","",IF(OR(payment_frequency_3="Weekly",payment_frequency_3="Bi-weekly",payment_frequency_3="Semi-monthly"),first_payment_date_3+(B1560-1)*VLOOKUP(payment_frequency_3,periodic_table,2,0),EDATE(first_payment_date_3,(B1560-1)*VLOOKUP(payment_frequency_3,periodic_table,2,0)))))</f>
        <v/>
      </c>
      <c r="D1560" s="83" t="str">
        <f t="shared" ca="1" si="172"/>
        <v/>
      </c>
      <c r="E1560" s="81">
        <f t="shared" ca="1" si="171"/>
        <v>0</v>
      </c>
      <c r="F1560" s="83"/>
      <c r="G1560" s="82" t="str">
        <f t="shared" ref="G1560:G1623" ca="1" si="175">IF(AND(payment_type_3=1,B1560=1),0,IF(B1560="","",I1559*rate_3))</f>
        <v/>
      </c>
      <c r="H1560" s="82" t="str">
        <f t="shared" ca="1" si="169"/>
        <v/>
      </c>
      <c r="I1560" s="82" t="str">
        <f t="shared" ca="1" si="170"/>
        <v/>
      </c>
    </row>
    <row r="1561" spans="2:9" ht="15" thickBot="1" x14ac:dyDescent="0.35">
      <c r="B1561" s="79" t="str">
        <f t="shared" ca="1" si="173"/>
        <v/>
      </c>
      <c r="C1561" s="80" t="str">
        <f t="shared" ca="1" si="174"/>
        <v/>
      </c>
      <c r="D1561" s="83" t="str">
        <f t="shared" ca="1" si="172"/>
        <v/>
      </c>
      <c r="E1561" s="81">
        <f t="shared" ca="1" si="171"/>
        <v>0</v>
      </c>
      <c r="F1561" s="83"/>
      <c r="G1561" s="82" t="str">
        <f t="shared" ca="1" si="175"/>
        <v/>
      </c>
      <c r="H1561" s="82" t="str">
        <f t="shared" ref="H1561:H1624" ca="1" si="176">IF(B1561="","",D1561-G1561+E1561+F1561)</f>
        <v/>
      </c>
      <c r="I1561" s="82" t="str">
        <f t="shared" ref="I1561:I1624" ca="1" si="177">IFERROR(IF(H1561&lt;=0,"",I1560-H1561),"")</f>
        <v/>
      </c>
    </row>
    <row r="1562" spans="2:9" ht="15" thickBot="1" x14ac:dyDescent="0.35">
      <c r="B1562" s="79" t="str">
        <f t="shared" ca="1" si="173"/>
        <v/>
      </c>
      <c r="C1562" s="80" t="str">
        <f t="shared" ca="1" si="174"/>
        <v/>
      </c>
      <c r="D1562" s="83" t="str">
        <f t="shared" ca="1" si="172"/>
        <v/>
      </c>
      <c r="E1562" s="81">
        <f t="shared" ca="1" si="171"/>
        <v>0</v>
      </c>
      <c r="F1562" s="83"/>
      <c r="G1562" s="82" t="str">
        <f t="shared" ca="1" si="175"/>
        <v/>
      </c>
      <c r="H1562" s="82" t="str">
        <f t="shared" ca="1" si="176"/>
        <v/>
      </c>
      <c r="I1562" s="82" t="str">
        <f t="shared" ca="1" si="177"/>
        <v/>
      </c>
    </row>
    <row r="1563" spans="2:9" ht="15" thickBot="1" x14ac:dyDescent="0.35">
      <c r="B1563" s="79" t="str">
        <f t="shared" ca="1" si="173"/>
        <v/>
      </c>
      <c r="C1563" s="80" t="str">
        <f t="shared" ca="1" si="174"/>
        <v/>
      </c>
      <c r="D1563" s="83" t="str">
        <f t="shared" ca="1" si="172"/>
        <v/>
      </c>
      <c r="E1563" s="81">
        <f t="shared" ca="1" si="171"/>
        <v>0</v>
      </c>
      <c r="F1563" s="83"/>
      <c r="G1563" s="82" t="str">
        <f t="shared" ca="1" si="175"/>
        <v/>
      </c>
      <c r="H1563" s="82" t="str">
        <f t="shared" ca="1" si="176"/>
        <v/>
      </c>
      <c r="I1563" s="82" t="str">
        <f t="shared" ca="1" si="177"/>
        <v/>
      </c>
    </row>
    <row r="1564" spans="2:9" ht="15" thickBot="1" x14ac:dyDescent="0.35">
      <c r="B1564" s="79" t="str">
        <f t="shared" ca="1" si="173"/>
        <v/>
      </c>
      <c r="C1564" s="80" t="str">
        <f t="shared" ca="1" si="174"/>
        <v/>
      </c>
      <c r="D1564" s="83" t="str">
        <f t="shared" ca="1" si="172"/>
        <v/>
      </c>
      <c r="E1564" s="81">
        <f t="shared" ca="1" si="171"/>
        <v>0</v>
      </c>
      <c r="F1564" s="83"/>
      <c r="G1564" s="82" t="str">
        <f t="shared" ca="1" si="175"/>
        <v/>
      </c>
      <c r="H1564" s="82" t="str">
        <f t="shared" ca="1" si="176"/>
        <v/>
      </c>
      <c r="I1564" s="82" t="str">
        <f t="shared" ca="1" si="177"/>
        <v/>
      </c>
    </row>
    <row r="1565" spans="2:9" ht="15" thickBot="1" x14ac:dyDescent="0.35">
      <c r="B1565" s="79" t="str">
        <f t="shared" ca="1" si="173"/>
        <v/>
      </c>
      <c r="C1565" s="80" t="str">
        <f t="shared" ca="1" si="174"/>
        <v/>
      </c>
      <c r="D1565" s="83" t="str">
        <f t="shared" ca="1" si="172"/>
        <v/>
      </c>
      <c r="E1565" s="81">
        <f t="shared" ca="1" si="171"/>
        <v>0</v>
      </c>
      <c r="F1565" s="83"/>
      <c r="G1565" s="82" t="str">
        <f t="shared" ca="1" si="175"/>
        <v/>
      </c>
      <c r="H1565" s="82" t="str">
        <f t="shared" ca="1" si="176"/>
        <v/>
      </c>
      <c r="I1565" s="82" t="str">
        <f t="shared" ca="1" si="177"/>
        <v/>
      </c>
    </row>
    <row r="1566" spans="2:9" ht="15" thickBot="1" x14ac:dyDescent="0.35">
      <c r="B1566" s="79" t="str">
        <f t="shared" ca="1" si="173"/>
        <v/>
      </c>
      <c r="C1566" s="80" t="str">
        <f t="shared" ca="1" si="174"/>
        <v/>
      </c>
      <c r="D1566" s="83" t="str">
        <f t="shared" ca="1" si="172"/>
        <v/>
      </c>
      <c r="E1566" s="81">
        <f t="shared" ca="1" si="171"/>
        <v>0</v>
      </c>
      <c r="F1566" s="83"/>
      <c r="G1566" s="82" t="str">
        <f t="shared" ca="1" si="175"/>
        <v/>
      </c>
      <c r="H1566" s="82" t="str">
        <f t="shared" ca="1" si="176"/>
        <v/>
      </c>
      <c r="I1566" s="82" t="str">
        <f t="shared" ca="1" si="177"/>
        <v/>
      </c>
    </row>
    <row r="1567" spans="2:9" ht="15" thickBot="1" x14ac:dyDescent="0.35">
      <c r="B1567" s="79" t="str">
        <f t="shared" ca="1" si="173"/>
        <v/>
      </c>
      <c r="C1567" s="80" t="str">
        <f t="shared" ca="1" si="174"/>
        <v/>
      </c>
      <c r="D1567" s="83" t="str">
        <f t="shared" ca="1" si="172"/>
        <v/>
      </c>
      <c r="E1567" s="81">
        <f t="shared" ca="1" si="171"/>
        <v>0</v>
      </c>
      <c r="F1567" s="83"/>
      <c r="G1567" s="82" t="str">
        <f t="shared" ca="1" si="175"/>
        <v/>
      </c>
      <c r="H1567" s="82" t="str">
        <f t="shared" ca="1" si="176"/>
        <v/>
      </c>
      <c r="I1567" s="82" t="str">
        <f t="shared" ca="1" si="177"/>
        <v/>
      </c>
    </row>
    <row r="1568" spans="2:9" ht="15" thickBot="1" x14ac:dyDescent="0.35">
      <c r="B1568" s="79" t="str">
        <f t="shared" ca="1" si="173"/>
        <v/>
      </c>
      <c r="C1568" s="80" t="str">
        <f t="shared" ca="1" si="174"/>
        <v/>
      </c>
      <c r="D1568" s="83" t="str">
        <f t="shared" ca="1" si="172"/>
        <v/>
      </c>
      <c r="E1568" s="81">
        <f t="shared" ca="1" si="171"/>
        <v>0</v>
      </c>
      <c r="F1568" s="83"/>
      <c r="G1568" s="82" t="str">
        <f t="shared" ca="1" si="175"/>
        <v/>
      </c>
      <c r="H1568" s="82" t="str">
        <f t="shared" ca="1" si="176"/>
        <v/>
      </c>
      <c r="I1568" s="82" t="str">
        <f t="shared" ca="1" si="177"/>
        <v/>
      </c>
    </row>
    <row r="1569" spans="2:9" ht="15" thickBot="1" x14ac:dyDescent="0.35">
      <c r="B1569" s="79" t="str">
        <f t="shared" ca="1" si="173"/>
        <v/>
      </c>
      <c r="C1569" s="80" t="str">
        <f t="shared" ca="1" si="174"/>
        <v/>
      </c>
      <c r="D1569" s="83" t="str">
        <f t="shared" ca="1" si="172"/>
        <v/>
      </c>
      <c r="E1569" s="81">
        <f t="shared" ca="1" si="171"/>
        <v>0</v>
      </c>
      <c r="F1569" s="83"/>
      <c r="G1569" s="82" t="str">
        <f t="shared" ca="1" si="175"/>
        <v/>
      </c>
      <c r="H1569" s="82" t="str">
        <f t="shared" ca="1" si="176"/>
        <v/>
      </c>
      <c r="I1569" s="82" t="str">
        <f t="shared" ca="1" si="177"/>
        <v/>
      </c>
    </row>
    <row r="1570" spans="2:9" ht="15" thickBot="1" x14ac:dyDescent="0.35">
      <c r="B1570" s="79" t="str">
        <f t="shared" ca="1" si="173"/>
        <v/>
      </c>
      <c r="C1570" s="80" t="str">
        <f t="shared" ca="1" si="174"/>
        <v/>
      </c>
      <c r="D1570" s="83" t="str">
        <f t="shared" ca="1" si="172"/>
        <v/>
      </c>
      <c r="E1570" s="81">
        <f t="shared" ca="1" si="171"/>
        <v>0</v>
      </c>
      <c r="F1570" s="83"/>
      <c r="G1570" s="82" t="str">
        <f t="shared" ca="1" si="175"/>
        <v/>
      </c>
      <c r="H1570" s="82" t="str">
        <f t="shared" ca="1" si="176"/>
        <v/>
      </c>
      <c r="I1570" s="82" t="str">
        <f t="shared" ca="1" si="177"/>
        <v/>
      </c>
    </row>
    <row r="1571" spans="2:9" ht="15" thickBot="1" x14ac:dyDescent="0.35">
      <c r="B1571" s="79" t="str">
        <f t="shared" ca="1" si="173"/>
        <v/>
      </c>
      <c r="C1571" s="80" t="str">
        <f t="shared" ca="1" si="174"/>
        <v/>
      </c>
      <c r="D1571" s="83" t="str">
        <f t="shared" ca="1" si="172"/>
        <v/>
      </c>
      <c r="E1571" s="81">
        <f t="shared" ca="1" si="171"/>
        <v>0</v>
      </c>
      <c r="F1571" s="83"/>
      <c r="G1571" s="82" t="str">
        <f t="shared" ca="1" si="175"/>
        <v/>
      </c>
      <c r="H1571" s="82" t="str">
        <f t="shared" ca="1" si="176"/>
        <v/>
      </c>
      <c r="I1571" s="82" t="str">
        <f t="shared" ca="1" si="177"/>
        <v/>
      </c>
    </row>
    <row r="1572" spans="2:9" ht="15" thickBot="1" x14ac:dyDescent="0.35">
      <c r="B1572" s="79" t="str">
        <f t="shared" ca="1" si="173"/>
        <v/>
      </c>
      <c r="C1572" s="80" t="str">
        <f t="shared" ca="1" si="174"/>
        <v/>
      </c>
      <c r="D1572" s="83" t="str">
        <f t="shared" ca="1" si="172"/>
        <v/>
      </c>
      <c r="E1572" s="81">
        <f t="shared" ref="E1572:E1635" ca="1" si="178">IFERROR(IF(I1571-D1572&lt;$E$13,0,IF(B1572=$I$17,$E$13,IF(B1572&lt;$I$17,0,IF(MOD(B1572-$I$17,$E$18)=0,$E$13,0)))),0)</f>
        <v>0</v>
      </c>
      <c r="F1572" s="83"/>
      <c r="G1572" s="82" t="str">
        <f t="shared" ca="1" si="175"/>
        <v/>
      </c>
      <c r="H1572" s="82" t="str">
        <f t="shared" ca="1" si="176"/>
        <v/>
      </c>
      <c r="I1572" s="82" t="str">
        <f t="shared" ca="1" si="177"/>
        <v/>
      </c>
    </row>
    <row r="1573" spans="2:9" ht="15" thickBot="1" x14ac:dyDescent="0.35">
      <c r="B1573" s="79" t="str">
        <f t="shared" ca="1" si="173"/>
        <v/>
      </c>
      <c r="C1573" s="80" t="str">
        <f t="shared" ca="1" si="174"/>
        <v/>
      </c>
      <c r="D1573" s="83" t="str">
        <f t="shared" ca="1" si="172"/>
        <v/>
      </c>
      <c r="E1573" s="81">
        <f t="shared" ca="1" si="178"/>
        <v>0</v>
      </c>
      <c r="F1573" s="83"/>
      <c r="G1573" s="82" t="str">
        <f t="shared" ca="1" si="175"/>
        <v/>
      </c>
      <c r="H1573" s="82" t="str">
        <f t="shared" ca="1" si="176"/>
        <v/>
      </c>
      <c r="I1573" s="82" t="str">
        <f t="shared" ca="1" si="177"/>
        <v/>
      </c>
    </row>
    <row r="1574" spans="2:9" ht="15" thickBot="1" x14ac:dyDescent="0.35">
      <c r="B1574" s="79" t="str">
        <f t="shared" ca="1" si="173"/>
        <v/>
      </c>
      <c r="C1574" s="80" t="str">
        <f t="shared" ca="1" si="174"/>
        <v/>
      </c>
      <c r="D1574" s="83" t="str">
        <f t="shared" ca="1" si="172"/>
        <v/>
      </c>
      <c r="E1574" s="81">
        <f t="shared" ca="1" si="178"/>
        <v>0</v>
      </c>
      <c r="F1574" s="83"/>
      <c r="G1574" s="82" t="str">
        <f t="shared" ca="1" si="175"/>
        <v/>
      </c>
      <c r="H1574" s="82" t="str">
        <f t="shared" ca="1" si="176"/>
        <v/>
      </c>
      <c r="I1574" s="82" t="str">
        <f t="shared" ca="1" si="177"/>
        <v/>
      </c>
    </row>
    <row r="1575" spans="2:9" ht="15" thickBot="1" x14ac:dyDescent="0.35">
      <c r="B1575" s="79" t="str">
        <f t="shared" ca="1" si="173"/>
        <v/>
      </c>
      <c r="C1575" s="80" t="str">
        <f t="shared" ca="1" si="174"/>
        <v/>
      </c>
      <c r="D1575" s="83" t="str">
        <f t="shared" ca="1" si="172"/>
        <v/>
      </c>
      <c r="E1575" s="81">
        <f t="shared" ca="1" si="178"/>
        <v>0</v>
      </c>
      <c r="F1575" s="83"/>
      <c r="G1575" s="82" t="str">
        <f t="shared" ca="1" si="175"/>
        <v/>
      </c>
      <c r="H1575" s="82" t="str">
        <f t="shared" ca="1" si="176"/>
        <v/>
      </c>
      <c r="I1575" s="82" t="str">
        <f t="shared" ca="1" si="177"/>
        <v/>
      </c>
    </row>
    <row r="1576" spans="2:9" ht="15" thickBot="1" x14ac:dyDescent="0.35">
      <c r="B1576" s="79" t="str">
        <f t="shared" ca="1" si="173"/>
        <v/>
      </c>
      <c r="C1576" s="80" t="str">
        <f t="shared" ca="1" si="174"/>
        <v/>
      </c>
      <c r="D1576" s="83" t="str">
        <f t="shared" ca="1" si="172"/>
        <v/>
      </c>
      <c r="E1576" s="81">
        <f t="shared" ca="1" si="178"/>
        <v>0</v>
      </c>
      <c r="F1576" s="83"/>
      <c r="G1576" s="82" t="str">
        <f t="shared" ca="1" si="175"/>
        <v/>
      </c>
      <c r="H1576" s="82" t="str">
        <f t="shared" ca="1" si="176"/>
        <v/>
      </c>
      <c r="I1576" s="82" t="str">
        <f t="shared" ca="1" si="177"/>
        <v/>
      </c>
    </row>
    <row r="1577" spans="2:9" ht="15" thickBot="1" x14ac:dyDescent="0.35">
      <c r="B1577" s="79" t="str">
        <f t="shared" ca="1" si="173"/>
        <v/>
      </c>
      <c r="C1577" s="80" t="str">
        <f t="shared" ca="1" si="174"/>
        <v/>
      </c>
      <c r="D1577" s="83" t="str">
        <f t="shared" ref="D1577:D1633" ca="1" si="179">IF(B1577="","",IF(I1576&lt;payment_3,I1576*(1+rate_3),payment_3))</f>
        <v/>
      </c>
      <c r="E1577" s="81">
        <f t="shared" ca="1" si="178"/>
        <v>0</v>
      </c>
      <c r="F1577" s="83"/>
      <c r="G1577" s="82" t="str">
        <f t="shared" ca="1" si="175"/>
        <v/>
      </c>
      <c r="H1577" s="82" t="str">
        <f t="shared" ca="1" si="176"/>
        <v/>
      </c>
      <c r="I1577" s="82" t="str">
        <f t="shared" ca="1" si="177"/>
        <v/>
      </c>
    </row>
    <row r="1578" spans="2:9" ht="15" thickBot="1" x14ac:dyDescent="0.35">
      <c r="B1578" s="79" t="str">
        <f t="shared" ca="1" si="173"/>
        <v/>
      </c>
      <c r="C1578" s="80" t="str">
        <f t="shared" ca="1" si="174"/>
        <v/>
      </c>
      <c r="D1578" s="83" t="str">
        <f t="shared" ca="1" si="179"/>
        <v/>
      </c>
      <c r="E1578" s="81">
        <f t="shared" ca="1" si="178"/>
        <v>0</v>
      </c>
      <c r="F1578" s="83"/>
      <c r="G1578" s="82" t="str">
        <f t="shared" ca="1" si="175"/>
        <v/>
      </c>
      <c r="H1578" s="82" t="str">
        <f t="shared" ca="1" si="176"/>
        <v/>
      </c>
      <c r="I1578" s="82" t="str">
        <f t="shared" ca="1" si="177"/>
        <v/>
      </c>
    </row>
    <row r="1579" spans="2:9" ht="15" thickBot="1" x14ac:dyDescent="0.35">
      <c r="B1579" s="79" t="str">
        <f t="shared" ca="1" si="173"/>
        <v/>
      </c>
      <c r="C1579" s="80" t="str">
        <f t="shared" ca="1" si="174"/>
        <v/>
      </c>
      <c r="D1579" s="83" t="str">
        <f t="shared" ca="1" si="179"/>
        <v/>
      </c>
      <c r="E1579" s="81">
        <f t="shared" ca="1" si="178"/>
        <v>0</v>
      </c>
      <c r="F1579" s="83"/>
      <c r="G1579" s="82" t="str">
        <f t="shared" ca="1" si="175"/>
        <v/>
      </c>
      <c r="H1579" s="82" t="str">
        <f t="shared" ca="1" si="176"/>
        <v/>
      </c>
      <c r="I1579" s="82" t="str">
        <f t="shared" ca="1" si="177"/>
        <v/>
      </c>
    </row>
    <row r="1580" spans="2:9" ht="15" thickBot="1" x14ac:dyDescent="0.35">
      <c r="B1580" s="79" t="str">
        <f t="shared" ca="1" si="173"/>
        <v/>
      </c>
      <c r="C1580" s="80" t="str">
        <f t="shared" ca="1" si="174"/>
        <v/>
      </c>
      <c r="D1580" s="83" t="str">
        <f t="shared" ca="1" si="179"/>
        <v/>
      </c>
      <c r="E1580" s="81">
        <f t="shared" ca="1" si="178"/>
        <v>0</v>
      </c>
      <c r="F1580" s="83"/>
      <c r="G1580" s="82" t="str">
        <f t="shared" ca="1" si="175"/>
        <v/>
      </c>
      <c r="H1580" s="82" t="str">
        <f t="shared" ca="1" si="176"/>
        <v/>
      </c>
      <c r="I1580" s="82" t="str">
        <f t="shared" ca="1" si="177"/>
        <v/>
      </c>
    </row>
    <row r="1581" spans="2:9" ht="15" thickBot="1" x14ac:dyDescent="0.35">
      <c r="B1581" s="79" t="str">
        <f t="shared" ca="1" si="173"/>
        <v/>
      </c>
      <c r="C1581" s="80" t="str">
        <f t="shared" ca="1" si="174"/>
        <v/>
      </c>
      <c r="D1581" s="83" t="str">
        <f t="shared" ca="1" si="179"/>
        <v/>
      </c>
      <c r="E1581" s="81">
        <f t="shared" ca="1" si="178"/>
        <v>0</v>
      </c>
      <c r="F1581" s="83"/>
      <c r="G1581" s="82" t="str">
        <f t="shared" ca="1" si="175"/>
        <v/>
      </c>
      <c r="H1581" s="82" t="str">
        <f t="shared" ca="1" si="176"/>
        <v/>
      </c>
      <c r="I1581" s="82" t="str">
        <f t="shared" ca="1" si="177"/>
        <v/>
      </c>
    </row>
    <row r="1582" spans="2:9" ht="15" thickBot="1" x14ac:dyDescent="0.35">
      <c r="B1582" s="79" t="str">
        <f t="shared" ca="1" si="173"/>
        <v/>
      </c>
      <c r="C1582" s="80" t="str">
        <f t="shared" ca="1" si="174"/>
        <v/>
      </c>
      <c r="D1582" s="83" t="str">
        <f t="shared" ca="1" si="179"/>
        <v/>
      </c>
      <c r="E1582" s="81">
        <f t="shared" ca="1" si="178"/>
        <v>0</v>
      </c>
      <c r="F1582" s="83"/>
      <c r="G1582" s="82" t="str">
        <f t="shared" ca="1" si="175"/>
        <v/>
      </c>
      <c r="H1582" s="82" t="str">
        <f t="shared" ca="1" si="176"/>
        <v/>
      </c>
      <c r="I1582" s="82" t="str">
        <f t="shared" ca="1" si="177"/>
        <v/>
      </c>
    </row>
    <row r="1583" spans="2:9" ht="15" thickBot="1" x14ac:dyDescent="0.35">
      <c r="B1583" s="79" t="str">
        <f t="shared" ref="B1583:B1646" ca="1" si="180">IFERROR(IF(I1582&lt;=0,"",B1582+1),"")</f>
        <v/>
      </c>
      <c r="C1583" s="80" t="str">
        <f t="shared" ca="1" si="174"/>
        <v/>
      </c>
      <c r="D1583" s="83" t="str">
        <f t="shared" ca="1" si="179"/>
        <v/>
      </c>
      <c r="E1583" s="81">
        <f t="shared" ca="1" si="178"/>
        <v>0</v>
      </c>
      <c r="F1583" s="83"/>
      <c r="G1583" s="82" t="str">
        <f t="shared" ca="1" si="175"/>
        <v/>
      </c>
      <c r="H1583" s="82" t="str">
        <f t="shared" ca="1" si="176"/>
        <v/>
      </c>
      <c r="I1583" s="82" t="str">
        <f t="shared" ca="1" si="177"/>
        <v/>
      </c>
    </row>
    <row r="1584" spans="2:9" ht="15" thickBot="1" x14ac:dyDescent="0.35">
      <c r="B1584" s="79" t="str">
        <f t="shared" ca="1" si="180"/>
        <v/>
      </c>
      <c r="C1584" s="80" t="str">
        <f t="shared" ca="1" si="174"/>
        <v/>
      </c>
      <c r="D1584" s="83" t="str">
        <f t="shared" ca="1" si="179"/>
        <v/>
      </c>
      <c r="E1584" s="81">
        <f t="shared" ca="1" si="178"/>
        <v>0</v>
      </c>
      <c r="F1584" s="83"/>
      <c r="G1584" s="82" t="str">
        <f t="shared" ca="1" si="175"/>
        <v/>
      </c>
      <c r="H1584" s="82" t="str">
        <f t="shared" ca="1" si="176"/>
        <v/>
      </c>
      <c r="I1584" s="82" t="str">
        <f t="shared" ca="1" si="177"/>
        <v/>
      </c>
    </row>
    <row r="1585" spans="2:9" ht="15" thickBot="1" x14ac:dyDescent="0.35">
      <c r="B1585" s="79" t="str">
        <f t="shared" ca="1" si="180"/>
        <v/>
      </c>
      <c r="C1585" s="80" t="str">
        <f t="shared" ca="1" si="174"/>
        <v/>
      </c>
      <c r="D1585" s="83" t="str">
        <f t="shared" ca="1" si="179"/>
        <v/>
      </c>
      <c r="E1585" s="81">
        <f t="shared" ca="1" si="178"/>
        <v>0</v>
      </c>
      <c r="F1585" s="83"/>
      <c r="G1585" s="82" t="str">
        <f t="shared" ca="1" si="175"/>
        <v/>
      </c>
      <c r="H1585" s="82" t="str">
        <f t="shared" ca="1" si="176"/>
        <v/>
      </c>
      <c r="I1585" s="82" t="str">
        <f t="shared" ca="1" si="177"/>
        <v/>
      </c>
    </row>
    <row r="1586" spans="2:9" ht="15" thickBot="1" x14ac:dyDescent="0.35">
      <c r="B1586" s="79" t="str">
        <f t="shared" ca="1" si="180"/>
        <v/>
      </c>
      <c r="C1586" s="80" t="str">
        <f t="shared" ca="1" si="174"/>
        <v/>
      </c>
      <c r="D1586" s="83" t="str">
        <f t="shared" ca="1" si="179"/>
        <v/>
      </c>
      <c r="E1586" s="81">
        <f t="shared" ca="1" si="178"/>
        <v>0</v>
      </c>
      <c r="F1586" s="83"/>
      <c r="G1586" s="82" t="str">
        <f t="shared" ca="1" si="175"/>
        <v/>
      </c>
      <c r="H1586" s="82" t="str">
        <f t="shared" ca="1" si="176"/>
        <v/>
      </c>
      <c r="I1586" s="82" t="str">
        <f t="shared" ca="1" si="177"/>
        <v/>
      </c>
    </row>
    <row r="1587" spans="2:9" ht="15" thickBot="1" x14ac:dyDescent="0.35">
      <c r="B1587" s="79" t="str">
        <f t="shared" ca="1" si="180"/>
        <v/>
      </c>
      <c r="C1587" s="80" t="str">
        <f t="shared" ca="1" si="174"/>
        <v/>
      </c>
      <c r="D1587" s="83" t="str">
        <f t="shared" ca="1" si="179"/>
        <v/>
      </c>
      <c r="E1587" s="81">
        <f t="shared" ca="1" si="178"/>
        <v>0</v>
      </c>
      <c r="F1587" s="83"/>
      <c r="G1587" s="82" t="str">
        <f t="shared" ca="1" si="175"/>
        <v/>
      </c>
      <c r="H1587" s="82" t="str">
        <f t="shared" ca="1" si="176"/>
        <v/>
      </c>
      <c r="I1587" s="82" t="str">
        <f t="shared" ca="1" si="177"/>
        <v/>
      </c>
    </row>
    <row r="1588" spans="2:9" ht="15" thickBot="1" x14ac:dyDescent="0.35">
      <c r="B1588" s="79" t="str">
        <f t="shared" ca="1" si="180"/>
        <v/>
      </c>
      <c r="C1588" s="80" t="str">
        <f t="shared" ca="1" si="174"/>
        <v/>
      </c>
      <c r="D1588" s="83" t="str">
        <f t="shared" ca="1" si="179"/>
        <v/>
      </c>
      <c r="E1588" s="81">
        <f t="shared" ca="1" si="178"/>
        <v>0</v>
      </c>
      <c r="F1588" s="83"/>
      <c r="G1588" s="82" t="str">
        <f t="shared" ca="1" si="175"/>
        <v/>
      </c>
      <c r="H1588" s="82" t="str">
        <f t="shared" ca="1" si="176"/>
        <v/>
      </c>
      <c r="I1588" s="82" t="str">
        <f t="shared" ca="1" si="177"/>
        <v/>
      </c>
    </row>
    <row r="1589" spans="2:9" ht="15" thickBot="1" x14ac:dyDescent="0.35">
      <c r="B1589" s="79" t="str">
        <f t="shared" ca="1" si="180"/>
        <v/>
      </c>
      <c r="C1589" s="80" t="str">
        <f t="shared" ca="1" si="174"/>
        <v/>
      </c>
      <c r="D1589" s="83" t="str">
        <f t="shared" ca="1" si="179"/>
        <v/>
      </c>
      <c r="E1589" s="81">
        <f t="shared" ca="1" si="178"/>
        <v>0</v>
      </c>
      <c r="F1589" s="83"/>
      <c r="G1589" s="82" t="str">
        <f t="shared" ca="1" si="175"/>
        <v/>
      </c>
      <c r="H1589" s="82" t="str">
        <f t="shared" ca="1" si="176"/>
        <v/>
      </c>
      <c r="I1589" s="82" t="str">
        <f t="shared" ca="1" si="177"/>
        <v/>
      </c>
    </row>
    <row r="1590" spans="2:9" ht="15" thickBot="1" x14ac:dyDescent="0.35">
      <c r="B1590" s="79" t="str">
        <f t="shared" ca="1" si="180"/>
        <v/>
      </c>
      <c r="C1590" s="80" t="str">
        <f t="shared" ca="1" si="174"/>
        <v/>
      </c>
      <c r="D1590" s="83" t="str">
        <f t="shared" ca="1" si="179"/>
        <v/>
      </c>
      <c r="E1590" s="81">
        <f t="shared" ca="1" si="178"/>
        <v>0</v>
      </c>
      <c r="F1590" s="83"/>
      <c r="G1590" s="82" t="str">
        <f t="shared" ca="1" si="175"/>
        <v/>
      </c>
      <c r="H1590" s="82" t="str">
        <f t="shared" ca="1" si="176"/>
        <v/>
      </c>
      <c r="I1590" s="82" t="str">
        <f t="shared" ca="1" si="177"/>
        <v/>
      </c>
    </row>
    <row r="1591" spans="2:9" ht="15" thickBot="1" x14ac:dyDescent="0.35">
      <c r="B1591" s="79" t="str">
        <f t="shared" ca="1" si="180"/>
        <v/>
      </c>
      <c r="C1591" s="80" t="str">
        <f t="shared" ca="1" si="174"/>
        <v/>
      </c>
      <c r="D1591" s="83" t="str">
        <f t="shared" ca="1" si="179"/>
        <v/>
      </c>
      <c r="E1591" s="81">
        <f t="shared" ca="1" si="178"/>
        <v>0</v>
      </c>
      <c r="F1591" s="83"/>
      <c r="G1591" s="82" t="str">
        <f t="shared" ca="1" si="175"/>
        <v/>
      </c>
      <c r="H1591" s="82" t="str">
        <f t="shared" ca="1" si="176"/>
        <v/>
      </c>
      <c r="I1591" s="82" t="str">
        <f t="shared" ca="1" si="177"/>
        <v/>
      </c>
    </row>
    <row r="1592" spans="2:9" ht="15" thickBot="1" x14ac:dyDescent="0.35">
      <c r="B1592" s="79" t="str">
        <f t="shared" ca="1" si="180"/>
        <v/>
      </c>
      <c r="C1592" s="80" t="str">
        <f t="shared" ca="1" si="174"/>
        <v/>
      </c>
      <c r="D1592" s="83" t="str">
        <f t="shared" ca="1" si="179"/>
        <v/>
      </c>
      <c r="E1592" s="81">
        <f t="shared" ca="1" si="178"/>
        <v>0</v>
      </c>
      <c r="F1592" s="83"/>
      <c r="G1592" s="82" t="str">
        <f t="shared" ca="1" si="175"/>
        <v/>
      </c>
      <c r="H1592" s="82" t="str">
        <f t="shared" ca="1" si="176"/>
        <v/>
      </c>
      <c r="I1592" s="82" t="str">
        <f t="shared" ca="1" si="177"/>
        <v/>
      </c>
    </row>
    <row r="1593" spans="2:9" ht="15" thickBot="1" x14ac:dyDescent="0.35">
      <c r="B1593" s="79" t="str">
        <f t="shared" ca="1" si="180"/>
        <v/>
      </c>
      <c r="C1593" s="80" t="str">
        <f t="shared" ca="1" si="174"/>
        <v/>
      </c>
      <c r="D1593" s="83" t="str">
        <f t="shared" ca="1" si="179"/>
        <v/>
      </c>
      <c r="E1593" s="81">
        <f t="shared" ca="1" si="178"/>
        <v>0</v>
      </c>
      <c r="F1593" s="83"/>
      <c r="G1593" s="82" t="str">
        <f t="shared" ca="1" si="175"/>
        <v/>
      </c>
      <c r="H1593" s="82" t="str">
        <f t="shared" ca="1" si="176"/>
        <v/>
      </c>
      <c r="I1593" s="82" t="str">
        <f t="shared" ca="1" si="177"/>
        <v/>
      </c>
    </row>
    <row r="1594" spans="2:9" ht="15" thickBot="1" x14ac:dyDescent="0.35">
      <c r="B1594" s="79" t="str">
        <f t="shared" ca="1" si="180"/>
        <v/>
      </c>
      <c r="C1594" s="80" t="str">
        <f t="shared" ca="1" si="174"/>
        <v/>
      </c>
      <c r="D1594" s="83" t="str">
        <f t="shared" ca="1" si="179"/>
        <v/>
      </c>
      <c r="E1594" s="81">
        <f t="shared" ca="1" si="178"/>
        <v>0</v>
      </c>
      <c r="F1594" s="83"/>
      <c r="G1594" s="82" t="str">
        <f t="shared" ca="1" si="175"/>
        <v/>
      </c>
      <c r="H1594" s="82" t="str">
        <f t="shared" ca="1" si="176"/>
        <v/>
      </c>
      <c r="I1594" s="82" t="str">
        <f t="shared" ca="1" si="177"/>
        <v/>
      </c>
    </row>
    <row r="1595" spans="2:9" ht="15" thickBot="1" x14ac:dyDescent="0.35">
      <c r="B1595" s="79" t="str">
        <f t="shared" ca="1" si="180"/>
        <v/>
      </c>
      <c r="C1595" s="80" t="str">
        <f t="shared" ca="1" si="174"/>
        <v/>
      </c>
      <c r="D1595" s="83" t="str">
        <f t="shared" ca="1" si="179"/>
        <v/>
      </c>
      <c r="E1595" s="81">
        <f t="shared" ca="1" si="178"/>
        <v>0</v>
      </c>
      <c r="F1595" s="83"/>
      <c r="G1595" s="82" t="str">
        <f t="shared" ca="1" si="175"/>
        <v/>
      </c>
      <c r="H1595" s="82" t="str">
        <f t="shared" ca="1" si="176"/>
        <v/>
      </c>
      <c r="I1595" s="82" t="str">
        <f t="shared" ca="1" si="177"/>
        <v/>
      </c>
    </row>
    <row r="1596" spans="2:9" ht="15" thickBot="1" x14ac:dyDescent="0.35">
      <c r="B1596" s="79" t="str">
        <f t="shared" ca="1" si="180"/>
        <v/>
      </c>
      <c r="C1596" s="80" t="str">
        <f t="shared" ca="1" si="174"/>
        <v/>
      </c>
      <c r="D1596" s="83" t="str">
        <f t="shared" ca="1" si="179"/>
        <v/>
      </c>
      <c r="E1596" s="81">
        <f t="shared" ca="1" si="178"/>
        <v>0</v>
      </c>
      <c r="F1596" s="83"/>
      <c r="G1596" s="82" t="str">
        <f t="shared" ca="1" si="175"/>
        <v/>
      </c>
      <c r="H1596" s="82" t="str">
        <f t="shared" ca="1" si="176"/>
        <v/>
      </c>
      <c r="I1596" s="82" t="str">
        <f t="shared" ca="1" si="177"/>
        <v/>
      </c>
    </row>
    <row r="1597" spans="2:9" ht="15" thickBot="1" x14ac:dyDescent="0.35">
      <c r="B1597" s="79" t="str">
        <f t="shared" ca="1" si="180"/>
        <v/>
      </c>
      <c r="C1597" s="80" t="str">
        <f t="shared" ca="1" si="174"/>
        <v/>
      </c>
      <c r="D1597" s="83" t="str">
        <f t="shared" ca="1" si="179"/>
        <v/>
      </c>
      <c r="E1597" s="81">
        <f t="shared" ca="1" si="178"/>
        <v>0</v>
      </c>
      <c r="F1597" s="83"/>
      <c r="G1597" s="82" t="str">
        <f t="shared" ca="1" si="175"/>
        <v/>
      </c>
      <c r="H1597" s="82" t="str">
        <f t="shared" ca="1" si="176"/>
        <v/>
      </c>
      <c r="I1597" s="82" t="str">
        <f t="shared" ca="1" si="177"/>
        <v/>
      </c>
    </row>
    <row r="1598" spans="2:9" ht="15" thickBot="1" x14ac:dyDescent="0.35">
      <c r="B1598" s="79" t="str">
        <f t="shared" ca="1" si="180"/>
        <v/>
      </c>
      <c r="C1598" s="80" t="str">
        <f t="shared" ca="1" si="174"/>
        <v/>
      </c>
      <c r="D1598" s="83" t="str">
        <f t="shared" ca="1" si="179"/>
        <v/>
      </c>
      <c r="E1598" s="81">
        <f t="shared" ca="1" si="178"/>
        <v>0</v>
      </c>
      <c r="F1598" s="83"/>
      <c r="G1598" s="82" t="str">
        <f t="shared" ca="1" si="175"/>
        <v/>
      </c>
      <c r="H1598" s="82" t="str">
        <f t="shared" ca="1" si="176"/>
        <v/>
      </c>
      <c r="I1598" s="82" t="str">
        <f t="shared" ca="1" si="177"/>
        <v/>
      </c>
    </row>
    <row r="1599" spans="2:9" ht="15" thickBot="1" x14ac:dyDescent="0.35">
      <c r="B1599" s="79" t="str">
        <f t="shared" ca="1" si="180"/>
        <v/>
      </c>
      <c r="C1599" s="80" t="str">
        <f t="shared" ca="1" si="174"/>
        <v/>
      </c>
      <c r="D1599" s="83" t="str">
        <f t="shared" ca="1" si="179"/>
        <v/>
      </c>
      <c r="E1599" s="81">
        <f t="shared" ca="1" si="178"/>
        <v>0</v>
      </c>
      <c r="F1599" s="83"/>
      <c r="G1599" s="82" t="str">
        <f t="shared" ca="1" si="175"/>
        <v/>
      </c>
      <c r="H1599" s="82" t="str">
        <f t="shared" ca="1" si="176"/>
        <v/>
      </c>
      <c r="I1599" s="82" t="str">
        <f t="shared" ca="1" si="177"/>
        <v/>
      </c>
    </row>
    <row r="1600" spans="2:9" ht="15" thickBot="1" x14ac:dyDescent="0.35">
      <c r="B1600" s="79" t="str">
        <f t="shared" ca="1" si="180"/>
        <v/>
      </c>
      <c r="C1600" s="80" t="str">
        <f t="shared" ca="1" si="174"/>
        <v/>
      </c>
      <c r="D1600" s="83" t="str">
        <f t="shared" ca="1" si="179"/>
        <v/>
      </c>
      <c r="E1600" s="81">
        <f t="shared" ca="1" si="178"/>
        <v>0</v>
      </c>
      <c r="F1600" s="83"/>
      <c r="G1600" s="82" t="str">
        <f t="shared" ca="1" si="175"/>
        <v/>
      </c>
      <c r="H1600" s="82" t="str">
        <f t="shared" ca="1" si="176"/>
        <v/>
      </c>
      <c r="I1600" s="82" t="str">
        <f t="shared" ca="1" si="177"/>
        <v/>
      </c>
    </row>
    <row r="1601" spans="2:9" ht="15" thickBot="1" x14ac:dyDescent="0.35">
      <c r="B1601" s="79" t="str">
        <f t="shared" ca="1" si="180"/>
        <v/>
      </c>
      <c r="C1601" s="80" t="str">
        <f t="shared" ca="1" si="174"/>
        <v/>
      </c>
      <c r="D1601" s="83" t="str">
        <f t="shared" ca="1" si="179"/>
        <v/>
      </c>
      <c r="E1601" s="81">
        <f t="shared" ca="1" si="178"/>
        <v>0</v>
      </c>
      <c r="F1601" s="83"/>
      <c r="G1601" s="82" t="str">
        <f t="shared" ca="1" si="175"/>
        <v/>
      </c>
      <c r="H1601" s="82" t="str">
        <f t="shared" ca="1" si="176"/>
        <v/>
      </c>
      <c r="I1601" s="82" t="str">
        <f t="shared" ca="1" si="177"/>
        <v/>
      </c>
    </row>
    <row r="1602" spans="2:9" ht="15" thickBot="1" x14ac:dyDescent="0.35">
      <c r="B1602" s="79" t="str">
        <f t="shared" ca="1" si="180"/>
        <v/>
      </c>
      <c r="C1602" s="80" t="str">
        <f t="shared" ca="1" si="174"/>
        <v/>
      </c>
      <c r="D1602" s="83" t="str">
        <f t="shared" ca="1" si="179"/>
        <v/>
      </c>
      <c r="E1602" s="81">
        <f t="shared" ca="1" si="178"/>
        <v>0</v>
      </c>
      <c r="F1602" s="83"/>
      <c r="G1602" s="82" t="str">
        <f t="shared" ca="1" si="175"/>
        <v/>
      </c>
      <c r="H1602" s="82" t="str">
        <f t="shared" ca="1" si="176"/>
        <v/>
      </c>
      <c r="I1602" s="82" t="str">
        <f t="shared" ca="1" si="177"/>
        <v/>
      </c>
    </row>
    <row r="1603" spans="2:9" ht="15" thickBot="1" x14ac:dyDescent="0.35">
      <c r="B1603" s="79" t="str">
        <f t="shared" ca="1" si="180"/>
        <v/>
      </c>
      <c r="C1603" s="80" t="str">
        <f t="shared" ca="1" si="174"/>
        <v/>
      </c>
      <c r="D1603" s="83" t="str">
        <f t="shared" ca="1" si="179"/>
        <v/>
      </c>
      <c r="E1603" s="81">
        <f t="shared" ca="1" si="178"/>
        <v>0</v>
      </c>
      <c r="F1603" s="83"/>
      <c r="G1603" s="82" t="str">
        <f t="shared" ca="1" si="175"/>
        <v/>
      </c>
      <c r="H1603" s="82" t="str">
        <f t="shared" ca="1" si="176"/>
        <v/>
      </c>
      <c r="I1603" s="82" t="str">
        <f t="shared" ca="1" si="177"/>
        <v/>
      </c>
    </row>
    <row r="1604" spans="2:9" ht="15" thickBot="1" x14ac:dyDescent="0.35">
      <c r="B1604" s="79" t="str">
        <f t="shared" ca="1" si="180"/>
        <v/>
      </c>
      <c r="C1604" s="80" t="str">
        <f t="shared" ca="1" si="174"/>
        <v/>
      </c>
      <c r="D1604" s="83" t="str">
        <f t="shared" ca="1" si="179"/>
        <v/>
      </c>
      <c r="E1604" s="81">
        <f t="shared" ca="1" si="178"/>
        <v>0</v>
      </c>
      <c r="F1604" s="83"/>
      <c r="G1604" s="82" t="str">
        <f t="shared" ca="1" si="175"/>
        <v/>
      </c>
      <c r="H1604" s="82" t="str">
        <f t="shared" ca="1" si="176"/>
        <v/>
      </c>
      <c r="I1604" s="82" t="str">
        <f t="shared" ca="1" si="177"/>
        <v/>
      </c>
    </row>
    <row r="1605" spans="2:9" ht="15" thickBot="1" x14ac:dyDescent="0.35">
      <c r="B1605" s="79" t="str">
        <f t="shared" ca="1" si="180"/>
        <v/>
      </c>
      <c r="C1605" s="80" t="str">
        <f t="shared" ca="1" si="174"/>
        <v/>
      </c>
      <c r="D1605" s="83" t="str">
        <f t="shared" ca="1" si="179"/>
        <v/>
      </c>
      <c r="E1605" s="81">
        <f t="shared" ca="1" si="178"/>
        <v>0</v>
      </c>
      <c r="F1605" s="83"/>
      <c r="G1605" s="82" t="str">
        <f t="shared" ca="1" si="175"/>
        <v/>
      </c>
      <c r="H1605" s="82" t="str">
        <f t="shared" ca="1" si="176"/>
        <v/>
      </c>
      <c r="I1605" s="82" t="str">
        <f t="shared" ca="1" si="177"/>
        <v/>
      </c>
    </row>
    <row r="1606" spans="2:9" ht="15" thickBot="1" x14ac:dyDescent="0.35">
      <c r="B1606" s="79" t="str">
        <f t="shared" ca="1" si="180"/>
        <v/>
      </c>
      <c r="C1606" s="80" t="str">
        <f t="shared" ca="1" si="174"/>
        <v/>
      </c>
      <c r="D1606" s="83" t="str">
        <f t="shared" ca="1" si="179"/>
        <v/>
      </c>
      <c r="E1606" s="81">
        <f t="shared" ca="1" si="178"/>
        <v>0</v>
      </c>
      <c r="F1606" s="83"/>
      <c r="G1606" s="82" t="str">
        <f t="shared" ca="1" si="175"/>
        <v/>
      </c>
      <c r="H1606" s="82" t="str">
        <f t="shared" ca="1" si="176"/>
        <v/>
      </c>
      <c r="I1606" s="82" t="str">
        <f t="shared" ca="1" si="177"/>
        <v/>
      </c>
    </row>
    <row r="1607" spans="2:9" ht="15" thickBot="1" x14ac:dyDescent="0.35">
      <c r="B1607" s="79" t="str">
        <f t="shared" ca="1" si="180"/>
        <v/>
      </c>
      <c r="C1607" s="80" t="str">
        <f t="shared" ca="1" si="174"/>
        <v/>
      </c>
      <c r="D1607" s="83" t="str">
        <f t="shared" ca="1" si="179"/>
        <v/>
      </c>
      <c r="E1607" s="81">
        <f t="shared" ca="1" si="178"/>
        <v>0</v>
      </c>
      <c r="F1607" s="83"/>
      <c r="G1607" s="82" t="str">
        <f t="shared" ca="1" si="175"/>
        <v/>
      </c>
      <c r="H1607" s="82" t="str">
        <f t="shared" ca="1" si="176"/>
        <v/>
      </c>
      <c r="I1607" s="82" t="str">
        <f t="shared" ca="1" si="177"/>
        <v/>
      </c>
    </row>
    <row r="1608" spans="2:9" ht="15" thickBot="1" x14ac:dyDescent="0.35">
      <c r="B1608" s="79" t="str">
        <f t="shared" ca="1" si="180"/>
        <v/>
      </c>
      <c r="C1608" s="80" t="str">
        <f t="shared" ca="1" si="174"/>
        <v/>
      </c>
      <c r="D1608" s="83" t="str">
        <f t="shared" ca="1" si="179"/>
        <v/>
      </c>
      <c r="E1608" s="81">
        <f t="shared" ca="1" si="178"/>
        <v>0</v>
      </c>
      <c r="F1608" s="83"/>
      <c r="G1608" s="82" t="str">
        <f t="shared" ca="1" si="175"/>
        <v/>
      </c>
      <c r="H1608" s="82" t="str">
        <f t="shared" ca="1" si="176"/>
        <v/>
      </c>
      <c r="I1608" s="82" t="str">
        <f t="shared" ca="1" si="177"/>
        <v/>
      </c>
    </row>
    <row r="1609" spans="2:9" ht="15" thickBot="1" x14ac:dyDescent="0.35">
      <c r="B1609" s="79" t="str">
        <f t="shared" ca="1" si="180"/>
        <v/>
      </c>
      <c r="C1609" s="80" t="str">
        <f t="shared" ca="1" si="174"/>
        <v/>
      </c>
      <c r="D1609" s="83" t="str">
        <f t="shared" ca="1" si="179"/>
        <v/>
      </c>
      <c r="E1609" s="81">
        <f t="shared" ca="1" si="178"/>
        <v>0</v>
      </c>
      <c r="F1609" s="83"/>
      <c r="G1609" s="82" t="str">
        <f t="shared" ca="1" si="175"/>
        <v/>
      </c>
      <c r="H1609" s="82" t="str">
        <f t="shared" ca="1" si="176"/>
        <v/>
      </c>
      <c r="I1609" s="82" t="str">
        <f t="shared" ca="1" si="177"/>
        <v/>
      </c>
    </row>
    <row r="1610" spans="2:9" ht="15" thickBot="1" x14ac:dyDescent="0.35">
      <c r="B1610" s="79" t="str">
        <f t="shared" ca="1" si="180"/>
        <v/>
      </c>
      <c r="C1610" s="80" t="str">
        <f t="shared" ca="1" si="174"/>
        <v/>
      </c>
      <c r="D1610" s="83" t="str">
        <f t="shared" ca="1" si="179"/>
        <v/>
      </c>
      <c r="E1610" s="81">
        <f t="shared" ca="1" si="178"/>
        <v>0</v>
      </c>
      <c r="F1610" s="83"/>
      <c r="G1610" s="82" t="str">
        <f t="shared" ca="1" si="175"/>
        <v/>
      </c>
      <c r="H1610" s="82" t="str">
        <f t="shared" ca="1" si="176"/>
        <v/>
      </c>
      <c r="I1610" s="82" t="str">
        <f t="shared" ca="1" si="177"/>
        <v/>
      </c>
    </row>
    <row r="1611" spans="2:9" ht="15" thickBot="1" x14ac:dyDescent="0.35">
      <c r="B1611" s="79" t="str">
        <f t="shared" ca="1" si="180"/>
        <v/>
      </c>
      <c r="C1611" s="80" t="str">
        <f t="shared" ca="1" si="174"/>
        <v/>
      </c>
      <c r="D1611" s="83" t="str">
        <f t="shared" ca="1" si="179"/>
        <v/>
      </c>
      <c r="E1611" s="81">
        <f t="shared" ca="1" si="178"/>
        <v>0</v>
      </c>
      <c r="F1611" s="83"/>
      <c r="G1611" s="82" t="str">
        <f t="shared" ca="1" si="175"/>
        <v/>
      </c>
      <c r="H1611" s="82" t="str">
        <f t="shared" ca="1" si="176"/>
        <v/>
      </c>
      <c r="I1611" s="82" t="str">
        <f t="shared" ca="1" si="177"/>
        <v/>
      </c>
    </row>
    <row r="1612" spans="2:9" ht="15" thickBot="1" x14ac:dyDescent="0.35">
      <c r="B1612" s="79" t="str">
        <f t="shared" ca="1" si="180"/>
        <v/>
      </c>
      <c r="C1612" s="80" t="str">
        <f t="shared" ca="1" si="174"/>
        <v/>
      </c>
      <c r="D1612" s="83" t="str">
        <f t="shared" ca="1" si="179"/>
        <v/>
      </c>
      <c r="E1612" s="81">
        <f t="shared" ca="1" si="178"/>
        <v>0</v>
      </c>
      <c r="F1612" s="83"/>
      <c r="G1612" s="82" t="str">
        <f t="shared" ca="1" si="175"/>
        <v/>
      </c>
      <c r="H1612" s="82" t="str">
        <f t="shared" ca="1" si="176"/>
        <v/>
      </c>
      <c r="I1612" s="82" t="str">
        <f t="shared" ca="1" si="177"/>
        <v/>
      </c>
    </row>
    <row r="1613" spans="2:9" ht="15" thickBot="1" x14ac:dyDescent="0.35">
      <c r="B1613" s="79" t="str">
        <f t="shared" ca="1" si="180"/>
        <v/>
      </c>
      <c r="C1613" s="80" t="str">
        <f t="shared" ca="1" si="174"/>
        <v/>
      </c>
      <c r="D1613" s="83" t="str">
        <f t="shared" ca="1" si="179"/>
        <v/>
      </c>
      <c r="E1613" s="81">
        <f t="shared" ca="1" si="178"/>
        <v>0</v>
      </c>
      <c r="F1613" s="83"/>
      <c r="G1613" s="82" t="str">
        <f t="shared" ca="1" si="175"/>
        <v/>
      </c>
      <c r="H1613" s="82" t="str">
        <f t="shared" ca="1" si="176"/>
        <v/>
      </c>
      <c r="I1613" s="82" t="str">
        <f t="shared" ca="1" si="177"/>
        <v/>
      </c>
    </row>
    <row r="1614" spans="2:9" ht="15" thickBot="1" x14ac:dyDescent="0.35">
      <c r="B1614" s="79" t="str">
        <f t="shared" ca="1" si="180"/>
        <v/>
      </c>
      <c r="C1614" s="80" t="str">
        <f t="shared" ca="1" si="174"/>
        <v/>
      </c>
      <c r="D1614" s="83" t="str">
        <f t="shared" ca="1" si="179"/>
        <v/>
      </c>
      <c r="E1614" s="81">
        <f t="shared" ca="1" si="178"/>
        <v>0</v>
      </c>
      <c r="F1614" s="83"/>
      <c r="G1614" s="82" t="str">
        <f t="shared" ca="1" si="175"/>
        <v/>
      </c>
      <c r="H1614" s="82" t="str">
        <f t="shared" ca="1" si="176"/>
        <v/>
      </c>
      <c r="I1614" s="82" t="str">
        <f t="shared" ca="1" si="177"/>
        <v/>
      </c>
    </row>
    <row r="1615" spans="2:9" ht="15" thickBot="1" x14ac:dyDescent="0.35">
      <c r="B1615" s="79" t="str">
        <f t="shared" ca="1" si="180"/>
        <v/>
      </c>
      <c r="C1615" s="80" t="str">
        <f t="shared" ca="1" si="174"/>
        <v/>
      </c>
      <c r="D1615" s="83" t="str">
        <f t="shared" ca="1" si="179"/>
        <v/>
      </c>
      <c r="E1615" s="81">
        <f t="shared" ca="1" si="178"/>
        <v>0</v>
      </c>
      <c r="F1615" s="83"/>
      <c r="G1615" s="82" t="str">
        <f t="shared" ca="1" si="175"/>
        <v/>
      </c>
      <c r="H1615" s="82" t="str">
        <f t="shared" ca="1" si="176"/>
        <v/>
      </c>
      <c r="I1615" s="82" t="str">
        <f t="shared" ca="1" si="177"/>
        <v/>
      </c>
    </row>
    <row r="1616" spans="2:9" ht="15" thickBot="1" x14ac:dyDescent="0.35">
      <c r="B1616" s="79" t="str">
        <f t="shared" ca="1" si="180"/>
        <v/>
      </c>
      <c r="C1616" s="80" t="str">
        <f t="shared" ca="1" si="174"/>
        <v/>
      </c>
      <c r="D1616" s="83" t="str">
        <f t="shared" ca="1" si="179"/>
        <v/>
      </c>
      <c r="E1616" s="81">
        <f t="shared" ca="1" si="178"/>
        <v>0</v>
      </c>
      <c r="F1616" s="83"/>
      <c r="G1616" s="82" t="str">
        <f t="shared" ca="1" si="175"/>
        <v/>
      </c>
      <c r="H1616" s="82" t="str">
        <f t="shared" ca="1" si="176"/>
        <v/>
      </c>
      <c r="I1616" s="82" t="str">
        <f t="shared" ca="1" si="177"/>
        <v/>
      </c>
    </row>
    <row r="1617" spans="2:9" ht="15" thickBot="1" x14ac:dyDescent="0.35">
      <c r="B1617" s="79" t="str">
        <f t="shared" ca="1" si="180"/>
        <v/>
      </c>
      <c r="C1617" s="80" t="str">
        <f t="shared" ca="1" si="174"/>
        <v/>
      </c>
      <c r="D1617" s="83" t="str">
        <f t="shared" ca="1" si="179"/>
        <v/>
      </c>
      <c r="E1617" s="81">
        <f t="shared" ca="1" si="178"/>
        <v>0</v>
      </c>
      <c r="F1617" s="83"/>
      <c r="G1617" s="82" t="str">
        <f t="shared" ca="1" si="175"/>
        <v/>
      </c>
      <c r="H1617" s="82" t="str">
        <f t="shared" ca="1" si="176"/>
        <v/>
      </c>
      <c r="I1617" s="82" t="str">
        <f t="shared" ca="1" si="177"/>
        <v/>
      </c>
    </row>
    <row r="1618" spans="2:9" ht="15" thickBot="1" x14ac:dyDescent="0.35">
      <c r="B1618" s="79" t="str">
        <f t="shared" ca="1" si="180"/>
        <v/>
      </c>
      <c r="C1618" s="80" t="str">
        <f t="shared" ca="1" si="174"/>
        <v/>
      </c>
      <c r="D1618" s="83" t="str">
        <f t="shared" ca="1" si="179"/>
        <v/>
      </c>
      <c r="E1618" s="81">
        <f t="shared" ca="1" si="178"/>
        <v>0</v>
      </c>
      <c r="F1618" s="83"/>
      <c r="G1618" s="82" t="str">
        <f t="shared" ca="1" si="175"/>
        <v/>
      </c>
      <c r="H1618" s="82" t="str">
        <f t="shared" ca="1" si="176"/>
        <v/>
      </c>
      <c r="I1618" s="82" t="str">
        <f t="shared" ca="1" si="177"/>
        <v/>
      </c>
    </row>
    <row r="1619" spans="2:9" ht="15" thickBot="1" x14ac:dyDescent="0.35">
      <c r="B1619" s="79" t="str">
        <f t="shared" ca="1" si="180"/>
        <v/>
      </c>
      <c r="C1619" s="80" t="str">
        <f t="shared" ca="1" si="174"/>
        <v/>
      </c>
      <c r="D1619" s="83" t="str">
        <f t="shared" ca="1" si="179"/>
        <v/>
      </c>
      <c r="E1619" s="81">
        <f t="shared" ca="1" si="178"/>
        <v>0</v>
      </c>
      <c r="F1619" s="83"/>
      <c r="G1619" s="82" t="str">
        <f t="shared" ca="1" si="175"/>
        <v/>
      </c>
      <c r="H1619" s="82" t="str">
        <f t="shared" ca="1" si="176"/>
        <v/>
      </c>
      <c r="I1619" s="82" t="str">
        <f t="shared" ca="1" si="177"/>
        <v/>
      </c>
    </row>
    <row r="1620" spans="2:9" ht="15" thickBot="1" x14ac:dyDescent="0.35">
      <c r="B1620" s="79" t="str">
        <f t="shared" ca="1" si="180"/>
        <v/>
      </c>
      <c r="C1620" s="80" t="str">
        <f t="shared" ca="1" si="174"/>
        <v/>
      </c>
      <c r="D1620" s="83" t="str">
        <f t="shared" ca="1" si="179"/>
        <v/>
      </c>
      <c r="E1620" s="81">
        <f t="shared" ca="1" si="178"/>
        <v>0</v>
      </c>
      <c r="F1620" s="83"/>
      <c r="G1620" s="82" t="str">
        <f t="shared" ca="1" si="175"/>
        <v/>
      </c>
      <c r="H1620" s="82" t="str">
        <f t="shared" ca="1" si="176"/>
        <v/>
      </c>
      <c r="I1620" s="82" t="str">
        <f t="shared" ca="1" si="177"/>
        <v/>
      </c>
    </row>
    <row r="1621" spans="2:9" ht="15" thickBot="1" x14ac:dyDescent="0.35">
      <c r="B1621" s="79" t="str">
        <f t="shared" ca="1" si="180"/>
        <v/>
      </c>
      <c r="C1621" s="80" t="str">
        <f t="shared" ca="1" si="174"/>
        <v/>
      </c>
      <c r="D1621" s="83" t="str">
        <f t="shared" ca="1" si="179"/>
        <v/>
      </c>
      <c r="E1621" s="81">
        <f t="shared" ca="1" si="178"/>
        <v>0</v>
      </c>
      <c r="F1621" s="83"/>
      <c r="G1621" s="82" t="str">
        <f t="shared" ca="1" si="175"/>
        <v/>
      </c>
      <c r="H1621" s="82" t="str">
        <f t="shared" ca="1" si="176"/>
        <v/>
      </c>
      <c r="I1621" s="82" t="str">
        <f t="shared" ca="1" si="177"/>
        <v/>
      </c>
    </row>
    <row r="1622" spans="2:9" ht="15" thickBot="1" x14ac:dyDescent="0.35">
      <c r="B1622" s="79" t="str">
        <f t="shared" ca="1" si="180"/>
        <v/>
      </c>
      <c r="C1622" s="80" t="str">
        <f t="shared" ca="1" si="174"/>
        <v/>
      </c>
      <c r="D1622" s="83" t="str">
        <f t="shared" ca="1" si="179"/>
        <v/>
      </c>
      <c r="E1622" s="81">
        <f t="shared" ca="1" si="178"/>
        <v>0</v>
      </c>
      <c r="F1622" s="83"/>
      <c r="G1622" s="82" t="str">
        <f t="shared" ca="1" si="175"/>
        <v/>
      </c>
      <c r="H1622" s="82" t="str">
        <f t="shared" ca="1" si="176"/>
        <v/>
      </c>
      <c r="I1622" s="82" t="str">
        <f t="shared" ca="1" si="177"/>
        <v/>
      </c>
    </row>
    <row r="1623" spans="2:9" ht="15" thickBot="1" x14ac:dyDescent="0.35">
      <c r="B1623" s="79" t="str">
        <f t="shared" ca="1" si="180"/>
        <v/>
      </c>
      <c r="C1623" s="80" t="str">
        <f t="shared" ca="1" si="174"/>
        <v/>
      </c>
      <c r="D1623" s="83" t="str">
        <f t="shared" ca="1" si="179"/>
        <v/>
      </c>
      <c r="E1623" s="81">
        <f t="shared" ca="1" si="178"/>
        <v>0</v>
      </c>
      <c r="F1623" s="83"/>
      <c r="G1623" s="82" t="str">
        <f t="shared" ca="1" si="175"/>
        <v/>
      </c>
      <c r="H1623" s="82" t="str">
        <f t="shared" ca="1" si="176"/>
        <v/>
      </c>
      <c r="I1623" s="82" t="str">
        <f t="shared" ca="1" si="177"/>
        <v/>
      </c>
    </row>
    <row r="1624" spans="2:9" ht="15" thickBot="1" x14ac:dyDescent="0.35">
      <c r="B1624" s="79" t="str">
        <f t="shared" ca="1" si="180"/>
        <v/>
      </c>
      <c r="C1624" s="80" t="str">
        <f t="shared" ref="C1624:C1650" ca="1" si="181">IF($E$10="End of the Period",IF(B1624="","",IF(OR(payment_frequency_3="Weekly",payment_frequency_3="Bi-weekly",payment_frequency_3="Semi-monthly"),first_payment_date_3+B1624*VLOOKUP(payment_frequency_3,periodic_table,2,0),EDATE(first_payment_date_3,B1624*VLOOKUP(payment_frequency_3,periodic_table,2,0)))),IF(B1624="","",IF(OR(payment_frequency_3="Weekly",payment_frequency_3="Bi-weekly",payment_frequency_3="Semi-monthly"),first_payment_date_3+(B1624-1)*VLOOKUP(payment_frequency_3,periodic_table,2,0),EDATE(first_payment_date_3,(B1624-1)*VLOOKUP(payment_frequency_3,periodic_table,2,0)))))</f>
        <v/>
      </c>
      <c r="D1624" s="83" t="str">
        <f t="shared" ca="1" si="179"/>
        <v/>
      </c>
      <c r="E1624" s="81">
        <f t="shared" ca="1" si="178"/>
        <v>0</v>
      </c>
      <c r="F1624" s="83"/>
      <c r="G1624" s="82" t="str">
        <f t="shared" ref="G1624:G1650" ca="1" si="182">IF(AND(payment_type_3=1,B1624=1),0,IF(B1624="","",I1623*rate_3))</f>
        <v/>
      </c>
      <c r="H1624" s="82" t="str">
        <f t="shared" ca="1" si="176"/>
        <v/>
      </c>
      <c r="I1624" s="82" t="str">
        <f t="shared" ca="1" si="177"/>
        <v/>
      </c>
    </row>
    <row r="1625" spans="2:9" ht="15" thickBot="1" x14ac:dyDescent="0.35">
      <c r="B1625" s="79" t="str">
        <f t="shared" ca="1" si="180"/>
        <v/>
      </c>
      <c r="C1625" s="80" t="str">
        <f t="shared" ca="1" si="181"/>
        <v/>
      </c>
      <c r="D1625" s="83" t="str">
        <f t="shared" ca="1" si="179"/>
        <v/>
      </c>
      <c r="E1625" s="81">
        <f t="shared" ca="1" si="178"/>
        <v>0</v>
      </c>
      <c r="F1625" s="83"/>
      <c r="G1625" s="82" t="str">
        <f t="shared" ca="1" si="182"/>
        <v/>
      </c>
      <c r="H1625" s="82" t="str">
        <f t="shared" ref="H1625:H1650" ca="1" si="183">IF(B1625="","",D1625-G1625+E1625+F1625)</f>
        <v/>
      </c>
      <c r="I1625" s="82" t="str">
        <f t="shared" ref="I1625:I1650" ca="1" si="184">IFERROR(IF(H1625&lt;=0,"",I1624-H1625),"")</f>
        <v/>
      </c>
    </row>
    <row r="1626" spans="2:9" ht="15" thickBot="1" x14ac:dyDescent="0.35">
      <c r="B1626" s="79" t="str">
        <f t="shared" ca="1" si="180"/>
        <v/>
      </c>
      <c r="C1626" s="80" t="str">
        <f t="shared" ca="1" si="181"/>
        <v/>
      </c>
      <c r="D1626" s="83" t="str">
        <f t="shared" ca="1" si="179"/>
        <v/>
      </c>
      <c r="E1626" s="81">
        <f t="shared" ca="1" si="178"/>
        <v>0</v>
      </c>
      <c r="F1626" s="83"/>
      <c r="G1626" s="82" t="str">
        <f t="shared" ca="1" si="182"/>
        <v/>
      </c>
      <c r="H1626" s="82" t="str">
        <f t="shared" ca="1" si="183"/>
        <v/>
      </c>
      <c r="I1626" s="82" t="str">
        <f t="shared" ca="1" si="184"/>
        <v/>
      </c>
    </row>
    <row r="1627" spans="2:9" ht="15" thickBot="1" x14ac:dyDescent="0.35">
      <c r="B1627" s="79" t="str">
        <f t="shared" ca="1" si="180"/>
        <v/>
      </c>
      <c r="C1627" s="80" t="str">
        <f t="shared" ca="1" si="181"/>
        <v/>
      </c>
      <c r="D1627" s="83" t="str">
        <f t="shared" ca="1" si="179"/>
        <v/>
      </c>
      <c r="E1627" s="81">
        <f t="shared" ca="1" si="178"/>
        <v>0</v>
      </c>
      <c r="F1627" s="83"/>
      <c r="G1627" s="82" t="str">
        <f t="shared" ca="1" si="182"/>
        <v/>
      </c>
      <c r="H1627" s="82" t="str">
        <f t="shared" ca="1" si="183"/>
        <v/>
      </c>
      <c r="I1627" s="82" t="str">
        <f t="shared" ca="1" si="184"/>
        <v/>
      </c>
    </row>
    <row r="1628" spans="2:9" ht="15" thickBot="1" x14ac:dyDescent="0.35">
      <c r="B1628" s="79" t="str">
        <f t="shared" ca="1" si="180"/>
        <v/>
      </c>
      <c r="C1628" s="80" t="str">
        <f t="shared" ca="1" si="181"/>
        <v/>
      </c>
      <c r="D1628" s="83" t="str">
        <f t="shared" ca="1" si="179"/>
        <v/>
      </c>
      <c r="E1628" s="81">
        <f t="shared" ca="1" si="178"/>
        <v>0</v>
      </c>
      <c r="F1628" s="83"/>
      <c r="G1628" s="82" t="str">
        <f t="shared" ca="1" si="182"/>
        <v/>
      </c>
      <c r="H1628" s="82" t="str">
        <f t="shared" ca="1" si="183"/>
        <v/>
      </c>
      <c r="I1628" s="82" t="str">
        <f t="shared" ca="1" si="184"/>
        <v/>
      </c>
    </row>
    <row r="1629" spans="2:9" ht="15" thickBot="1" x14ac:dyDescent="0.35">
      <c r="B1629" s="79" t="str">
        <f t="shared" ca="1" si="180"/>
        <v/>
      </c>
      <c r="C1629" s="80" t="str">
        <f t="shared" ca="1" si="181"/>
        <v/>
      </c>
      <c r="D1629" s="83" t="str">
        <f t="shared" ca="1" si="179"/>
        <v/>
      </c>
      <c r="E1629" s="81">
        <f t="shared" ca="1" si="178"/>
        <v>0</v>
      </c>
      <c r="F1629" s="83"/>
      <c r="G1629" s="82" t="str">
        <f t="shared" ca="1" si="182"/>
        <v/>
      </c>
      <c r="H1629" s="82" t="str">
        <f t="shared" ca="1" si="183"/>
        <v/>
      </c>
      <c r="I1629" s="82" t="str">
        <f t="shared" ca="1" si="184"/>
        <v/>
      </c>
    </row>
    <row r="1630" spans="2:9" ht="15" thickBot="1" x14ac:dyDescent="0.35">
      <c r="B1630" s="79" t="str">
        <f t="shared" ca="1" si="180"/>
        <v/>
      </c>
      <c r="C1630" s="80" t="str">
        <f t="shared" ca="1" si="181"/>
        <v/>
      </c>
      <c r="D1630" s="83" t="str">
        <f t="shared" ca="1" si="179"/>
        <v/>
      </c>
      <c r="E1630" s="81">
        <f t="shared" ca="1" si="178"/>
        <v>0</v>
      </c>
      <c r="F1630" s="83"/>
      <c r="G1630" s="82" t="str">
        <f t="shared" ca="1" si="182"/>
        <v/>
      </c>
      <c r="H1630" s="82" t="str">
        <f t="shared" ca="1" si="183"/>
        <v/>
      </c>
      <c r="I1630" s="82" t="str">
        <f t="shared" ca="1" si="184"/>
        <v/>
      </c>
    </row>
    <row r="1631" spans="2:9" ht="15" thickBot="1" x14ac:dyDescent="0.35">
      <c r="B1631" s="79" t="str">
        <f t="shared" ca="1" si="180"/>
        <v/>
      </c>
      <c r="C1631" s="80" t="str">
        <f t="shared" ca="1" si="181"/>
        <v/>
      </c>
      <c r="D1631" s="83" t="str">
        <f t="shared" ca="1" si="179"/>
        <v/>
      </c>
      <c r="E1631" s="81">
        <f t="shared" ca="1" si="178"/>
        <v>0</v>
      </c>
      <c r="F1631" s="83"/>
      <c r="G1631" s="82" t="str">
        <f t="shared" ca="1" si="182"/>
        <v/>
      </c>
      <c r="H1631" s="82" t="str">
        <f t="shared" ca="1" si="183"/>
        <v/>
      </c>
      <c r="I1631" s="82" t="str">
        <f t="shared" ca="1" si="184"/>
        <v/>
      </c>
    </row>
    <row r="1632" spans="2:9" ht="15" thickBot="1" x14ac:dyDescent="0.35">
      <c r="B1632" s="79" t="str">
        <f t="shared" ca="1" si="180"/>
        <v/>
      </c>
      <c r="C1632" s="80" t="str">
        <f t="shared" ca="1" si="181"/>
        <v/>
      </c>
      <c r="D1632" s="83" t="str">
        <f t="shared" ca="1" si="179"/>
        <v/>
      </c>
      <c r="E1632" s="81">
        <f t="shared" ca="1" si="178"/>
        <v>0</v>
      </c>
      <c r="F1632" s="83"/>
      <c r="G1632" s="82" t="str">
        <f t="shared" ca="1" si="182"/>
        <v/>
      </c>
      <c r="H1632" s="82" t="str">
        <f t="shared" ca="1" si="183"/>
        <v/>
      </c>
      <c r="I1632" s="82" t="str">
        <f t="shared" ca="1" si="184"/>
        <v/>
      </c>
    </row>
    <row r="1633" spans="2:9" ht="15" thickBot="1" x14ac:dyDescent="0.35">
      <c r="B1633" s="79" t="str">
        <f t="shared" ca="1" si="180"/>
        <v/>
      </c>
      <c r="C1633" s="80" t="str">
        <f t="shared" ca="1" si="181"/>
        <v/>
      </c>
      <c r="D1633" s="83" t="str">
        <f t="shared" ca="1" si="179"/>
        <v/>
      </c>
      <c r="E1633" s="81">
        <f t="shared" ca="1" si="178"/>
        <v>0</v>
      </c>
      <c r="F1633" s="83"/>
      <c r="G1633" s="82" t="str">
        <f t="shared" ca="1" si="182"/>
        <v/>
      </c>
      <c r="H1633" s="82" t="str">
        <f t="shared" ca="1" si="183"/>
        <v/>
      </c>
      <c r="I1633" s="82" t="str">
        <f t="shared" ca="1" si="184"/>
        <v/>
      </c>
    </row>
    <row r="1634" spans="2:9" ht="15" thickBot="1" x14ac:dyDescent="0.35">
      <c r="B1634" s="79" t="str">
        <f t="shared" ca="1" si="180"/>
        <v/>
      </c>
      <c r="C1634" s="80" t="str">
        <f t="shared" ca="1" si="181"/>
        <v/>
      </c>
      <c r="D1634" s="83" t="str">
        <f t="shared" ref="D1634:D1650" ca="1" si="185">IF(B1634="","",IF(I1633&lt;payment_3,I1633*(1+rate_3),payment_3))</f>
        <v/>
      </c>
      <c r="E1634" s="81">
        <f t="shared" ca="1" si="178"/>
        <v>0</v>
      </c>
      <c r="F1634" s="83"/>
      <c r="G1634" s="82" t="str">
        <f t="shared" ca="1" si="182"/>
        <v/>
      </c>
      <c r="H1634" s="82" t="str">
        <f t="shared" ca="1" si="183"/>
        <v/>
      </c>
      <c r="I1634" s="82" t="str">
        <f t="shared" ca="1" si="184"/>
        <v/>
      </c>
    </row>
    <row r="1635" spans="2:9" ht="15" thickBot="1" x14ac:dyDescent="0.35">
      <c r="B1635" s="79" t="str">
        <f t="shared" ca="1" si="180"/>
        <v/>
      </c>
      <c r="C1635" s="80" t="str">
        <f t="shared" ca="1" si="181"/>
        <v/>
      </c>
      <c r="D1635" s="83" t="str">
        <f t="shared" ca="1" si="185"/>
        <v/>
      </c>
      <c r="E1635" s="81">
        <f t="shared" ca="1" si="178"/>
        <v>0</v>
      </c>
      <c r="F1635" s="83"/>
      <c r="G1635" s="82" t="str">
        <f t="shared" ca="1" si="182"/>
        <v/>
      </c>
      <c r="H1635" s="82" t="str">
        <f t="shared" ca="1" si="183"/>
        <v/>
      </c>
      <c r="I1635" s="82" t="str">
        <f t="shared" ca="1" si="184"/>
        <v/>
      </c>
    </row>
    <row r="1636" spans="2:9" ht="15" thickBot="1" x14ac:dyDescent="0.35">
      <c r="B1636" s="79" t="str">
        <f t="shared" ca="1" si="180"/>
        <v/>
      </c>
      <c r="C1636" s="80" t="str">
        <f t="shared" ca="1" si="181"/>
        <v/>
      </c>
      <c r="D1636" s="83" t="str">
        <f t="shared" ca="1" si="185"/>
        <v/>
      </c>
      <c r="E1636" s="81">
        <f t="shared" ref="E1636:E1650" ca="1" si="186">IFERROR(IF(I1635-D1636&lt;$E$13,0,IF(B1636=$I$17,$E$13,IF(B1636&lt;$I$17,0,IF(MOD(B1636-$I$17,$E$18)=0,$E$13,0)))),0)</f>
        <v>0</v>
      </c>
      <c r="F1636" s="83"/>
      <c r="G1636" s="82" t="str">
        <f t="shared" ca="1" si="182"/>
        <v/>
      </c>
      <c r="H1636" s="82" t="str">
        <f t="shared" ca="1" si="183"/>
        <v/>
      </c>
      <c r="I1636" s="82" t="str">
        <f t="shared" ca="1" si="184"/>
        <v/>
      </c>
    </row>
    <row r="1637" spans="2:9" ht="15" thickBot="1" x14ac:dyDescent="0.35">
      <c r="B1637" s="79" t="str">
        <f t="shared" ca="1" si="180"/>
        <v/>
      </c>
      <c r="C1637" s="80" t="str">
        <f t="shared" ca="1" si="181"/>
        <v/>
      </c>
      <c r="D1637" s="83" t="str">
        <f t="shared" ca="1" si="185"/>
        <v/>
      </c>
      <c r="E1637" s="81">
        <f t="shared" ca="1" si="186"/>
        <v>0</v>
      </c>
      <c r="F1637" s="83"/>
      <c r="G1637" s="82" t="str">
        <f t="shared" ca="1" si="182"/>
        <v/>
      </c>
      <c r="H1637" s="82" t="str">
        <f t="shared" ca="1" si="183"/>
        <v/>
      </c>
      <c r="I1637" s="82" t="str">
        <f t="shared" ca="1" si="184"/>
        <v/>
      </c>
    </row>
    <row r="1638" spans="2:9" ht="15" thickBot="1" x14ac:dyDescent="0.35">
      <c r="B1638" s="79" t="str">
        <f t="shared" ca="1" si="180"/>
        <v/>
      </c>
      <c r="C1638" s="80" t="str">
        <f t="shared" ca="1" si="181"/>
        <v/>
      </c>
      <c r="D1638" s="83" t="str">
        <f t="shared" ca="1" si="185"/>
        <v/>
      </c>
      <c r="E1638" s="81">
        <f t="shared" ca="1" si="186"/>
        <v>0</v>
      </c>
      <c r="F1638" s="83"/>
      <c r="G1638" s="82" t="str">
        <f t="shared" ca="1" si="182"/>
        <v/>
      </c>
      <c r="H1638" s="82" t="str">
        <f t="shared" ca="1" si="183"/>
        <v/>
      </c>
      <c r="I1638" s="82" t="str">
        <f t="shared" ca="1" si="184"/>
        <v/>
      </c>
    </row>
    <row r="1639" spans="2:9" ht="15" thickBot="1" x14ac:dyDescent="0.35">
      <c r="B1639" s="79" t="str">
        <f t="shared" ca="1" si="180"/>
        <v/>
      </c>
      <c r="C1639" s="80" t="str">
        <f t="shared" ca="1" si="181"/>
        <v/>
      </c>
      <c r="D1639" s="83" t="str">
        <f t="shared" ca="1" si="185"/>
        <v/>
      </c>
      <c r="E1639" s="81">
        <f t="shared" ca="1" si="186"/>
        <v>0</v>
      </c>
      <c r="F1639" s="83"/>
      <c r="G1639" s="82" t="str">
        <f t="shared" ca="1" si="182"/>
        <v/>
      </c>
      <c r="H1639" s="82" t="str">
        <f t="shared" ca="1" si="183"/>
        <v/>
      </c>
      <c r="I1639" s="82" t="str">
        <f t="shared" ca="1" si="184"/>
        <v/>
      </c>
    </row>
    <row r="1640" spans="2:9" ht="15" thickBot="1" x14ac:dyDescent="0.35">
      <c r="B1640" s="79" t="str">
        <f t="shared" ca="1" si="180"/>
        <v/>
      </c>
      <c r="C1640" s="80" t="str">
        <f t="shared" ca="1" si="181"/>
        <v/>
      </c>
      <c r="D1640" s="83" t="str">
        <f t="shared" ca="1" si="185"/>
        <v/>
      </c>
      <c r="E1640" s="81">
        <f t="shared" ca="1" si="186"/>
        <v>0</v>
      </c>
      <c r="F1640" s="83"/>
      <c r="G1640" s="82" t="str">
        <f t="shared" ca="1" si="182"/>
        <v/>
      </c>
      <c r="H1640" s="82" t="str">
        <f t="shared" ca="1" si="183"/>
        <v/>
      </c>
      <c r="I1640" s="82" t="str">
        <f t="shared" ca="1" si="184"/>
        <v/>
      </c>
    </row>
    <row r="1641" spans="2:9" ht="15" thickBot="1" x14ac:dyDescent="0.35">
      <c r="B1641" s="79" t="str">
        <f t="shared" ca="1" si="180"/>
        <v/>
      </c>
      <c r="C1641" s="80" t="str">
        <f t="shared" ca="1" si="181"/>
        <v/>
      </c>
      <c r="D1641" s="83" t="str">
        <f t="shared" ca="1" si="185"/>
        <v/>
      </c>
      <c r="E1641" s="81">
        <f t="shared" ca="1" si="186"/>
        <v>0</v>
      </c>
      <c r="F1641" s="83"/>
      <c r="G1641" s="82" t="str">
        <f t="shared" ca="1" si="182"/>
        <v/>
      </c>
      <c r="H1641" s="82" t="str">
        <f t="shared" ca="1" si="183"/>
        <v/>
      </c>
      <c r="I1641" s="82" t="str">
        <f t="shared" ca="1" si="184"/>
        <v/>
      </c>
    </row>
    <row r="1642" spans="2:9" ht="15" thickBot="1" x14ac:dyDescent="0.35">
      <c r="B1642" s="79" t="str">
        <f t="shared" ca="1" si="180"/>
        <v/>
      </c>
      <c r="C1642" s="80" t="str">
        <f t="shared" ca="1" si="181"/>
        <v/>
      </c>
      <c r="D1642" s="83" t="str">
        <f t="shared" ca="1" si="185"/>
        <v/>
      </c>
      <c r="E1642" s="81">
        <f t="shared" ca="1" si="186"/>
        <v>0</v>
      </c>
      <c r="F1642" s="83"/>
      <c r="G1642" s="82" t="str">
        <f t="shared" ca="1" si="182"/>
        <v/>
      </c>
      <c r="H1642" s="82" t="str">
        <f t="shared" ca="1" si="183"/>
        <v/>
      </c>
      <c r="I1642" s="82" t="str">
        <f t="shared" ca="1" si="184"/>
        <v/>
      </c>
    </row>
    <row r="1643" spans="2:9" ht="15" thickBot="1" x14ac:dyDescent="0.35">
      <c r="B1643" s="79" t="str">
        <f t="shared" ca="1" si="180"/>
        <v/>
      </c>
      <c r="C1643" s="80" t="str">
        <f t="shared" ca="1" si="181"/>
        <v/>
      </c>
      <c r="D1643" s="83" t="str">
        <f t="shared" ca="1" si="185"/>
        <v/>
      </c>
      <c r="E1643" s="81">
        <f t="shared" ca="1" si="186"/>
        <v>0</v>
      </c>
      <c r="F1643" s="83"/>
      <c r="G1643" s="82" t="str">
        <f t="shared" ca="1" si="182"/>
        <v/>
      </c>
      <c r="H1643" s="82" t="str">
        <f t="shared" ca="1" si="183"/>
        <v/>
      </c>
      <c r="I1643" s="82" t="str">
        <f t="shared" ca="1" si="184"/>
        <v/>
      </c>
    </row>
    <row r="1644" spans="2:9" ht="15" thickBot="1" x14ac:dyDescent="0.35">
      <c r="B1644" s="79" t="str">
        <f t="shared" ca="1" si="180"/>
        <v/>
      </c>
      <c r="C1644" s="80" t="str">
        <f t="shared" ca="1" si="181"/>
        <v/>
      </c>
      <c r="D1644" s="83" t="str">
        <f t="shared" ca="1" si="185"/>
        <v/>
      </c>
      <c r="E1644" s="81">
        <f t="shared" ca="1" si="186"/>
        <v>0</v>
      </c>
      <c r="F1644" s="83"/>
      <c r="G1644" s="82" t="str">
        <f t="shared" ca="1" si="182"/>
        <v/>
      </c>
      <c r="H1644" s="82" t="str">
        <f t="shared" ca="1" si="183"/>
        <v/>
      </c>
      <c r="I1644" s="82" t="str">
        <f t="shared" ca="1" si="184"/>
        <v/>
      </c>
    </row>
    <row r="1645" spans="2:9" ht="15" thickBot="1" x14ac:dyDescent="0.35">
      <c r="B1645" s="79" t="str">
        <f t="shared" ca="1" si="180"/>
        <v/>
      </c>
      <c r="C1645" s="80" t="str">
        <f t="shared" ca="1" si="181"/>
        <v/>
      </c>
      <c r="D1645" s="83" t="str">
        <f t="shared" ca="1" si="185"/>
        <v/>
      </c>
      <c r="E1645" s="81">
        <f t="shared" ca="1" si="186"/>
        <v>0</v>
      </c>
      <c r="F1645" s="83"/>
      <c r="G1645" s="82" t="str">
        <f t="shared" ca="1" si="182"/>
        <v/>
      </c>
      <c r="H1645" s="82" t="str">
        <f t="shared" ca="1" si="183"/>
        <v/>
      </c>
      <c r="I1645" s="82" t="str">
        <f t="shared" ca="1" si="184"/>
        <v/>
      </c>
    </row>
    <row r="1646" spans="2:9" ht="15" thickBot="1" x14ac:dyDescent="0.35">
      <c r="B1646" s="79" t="str">
        <f t="shared" ca="1" si="180"/>
        <v/>
      </c>
      <c r="C1646" s="80" t="str">
        <f t="shared" ca="1" si="181"/>
        <v/>
      </c>
      <c r="D1646" s="83" t="str">
        <f t="shared" ca="1" si="185"/>
        <v/>
      </c>
      <c r="E1646" s="81">
        <f t="shared" ca="1" si="186"/>
        <v>0</v>
      </c>
      <c r="F1646" s="83"/>
      <c r="G1646" s="82" t="str">
        <f t="shared" ca="1" si="182"/>
        <v/>
      </c>
      <c r="H1646" s="82" t="str">
        <f t="shared" ca="1" si="183"/>
        <v/>
      </c>
      <c r="I1646" s="82" t="str">
        <f t="shared" ca="1" si="184"/>
        <v/>
      </c>
    </row>
    <row r="1647" spans="2:9" ht="15" thickBot="1" x14ac:dyDescent="0.35">
      <c r="B1647" s="79" t="str">
        <f t="shared" ref="B1647:B1650" ca="1" si="187">IFERROR(IF(I1646&lt;=0,"",B1646+1),"")</f>
        <v/>
      </c>
      <c r="C1647" s="80" t="str">
        <f t="shared" ca="1" si="181"/>
        <v/>
      </c>
      <c r="D1647" s="83" t="str">
        <f t="shared" ca="1" si="185"/>
        <v/>
      </c>
      <c r="E1647" s="81">
        <f t="shared" ca="1" si="186"/>
        <v>0</v>
      </c>
      <c r="F1647" s="83"/>
      <c r="G1647" s="82" t="str">
        <f t="shared" ca="1" si="182"/>
        <v/>
      </c>
      <c r="H1647" s="82" t="str">
        <f t="shared" ca="1" si="183"/>
        <v/>
      </c>
      <c r="I1647" s="82" t="str">
        <f t="shared" ca="1" si="184"/>
        <v/>
      </c>
    </row>
    <row r="1648" spans="2:9" ht="15" thickBot="1" x14ac:dyDescent="0.35">
      <c r="B1648" s="79" t="str">
        <f t="shared" ca="1" si="187"/>
        <v/>
      </c>
      <c r="C1648" s="80" t="str">
        <f t="shared" ca="1" si="181"/>
        <v/>
      </c>
      <c r="D1648" s="83" t="str">
        <f t="shared" ca="1" si="185"/>
        <v/>
      </c>
      <c r="E1648" s="81">
        <f t="shared" ca="1" si="186"/>
        <v>0</v>
      </c>
      <c r="F1648" s="83"/>
      <c r="G1648" s="82" t="str">
        <f t="shared" ca="1" si="182"/>
        <v/>
      </c>
      <c r="H1648" s="82" t="str">
        <f t="shared" ca="1" si="183"/>
        <v/>
      </c>
      <c r="I1648" s="82" t="str">
        <f t="shared" ca="1" si="184"/>
        <v/>
      </c>
    </row>
    <row r="1649" spans="2:9" ht="15" thickBot="1" x14ac:dyDescent="0.35">
      <c r="B1649" s="79" t="str">
        <f t="shared" ca="1" si="187"/>
        <v/>
      </c>
      <c r="C1649" s="80" t="str">
        <f t="shared" ca="1" si="181"/>
        <v/>
      </c>
      <c r="D1649" s="83" t="str">
        <f t="shared" ca="1" si="185"/>
        <v/>
      </c>
      <c r="E1649" s="81">
        <f t="shared" ca="1" si="186"/>
        <v>0</v>
      </c>
      <c r="F1649" s="83"/>
      <c r="G1649" s="82" t="str">
        <f t="shared" ca="1" si="182"/>
        <v/>
      </c>
      <c r="H1649" s="82" t="str">
        <f t="shared" ca="1" si="183"/>
        <v/>
      </c>
      <c r="I1649" s="82" t="str">
        <f t="shared" ca="1" si="184"/>
        <v/>
      </c>
    </row>
    <row r="1650" spans="2:9" ht="15" thickBot="1" x14ac:dyDescent="0.35">
      <c r="B1650" s="79" t="str">
        <f t="shared" ca="1" si="187"/>
        <v/>
      </c>
      <c r="C1650" s="80" t="str">
        <f t="shared" ca="1" si="181"/>
        <v/>
      </c>
      <c r="D1650" s="83" t="str">
        <f t="shared" ca="1" si="185"/>
        <v/>
      </c>
      <c r="E1650" s="81">
        <f t="shared" ca="1" si="186"/>
        <v>0</v>
      </c>
      <c r="F1650" s="83"/>
      <c r="G1650" s="82" t="str">
        <f t="shared" ca="1" si="182"/>
        <v/>
      </c>
      <c r="H1650" s="82" t="str">
        <f t="shared" ca="1" si="183"/>
        <v/>
      </c>
      <c r="I1650" s="82" t="str">
        <f t="shared" ca="1" si="184"/>
        <v/>
      </c>
    </row>
    <row r="1651" spans="2:9" x14ac:dyDescent="0.3">
      <c r="B1651" s="71"/>
      <c r="C1651" s="71"/>
      <c r="D1651" s="72"/>
      <c r="E1651" s="72"/>
      <c r="F1651" s="72"/>
      <c r="G1651" s="72"/>
      <c r="H1651" s="72"/>
      <c r="I1651" s="72"/>
    </row>
  </sheetData>
  <mergeCells count="8">
    <mergeCell ref="F14:I15"/>
    <mergeCell ref="B20:C20"/>
    <mergeCell ref="B4:D4"/>
    <mergeCell ref="G4:I4"/>
    <mergeCell ref="J5:L11"/>
    <mergeCell ref="B6:D6"/>
    <mergeCell ref="G6:H6"/>
    <mergeCell ref="F12:I13"/>
  </mergeCells>
  <conditionalFormatting sqref="B23">
    <cfRule type="expression" dxfId="59" priority="18">
      <formula>$B24=""</formula>
    </cfRule>
  </conditionalFormatting>
  <conditionalFormatting sqref="C23">
    <cfRule type="expression" dxfId="58" priority="17">
      <formula>$B24=""</formula>
    </cfRule>
  </conditionalFormatting>
  <conditionalFormatting sqref="D23:F23">
    <cfRule type="expression" dxfId="57" priority="16">
      <formula>$B24=""</formula>
    </cfRule>
  </conditionalFormatting>
  <conditionalFormatting sqref="G23:H23">
    <cfRule type="expression" dxfId="56" priority="15">
      <formula>$B24=""</formula>
    </cfRule>
  </conditionalFormatting>
  <conditionalFormatting sqref="I23">
    <cfRule type="expression" dxfId="55" priority="14">
      <formula>$B24=""</formula>
    </cfRule>
  </conditionalFormatting>
  <conditionalFormatting sqref="B23:I23">
    <cfRule type="expression" dxfId="54" priority="13">
      <formula>$C24&lt;=TODAY()</formula>
    </cfRule>
  </conditionalFormatting>
  <conditionalFormatting sqref="B24">
    <cfRule type="expression" dxfId="53" priority="12">
      <formula>$B24=""</formula>
    </cfRule>
  </conditionalFormatting>
  <conditionalFormatting sqref="C24">
    <cfRule type="expression" dxfId="52" priority="11">
      <formula>$B24=""</formula>
    </cfRule>
  </conditionalFormatting>
  <conditionalFormatting sqref="D24:F24">
    <cfRule type="expression" dxfId="51" priority="10">
      <formula>$B24=""</formula>
    </cfRule>
  </conditionalFormatting>
  <conditionalFormatting sqref="G24:H24">
    <cfRule type="expression" dxfId="50" priority="9">
      <formula>$B24=""</formula>
    </cfRule>
  </conditionalFormatting>
  <conditionalFormatting sqref="I24">
    <cfRule type="expression" dxfId="49" priority="8">
      <formula>$B24=""</formula>
    </cfRule>
  </conditionalFormatting>
  <conditionalFormatting sqref="B25:B1650">
    <cfRule type="expression" dxfId="48" priority="7">
      <formula>$B25=""</formula>
    </cfRule>
  </conditionalFormatting>
  <conditionalFormatting sqref="C25:C1650">
    <cfRule type="expression" dxfId="47" priority="6">
      <formula>$B25=""</formula>
    </cfRule>
  </conditionalFormatting>
  <conditionalFormatting sqref="D25:F1650">
    <cfRule type="expression" dxfId="46" priority="5">
      <formula>$B25=""</formula>
    </cfRule>
  </conditionalFormatting>
  <conditionalFormatting sqref="G25:H1650">
    <cfRule type="expression" dxfId="45" priority="4">
      <formula>$B25=""</formula>
    </cfRule>
  </conditionalFormatting>
  <conditionalFormatting sqref="I25:I1650">
    <cfRule type="expression" dxfId="44" priority="3">
      <formula>$B25=""</formula>
    </cfRule>
  </conditionalFormatting>
  <conditionalFormatting sqref="B23:I1650">
    <cfRule type="expression" dxfId="43" priority="1">
      <formula>$C23&lt;=TODAY()</formula>
    </cfRule>
    <cfRule type="expression" dxfId="42" priority="2">
      <formula>MOD($B23,VLOOKUP(payment_frequency_3,periodic_table,3,FALSE))=0</formula>
    </cfRule>
  </conditionalFormatting>
  <dataValidations count="2">
    <dataValidation type="whole" operator="greaterThan" allowBlank="1" showInputMessage="1" showErrorMessage="1" errorTitle="Whole Numbers" error="Only whole numbers that are greater than 0" sqref="I17" xr:uid="{C9F26468-D166-414C-A2ED-D148C5DCE244}">
      <formula1>0</formula1>
    </dataValidation>
    <dataValidation type="list" allowBlank="1" showInputMessage="1" showErrorMessage="1" sqref="N14" xr:uid="{29347788-90EC-41A0-8727-0EB2D226B998}">
      <formula1>$M$6:$M$11</formula1>
    </dataValidation>
  </dataValidations>
  <pageMargins left="0.7" right="0.7" top="0.75" bottom="0.75" header="0.3" footer="0.3"/>
  <drawing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FFB90-C2F7-4F93-9F61-4BBA80600BD7}">
  <dimension ref="B1:Q1651"/>
  <sheetViews>
    <sheetView showGridLines="0" zoomScale="90" zoomScaleNormal="90" workbookViewId="0">
      <pane ySplit="31" topLeftCell="A1650" activePane="bottomLeft" state="frozen"/>
      <selection activeCell="I7" sqref="I7"/>
      <selection pane="bottomLeft" activeCell="I7" sqref="I7"/>
    </sheetView>
  </sheetViews>
  <sheetFormatPr defaultColWidth="8.88671875" defaultRowHeight="14.4" x14ac:dyDescent="0.3"/>
  <cols>
    <col min="1" max="1" width="2.44140625" style="65" customWidth="1"/>
    <col min="2" max="2" width="11.5546875" style="73" customWidth="1"/>
    <col min="3" max="3" width="12.6640625" style="73" customWidth="1"/>
    <col min="4" max="4" width="9.6640625" style="66" customWidth="1"/>
    <col min="5" max="5" width="16.109375" style="66" customWidth="1"/>
    <col min="6" max="6" width="11" style="66" customWidth="1"/>
    <col min="7" max="7" width="9.88671875" style="66" customWidth="1"/>
    <col min="8" max="8" width="13.6640625" style="66" customWidth="1"/>
    <col min="9" max="9" width="24.88671875" style="66" customWidth="1"/>
    <col min="10" max="10" width="9.33203125" style="65" customWidth="1"/>
    <col min="11" max="13" width="8.88671875" style="65"/>
    <col min="14" max="14" width="13.6640625" style="65" customWidth="1"/>
    <col min="15" max="15" width="10.109375" style="65" bestFit="1" customWidth="1"/>
    <col min="16" max="16" width="25.6640625" style="65" customWidth="1"/>
    <col min="17" max="16384" width="8.88671875" style="65"/>
  </cols>
  <sheetData>
    <row r="1" spans="2:12" ht="13.2" customHeight="1" x14ac:dyDescent="0.3">
      <c r="B1" s="65"/>
      <c r="C1" s="65"/>
      <c r="D1" s="65"/>
      <c r="E1" s="65"/>
      <c r="F1" s="65"/>
      <c r="G1" s="65"/>
      <c r="H1" s="65"/>
      <c r="I1" s="65"/>
    </row>
    <row r="2" spans="2:12" ht="31.2" customHeight="1" x14ac:dyDescent="0.3">
      <c r="B2" s="65"/>
      <c r="C2" s="65"/>
      <c r="D2" s="65"/>
      <c r="E2" s="65"/>
      <c r="F2" s="65"/>
      <c r="G2" s="65"/>
      <c r="H2" s="65"/>
      <c r="I2" s="65"/>
    </row>
    <row r="3" spans="2:12" ht="4.95" customHeight="1" thickBot="1" x14ac:dyDescent="0.35">
      <c r="B3" s="65"/>
      <c r="C3" s="65"/>
      <c r="D3" s="65"/>
      <c r="E3" s="65"/>
      <c r="F3" s="65"/>
      <c r="G3" s="65"/>
      <c r="H3" s="65"/>
      <c r="I3" s="65"/>
    </row>
    <row r="4" spans="2:12" ht="46.95" customHeight="1" thickBot="1" x14ac:dyDescent="0.35">
      <c r="B4" s="117" t="s">
        <v>15</v>
      </c>
      <c r="C4" s="118"/>
      <c r="D4" s="119"/>
      <c r="E4" s="30" t="s">
        <v>72</v>
      </c>
      <c r="F4" s="65"/>
      <c r="G4" s="120" t="s">
        <v>16</v>
      </c>
      <c r="H4" s="121"/>
      <c r="I4" s="122"/>
    </row>
    <row r="5" spans="2:12" ht="15" thickBot="1" x14ac:dyDescent="0.35">
      <c r="B5" s="32"/>
      <c r="C5" s="33"/>
      <c r="D5" s="31" t="s">
        <v>57</v>
      </c>
      <c r="E5" s="41">
        <f>'Loan Input'!$F$6</f>
        <v>8</v>
      </c>
      <c r="F5" s="65"/>
      <c r="G5" s="46"/>
      <c r="H5" s="47" t="s">
        <v>43</v>
      </c>
      <c r="I5" s="74">
        <f>(1+apr_4/VLOOKUP(interest_compounded_4,periodic_table,3,0))^(VLOOKUP(interest_compounded_4,periodic_table,3,0)/VLOOKUP(payment_frequency_4,periodic_table,3,0))-1</f>
        <v>2.4250433325050391E-3</v>
      </c>
      <c r="J5" s="113"/>
      <c r="K5" s="114"/>
      <c r="L5" s="114"/>
    </row>
    <row r="6" spans="2:12" ht="31.2" customHeight="1" thickBot="1" x14ac:dyDescent="0.35">
      <c r="B6" s="115" t="s">
        <v>67</v>
      </c>
      <c r="C6" s="116"/>
      <c r="D6" s="116"/>
      <c r="E6" s="41">
        <f>'Loan Input'!$F$7</f>
        <v>6</v>
      </c>
      <c r="F6" s="65"/>
      <c r="G6" s="115" t="s">
        <v>44</v>
      </c>
      <c r="H6" s="116" t="s">
        <v>44</v>
      </c>
      <c r="I6" s="75">
        <f ca="1">SUM(interest_paid_4,principal_paid_4)</f>
        <v>127450.41989311896</v>
      </c>
      <c r="J6" s="113"/>
      <c r="K6" s="114"/>
      <c r="L6" s="114"/>
    </row>
    <row r="7" spans="2:12" ht="15" thickBot="1" x14ac:dyDescent="0.35">
      <c r="B7" s="34"/>
      <c r="C7" s="35"/>
      <c r="D7" s="36" t="s">
        <v>81</v>
      </c>
      <c r="E7" s="42">
        <f>'Loan Input'!$F$8</f>
        <v>100000</v>
      </c>
      <c r="F7" s="65"/>
      <c r="G7" s="48"/>
      <c r="H7" s="49" t="s">
        <v>45</v>
      </c>
      <c r="I7" s="75">
        <f ca="1">SUM(OFFSET($G$24,0,0,I9))</f>
        <v>27450.419893118989</v>
      </c>
      <c r="J7" s="113"/>
      <c r="K7" s="114"/>
      <c r="L7" s="114"/>
    </row>
    <row r="8" spans="2:12" ht="15" thickBot="1" x14ac:dyDescent="0.35">
      <c r="B8" s="34"/>
      <c r="C8" s="35"/>
      <c r="D8" s="36" t="s">
        <v>58</v>
      </c>
      <c r="E8" s="43">
        <f>'Loan Input'!$F$9</f>
        <v>6.5000000000000002E-2</v>
      </c>
      <c r="F8" s="65"/>
      <c r="G8" s="48"/>
      <c r="H8" s="49" t="s">
        <v>17</v>
      </c>
      <c r="I8" s="75">
        <f ca="1">nper_4*payment_4-_xlfn.SINGLE(loan_4)-I7</f>
        <v>0</v>
      </c>
      <c r="J8" s="113"/>
      <c r="K8" s="114"/>
      <c r="L8" s="114"/>
    </row>
    <row r="9" spans="2:12" ht="15" thickBot="1" x14ac:dyDescent="0.35">
      <c r="B9" s="34"/>
      <c r="C9" s="35"/>
      <c r="D9" s="38" t="s">
        <v>59</v>
      </c>
      <c r="E9" s="44">
        <f>'Loan Input'!$F$10</f>
        <v>43466</v>
      </c>
      <c r="F9" s="65"/>
      <c r="G9" s="48"/>
      <c r="H9" s="49" t="s">
        <v>42</v>
      </c>
      <c r="I9" s="1">
        <f ca="1">COUNTIF(array_4,"&gt;0")</f>
        <v>208</v>
      </c>
      <c r="J9" s="113"/>
      <c r="K9" s="114"/>
      <c r="L9" s="114"/>
    </row>
    <row r="10" spans="2:12" ht="15" thickBot="1" x14ac:dyDescent="0.35">
      <c r="B10" s="34"/>
      <c r="C10" s="35"/>
      <c r="D10" s="37" t="s">
        <v>60</v>
      </c>
      <c r="E10" s="41" t="str">
        <f>'Loan Input'!$F$11</f>
        <v>End of the Period</v>
      </c>
      <c r="F10" s="65"/>
      <c r="G10" s="48"/>
      <c r="H10" s="49" t="s">
        <v>46</v>
      </c>
      <c r="I10" s="76" t="str">
        <f ca="1">DATEDIF(first_payment_date_4,INDEX(dates_4,I9),"y") &amp; " Years, " &amp; DATEDIF(first_payment_date_4,INDEX(dates_4,I9),"ym") &amp; " Months, " &amp; DATEDIF(first_payment_date_4,INDEX(dates_4,I9),"md") &amp; " Days"</f>
        <v>7 Years, 11 Months, 21 Days</v>
      </c>
      <c r="J10" s="113"/>
      <c r="K10" s="114"/>
      <c r="L10" s="114"/>
    </row>
    <row r="11" spans="2:12" ht="15" thickBot="1" x14ac:dyDescent="0.35">
      <c r="B11" s="34"/>
      <c r="C11" s="35"/>
      <c r="D11" s="38" t="s">
        <v>61</v>
      </c>
      <c r="E11" s="41" t="str">
        <f>'Loan Input'!$F$12</f>
        <v>Bi-weekly</v>
      </c>
      <c r="F11" s="65"/>
      <c r="G11" s="50"/>
      <c r="H11" s="51" t="s">
        <v>56</v>
      </c>
      <c r="I11" s="77" t="str">
        <f ca="1">DATEDIF(INDEX(dates_4,I9),EDATE(first_payment_date_4,term_4*12),"y") &amp; " Years, " &amp; DATEDIF(INDEX(dates_4,I9),EDATE(first_payment_date_4,term_4*12),"ym") &amp; " Months, " &amp; DATEDIF(INDEX(dates_4,I9),EDATE(first_payment_date_4,term_4*12),"md") &amp; " Days"</f>
        <v>0 Years, 0 Months, 10 Days</v>
      </c>
      <c r="J11" s="113"/>
      <c r="K11" s="114"/>
      <c r="L11" s="114"/>
    </row>
    <row r="12" spans="2:12" ht="15" thickBot="1" x14ac:dyDescent="0.35">
      <c r="B12" s="34"/>
      <c r="C12" s="35"/>
      <c r="D12" s="37" t="s">
        <v>62</v>
      </c>
      <c r="E12" s="41" t="str">
        <f>'Loan Input'!$F$13</f>
        <v>Yearly</v>
      </c>
      <c r="F12" s="124" t="str">
        <f>IF(VLOOKUP(interest_compounded_4,periodic_table,3,0)&lt;=VLOOKUP(payment_frequency_4,periodic_table,3,0),"","&lt;&lt; Warning! When interest is compounded '"&amp;interest_compounded_4&amp;"', Payment cannot be '"&amp;payment_frequency_4&amp;"'")</f>
        <v/>
      </c>
      <c r="G12" s="125"/>
      <c r="H12" s="125"/>
      <c r="I12" s="125"/>
    </row>
    <row r="13" spans="2:12" ht="15" thickBot="1" x14ac:dyDescent="0.35">
      <c r="B13" s="34"/>
      <c r="C13" s="35"/>
      <c r="D13" s="36" t="s">
        <v>68</v>
      </c>
      <c r="E13" s="41">
        <f>'Loan Input'!F14</f>
        <v>0</v>
      </c>
      <c r="F13" s="124"/>
      <c r="G13" s="125"/>
      <c r="H13" s="125"/>
      <c r="I13" s="125"/>
    </row>
    <row r="14" spans="2:12" ht="15" customHeight="1" x14ac:dyDescent="0.3">
      <c r="B14" s="39"/>
      <c r="C14" s="40"/>
      <c r="D14" s="45" t="s">
        <v>63</v>
      </c>
      <c r="E14" s="41">
        <f>'Loan Input'!$F$15</f>
        <v>0</v>
      </c>
      <c r="F14" s="123" t="str">
        <f ca="1">IF($I$18=TRUE,"Warning! Regular Payment Frequency &amp; Extra Payment Frequency don't MATCH. Check out them","")</f>
        <v>Warning! Regular Payment Frequency &amp; Extra Payment Frequency don't MATCH. Check out them</v>
      </c>
      <c r="G14" s="123"/>
      <c r="H14" s="123"/>
      <c r="I14" s="123"/>
    </row>
    <row r="15" spans="2:12" x14ac:dyDescent="0.3">
      <c r="F15" s="123"/>
      <c r="G15" s="123"/>
      <c r="H15" s="123"/>
      <c r="I15" s="123"/>
    </row>
    <row r="16" spans="2:12" hidden="1" x14ac:dyDescent="0.3">
      <c r="B16" s="67"/>
      <c r="C16" s="67"/>
      <c r="D16" s="68" t="s">
        <v>14</v>
      </c>
      <c r="E16" s="67">
        <f>IF(E10="Beginning of the Period", 1,0)</f>
        <v>0</v>
      </c>
      <c r="F16" s="67"/>
      <c r="G16" s="67" t="s">
        <v>41</v>
      </c>
      <c r="H16" s="67"/>
      <c r="I16" s="67">
        <f>IF(AND(payment_frequency_4="Weekly",OR(recurring_payment_frequency_4="Weekly",recurring_payment_frequency_4="Bi-Weekly")),TRUE,IF(AND(payment_frequency_4="Monthly",OR(recurring_payment_frequency_4="Monthly",recurring_payment_frequency_4="Bi-monthly",recurring_payment_frequency_4="Quarterly",recurring_payment_frequency_4="Semi-annually",recurring_payment_frequency_4="Yearly")),TRUE,0))</f>
        <v>0</v>
      </c>
    </row>
    <row r="17" spans="2:17" hidden="1" x14ac:dyDescent="0.3">
      <c r="B17" s="67"/>
      <c r="C17" s="67"/>
      <c r="D17" s="68" t="s">
        <v>24</v>
      </c>
      <c r="E17" s="67">
        <f>term_4*VLOOKUP(payment_frequency_4,periodic_table,3,FALSE)</f>
        <v>208</v>
      </c>
      <c r="F17" s="67"/>
      <c r="G17" s="67" t="s">
        <v>13</v>
      </c>
      <c r="H17" s="67"/>
      <c r="I17" s="67">
        <f>VLOOKUP(payment_frequency_4,periodic_table,3,0)*(term_4-$E$6)+1</f>
        <v>53</v>
      </c>
    </row>
    <row r="18" spans="2:17" hidden="1" x14ac:dyDescent="0.3">
      <c r="B18" s="67"/>
      <c r="C18" s="67"/>
      <c r="D18" s="68" t="s">
        <v>30</v>
      </c>
      <c r="E18" s="67" t="e">
        <f ca="1">VLOOKUP(recurring_payment_frequency_4,INDIRECT(SUBSTITUTE(payment_frequency_4,"-","_")&amp;"_table"),2,FALSE)</f>
        <v>#N/A</v>
      </c>
      <c r="F18" s="67"/>
      <c r="G18" s="67" t="s">
        <v>71</v>
      </c>
      <c r="H18" s="67"/>
      <c r="I18" s="67" t="b">
        <f ca="1">ISNA(E18)</f>
        <v>1</v>
      </c>
    </row>
    <row r="19" spans="2:17" ht="11.25" customHeight="1" x14ac:dyDescent="0.3">
      <c r="B19" s="65"/>
      <c r="C19" s="65"/>
      <c r="D19" s="65"/>
      <c r="E19" s="65"/>
      <c r="F19" s="65"/>
      <c r="G19" s="65"/>
      <c r="H19" s="65"/>
      <c r="I19" s="65"/>
    </row>
    <row r="20" spans="2:17" ht="15.6" x14ac:dyDescent="0.3">
      <c r="B20" s="112" t="str">
        <f>E11&amp;" Payment Amount"</f>
        <v>Bi-weekly Payment Amount</v>
      </c>
      <c r="C20" s="112"/>
      <c r="D20" s="78">
        <f>-IF(payment_type_4=1,PMT(rate_4,nper_4,_xlfn.SINGLE(loan_4),,1),PMT(rate_4,nper_4,_xlfn.SINGLE(loan_4),,0))</f>
        <v>612.74240333230284</v>
      </c>
      <c r="E20" s="65"/>
      <c r="F20" s="65"/>
      <c r="G20" s="65"/>
      <c r="H20" s="65"/>
      <c r="I20" s="65"/>
    </row>
    <row r="21" spans="2:17" ht="6.6" customHeight="1" thickBot="1" x14ac:dyDescent="0.35">
      <c r="B21" s="65"/>
      <c r="C21" s="65"/>
      <c r="D21" s="65"/>
      <c r="E21" s="65"/>
      <c r="F21" s="65"/>
      <c r="G21" s="65"/>
      <c r="H21" s="65"/>
      <c r="I21" s="65"/>
    </row>
    <row r="22" spans="2:17" ht="48" customHeight="1" thickBot="1" x14ac:dyDescent="0.35">
      <c r="B22" s="52" t="s">
        <v>1</v>
      </c>
      <c r="C22" s="53" t="s">
        <v>0</v>
      </c>
      <c r="D22" s="53" t="s">
        <v>2</v>
      </c>
      <c r="E22" s="53" t="s">
        <v>33</v>
      </c>
      <c r="F22" s="53" t="s">
        <v>73</v>
      </c>
      <c r="G22" s="53" t="s">
        <v>22</v>
      </c>
      <c r="H22" s="53" t="s">
        <v>23</v>
      </c>
      <c r="I22" s="30" t="s">
        <v>3</v>
      </c>
    </row>
    <row r="23" spans="2:17" ht="15" thickBot="1" x14ac:dyDescent="0.35">
      <c r="B23" s="79"/>
      <c r="C23" s="80"/>
      <c r="D23" s="79"/>
      <c r="E23" s="81"/>
      <c r="F23" s="79"/>
      <c r="G23" s="79"/>
      <c r="H23" s="79"/>
      <c r="I23" s="82" cm="1">
        <f t="array" ref="I23">loan_4</f>
        <v>100000</v>
      </c>
    </row>
    <row r="24" spans="2:17" ht="15" thickBot="1" x14ac:dyDescent="0.35">
      <c r="B24" s="79">
        <f t="shared" ref="B24:B45" si="0">IFERROR(IF(I23&lt;=0,"",B23+1),"")</f>
        <v>1</v>
      </c>
      <c r="C24" s="80">
        <f t="shared" ref="C24:C87" si="1">IF($E$10="End of the Period",IF(B24="","",IF(OR(payment_frequency_4="Weekly",payment_frequency_4="Bi-weekly",payment_frequency_4="Semi-monthly"),first_payment_date_4+B24*VLOOKUP(payment_frequency_4,periodic_table,2,0),EDATE(first_payment_date_4,B24*VLOOKUP(payment_frequency_4,periodic_table,2,0)))),IF(B24="","",IF(OR(payment_frequency_4="Weekly",payment_frequency_4="Bi-weekly",payment_frequency_4="Semi-monthly"),first_payment_date_4+(B24-1)*VLOOKUP(payment_frequency_4,periodic_table,2,0),EDATE(first_payment_date_4,(B24-1)*VLOOKUP(payment_frequency_4,periodic_table,2,0)))))</f>
        <v>43480</v>
      </c>
      <c r="D24" s="83">
        <f t="shared" ref="D24:D87" si="2">IF(B24="","",IF(I23&lt;payment_4,I23*(1+rate_4),payment_4))</f>
        <v>612.74240333230284</v>
      </c>
      <c r="E24" s="81">
        <f t="shared" ref="E24:E55" si="3">IFERROR(IF(I23*(1+rate_4)-D24&lt;$E$13,I23*(1+rate_4)-D24,IF(B24=$I$17,$E$13,IF(B24&lt;$I$17,0,IF(MOD(B24-$I$17,$E$18)=0,$E$13,0)))),0)</f>
        <v>0</v>
      </c>
      <c r="F24" s="83"/>
      <c r="G24" s="82">
        <f t="shared" ref="G24:G87" si="4">IF(AND(payment_type_4=1,B24=1),0,IF(B24="","",I23*rate_4))</f>
        <v>242.50433325050392</v>
      </c>
      <c r="H24" s="82">
        <f>IF(B24="","",D24-G24+E24+F24)</f>
        <v>370.23807008179892</v>
      </c>
      <c r="I24" s="82">
        <f>IFERROR(IF(H24&lt;=0,"",I23-H24),"")</f>
        <v>99629.761929918197</v>
      </c>
    </row>
    <row r="25" spans="2:17" ht="15" thickBot="1" x14ac:dyDescent="0.35">
      <c r="B25" s="79">
        <f t="shared" si="0"/>
        <v>2</v>
      </c>
      <c r="C25" s="80">
        <f t="shared" si="1"/>
        <v>43494</v>
      </c>
      <c r="D25" s="83">
        <f t="shared" si="2"/>
        <v>612.74240333230284</v>
      </c>
      <c r="E25" s="81">
        <f t="shared" si="3"/>
        <v>0</v>
      </c>
      <c r="F25" s="83"/>
      <c r="G25" s="82">
        <f t="shared" si="4"/>
        <v>241.60648988721249</v>
      </c>
      <c r="H25" s="82">
        <f t="shared" ref="H25:H88" si="5">IF(B25="","",D25-G25+E25+F25)</f>
        <v>371.13591344509035</v>
      </c>
      <c r="I25" s="82">
        <f t="shared" ref="I25:I88" si="6">IFERROR(IF(H25&lt;=0,"",I24-H25),"")</f>
        <v>99258.626016473107</v>
      </c>
      <c r="M25" s="69"/>
      <c r="Q25" s="70"/>
    </row>
    <row r="26" spans="2:17" ht="15" thickBot="1" x14ac:dyDescent="0.35">
      <c r="B26" s="79">
        <f t="shared" si="0"/>
        <v>3</v>
      </c>
      <c r="C26" s="80">
        <f t="shared" si="1"/>
        <v>43508</v>
      </c>
      <c r="D26" s="83">
        <f t="shared" si="2"/>
        <v>612.74240333230284</v>
      </c>
      <c r="E26" s="81">
        <f t="shared" si="3"/>
        <v>0</v>
      </c>
      <c r="F26" s="83"/>
      <c r="G26" s="82">
        <f t="shared" si="4"/>
        <v>240.70646921485931</v>
      </c>
      <c r="H26" s="82">
        <f t="shared" si="5"/>
        <v>372.0359341174435</v>
      </c>
      <c r="I26" s="82">
        <f t="shared" si="6"/>
        <v>98886.590082355659</v>
      </c>
    </row>
    <row r="27" spans="2:17" ht="15" thickBot="1" x14ac:dyDescent="0.35">
      <c r="B27" s="79">
        <f t="shared" si="0"/>
        <v>4</v>
      </c>
      <c r="C27" s="80">
        <f t="shared" si="1"/>
        <v>43522</v>
      </c>
      <c r="D27" s="83">
        <f t="shared" si="2"/>
        <v>612.74240333230284</v>
      </c>
      <c r="E27" s="81">
        <f t="shared" si="3"/>
        <v>0</v>
      </c>
      <c r="F27" s="83"/>
      <c r="G27" s="82">
        <f t="shared" si="4"/>
        <v>239.80426595337551</v>
      </c>
      <c r="H27" s="82">
        <f t="shared" si="5"/>
        <v>372.93813737892731</v>
      </c>
      <c r="I27" s="82">
        <f t="shared" si="6"/>
        <v>98513.651944976737</v>
      </c>
      <c r="O27" s="69"/>
    </row>
    <row r="28" spans="2:17" ht="15" thickBot="1" x14ac:dyDescent="0.35">
      <c r="B28" s="79">
        <f t="shared" si="0"/>
        <v>5</v>
      </c>
      <c r="C28" s="80">
        <f t="shared" si="1"/>
        <v>43536</v>
      </c>
      <c r="D28" s="83">
        <f t="shared" si="2"/>
        <v>612.74240333230284</v>
      </c>
      <c r="E28" s="81">
        <f t="shared" si="3"/>
        <v>0</v>
      </c>
      <c r="F28" s="83"/>
      <c r="G28" s="82">
        <f t="shared" si="4"/>
        <v>238.8998748098879</v>
      </c>
      <c r="H28" s="82">
        <f t="shared" si="5"/>
        <v>373.84252852241491</v>
      </c>
      <c r="I28" s="82">
        <f t="shared" si="6"/>
        <v>98139.809416454314</v>
      </c>
    </row>
    <row r="29" spans="2:17" ht="15" thickBot="1" x14ac:dyDescent="0.35">
      <c r="B29" s="79">
        <f t="shared" si="0"/>
        <v>6</v>
      </c>
      <c r="C29" s="80">
        <f t="shared" si="1"/>
        <v>43550</v>
      </c>
      <c r="D29" s="83">
        <f t="shared" si="2"/>
        <v>612.74240333230284</v>
      </c>
      <c r="E29" s="81">
        <f t="shared" si="3"/>
        <v>0</v>
      </c>
      <c r="F29" s="83"/>
      <c r="G29" s="82">
        <f t="shared" si="4"/>
        <v>237.99329047868778</v>
      </c>
      <c r="H29" s="82">
        <f t="shared" si="5"/>
        <v>374.74911285361509</v>
      </c>
      <c r="I29" s="82">
        <f t="shared" si="6"/>
        <v>97765.060303600694</v>
      </c>
    </row>
    <row r="30" spans="2:17" ht="15" thickBot="1" x14ac:dyDescent="0.35">
      <c r="B30" s="79">
        <f t="shared" si="0"/>
        <v>7</v>
      </c>
      <c r="C30" s="80">
        <f t="shared" si="1"/>
        <v>43564</v>
      </c>
      <c r="D30" s="83">
        <f t="shared" si="2"/>
        <v>612.74240333230284</v>
      </c>
      <c r="E30" s="81">
        <f t="shared" si="3"/>
        <v>0</v>
      </c>
      <c r="F30" s="83"/>
      <c r="G30" s="82">
        <f t="shared" si="4"/>
        <v>237.08450764119993</v>
      </c>
      <c r="H30" s="82">
        <f t="shared" si="5"/>
        <v>375.65789569110291</v>
      </c>
      <c r="I30" s="82">
        <f t="shared" si="6"/>
        <v>97389.402407909598</v>
      </c>
    </row>
    <row r="31" spans="2:17" ht="15" thickBot="1" x14ac:dyDescent="0.35">
      <c r="B31" s="79">
        <f t="shared" si="0"/>
        <v>8</v>
      </c>
      <c r="C31" s="80">
        <f t="shared" si="1"/>
        <v>43578</v>
      </c>
      <c r="D31" s="83">
        <f t="shared" si="2"/>
        <v>612.74240333230284</v>
      </c>
      <c r="E31" s="81">
        <f t="shared" si="3"/>
        <v>0</v>
      </c>
      <c r="F31" s="83"/>
      <c r="G31" s="82">
        <f t="shared" si="4"/>
        <v>236.17352096595138</v>
      </c>
      <c r="H31" s="82">
        <f t="shared" si="5"/>
        <v>376.56888236635143</v>
      </c>
      <c r="I31" s="82">
        <f t="shared" si="6"/>
        <v>97012.833525543247</v>
      </c>
    </row>
    <row r="32" spans="2:17" ht="15" thickBot="1" x14ac:dyDescent="0.35">
      <c r="B32" s="79">
        <f t="shared" si="0"/>
        <v>9</v>
      </c>
      <c r="C32" s="80">
        <f t="shared" si="1"/>
        <v>43592</v>
      </c>
      <c r="D32" s="83">
        <f t="shared" si="2"/>
        <v>612.74240333230284</v>
      </c>
      <c r="E32" s="81">
        <f t="shared" si="3"/>
        <v>0</v>
      </c>
      <c r="F32" s="83"/>
      <c r="G32" s="82">
        <f t="shared" si="4"/>
        <v>235.26032510853997</v>
      </c>
      <c r="H32" s="82">
        <f t="shared" si="5"/>
        <v>377.48207822376287</v>
      </c>
      <c r="I32" s="82">
        <f t="shared" si="6"/>
        <v>96635.351447319481</v>
      </c>
    </row>
    <row r="33" spans="2:9" ht="15" thickBot="1" x14ac:dyDescent="0.35">
      <c r="B33" s="79">
        <f t="shared" si="0"/>
        <v>10</v>
      </c>
      <c r="C33" s="80">
        <f t="shared" si="1"/>
        <v>43606</v>
      </c>
      <c r="D33" s="83">
        <f t="shared" si="2"/>
        <v>612.74240333230284</v>
      </c>
      <c r="E33" s="81">
        <f t="shared" si="3"/>
        <v>0</v>
      </c>
      <c r="F33" s="83"/>
      <c r="G33" s="82">
        <f t="shared" si="4"/>
        <v>234.34491471160328</v>
      </c>
      <c r="H33" s="82">
        <f t="shared" si="5"/>
        <v>378.39748862069956</v>
      </c>
      <c r="I33" s="82">
        <f t="shared" si="6"/>
        <v>96256.953958698781</v>
      </c>
    </row>
    <row r="34" spans="2:9" ht="15" thickBot="1" x14ac:dyDescent="0.35">
      <c r="B34" s="79">
        <f t="shared" si="0"/>
        <v>11</v>
      </c>
      <c r="C34" s="80">
        <f t="shared" si="1"/>
        <v>43620</v>
      </c>
      <c r="D34" s="83">
        <f t="shared" si="2"/>
        <v>612.74240333230284</v>
      </c>
      <c r="E34" s="81">
        <f t="shared" si="3"/>
        <v>0</v>
      </c>
      <c r="F34" s="83"/>
      <c r="G34" s="82">
        <f t="shared" si="4"/>
        <v>233.427284404787</v>
      </c>
      <c r="H34" s="82">
        <f t="shared" si="5"/>
        <v>379.31511892751587</v>
      </c>
      <c r="I34" s="82">
        <f t="shared" si="6"/>
        <v>95877.638839771273</v>
      </c>
    </row>
    <row r="35" spans="2:9" ht="15" thickBot="1" x14ac:dyDescent="0.35">
      <c r="B35" s="79">
        <f t="shared" si="0"/>
        <v>12</v>
      </c>
      <c r="C35" s="80">
        <f t="shared" si="1"/>
        <v>43634</v>
      </c>
      <c r="D35" s="83">
        <f t="shared" si="2"/>
        <v>612.74240333230284</v>
      </c>
      <c r="E35" s="81">
        <f t="shared" si="3"/>
        <v>0</v>
      </c>
      <c r="F35" s="83"/>
      <c r="G35" s="82">
        <f t="shared" si="4"/>
        <v>232.5074288047135</v>
      </c>
      <c r="H35" s="82">
        <f t="shared" si="5"/>
        <v>380.23497452758932</v>
      </c>
      <c r="I35" s="82">
        <f t="shared" si="6"/>
        <v>95497.403865243687</v>
      </c>
    </row>
    <row r="36" spans="2:9" ht="15" thickBot="1" x14ac:dyDescent="0.35">
      <c r="B36" s="79">
        <f t="shared" si="0"/>
        <v>13</v>
      </c>
      <c r="C36" s="80">
        <f t="shared" si="1"/>
        <v>43648</v>
      </c>
      <c r="D36" s="83">
        <f t="shared" si="2"/>
        <v>612.74240333230284</v>
      </c>
      <c r="E36" s="81">
        <f t="shared" si="3"/>
        <v>0</v>
      </c>
      <c r="F36" s="83"/>
      <c r="G36" s="82">
        <f t="shared" si="4"/>
        <v>231.58534251495016</v>
      </c>
      <c r="H36" s="82">
        <f t="shared" si="5"/>
        <v>381.15706081735266</v>
      </c>
      <c r="I36" s="82">
        <f t="shared" si="6"/>
        <v>95116.246804426337</v>
      </c>
    </row>
    <row r="37" spans="2:9" ht="15" thickBot="1" x14ac:dyDescent="0.35">
      <c r="B37" s="79">
        <f t="shared" si="0"/>
        <v>14</v>
      </c>
      <c r="C37" s="80">
        <f t="shared" si="1"/>
        <v>43662</v>
      </c>
      <c r="D37" s="83">
        <f t="shared" si="2"/>
        <v>612.74240333230284</v>
      </c>
      <c r="E37" s="81">
        <f t="shared" si="3"/>
        <v>0</v>
      </c>
      <c r="F37" s="83"/>
      <c r="G37" s="82">
        <f t="shared" si="4"/>
        <v>230.66102012597781</v>
      </c>
      <c r="H37" s="82">
        <f t="shared" si="5"/>
        <v>382.08138320632503</v>
      </c>
      <c r="I37" s="82">
        <f t="shared" si="6"/>
        <v>94734.165421220008</v>
      </c>
    </row>
    <row r="38" spans="2:9" ht="15" thickBot="1" x14ac:dyDescent="0.35">
      <c r="B38" s="79">
        <f t="shared" si="0"/>
        <v>15</v>
      </c>
      <c r="C38" s="80">
        <f t="shared" si="1"/>
        <v>43676</v>
      </c>
      <c r="D38" s="83">
        <f t="shared" si="2"/>
        <v>612.74240333230284</v>
      </c>
      <c r="E38" s="81">
        <f t="shared" si="3"/>
        <v>0</v>
      </c>
      <c r="F38" s="83"/>
      <c r="G38" s="82">
        <f t="shared" si="4"/>
        <v>229.73445621515901</v>
      </c>
      <c r="H38" s="82">
        <f t="shared" si="5"/>
        <v>383.00794711714383</v>
      </c>
      <c r="I38" s="82">
        <f t="shared" si="6"/>
        <v>94351.15747410286</v>
      </c>
    </row>
    <row r="39" spans="2:9" ht="15" thickBot="1" x14ac:dyDescent="0.35">
      <c r="B39" s="79">
        <f t="shared" si="0"/>
        <v>16</v>
      </c>
      <c r="C39" s="80">
        <f t="shared" si="1"/>
        <v>43690</v>
      </c>
      <c r="D39" s="83">
        <f t="shared" si="2"/>
        <v>612.74240333230284</v>
      </c>
      <c r="E39" s="81">
        <f t="shared" si="3"/>
        <v>0</v>
      </c>
      <c r="F39" s="83"/>
      <c r="G39" s="82">
        <f t="shared" si="4"/>
        <v>228.80564534670611</v>
      </c>
      <c r="H39" s="82">
        <f t="shared" si="5"/>
        <v>383.93675798559673</v>
      </c>
      <c r="I39" s="82">
        <f t="shared" si="6"/>
        <v>93967.22071611727</v>
      </c>
    </row>
    <row r="40" spans="2:9" ht="15" thickBot="1" x14ac:dyDescent="0.35">
      <c r="B40" s="79">
        <f t="shared" si="0"/>
        <v>17</v>
      </c>
      <c r="C40" s="80">
        <f t="shared" si="1"/>
        <v>43704</v>
      </c>
      <c r="D40" s="83">
        <f t="shared" si="2"/>
        <v>612.74240333230284</v>
      </c>
      <c r="E40" s="81">
        <f t="shared" si="3"/>
        <v>0</v>
      </c>
      <c r="F40" s="83"/>
      <c r="G40" s="82">
        <f t="shared" si="4"/>
        <v>227.87458207164957</v>
      </c>
      <c r="H40" s="82">
        <f t="shared" si="5"/>
        <v>384.86782126065327</v>
      </c>
      <c r="I40" s="82">
        <f t="shared" si="6"/>
        <v>93582.352894856624</v>
      </c>
    </row>
    <row r="41" spans="2:9" ht="15" thickBot="1" x14ac:dyDescent="0.35">
      <c r="B41" s="79">
        <f t="shared" si="0"/>
        <v>18</v>
      </c>
      <c r="C41" s="80">
        <f t="shared" si="1"/>
        <v>43718</v>
      </c>
      <c r="D41" s="83">
        <f t="shared" si="2"/>
        <v>612.74240333230284</v>
      </c>
      <c r="E41" s="81">
        <f t="shared" si="3"/>
        <v>0</v>
      </c>
      <c r="F41" s="83"/>
      <c r="G41" s="82">
        <f t="shared" si="4"/>
        <v>226.9412609278057</v>
      </c>
      <c r="H41" s="82">
        <f t="shared" si="5"/>
        <v>385.80114240449711</v>
      </c>
      <c r="I41" s="82">
        <f t="shared" si="6"/>
        <v>93196.551752452127</v>
      </c>
    </row>
    <row r="42" spans="2:9" ht="15" thickBot="1" x14ac:dyDescent="0.35">
      <c r="B42" s="79">
        <f t="shared" si="0"/>
        <v>19</v>
      </c>
      <c r="C42" s="80">
        <f t="shared" si="1"/>
        <v>43732</v>
      </c>
      <c r="D42" s="83">
        <f t="shared" si="2"/>
        <v>612.74240333230284</v>
      </c>
      <c r="E42" s="81">
        <f t="shared" si="3"/>
        <v>0</v>
      </c>
      <c r="F42" s="83"/>
      <c r="G42" s="82">
        <f t="shared" si="4"/>
        <v>226.00567643974486</v>
      </c>
      <c r="H42" s="82">
        <f t="shared" si="5"/>
        <v>386.73672689255795</v>
      </c>
      <c r="I42" s="82">
        <f t="shared" si="6"/>
        <v>92809.815025559568</v>
      </c>
    </row>
    <row r="43" spans="2:9" ht="15" thickBot="1" x14ac:dyDescent="0.35">
      <c r="B43" s="79">
        <f t="shared" si="0"/>
        <v>20</v>
      </c>
      <c r="C43" s="80">
        <f t="shared" si="1"/>
        <v>43746</v>
      </c>
      <c r="D43" s="83">
        <f t="shared" si="2"/>
        <v>612.74240333230284</v>
      </c>
      <c r="E43" s="81">
        <f t="shared" si="3"/>
        <v>0</v>
      </c>
      <c r="F43" s="83"/>
      <c r="G43" s="82">
        <f t="shared" si="4"/>
        <v>225.06782311875924</v>
      </c>
      <c r="H43" s="82">
        <f t="shared" si="5"/>
        <v>387.67458021354361</v>
      </c>
      <c r="I43" s="82">
        <f t="shared" si="6"/>
        <v>92422.140445346027</v>
      </c>
    </row>
    <row r="44" spans="2:9" ht="15" thickBot="1" x14ac:dyDescent="0.35">
      <c r="B44" s="79">
        <f t="shared" si="0"/>
        <v>21</v>
      </c>
      <c r="C44" s="80">
        <f t="shared" si="1"/>
        <v>43760</v>
      </c>
      <c r="D44" s="83">
        <f t="shared" si="2"/>
        <v>612.74240333230284</v>
      </c>
      <c r="E44" s="81">
        <f t="shared" si="3"/>
        <v>0</v>
      </c>
      <c r="F44" s="83"/>
      <c r="G44" s="82">
        <f t="shared" si="4"/>
        <v>224.1276954628307</v>
      </c>
      <c r="H44" s="82">
        <f t="shared" si="5"/>
        <v>388.61470786947211</v>
      </c>
      <c r="I44" s="82">
        <f t="shared" si="6"/>
        <v>92033.52573747655</v>
      </c>
    </row>
    <row r="45" spans="2:9" ht="15" thickBot="1" x14ac:dyDescent="0.35">
      <c r="B45" s="79">
        <f t="shared" si="0"/>
        <v>22</v>
      </c>
      <c r="C45" s="80">
        <f t="shared" si="1"/>
        <v>43774</v>
      </c>
      <c r="D45" s="83">
        <f t="shared" si="2"/>
        <v>612.74240333230284</v>
      </c>
      <c r="E45" s="81">
        <f t="shared" si="3"/>
        <v>0</v>
      </c>
      <c r="F45" s="83"/>
      <c r="G45" s="82">
        <f t="shared" si="4"/>
        <v>223.18528795659842</v>
      </c>
      <c r="H45" s="82">
        <f t="shared" si="5"/>
        <v>389.55711537570443</v>
      </c>
      <c r="I45" s="82">
        <f t="shared" si="6"/>
        <v>91643.968622100845</v>
      </c>
    </row>
    <row r="46" spans="2:9" ht="15" thickBot="1" x14ac:dyDescent="0.35">
      <c r="B46" s="79">
        <f>IFERROR(IF(I45&lt;=0,"",B45+1),"")</f>
        <v>23</v>
      </c>
      <c r="C46" s="80">
        <f t="shared" si="1"/>
        <v>43788</v>
      </c>
      <c r="D46" s="83">
        <f t="shared" si="2"/>
        <v>612.74240333230284</v>
      </c>
      <c r="E46" s="81">
        <f t="shared" si="3"/>
        <v>0</v>
      </c>
      <c r="F46" s="83"/>
      <c r="G46" s="82">
        <f t="shared" si="4"/>
        <v>222.24059507132668</v>
      </c>
      <c r="H46" s="82">
        <f t="shared" si="5"/>
        <v>390.50180826097619</v>
      </c>
      <c r="I46" s="82">
        <f t="shared" si="6"/>
        <v>91253.46681383987</v>
      </c>
    </row>
    <row r="47" spans="2:9" ht="15" thickBot="1" x14ac:dyDescent="0.35">
      <c r="B47" s="79">
        <f t="shared" ref="B47:B110" si="7">IFERROR(IF(I46&lt;=0,"",B46+1),"")</f>
        <v>24</v>
      </c>
      <c r="C47" s="80">
        <f t="shared" si="1"/>
        <v>43802</v>
      </c>
      <c r="D47" s="83">
        <f t="shared" si="2"/>
        <v>612.74240333230284</v>
      </c>
      <c r="E47" s="81">
        <f t="shared" si="3"/>
        <v>0</v>
      </c>
      <c r="F47" s="83"/>
      <c r="G47" s="82">
        <f t="shared" si="4"/>
        <v>221.29361126487223</v>
      </c>
      <c r="H47" s="82">
        <f t="shared" si="5"/>
        <v>391.44879206743065</v>
      </c>
      <c r="I47" s="82">
        <f t="shared" si="6"/>
        <v>90862.018021772441</v>
      </c>
    </row>
    <row r="48" spans="2:9" ht="15" thickBot="1" x14ac:dyDescent="0.35">
      <c r="B48" s="79">
        <f t="shared" si="7"/>
        <v>25</v>
      </c>
      <c r="C48" s="80">
        <f t="shared" si="1"/>
        <v>43816</v>
      </c>
      <c r="D48" s="83">
        <f t="shared" si="2"/>
        <v>612.74240333230284</v>
      </c>
      <c r="E48" s="81">
        <f t="shared" si="3"/>
        <v>0</v>
      </c>
      <c r="F48" s="83"/>
      <c r="G48" s="82">
        <f t="shared" si="4"/>
        <v>220.34433098165195</v>
      </c>
      <c r="H48" s="82">
        <f t="shared" si="5"/>
        <v>392.39807235065086</v>
      </c>
      <c r="I48" s="82">
        <f t="shared" si="6"/>
        <v>90469.619949421787</v>
      </c>
    </row>
    <row r="49" spans="2:9" ht="15" thickBot="1" x14ac:dyDescent="0.35">
      <c r="B49" s="79">
        <f t="shared" si="7"/>
        <v>26</v>
      </c>
      <c r="C49" s="80">
        <f t="shared" si="1"/>
        <v>43830</v>
      </c>
      <c r="D49" s="83">
        <f t="shared" si="2"/>
        <v>612.74240333230284</v>
      </c>
      <c r="E49" s="81">
        <f t="shared" si="3"/>
        <v>0</v>
      </c>
      <c r="F49" s="83"/>
      <c r="G49" s="82">
        <f t="shared" si="4"/>
        <v>219.39274865261018</v>
      </c>
      <c r="H49" s="82">
        <f t="shared" si="5"/>
        <v>393.34965467969266</v>
      </c>
      <c r="I49" s="82">
        <f t="shared" si="6"/>
        <v>90076.270294742091</v>
      </c>
    </row>
    <row r="50" spans="2:9" ht="15" thickBot="1" x14ac:dyDescent="0.35">
      <c r="B50" s="79">
        <f t="shared" si="7"/>
        <v>27</v>
      </c>
      <c r="C50" s="80">
        <f t="shared" si="1"/>
        <v>43844</v>
      </c>
      <c r="D50" s="83">
        <f t="shared" si="2"/>
        <v>612.74240333230284</v>
      </c>
      <c r="E50" s="81">
        <f t="shared" si="3"/>
        <v>0</v>
      </c>
      <c r="F50" s="83"/>
      <c r="G50" s="82">
        <f t="shared" si="4"/>
        <v>218.43885869518601</v>
      </c>
      <c r="H50" s="82">
        <f t="shared" si="5"/>
        <v>394.30354463711683</v>
      </c>
      <c r="I50" s="82">
        <f t="shared" si="6"/>
        <v>89681.96675010497</v>
      </c>
    </row>
    <row r="51" spans="2:9" ht="15" thickBot="1" x14ac:dyDescent="0.35">
      <c r="B51" s="79">
        <f t="shared" si="7"/>
        <v>28</v>
      </c>
      <c r="C51" s="80">
        <f t="shared" si="1"/>
        <v>43858</v>
      </c>
      <c r="D51" s="83">
        <f t="shared" si="2"/>
        <v>612.74240333230284</v>
      </c>
      <c r="E51" s="81">
        <f t="shared" si="3"/>
        <v>0</v>
      </c>
      <c r="F51" s="83"/>
      <c r="G51" s="82">
        <f t="shared" si="4"/>
        <v>217.48265551328066</v>
      </c>
      <c r="H51" s="82">
        <f t="shared" si="5"/>
        <v>395.25974781902221</v>
      </c>
      <c r="I51" s="82">
        <f t="shared" si="6"/>
        <v>89286.707002285941</v>
      </c>
    </row>
    <row r="52" spans="2:9" ht="15" thickBot="1" x14ac:dyDescent="0.35">
      <c r="B52" s="79">
        <f t="shared" si="7"/>
        <v>29</v>
      </c>
      <c r="C52" s="80">
        <f t="shared" si="1"/>
        <v>43872</v>
      </c>
      <c r="D52" s="83">
        <f t="shared" si="2"/>
        <v>612.74240333230284</v>
      </c>
      <c r="E52" s="81">
        <f t="shared" si="3"/>
        <v>0</v>
      </c>
      <c r="F52" s="83"/>
      <c r="G52" s="82">
        <f t="shared" si="4"/>
        <v>216.52413349722451</v>
      </c>
      <c r="H52" s="82">
        <f t="shared" si="5"/>
        <v>396.21826983507833</v>
      </c>
      <c r="I52" s="82">
        <f t="shared" si="6"/>
        <v>88890.48873245086</v>
      </c>
    </row>
    <row r="53" spans="2:9" ht="15" thickBot="1" x14ac:dyDescent="0.35">
      <c r="B53" s="79">
        <f t="shared" si="7"/>
        <v>30</v>
      </c>
      <c r="C53" s="80">
        <f t="shared" si="1"/>
        <v>43886</v>
      </c>
      <c r="D53" s="83">
        <f t="shared" si="2"/>
        <v>612.74240333230284</v>
      </c>
      <c r="E53" s="81">
        <f t="shared" si="3"/>
        <v>0</v>
      </c>
      <c r="F53" s="83"/>
      <c r="G53" s="82">
        <f t="shared" si="4"/>
        <v>215.56328702374427</v>
      </c>
      <c r="H53" s="82">
        <f t="shared" si="5"/>
        <v>397.1791163085586</v>
      </c>
      <c r="I53" s="82">
        <f t="shared" si="6"/>
        <v>88493.309616142302</v>
      </c>
    </row>
    <row r="54" spans="2:9" ht="15" thickBot="1" x14ac:dyDescent="0.35">
      <c r="B54" s="79">
        <f t="shared" si="7"/>
        <v>31</v>
      </c>
      <c r="C54" s="80">
        <f t="shared" si="1"/>
        <v>43900</v>
      </c>
      <c r="D54" s="83">
        <f t="shared" si="2"/>
        <v>612.74240333230284</v>
      </c>
      <c r="E54" s="81">
        <f t="shared" si="3"/>
        <v>0</v>
      </c>
      <c r="F54" s="83"/>
      <c r="G54" s="82">
        <f t="shared" si="4"/>
        <v>214.60011045592995</v>
      </c>
      <c r="H54" s="82">
        <f t="shared" si="5"/>
        <v>398.14229287637289</v>
      </c>
      <c r="I54" s="82">
        <f t="shared" si="6"/>
        <v>88095.167323265923</v>
      </c>
    </row>
    <row r="55" spans="2:9" ht="15" thickBot="1" x14ac:dyDescent="0.35">
      <c r="B55" s="79">
        <f t="shared" si="7"/>
        <v>32</v>
      </c>
      <c r="C55" s="80">
        <f t="shared" si="1"/>
        <v>43914</v>
      </c>
      <c r="D55" s="83">
        <f t="shared" si="2"/>
        <v>612.74240333230284</v>
      </c>
      <c r="E55" s="81">
        <f t="shared" si="3"/>
        <v>0</v>
      </c>
      <c r="F55" s="83"/>
      <c r="G55" s="82">
        <f t="shared" si="4"/>
        <v>213.63459814320183</v>
      </c>
      <c r="H55" s="82">
        <f t="shared" si="5"/>
        <v>399.10780518910099</v>
      </c>
      <c r="I55" s="82">
        <f t="shared" si="6"/>
        <v>87696.059518076829</v>
      </c>
    </row>
    <row r="56" spans="2:9" ht="15" thickBot="1" x14ac:dyDescent="0.35">
      <c r="B56" s="79">
        <f t="shared" si="7"/>
        <v>33</v>
      </c>
      <c r="C56" s="80">
        <f t="shared" si="1"/>
        <v>43928</v>
      </c>
      <c r="D56" s="83">
        <f t="shared" si="2"/>
        <v>612.74240333230284</v>
      </c>
      <c r="E56" s="81">
        <f t="shared" ref="E56:E87" si="8">IFERROR(IF(I55*(1+rate_4)-D56&lt;$E$13,I55*(1+rate_4)-D56,IF(B56=$I$17,$E$13,IF(B56&lt;$I$17,0,IF(MOD(B56-$I$17,$E$18)=0,$E$13,0)))),0)</f>
        <v>0</v>
      </c>
      <c r="F56" s="83"/>
      <c r="G56" s="82">
        <f t="shared" si="4"/>
        <v>212.66674442127729</v>
      </c>
      <c r="H56" s="82">
        <f t="shared" si="5"/>
        <v>400.07565891102558</v>
      </c>
      <c r="I56" s="82">
        <f t="shared" si="6"/>
        <v>87295.983859165804</v>
      </c>
    </row>
    <row r="57" spans="2:9" ht="15" thickBot="1" x14ac:dyDescent="0.35">
      <c r="B57" s="79">
        <f t="shared" si="7"/>
        <v>34</v>
      </c>
      <c r="C57" s="80">
        <f t="shared" si="1"/>
        <v>43942</v>
      </c>
      <c r="D57" s="83">
        <f t="shared" si="2"/>
        <v>612.74240333230284</v>
      </c>
      <c r="E57" s="81">
        <f t="shared" si="8"/>
        <v>0</v>
      </c>
      <c r="F57" s="83"/>
      <c r="G57" s="82">
        <f t="shared" si="4"/>
        <v>211.69654361213756</v>
      </c>
      <c r="H57" s="82">
        <f t="shared" si="5"/>
        <v>401.04585972016525</v>
      </c>
      <c r="I57" s="82">
        <f t="shared" si="6"/>
        <v>86894.937999445639</v>
      </c>
    </row>
    <row r="58" spans="2:9" ht="15" thickBot="1" x14ac:dyDescent="0.35">
      <c r="B58" s="79">
        <f t="shared" si="7"/>
        <v>35</v>
      </c>
      <c r="C58" s="80">
        <f t="shared" si="1"/>
        <v>43956</v>
      </c>
      <c r="D58" s="83">
        <f t="shared" si="2"/>
        <v>612.74240333230284</v>
      </c>
      <c r="E58" s="81">
        <f t="shared" si="8"/>
        <v>0</v>
      </c>
      <c r="F58" s="83"/>
      <c r="G58" s="82">
        <f t="shared" si="4"/>
        <v>210.72399002399442</v>
      </c>
      <c r="H58" s="82">
        <f t="shared" si="5"/>
        <v>402.01841330830842</v>
      </c>
      <c r="I58" s="82">
        <f t="shared" si="6"/>
        <v>86492.91958613733</v>
      </c>
    </row>
    <row r="59" spans="2:9" ht="15" thickBot="1" x14ac:dyDescent="0.35">
      <c r="B59" s="79">
        <f t="shared" si="7"/>
        <v>36</v>
      </c>
      <c r="C59" s="80">
        <f t="shared" si="1"/>
        <v>43970</v>
      </c>
      <c r="D59" s="83">
        <f t="shared" si="2"/>
        <v>612.74240333230284</v>
      </c>
      <c r="E59" s="81">
        <f t="shared" si="8"/>
        <v>0</v>
      </c>
      <c r="F59" s="83"/>
      <c r="G59" s="82">
        <f t="shared" si="4"/>
        <v>209.74907795125685</v>
      </c>
      <c r="H59" s="82">
        <f t="shared" si="5"/>
        <v>402.99332538104602</v>
      </c>
      <c r="I59" s="82">
        <f t="shared" si="6"/>
        <v>86089.926260756285</v>
      </c>
    </row>
    <row r="60" spans="2:9" ht="15" thickBot="1" x14ac:dyDescent="0.35">
      <c r="B60" s="79">
        <f t="shared" si="7"/>
        <v>37</v>
      </c>
      <c r="C60" s="80">
        <f t="shared" si="1"/>
        <v>43984</v>
      </c>
      <c r="D60" s="83">
        <f t="shared" si="2"/>
        <v>612.74240333230284</v>
      </c>
      <c r="E60" s="81">
        <f t="shared" si="8"/>
        <v>0</v>
      </c>
      <c r="F60" s="83"/>
      <c r="G60" s="82">
        <f t="shared" si="4"/>
        <v>208.77180167449751</v>
      </c>
      <c r="H60" s="82">
        <f t="shared" si="5"/>
        <v>403.97060165780533</v>
      </c>
      <c r="I60" s="82">
        <f t="shared" si="6"/>
        <v>85685.955659098487</v>
      </c>
    </row>
    <row r="61" spans="2:9" ht="15" thickBot="1" x14ac:dyDescent="0.35">
      <c r="B61" s="79">
        <f t="shared" si="7"/>
        <v>38</v>
      </c>
      <c r="C61" s="80">
        <f t="shared" si="1"/>
        <v>43998</v>
      </c>
      <c r="D61" s="83">
        <f t="shared" si="2"/>
        <v>612.74240333230284</v>
      </c>
      <c r="E61" s="81">
        <f t="shared" si="8"/>
        <v>0</v>
      </c>
      <c r="F61" s="83"/>
      <c r="G61" s="82">
        <f t="shared" si="4"/>
        <v>207.79215546041922</v>
      </c>
      <c r="H61" s="82">
        <f t="shared" si="5"/>
        <v>404.95024787188362</v>
      </c>
      <c r="I61" s="82">
        <f t="shared" si="6"/>
        <v>85281.005411226608</v>
      </c>
    </row>
    <row r="62" spans="2:9" ht="15" thickBot="1" x14ac:dyDescent="0.35">
      <c r="B62" s="79">
        <f t="shared" si="7"/>
        <v>39</v>
      </c>
      <c r="C62" s="80">
        <f t="shared" si="1"/>
        <v>44012</v>
      </c>
      <c r="D62" s="83">
        <f t="shared" si="2"/>
        <v>612.74240333230284</v>
      </c>
      <c r="E62" s="81">
        <f t="shared" si="8"/>
        <v>0</v>
      </c>
      <c r="F62" s="83"/>
      <c r="G62" s="82">
        <f t="shared" si="4"/>
        <v>206.81013356182126</v>
      </c>
      <c r="H62" s="82">
        <f t="shared" si="5"/>
        <v>405.93226977048158</v>
      </c>
      <c r="I62" s="82">
        <f t="shared" si="6"/>
        <v>84875.073141456131</v>
      </c>
    </row>
    <row r="63" spans="2:9" ht="15" thickBot="1" x14ac:dyDescent="0.35">
      <c r="B63" s="79">
        <f t="shared" si="7"/>
        <v>40</v>
      </c>
      <c r="C63" s="80">
        <f t="shared" si="1"/>
        <v>44026</v>
      </c>
      <c r="D63" s="83">
        <f t="shared" si="2"/>
        <v>612.74240333230284</v>
      </c>
      <c r="E63" s="81">
        <f t="shared" si="8"/>
        <v>0</v>
      </c>
      <c r="F63" s="83"/>
      <c r="G63" s="82">
        <f t="shared" si="4"/>
        <v>205.82573021756571</v>
      </c>
      <c r="H63" s="82">
        <f t="shared" si="5"/>
        <v>406.91667311473714</v>
      </c>
      <c r="I63" s="82">
        <f t="shared" si="6"/>
        <v>84468.156468341389</v>
      </c>
    </row>
    <row r="64" spans="2:9" ht="15" thickBot="1" x14ac:dyDescent="0.35">
      <c r="B64" s="79">
        <f t="shared" si="7"/>
        <v>41</v>
      </c>
      <c r="C64" s="80">
        <f t="shared" si="1"/>
        <v>44040</v>
      </c>
      <c r="D64" s="83">
        <f t="shared" si="2"/>
        <v>612.74240333230284</v>
      </c>
      <c r="E64" s="81">
        <f t="shared" si="8"/>
        <v>0</v>
      </c>
      <c r="F64" s="83"/>
      <c r="G64" s="82">
        <f t="shared" si="4"/>
        <v>204.83893965254367</v>
      </c>
      <c r="H64" s="82">
        <f t="shared" si="5"/>
        <v>407.90346367975917</v>
      </c>
      <c r="I64" s="82">
        <f t="shared" si="6"/>
        <v>84060.25300466163</v>
      </c>
    </row>
    <row r="65" spans="2:9" ht="15" thickBot="1" x14ac:dyDescent="0.35">
      <c r="B65" s="79">
        <f t="shared" si="7"/>
        <v>42</v>
      </c>
      <c r="C65" s="80">
        <f t="shared" si="1"/>
        <v>44054</v>
      </c>
      <c r="D65" s="83">
        <f t="shared" si="2"/>
        <v>612.74240333230284</v>
      </c>
      <c r="E65" s="81">
        <f t="shared" si="8"/>
        <v>0</v>
      </c>
      <c r="F65" s="83"/>
      <c r="G65" s="82">
        <f t="shared" si="4"/>
        <v>203.84975607764136</v>
      </c>
      <c r="H65" s="82">
        <f t="shared" si="5"/>
        <v>408.89264725466148</v>
      </c>
      <c r="I65" s="82">
        <f t="shared" si="6"/>
        <v>83651.360357406971</v>
      </c>
    </row>
    <row r="66" spans="2:9" ht="15" thickBot="1" x14ac:dyDescent="0.35">
      <c r="B66" s="79">
        <f t="shared" si="7"/>
        <v>43</v>
      </c>
      <c r="C66" s="80">
        <f t="shared" si="1"/>
        <v>44068</v>
      </c>
      <c r="D66" s="83">
        <f t="shared" si="2"/>
        <v>612.74240333230284</v>
      </c>
      <c r="E66" s="81">
        <f t="shared" si="8"/>
        <v>0</v>
      </c>
      <c r="F66" s="83"/>
      <c r="G66" s="82">
        <f t="shared" si="4"/>
        <v>202.85817368970612</v>
      </c>
      <c r="H66" s="82">
        <f t="shared" si="5"/>
        <v>409.88422964259672</v>
      </c>
      <c r="I66" s="82">
        <f t="shared" si="6"/>
        <v>83241.47612776437</v>
      </c>
    </row>
    <row r="67" spans="2:9" ht="15" thickBot="1" x14ac:dyDescent="0.35">
      <c r="B67" s="79">
        <f t="shared" si="7"/>
        <v>44</v>
      </c>
      <c r="C67" s="80">
        <f t="shared" si="1"/>
        <v>44082</v>
      </c>
      <c r="D67" s="83">
        <f t="shared" si="2"/>
        <v>612.74240333230284</v>
      </c>
      <c r="E67" s="81">
        <f t="shared" si="8"/>
        <v>0</v>
      </c>
      <c r="F67" s="83"/>
      <c r="G67" s="82">
        <f t="shared" si="4"/>
        <v>201.86418667151236</v>
      </c>
      <c r="H67" s="82">
        <f t="shared" si="5"/>
        <v>410.87821666079049</v>
      </c>
      <c r="I67" s="82">
        <f t="shared" si="6"/>
        <v>82830.597911103585</v>
      </c>
    </row>
    <row r="68" spans="2:9" ht="15" thickBot="1" x14ac:dyDescent="0.35">
      <c r="B68" s="79">
        <f t="shared" si="7"/>
        <v>45</v>
      </c>
      <c r="C68" s="80">
        <f t="shared" si="1"/>
        <v>44096</v>
      </c>
      <c r="D68" s="83">
        <f t="shared" si="2"/>
        <v>612.74240333230284</v>
      </c>
      <c r="E68" s="81">
        <f t="shared" si="8"/>
        <v>0</v>
      </c>
      <c r="F68" s="83"/>
      <c r="G68" s="82">
        <f t="shared" si="4"/>
        <v>200.86778919172758</v>
      </c>
      <c r="H68" s="82">
        <f t="shared" si="5"/>
        <v>411.87461414057526</v>
      </c>
      <c r="I68" s="82">
        <f t="shared" si="6"/>
        <v>82418.723296963013</v>
      </c>
    </row>
    <row r="69" spans="2:9" ht="15" thickBot="1" x14ac:dyDescent="0.35">
      <c r="B69" s="79">
        <f t="shared" si="7"/>
        <v>46</v>
      </c>
      <c r="C69" s="80">
        <f t="shared" si="1"/>
        <v>44110</v>
      </c>
      <c r="D69" s="83">
        <f t="shared" si="2"/>
        <v>612.74240333230284</v>
      </c>
      <c r="E69" s="81">
        <f t="shared" si="8"/>
        <v>0</v>
      </c>
      <c r="F69" s="83"/>
      <c r="G69" s="82">
        <f t="shared" si="4"/>
        <v>199.86897540487789</v>
      </c>
      <c r="H69" s="82">
        <f t="shared" si="5"/>
        <v>412.87342792742493</v>
      </c>
      <c r="I69" s="82">
        <f t="shared" si="6"/>
        <v>82005.849869035592</v>
      </c>
    </row>
    <row r="70" spans="2:9" ht="15" thickBot="1" x14ac:dyDescent="0.35">
      <c r="B70" s="79">
        <f t="shared" si="7"/>
        <v>47</v>
      </c>
      <c r="C70" s="80">
        <f t="shared" si="1"/>
        <v>44124</v>
      </c>
      <c r="D70" s="83">
        <f t="shared" si="2"/>
        <v>612.74240333230284</v>
      </c>
      <c r="E70" s="81">
        <f t="shared" si="8"/>
        <v>0</v>
      </c>
      <c r="F70" s="83"/>
      <c r="G70" s="82">
        <f t="shared" si="4"/>
        <v>198.86773945131401</v>
      </c>
      <c r="H70" s="82">
        <f t="shared" si="5"/>
        <v>413.87466388098881</v>
      </c>
      <c r="I70" s="82">
        <f t="shared" si="6"/>
        <v>81591.975205154609</v>
      </c>
    </row>
    <row r="71" spans="2:9" ht="15" thickBot="1" x14ac:dyDescent="0.35">
      <c r="B71" s="79">
        <f t="shared" si="7"/>
        <v>48</v>
      </c>
      <c r="C71" s="80">
        <f t="shared" si="1"/>
        <v>44138</v>
      </c>
      <c r="D71" s="83">
        <f t="shared" si="2"/>
        <v>612.74240333230284</v>
      </c>
      <c r="E71" s="81">
        <f t="shared" si="8"/>
        <v>0</v>
      </c>
      <c r="F71" s="83"/>
      <c r="G71" s="82">
        <f t="shared" si="4"/>
        <v>197.86407545717665</v>
      </c>
      <c r="H71" s="82">
        <f t="shared" si="5"/>
        <v>414.87832787512616</v>
      </c>
      <c r="I71" s="82">
        <f t="shared" si="6"/>
        <v>81177.096877279488</v>
      </c>
    </row>
    <row r="72" spans="2:9" ht="15" thickBot="1" x14ac:dyDescent="0.35">
      <c r="B72" s="79">
        <f t="shared" si="7"/>
        <v>49</v>
      </c>
      <c r="C72" s="80">
        <f t="shared" si="1"/>
        <v>44152</v>
      </c>
      <c r="D72" s="83">
        <f t="shared" si="2"/>
        <v>612.74240333230284</v>
      </c>
      <c r="E72" s="81">
        <f t="shared" si="8"/>
        <v>0</v>
      </c>
      <c r="F72" s="83"/>
      <c r="G72" s="82">
        <f t="shared" si="4"/>
        <v>196.85797753436225</v>
      </c>
      <c r="H72" s="82">
        <f t="shared" si="5"/>
        <v>415.88442579794059</v>
      </c>
      <c r="I72" s="82">
        <f t="shared" si="6"/>
        <v>80761.212451481551</v>
      </c>
    </row>
    <row r="73" spans="2:9" ht="15" thickBot="1" x14ac:dyDescent="0.35">
      <c r="B73" s="79">
        <f t="shared" si="7"/>
        <v>50</v>
      </c>
      <c r="C73" s="80">
        <f t="shared" si="1"/>
        <v>44166</v>
      </c>
      <c r="D73" s="83">
        <f t="shared" si="2"/>
        <v>612.74240333230284</v>
      </c>
      <c r="E73" s="81">
        <f t="shared" si="8"/>
        <v>0</v>
      </c>
      <c r="F73" s="83"/>
      <c r="G73" s="82">
        <f t="shared" si="4"/>
        <v>195.84943978048827</v>
      </c>
      <c r="H73" s="82">
        <f t="shared" si="5"/>
        <v>416.89296355181455</v>
      </c>
      <c r="I73" s="82">
        <f t="shared" si="6"/>
        <v>80344.319487929737</v>
      </c>
    </row>
    <row r="74" spans="2:9" ht="15" thickBot="1" x14ac:dyDescent="0.35">
      <c r="B74" s="79">
        <f t="shared" si="7"/>
        <v>51</v>
      </c>
      <c r="C74" s="80">
        <f t="shared" si="1"/>
        <v>44180</v>
      </c>
      <c r="D74" s="83">
        <f t="shared" si="2"/>
        <v>612.74240333230284</v>
      </c>
      <c r="E74" s="81">
        <f t="shared" si="8"/>
        <v>0</v>
      </c>
      <c r="F74" s="83"/>
      <c r="G74" s="82">
        <f t="shared" si="4"/>
        <v>194.8384562788587</v>
      </c>
      <c r="H74" s="82">
        <f t="shared" si="5"/>
        <v>417.90394705344414</v>
      </c>
      <c r="I74" s="82">
        <f t="shared" si="6"/>
        <v>79926.415540876289</v>
      </c>
    </row>
    <row r="75" spans="2:9" ht="15" thickBot="1" x14ac:dyDescent="0.35">
      <c r="B75" s="79">
        <f t="shared" si="7"/>
        <v>52</v>
      </c>
      <c r="C75" s="80">
        <f t="shared" si="1"/>
        <v>44194</v>
      </c>
      <c r="D75" s="83">
        <f t="shared" si="2"/>
        <v>612.74240333230284</v>
      </c>
      <c r="E75" s="81">
        <f t="shared" si="8"/>
        <v>0</v>
      </c>
      <c r="F75" s="83"/>
      <c r="G75" s="82">
        <f t="shared" si="4"/>
        <v>193.82502109842918</v>
      </c>
      <c r="H75" s="82">
        <f t="shared" si="5"/>
        <v>418.9173822338737</v>
      </c>
      <c r="I75" s="82">
        <f t="shared" si="6"/>
        <v>79507.498158642411</v>
      </c>
    </row>
    <row r="76" spans="2:9" ht="15" thickBot="1" x14ac:dyDescent="0.35">
      <c r="B76" s="79">
        <f t="shared" si="7"/>
        <v>53</v>
      </c>
      <c r="C76" s="80">
        <f t="shared" si="1"/>
        <v>44208</v>
      </c>
      <c r="D76" s="83">
        <f t="shared" si="2"/>
        <v>612.74240333230284</v>
      </c>
      <c r="E76" s="81">
        <f t="shared" si="8"/>
        <v>0</v>
      </c>
      <c r="F76" s="83"/>
      <c r="G76" s="82">
        <f t="shared" si="4"/>
        <v>192.80912829377246</v>
      </c>
      <c r="H76" s="82">
        <f t="shared" si="5"/>
        <v>419.93327503853038</v>
      </c>
      <c r="I76" s="82">
        <f t="shared" si="6"/>
        <v>79087.564883603874</v>
      </c>
    </row>
    <row r="77" spans="2:9" ht="15" thickBot="1" x14ac:dyDescent="0.35">
      <c r="B77" s="79">
        <f t="shared" si="7"/>
        <v>54</v>
      </c>
      <c r="C77" s="80">
        <f t="shared" si="1"/>
        <v>44222</v>
      </c>
      <c r="D77" s="83">
        <f t="shared" si="2"/>
        <v>612.74240333230284</v>
      </c>
      <c r="E77" s="81">
        <f t="shared" ca="1" si="8"/>
        <v>0</v>
      </c>
      <c r="F77" s="83"/>
      <c r="G77" s="82">
        <f t="shared" si="4"/>
        <v>191.79077190504324</v>
      </c>
      <c r="H77" s="82">
        <f t="shared" ca="1" si="5"/>
        <v>420.9516314272596</v>
      </c>
      <c r="I77" s="82">
        <f t="shared" ca="1" si="6"/>
        <v>78666.613252176612</v>
      </c>
    </row>
    <row r="78" spans="2:9" ht="15" thickBot="1" x14ac:dyDescent="0.35">
      <c r="B78" s="79">
        <f t="shared" ca="1" si="7"/>
        <v>55</v>
      </c>
      <c r="C78" s="80">
        <f t="shared" ca="1" si="1"/>
        <v>44236</v>
      </c>
      <c r="D78" s="83">
        <f t="shared" ca="1" si="2"/>
        <v>612.74240333230284</v>
      </c>
      <c r="E78" s="81">
        <f t="shared" ca="1" si="8"/>
        <v>0</v>
      </c>
      <c r="F78" s="83"/>
      <c r="G78" s="82">
        <f t="shared" ca="1" si="4"/>
        <v>190.76994595794343</v>
      </c>
      <c r="H78" s="82">
        <f t="shared" ca="1" si="5"/>
        <v>421.97245737435941</v>
      </c>
      <c r="I78" s="82">
        <f t="shared" ca="1" si="6"/>
        <v>78244.640794802253</v>
      </c>
    </row>
    <row r="79" spans="2:9" ht="15" thickBot="1" x14ac:dyDescent="0.35">
      <c r="B79" s="79">
        <f t="shared" ca="1" si="7"/>
        <v>56</v>
      </c>
      <c r="C79" s="80">
        <f t="shared" ca="1" si="1"/>
        <v>44250</v>
      </c>
      <c r="D79" s="83">
        <f t="shared" ca="1" si="2"/>
        <v>612.74240333230284</v>
      </c>
      <c r="E79" s="81">
        <f t="shared" ca="1" si="8"/>
        <v>0</v>
      </c>
      <c r="F79" s="83"/>
      <c r="G79" s="82">
        <f t="shared" ca="1" si="4"/>
        <v>189.74664446368698</v>
      </c>
      <c r="H79" s="82">
        <f t="shared" ca="1" si="5"/>
        <v>422.99575886861589</v>
      </c>
      <c r="I79" s="82">
        <f t="shared" ca="1" si="6"/>
        <v>77821.64503593363</v>
      </c>
    </row>
    <row r="80" spans="2:9" ht="15" thickBot="1" x14ac:dyDescent="0.35">
      <c r="B80" s="79">
        <f t="shared" ca="1" si="7"/>
        <v>57</v>
      </c>
      <c r="C80" s="80">
        <f t="shared" ca="1" si="1"/>
        <v>44264</v>
      </c>
      <c r="D80" s="83">
        <f t="shared" ca="1" si="2"/>
        <v>612.74240333230284</v>
      </c>
      <c r="E80" s="81">
        <f t="shared" ca="1" si="8"/>
        <v>0</v>
      </c>
      <c r="F80" s="83"/>
      <c r="G80" s="82">
        <f t="shared" ca="1" si="4"/>
        <v>188.72086141896472</v>
      </c>
      <c r="H80" s="82">
        <f t="shared" ca="1" si="5"/>
        <v>424.02154191333813</v>
      </c>
      <c r="I80" s="82">
        <f t="shared" ca="1" si="6"/>
        <v>77397.623494020299</v>
      </c>
    </row>
    <row r="81" spans="2:9" ht="15" thickBot="1" x14ac:dyDescent="0.35">
      <c r="B81" s="79">
        <f t="shared" ca="1" si="7"/>
        <v>58</v>
      </c>
      <c r="C81" s="80">
        <f t="shared" ca="1" si="1"/>
        <v>44278</v>
      </c>
      <c r="D81" s="83">
        <f t="shared" ca="1" si="2"/>
        <v>612.74240333230284</v>
      </c>
      <c r="E81" s="81">
        <f t="shared" ca="1" si="8"/>
        <v>0</v>
      </c>
      <c r="F81" s="83"/>
      <c r="G81" s="82">
        <f t="shared" ca="1" si="4"/>
        <v>187.6925908059093</v>
      </c>
      <c r="H81" s="82">
        <f t="shared" ca="1" si="5"/>
        <v>425.04981252639357</v>
      </c>
      <c r="I81" s="82">
        <f t="shared" ca="1" si="6"/>
        <v>76972.573681493901</v>
      </c>
    </row>
    <row r="82" spans="2:9" ht="15" thickBot="1" x14ac:dyDescent="0.35">
      <c r="B82" s="79">
        <f t="shared" ca="1" si="7"/>
        <v>59</v>
      </c>
      <c r="C82" s="80">
        <f t="shared" ca="1" si="1"/>
        <v>44292</v>
      </c>
      <c r="D82" s="83">
        <f t="shared" ca="1" si="2"/>
        <v>612.74240333230284</v>
      </c>
      <c r="E82" s="81">
        <f t="shared" ca="1" si="8"/>
        <v>0</v>
      </c>
      <c r="F82" s="83"/>
      <c r="G82" s="82">
        <f t="shared" ca="1" si="4"/>
        <v>186.66182659205964</v>
      </c>
      <c r="H82" s="82">
        <f t="shared" ca="1" si="5"/>
        <v>426.0805767402432</v>
      </c>
      <c r="I82" s="82">
        <f t="shared" ca="1" si="6"/>
        <v>76546.493104753652</v>
      </c>
    </row>
    <row r="83" spans="2:9" ht="15" thickBot="1" x14ac:dyDescent="0.35">
      <c r="B83" s="79">
        <f t="shared" ca="1" si="7"/>
        <v>60</v>
      </c>
      <c r="C83" s="80">
        <f t="shared" ca="1" si="1"/>
        <v>44306</v>
      </c>
      <c r="D83" s="83">
        <f t="shared" ca="1" si="2"/>
        <v>612.74240333230284</v>
      </c>
      <c r="E83" s="81">
        <f t="shared" ca="1" si="8"/>
        <v>0</v>
      </c>
      <c r="F83" s="83"/>
      <c r="G83" s="82">
        <f t="shared" ca="1" si="4"/>
        <v>185.6285627303258</v>
      </c>
      <c r="H83" s="82">
        <f t="shared" ca="1" si="5"/>
        <v>427.11384060197702</v>
      </c>
      <c r="I83" s="82">
        <f t="shared" ca="1" si="6"/>
        <v>76119.379264151677</v>
      </c>
    </row>
    <row r="84" spans="2:9" ht="15" thickBot="1" x14ac:dyDescent="0.35">
      <c r="B84" s="79">
        <f t="shared" ca="1" si="7"/>
        <v>61</v>
      </c>
      <c r="C84" s="80">
        <f t="shared" ca="1" si="1"/>
        <v>44320</v>
      </c>
      <c r="D84" s="83">
        <f t="shared" ca="1" si="2"/>
        <v>612.74240333230284</v>
      </c>
      <c r="E84" s="81">
        <f t="shared" ca="1" si="8"/>
        <v>0</v>
      </c>
      <c r="F84" s="83"/>
      <c r="G84" s="82">
        <f t="shared" ca="1" si="4"/>
        <v>184.59279315895336</v>
      </c>
      <c r="H84" s="82">
        <f t="shared" ca="1" si="5"/>
        <v>428.14961017334952</v>
      </c>
      <c r="I84" s="82">
        <f t="shared" ca="1" si="6"/>
        <v>75691.229653978327</v>
      </c>
    </row>
    <row r="85" spans="2:9" ht="15" thickBot="1" x14ac:dyDescent="0.35">
      <c r="B85" s="79">
        <f t="shared" ca="1" si="7"/>
        <v>62</v>
      </c>
      <c r="C85" s="80">
        <f t="shared" ca="1" si="1"/>
        <v>44334</v>
      </c>
      <c r="D85" s="83">
        <f t="shared" ca="1" si="2"/>
        <v>612.74240333230284</v>
      </c>
      <c r="E85" s="81">
        <f t="shared" ca="1" si="8"/>
        <v>0</v>
      </c>
      <c r="F85" s="83"/>
      <c r="G85" s="82">
        <f t="shared" ca="1" si="4"/>
        <v>183.55451180148785</v>
      </c>
      <c r="H85" s="82">
        <f t="shared" ca="1" si="5"/>
        <v>429.18789153081502</v>
      </c>
      <c r="I85" s="82">
        <f t="shared" ca="1" si="6"/>
        <v>75262.041762447509</v>
      </c>
    </row>
    <row r="86" spans="2:9" ht="15" thickBot="1" x14ac:dyDescent="0.35">
      <c r="B86" s="79">
        <f t="shared" ca="1" si="7"/>
        <v>63</v>
      </c>
      <c r="C86" s="80">
        <f t="shared" ca="1" si="1"/>
        <v>44348</v>
      </c>
      <c r="D86" s="83">
        <f t="shared" ca="1" si="2"/>
        <v>612.74240333230284</v>
      </c>
      <c r="E86" s="81">
        <f t="shared" ca="1" si="8"/>
        <v>0</v>
      </c>
      <c r="F86" s="83"/>
      <c r="G86" s="82">
        <f t="shared" ca="1" si="4"/>
        <v>182.51371256673914</v>
      </c>
      <c r="H86" s="82">
        <f t="shared" ca="1" si="5"/>
        <v>430.22869076556367</v>
      </c>
      <c r="I86" s="82">
        <f t="shared" ca="1" si="6"/>
        <v>74831.813071681943</v>
      </c>
    </row>
    <row r="87" spans="2:9" ht="15" thickBot="1" x14ac:dyDescent="0.35">
      <c r="B87" s="79">
        <f t="shared" ca="1" si="7"/>
        <v>64</v>
      </c>
      <c r="C87" s="80">
        <f t="shared" ca="1" si="1"/>
        <v>44362</v>
      </c>
      <c r="D87" s="83">
        <f t="shared" ca="1" si="2"/>
        <v>612.74240333230284</v>
      </c>
      <c r="E87" s="81">
        <f t="shared" ca="1" si="8"/>
        <v>0</v>
      </c>
      <c r="F87" s="83"/>
      <c r="G87" s="82">
        <f t="shared" ca="1" si="4"/>
        <v>181.47038934874573</v>
      </c>
      <c r="H87" s="82">
        <f t="shared" ca="1" si="5"/>
        <v>431.27201398355714</v>
      </c>
      <c r="I87" s="82">
        <f t="shared" ca="1" si="6"/>
        <v>74400.541057698385</v>
      </c>
    </row>
    <row r="88" spans="2:9" ht="15" thickBot="1" x14ac:dyDescent="0.35">
      <c r="B88" s="79">
        <f t="shared" ca="1" si="7"/>
        <v>65</v>
      </c>
      <c r="C88" s="80">
        <f t="shared" ref="C88:C151" ca="1" si="9">IF($E$10="End of the Period",IF(B88="","",IF(OR(payment_frequency_4="Weekly",payment_frequency_4="Bi-weekly",payment_frequency_4="Semi-monthly"),first_payment_date_4+B88*VLOOKUP(payment_frequency_4,periodic_table,2,0),EDATE(first_payment_date_4,B88*VLOOKUP(payment_frequency_4,periodic_table,2,0)))),IF(B88="","",IF(OR(payment_frequency_4="Weekly",payment_frequency_4="Bi-weekly",payment_frequency_4="Semi-monthly"),first_payment_date_4+(B88-1)*VLOOKUP(payment_frequency_4,periodic_table,2,0),EDATE(first_payment_date_4,(B88-1)*VLOOKUP(payment_frequency_4,periodic_table,2,0)))))</f>
        <v>44376</v>
      </c>
      <c r="D88" s="83">
        <f t="shared" ref="D88:D151" ca="1" si="10">IF(B88="","",IF(I87&lt;payment_4,I87*(1+rate_4),payment_4))</f>
        <v>612.74240333230284</v>
      </c>
      <c r="E88" s="81">
        <f t="shared" ref="E88:E119" ca="1" si="11">IFERROR(IF(I87*(1+rate_4)-D88&lt;$E$13,I87*(1+rate_4)-D88,IF(B88=$I$17,$E$13,IF(B88&lt;$I$17,0,IF(MOD(B88-$I$17,$E$18)=0,$E$13,0)))),0)</f>
        <v>0</v>
      </c>
      <c r="F88" s="83"/>
      <c r="G88" s="82">
        <f t="shared" ref="G88:G151" ca="1" si="12">IF(AND(payment_type_4=1,B88=1),0,IF(B88="","",I87*rate_4))</f>
        <v>180.42453602673888</v>
      </c>
      <c r="H88" s="82">
        <f t="shared" ca="1" si="5"/>
        <v>432.31786730556394</v>
      </c>
      <c r="I88" s="82">
        <f t="shared" ca="1" si="6"/>
        <v>73968.223190392819</v>
      </c>
    </row>
    <row r="89" spans="2:9" ht="15" thickBot="1" x14ac:dyDescent="0.35">
      <c r="B89" s="79">
        <f t="shared" ca="1" si="7"/>
        <v>66</v>
      </c>
      <c r="C89" s="80">
        <f t="shared" ca="1" si="9"/>
        <v>44390</v>
      </c>
      <c r="D89" s="83">
        <f t="shared" ca="1" si="10"/>
        <v>612.74240333230284</v>
      </c>
      <c r="E89" s="81">
        <f t="shared" ca="1" si="11"/>
        <v>0</v>
      </c>
      <c r="F89" s="83"/>
      <c r="G89" s="82">
        <f t="shared" ca="1" si="12"/>
        <v>179.37614646510673</v>
      </c>
      <c r="H89" s="82">
        <f t="shared" ref="H89:H152" ca="1" si="13">IF(B89="","",D89-G89+E89+F89)</f>
        <v>433.36625686719611</v>
      </c>
      <c r="I89" s="82">
        <f t="shared" ref="I89:I152" ca="1" si="14">IFERROR(IF(H89&lt;=0,"",I88-H89),"")</f>
        <v>73534.856933525618</v>
      </c>
    </row>
    <row r="90" spans="2:9" ht="15" thickBot="1" x14ac:dyDescent="0.35">
      <c r="B90" s="79">
        <f t="shared" ca="1" si="7"/>
        <v>67</v>
      </c>
      <c r="C90" s="80">
        <f t="shared" ca="1" si="9"/>
        <v>44404</v>
      </c>
      <c r="D90" s="83">
        <f t="shared" ca="1" si="10"/>
        <v>612.74240333230284</v>
      </c>
      <c r="E90" s="81">
        <f t="shared" ca="1" si="11"/>
        <v>0</v>
      </c>
      <c r="F90" s="83"/>
      <c r="G90" s="82">
        <f t="shared" ca="1" si="12"/>
        <v>178.32521451335825</v>
      </c>
      <c r="H90" s="82">
        <f t="shared" ca="1" si="13"/>
        <v>434.41718881894462</v>
      </c>
      <c r="I90" s="82">
        <f t="shared" ca="1" si="14"/>
        <v>73100.439744706673</v>
      </c>
    </row>
    <row r="91" spans="2:9" ht="15" thickBot="1" x14ac:dyDescent="0.35">
      <c r="B91" s="79">
        <f t="shared" ca="1" si="7"/>
        <v>68</v>
      </c>
      <c r="C91" s="80">
        <f t="shared" ca="1" si="9"/>
        <v>44418</v>
      </c>
      <c r="D91" s="83">
        <f t="shared" ca="1" si="10"/>
        <v>612.74240333230284</v>
      </c>
      <c r="E91" s="81">
        <f t="shared" ca="1" si="11"/>
        <v>0</v>
      </c>
      <c r="F91" s="83"/>
      <c r="G91" s="82">
        <f t="shared" ca="1" si="12"/>
        <v>177.27173400608729</v>
      </c>
      <c r="H91" s="82">
        <f t="shared" ca="1" si="13"/>
        <v>435.47066932621556</v>
      </c>
      <c r="I91" s="82">
        <f t="shared" ca="1" si="14"/>
        <v>72664.969075380461</v>
      </c>
    </row>
    <row r="92" spans="2:9" ht="15" thickBot="1" x14ac:dyDescent="0.35">
      <c r="B92" s="79">
        <f t="shared" ca="1" si="7"/>
        <v>69</v>
      </c>
      <c r="C92" s="80">
        <f t="shared" ca="1" si="9"/>
        <v>44432</v>
      </c>
      <c r="D92" s="83">
        <f t="shared" ca="1" si="10"/>
        <v>612.74240333230284</v>
      </c>
      <c r="E92" s="81">
        <f t="shared" ca="1" si="11"/>
        <v>0</v>
      </c>
      <c r="F92" s="83"/>
      <c r="G92" s="82">
        <f t="shared" ca="1" si="12"/>
        <v>176.21569876293626</v>
      </c>
      <c r="H92" s="82">
        <f t="shared" ca="1" si="13"/>
        <v>436.52670456936659</v>
      </c>
      <c r="I92" s="82">
        <f t="shared" ca="1" si="14"/>
        <v>72228.442370811099</v>
      </c>
    </row>
    <row r="93" spans="2:9" ht="15" thickBot="1" x14ac:dyDescent="0.35">
      <c r="B93" s="79">
        <f t="shared" ca="1" si="7"/>
        <v>70</v>
      </c>
      <c r="C93" s="80">
        <f t="shared" ca="1" si="9"/>
        <v>44446</v>
      </c>
      <c r="D93" s="83">
        <f t="shared" ca="1" si="10"/>
        <v>612.74240333230284</v>
      </c>
      <c r="E93" s="81">
        <f t="shared" ca="1" si="11"/>
        <v>0</v>
      </c>
      <c r="F93" s="83"/>
      <c r="G93" s="82">
        <f t="shared" ca="1" si="12"/>
        <v>175.15710258855992</v>
      </c>
      <c r="H93" s="82">
        <f t="shared" ca="1" si="13"/>
        <v>437.58530074374289</v>
      </c>
      <c r="I93" s="82">
        <f t="shared" ca="1" si="14"/>
        <v>71790.857070067359</v>
      </c>
    </row>
    <row r="94" spans="2:9" ht="15" thickBot="1" x14ac:dyDescent="0.35">
      <c r="B94" s="79">
        <f t="shared" ca="1" si="7"/>
        <v>71</v>
      </c>
      <c r="C94" s="80">
        <f t="shared" ca="1" si="9"/>
        <v>44460</v>
      </c>
      <c r="D94" s="83">
        <f t="shared" ca="1" si="10"/>
        <v>612.74240333230284</v>
      </c>
      <c r="E94" s="81">
        <f t="shared" ca="1" si="11"/>
        <v>0</v>
      </c>
      <c r="F94" s="83"/>
      <c r="G94" s="82">
        <f t="shared" ca="1" si="12"/>
        <v>174.09593927258911</v>
      </c>
      <c r="H94" s="82">
        <f t="shared" ca="1" si="13"/>
        <v>438.64646405971371</v>
      </c>
      <c r="I94" s="82">
        <f t="shared" ca="1" si="14"/>
        <v>71352.210606007648</v>
      </c>
    </row>
    <row r="95" spans="2:9" ht="15" thickBot="1" x14ac:dyDescent="0.35">
      <c r="B95" s="79">
        <f t="shared" ca="1" si="7"/>
        <v>72</v>
      </c>
      <c r="C95" s="80">
        <f t="shared" ca="1" si="9"/>
        <v>44474</v>
      </c>
      <c r="D95" s="83">
        <f t="shared" ca="1" si="10"/>
        <v>612.74240333230284</v>
      </c>
      <c r="E95" s="81">
        <f t="shared" ca="1" si="11"/>
        <v>0</v>
      </c>
      <c r="F95" s="83"/>
      <c r="G95" s="82">
        <f t="shared" ca="1" si="12"/>
        <v>173.03220258959419</v>
      </c>
      <c r="H95" s="82">
        <f t="shared" ca="1" si="13"/>
        <v>439.71020074270865</v>
      </c>
      <c r="I95" s="82">
        <f t="shared" ca="1" si="14"/>
        <v>70912.500405264946</v>
      </c>
    </row>
    <row r="96" spans="2:9" ht="15" thickBot="1" x14ac:dyDescent="0.35">
      <c r="B96" s="79">
        <f t="shared" ca="1" si="7"/>
        <v>73</v>
      </c>
      <c r="C96" s="80">
        <f t="shared" ca="1" si="9"/>
        <v>44488</v>
      </c>
      <c r="D96" s="83">
        <f t="shared" ca="1" si="10"/>
        <v>612.74240333230284</v>
      </c>
      <c r="E96" s="81">
        <f t="shared" ca="1" si="11"/>
        <v>0</v>
      </c>
      <c r="F96" s="83"/>
      <c r="G96" s="82">
        <f t="shared" ca="1" si="12"/>
        <v>171.96588629904863</v>
      </c>
      <c r="H96" s="82">
        <f t="shared" ca="1" si="13"/>
        <v>440.77651703325421</v>
      </c>
      <c r="I96" s="82">
        <f t="shared" ca="1" si="14"/>
        <v>70471.723888231689</v>
      </c>
    </row>
    <row r="97" spans="2:9" ht="15" thickBot="1" x14ac:dyDescent="0.35">
      <c r="B97" s="79">
        <f t="shared" ca="1" si="7"/>
        <v>74</v>
      </c>
      <c r="C97" s="80">
        <f t="shared" ca="1" si="9"/>
        <v>44502</v>
      </c>
      <c r="D97" s="83">
        <f t="shared" ca="1" si="10"/>
        <v>612.74240333230284</v>
      </c>
      <c r="E97" s="81">
        <f t="shared" ca="1" si="11"/>
        <v>0</v>
      </c>
      <c r="F97" s="83"/>
      <c r="G97" s="82">
        <f t="shared" ca="1" si="12"/>
        <v>170.89698414529235</v>
      </c>
      <c r="H97" s="82">
        <f t="shared" ca="1" si="13"/>
        <v>441.84541918701052</v>
      </c>
      <c r="I97" s="82">
        <f t="shared" ca="1" si="14"/>
        <v>70029.878469044677</v>
      </c>
    </row>
    <row r="98" spans="2:9" ht="15" thickBot="1" x14ac:dyDescent="0.35">
      <c r="B98" s="79">
        <f t="shared" ca="1" si="7"/>
        <v>75</v>
      </c>
      <c r="C98" s="80">
        <f t="shared" ca="1" si="9"/>
        <v>44516</v>
      </c>
      <c r="D98" s="83">
        <f t="shared" ca="1" si="10"/>
        <v>612.74240333230284</v>
      </c>
      <c r="E98" s="81">
        <f t="shared" ca="1" si="11"/>
        <v>0</v>
      </c>
      <c r="F98" s="83"/>
      <c r="G98" s="82">
        <f t="shared" ca="1" si="12"/>
        <v>169.825489857495</v>
      </c>
      <c r="H98" s="82">
        <f t="shared" ca="1" si="13"/>
        <v>442.91691347480787</v>
      </c>
      <c r="I98" s="82">
        <f t="shared" ca="1" si="14"/>
        <v>69586.961555569869</v>
      </c>
    </row>
    <row r="99" spans="2:9" ht="15" thickBot="1" x14ac:dyDescent="0.35">
      <c r="B99" s="79">
        <f t="shared" ca="1" si="7"/>
        <v>76</v>
      </c>
      <c r="C99" s="80">
        <f t="shared" ca="1" si="9"/>
        <v>44530</v>
      </c>
      <c r="D99" s="83">
        <f t="shared" ca="1" si="10"/>
        <v>612.74240333230284</v>
      </c>
      <c r="E99" s="81">
        <f t="shared" ca="1" si="11"/>
        <v>0</v>
      </c>
      <c r="F99" s="83"/>
      <c r="G99" s="82">
        <f t="shared" ca="1" si="12"/>
        <v>168.75139714961921</v>
      </c>
      <c r="H99" s="82">
        <f t="shared" ca="1" si="13"/>
        <v>443.99100618268363</v>
      </c>
      <c r="I99" s="82">
        <f t="shared" ca="1" si="14"/>
        <v>69142.970549387188</v>
      </c>
    </row>
    <row r="100" spans="2:9" ht="15" thickBot="1" x14ac:dyDescent="0.35">
      <c r="B100" s="79">
        <f t="shared" ca="1" si="7"/>
        <v>77</v>
      </c>
      <c r="C100" s="80">
        <f t="shared" ca="1" si="9"/>
        <v>44544</v>
      </c>
      <c r="D100" s="83">
        <f t="shared" ca="1" si="10"/>
        <v>612.74240333230284</v>
      </c>
      <c r="E100" s="81">
        <f t="shared" ca="1" si="11"/>
        <v>0</v>
      </c>
      <c r="F100" s="83"/>
      <c r="G100" s="82">
        <f t="shared" ca="1" si="12"/>
        <v>167.67469972038367</v>
      </c>
      <c r="H100" s="82">
        <f t="shared" ca="1" si="13"/>
        <v>445.06770361191917</v>
      </c>
      <c r="I100" s="82">
        <f t="shared" ca="1" si="14"/>
        <v>68697.902845775272</v>
      </c>
    </row>
    <row r="101" spans="2:9" ht="15" thickBot="1" x14ac:dyDescent="0.35">
      <c r="B101" s="79">
        <f t="shared" ca="1" si="7"/>
        <v>78</v>
      </c>
      <c r="C101" s="80">
        <f t="shared" ca="1" si="9"/>
        <v>44558</v>
      </c>
      <c r="D101" s="83">
        <f t="shared" ca="1" si="10"/>
        <v>612.74240333230284</v>
      </c>
      <c r="E101" s="81">
        <f t="shared" ca="1" si="11"/>
        <v>0</v>
      </c>
      <c r="F101" s="83"/>
      <c r="G101" s="82">
        <f t="shared" ca="1" si="12"/>
        <v>166.59539125322627</v>
      </c>
      <c r="H101" s="82">
        <f t="shared" ca="1" si="13"/>
        <v>446.1470120790766</v>
      </c>
      <c r="I101" s="82">
        <f t="shared" ca="1" si="14"/>
        <v>68251.755833696196</v>
      </c>
    </row>
    <row r="102" spans="2:9" ht="15" thickBot="1" x14ac:dyDescent="0.35">
      <c r="B102" s="79">
        <f t="shared" ca="1" si="7"/>
        <v>79</v>
      </c>
      <c r="C102" s="80">
        <f t="shared" ca="1" si="9"/>
        <v>44572</v>
      </c>
      <c r="D102" s="83">
        <f t="shared" ca="1" si="10"/>
        <v>612.74240333230284</v>
      </c>
      <c r="E102" s="81">
        <f t="shared" ca="1" si="11"/>
        <v>0</v>
      </c>
      <c r="F102" s="83"/>
      <c r="G102" s="82">
        <f t="shared" ca="1" si="12"/>
        <v>165.51346541626685</v>
      </c>
      <c r="H102" s="82">
        <f t="shared" ca="1" si="13"/>
        <v>447.22893791603599</v>
      </c>
      <c r="I102" s="82">
        <f t="shared" ca="1" si="14"/>
        <v>67804.52689578016</v>
      </c>
    </row>
    <row r="103" spans="2:9" ht="15" thickBot="1" x14ac:dyDescent="0.35">
      <c r="B103" s="79">
        <f t="shared" ca="1" si="7"/>
        <v>80</v>
      </c>
      <c r="C103" s="80">
        <f t="shared" ca="1" si="9"/>
        <v>44586</v>
      </c>
      <c r="D103" s="83">
        <f t="shared" ca="1" si="10"/>
        <v>612.74240333230284</v>
      </c>
      <c r="E103" s="81">
        <f t="shared" ca="1" si="11"/>
        <v>0</v>
      </c>
      <c r="F103" s="83"/>
      <c r="G103" s="82">
        <f t="shared" ca="1" si="12"/>
        <v>164.42891586227029</v>
      </c>
      <c r="H103" s="82">
        <f t="shared" ca="1" si="13"/>
        <v>448.31348747003256</v>
      </c>
      <c r="I103" s="82">
        <f t="shared" ca="1" si="14"/>
        <v>67356.213408310126</v>
      </c>
    </row>
    <row r="104" spans="2:9" ht="15" thickBot="1" x14ac:dyDescent="0.35">
      <c r="B104" s="79">
        <f t="shared" ca="1" si="7"/>
        <v>81</v>
      </c>
      <c r="C104" s="80">
        <f t="shared" ca="1" si="9"/>
        <v>44600</v>
      </c>
      <c r="D104" s="83">
        <f t="shared" ca="1" si="10"/>
        <v>612.74240333230284</v>
      </c>
      <c r="E104" s="81">
        <f t="shared" ca="1" si="11"/>
        <v>0</v>
      </c>
      <c r="F104" s="83"/>
      <c r="G104" s="82">
        <f t="shared" ca="1" si="12"/>
        <v>163.34173622860899</v>
      </c>
      <c r="H104" s="82">
        <f t="shared" ca="1" si="13"/>
        <v>449.40066710369388</v>
      </c>
      <c r="I104" s="82">
        <f t="shared" ca="1" si="14"/>
        <v>66906.812741206435</v>
      </c>
    </row>
    <row r="105" spans="2:9" ht="15" thickBot="1" x14ac:dyDescent="0.35">
      <c r="B105" s="79">
        <f t="shared" ca="1" si="7"/>
        <v>82</v>
      </c>
      <c r="C105" s="80">
        <f t="shared" ca="1" si="9"/>
        <v>44614</v>
      </c>
      <c r="D105" s="83">
        <f t="shared" ca="1" si="10"/>
        <v>612.74240333230284</v>
      </c>
      <c r="E105" s="81">
        <f t="shared" ca="1" si="11"/>
        <v>0</v>
      </c>
      <c r="F105" s="83"/>
      <c r="G105" s="82">
        <f t="shared" ca="1" si="12"/>
        <v>162.25192013722585</v>
      </c>
      <c r="H105" s="82">
        <f t="shared" ca="1" si="13"/>
        <v>450.49048319507699</v>
      </c>
      <c r="I105" s="82">
        <f t="shared" ca="1" si="14"/>
        <v>66456.322258011365</v>
      </c>
    </row>
    <row r="106" spans="2:9" ht="15" thickBot="1" x14ac:dyDescent="0.35">
      <c r="B106" s="79">
        <f t="shared" ca="1" si="7"/>
        <v>83</v>
      </c>
      <c r="C106" s="80">
        <f t="shared" ca="1" si="9"/>
        <v>44628</v>
      </c>
      <c r="D106" s="83">
        <f t="shared" ca="1" si="10"/>
        <v>612.74240333230284</v>
      </c>
      <c r="E106" s="81">
        <f t="shared" ca="1" si="11"/>
        <v>0</v>
      </c>
      <c r="F106" s="83"/>
      <c r="G106" s="82">
        <f t="shared" ca="1" si="12"/>
        <v>161.15946119459667</v>
      </c>
      <c r="H106" s="82">
        <f t="shared" ca="1" si="13"/>
        <v>451.58294213770614</v>
      </c>
      <c r="I106" s="82">
        <f t="shared" ca="1" si="14"/>
        <v>66004.739315873652</v>
      </c>
    </row>
    <row r="107" spans="2:9" ht="15" thickBot="1" x14ac:dyDescent="0.35">
      <c r="B107" s="79">
        <f t="shared" ca="1" si="7"/>
        <v>84</v>
      </c>
      <c r="C107" s="80">
        <f t="shared" ca="1" si="9"/>
        <v>44642</v>
      </c>
      <c r="D107" s="83">
        <f t="shared" ca="1" si="10"/>
        <v>612.74240333230284</v>
      </c>
      <c r="E107" s="81">
        <f t="shared" ca="1" si="11"/>
        <v>0</v>
      </c>
      <c r="F107" s="83"/>
      <c r="G107" s="82">
        <f t="shared" ca="1" si="12"/>
        <v>160.06435299169263</v>
      </c>
      <c r="H107" s="82">
        <f t="shared" ca="1" si="13"/>
        <v>452.67805034061018</v>
      </c>
      <c r="I107" s="82">
        <f t="shared" ca="1" si="14"/>
        <v>65552.061265533048</v>
      </c>
    </row>
    <row r="108" spans="2:9" ht="15" thickBot="1" x14ac:dyDescent="0.35">
      <c r="B108" s="79">
        <f t="shared" ca="1" si="7"/>
        <v>85</v>
      </c>
      <c r="C108" s="80">
        <f t="shared" ca="1" si="9"/>
        <v>44656</v>
      </c>
      <c r="D108" s="83">
        <f t="shared" ca="1" si="10"/>
        <v>612.74240333230284</v>
      </c>
      <c r="E108" s="81">
        <f t="shared" ca="1" si="11"/>
        <v>0</v>
      </c>
      <c r="F108" s="83"/>
      <c r="G108" s="82">
        <f t="shared" ca="1" si="12"/>
        <v>158.96658910394277</v>
      </c>
      <c r="H108" s="82">
        <f t="shared" ca="1" si="13"/>
        <v>453.7758142283601</v>
      </c>
      <c r="I108" s="82">
        <f t="shared" ca="1" si="14"/>
        <v>65098.285451304691</v>
      </c>
    </row>
    <row r="109" spans="2:9" ht="15" thickBot="1" x14ac:dyDescent="0.35">
      <c r="B109" s="79">
        <f t="shared" ca="1" si="7"/>
        <v>86</v>
      </c>
      <c r="C109" s="80">
        <f t="shared" ca="1" si="9"/>
        <v>44670</v>
      </c>
      <c r="D109" s="83">
        <f t="shared" ca="1" si="10"/>
        <v>612.74240333230284</v>
      </c>
      <c r="E109" s="81">
        <f t="shared" ca="1" si="11"/>
        <v>0</v>
      </c>
      <c r="F109" s="83"/>
      <c r="G109" s="82">
        <f t="shared" ca="1" si="12"/>
        <v>157.86616309119623</v>
      </c>
      <c r="H109" s="82">
        <f t="shared" ca="1" si="13"/>
        <v>454.87624024110664</v>
      </c>
      <c r="I109" s="82">
        <f t="shared" ca="1" si="14"/>
        <v>64643.409211063583</v>
      </c>
    </row>
    <row r="110" spans="2:9" ht="15" thickBot="1" x14ac:dyDescent="0.35">
      <c r="B110" s="79">
        <f t="shared" ca="1" si="7"/>
        <v>87</v>
      </c>
      <c r="C110" s="80">
        <f t="shared" ca="1" si="9"/>
        <v>44684</v>
      </c>
      <c r="D110" s="83">
        <f t="shared" ca="1" si="10"/>
        <v>612.74240333230284</v>
      </c>
      <c r="E110" s="81">
        <f t="shared" ca="1" si="11"/>
        <v>0</v>
      </c>
      <c r="F110" s="83"/>
      <c r="G110" s="82">
        <f t="shared" ca="1" si="12"/>
        <v>156.76306849768457</v>
      </c>
      <c r="H110" s="82">
        <f t="shared" ca="1" si="13"/>
        <v>455.97933483461827</v>
      </c>
      <c r="I110" s="82">
        <f t="shared" ca="1" si="14"/>
        <v>64187.429876228962</v>
      </c>
    </row>
    <row r="111" spans="2:9" ht="15" thickBot="1" x14ac:dyDescent="0.35">
      <c r="B111" s="79">
        <f t="shared" ref="B111:B174" ca="1" si="15">IFERROR(IF(I110&lt;=0,"",B110+1),"")</f>
        <v>88</v>
      </c>
      <c r="C111" s="80">
        <f t="shared" ca="1" si="9"/>
        <v>44698</v>
      </c>
      <c r="D111" s="83">
        <f t="shared" ca="1" si="10"/>
        <v>612.74240333230284</v>
      </c>
      <c r="E111" s="81">
        <f t="shared" ca="1" si="11"/>
        <v>0</v>
      </c>
      <c r="F111" s="83"/>
      <c r="G111" s="82">
        <f t="shared" ca="1" si="12"/>
        <v>155.6572988519838</v>
      </c>
      <c r="H111" s="82">
        <f t="shared" ca="1" si="13"/>
        <v>457.08510448031905</v>
      </c>
      <c r="I111" s="82">
        <f t="shared" ca="1" si="14"/>
        <v>63730.344771748642</v>
      </c>
    </row>
    <row r="112" spans="2:9" ht="15" thickBot="1" x14ac:dyDescent="0.35">
      <c r="B112" s="79">
        <f t="shared" ca="1" si="15"/>
        <v>89</v>
      </c>
      <c r="C112" s="80">
        <f t="shared" ca="1" si="9"/>
        <v>44712</v>
      </c>
      <c r="D112" s="83">
        <f t="shared" ca="1" si="10"/>
        <v>612.74240333230284</v>
      </c>
      <c r="E112" s="81">
        <f t="shared" ca="1" si="11"/>
        <v>0</v>
      </c>
      <c r="F112" s="83"/>
      <c r="G112" s="82">
        <f t="shared" ca="1" si="12"/>
        <v>154.54884766697643</v>
      </c>
      <c r="H112" s="82">
        <f t="shared" ca="1" si="13"/>
        <v>458.19355566532641</v>
      </c>
      <c r="I112" s="82">
        <f t="shared" ca="1" si="14"/>
        <v>63272.151216083315</v>
      </c>
    </row>
    <row r="113" spans="2:9" ht="15" thickBot="1" x14ac:dyDescent="0.35">
      <c r="B113" s="79">
        <f t="shared" ca="1" si="15"/>
        <v>90</v>
      </c>
      <c r="C113" s="80">
        <f t="shared" ca="1" si="9"/>
        <v>44726</v>
      </c>
      <c r="D113" s="83">
        <f t="shared" ca="1" si="10"/>
        <v>612.74240333230284</v>
      </c>
      <c r="E113" s="81">
        <f t="shared" ca="1" si="11"/>
        <v>0</v>
      </c>
      <c r="F113" s="83"/>
      <c r="G113" s="82">
        <f t="shared" ca="1" si="12"/>
        <v>153.43770843981343</v>
      </c>
      <c r="H113" s="82">
        <f t="shared" ca="1" si="13"/>
        <v>459.30469489248941</v>
      </c>
      <c r="I113" s="82">
        <f t="shared" ca="1" si="14"/>
        <v>62812.846521190826</v>
      </c>
    </row>
    <row r="114" spans="2:9" ht="15" thickBot="1" x14ac:dyDescent="0.35">
      <c r="B114" s="79">
        <f t="shared" ca="1" si="15"/>
        <v>91</v>
      </c>
      <c r="C114" s="80">
        <f t="shared" ca="1" si="9"/>
        <v>44740</v>
      </c>
      <c r="D114" s="83">
        <f t="shared" ca="1" si="10"/>
        <v>612.74240333230284</v>
      </c>
      <c r="E114" s="81">
        <f t="shared" ca="1" si="11"/>
        <v>0</v>
      </c>
      <c r="F114" s="83"/>
      <c r="G114" s="82">
        <f t="shared" ca="1" si="12"/>
        <v>152.32387465187617</v>
      </c>
      <c r="H114" s="82">
        <f t="shared" ca="1" si="13"/>
        <v>460.41852868042668</v>
      </c>
      <c r="I114" s="82">
        <f t="shared" ca="1" si="14"/>
        <v>62352.427992510398</v>
      </c>
    </row>
    <row r="115" spans="2:9" ht="15" thickBot="1" x14ac:dyDescent="0.35">
      <c r="B115" s="79">
        <f t="shared" ca="1" si="15"/>
        <v>92</v>
      </c>
      <c r="C115" s="80">
        <f t="shared" ca="1" si="9"/>
        <v>44754</v>
      </c>
      <c r="D115" s="83">
        <f t="shared" ca="1" si="10"/>
        <v>612.74240333230284</v>
      </c>
      <c r="E115" s="81">
        <f t="shared" ca="1" si="11"/>
        <v>0</v>
      </c>
      <c r="F115" s="83"/>
      <c r="G115" s="82">
        <f t="shared" ca="1" si="12"/>
        <v>151.20733976873791</v>
      </c>
      <c r="H115" s="82">
        <f t="shared" ca="1" si="13"/>
        <v>461.5350635635649</v>
      </c>
      <c r="I115" s="82">
        <f t="shared" ca="1" si="14"/>
        <v>61890.892928946836</v>
      </c>
    </row>
    <row r="116" spans="2:9" ht="15" thickBot="1" x14ac:dyDescent="0.35">
      <c r="B116" s="79">
        <f t="shared" ca="1" si="15"/>
        <v>93</v>
      </c>
      <c r="C116" s="80">
        <f t="shared" ca="1" si="9"/>
        <v>44768</v>
      </c>
      <c r="D116" s="83">
        <f t="shared" ca="1" si="10"/>
        <v>612.74240333230284</v>
      </c>
      <c r="E116" s="81">
        <f t="shared" ca="1" si="11"/>
        <v>0</v>
      </c>
      <c r="F116" s="83"/>
      <c r="G116" s="82">
        <f t="shared" ca="1" si="12"/>
        <v>150.08809724012579</v>
      </c>
      <c r="H116" s="82">
        <f t="shared" ca="1" si="13"/>
        <v>462.65430609217708</v>
      </c>
      <c r="I116" s="82">
        <f t="shared" ca="1" si="14"/>
        <v>61428.23862285466</v>
      </c>
    </row>
    <row r="117" spans="2:9" ht="15" thickBot="1" x14ac:dyDescent="0.35">
      <c r="B117" s="79">
        <f t="shared" ca="1" si="15"/>
        <v>94</v>
      </c>
      <c r="C117" s="80">
        <f t="shared" ca="1" si="9"/>
        <v>44782</v>
      </c>
      <c r="D117" s="83">
        <f t="shared" ca="1" si="10"/>
        <v>612.74240333230284</v>
      </c>
      <c r="E117" s="81">
        <f t="shared" ca="1" si="11"/>
        <v>0</v>
      </c>
      <c r="F117" s="83"/>
      <c r="G117" s="82">
        <f t="shared" ca="1" si="12"/>
        <v>148.96614049988221</v>
      </c>
      <c r="H117" s="82">
        <f t="shared" ca="1" si="13"/>
        <v>463.77626283242063</v>
      </c>
      <c r="I117" s="82">
        <f t="shared" ca="1" si="14"/>
        <v>60964.46236002224</v>
      </c>
    </row>
    <row r="118" spans="2:9" ht="15" thickBot="1" x14ac:dyDescent="0.35">
      <c r="B118" s="79">
        <f t="shared" ca="1" si="15"/>
        <v>95</v>
      </c>
      <c r="C118" s="80">
        <f t="shared" ca="1" si="9"/>
        <v>44796</v>
      </c>
      <c r="D118" s="83">
        <f t="shared" ca="1" si="10"/>
        <v>612.74240333230284</v>
      </c>
      <c r="E118" s="81">
        <f t="shared" ca="1" si="11"/>
        <v>0</v>
      </c>
      <c r="F118" s="83"/>
      <c r="G118" s="82">
        <f t="shared" ca="1" si="12"/>
        <v>147.84146296592635</v>
      </c>
      <c r="H118" s="82">
        <f t="shared" ca="1" si="13"/>
        <v>464.90094036637652</v>
      </c>
      <c r="I118" s="82">
        <f t="shared" ca="1" si="14"/>
        <v>60499.561419655867</v>
      </c>
    </row>
    <row r="119" spans="2:9" ht="15" thickBot="1" x14ac:dyDescent="0.35">
      <c r="B119" s="79">
        <f t="shared" ca="1" si="15"/>
        <v>96</v>
      </c>
      <c r="C119" s="80">
        <f t="shared" ca="1" si="9"/>
        <v>44810</v>
      </c>
      <c r="D119" s="83">
        <f t="shared" ca="1" si="10"/>
        <v>612.74240333230284</v>
      </c>
      <c r="E119" s="81">
        <f t="shared" ca="1" si="11"/>
        <v>0</v>
      </c>
      <c r="F119" s="83"/>
      <c r="G119" s="82">
        <f t="shared" ca="1" si="12"/>
        <v>146.71405804021555</v>
      </c>
      <c r="H119" s="82">
        <f t="shared" ca="1" si="13"/>
        <v>466.02834529208729</v>
      </c>
      <c r="I119" s="82">
        <f t="shared" ca="1" si="14"/>
        <v>60033.533074363782</v>
      </c>
    </row>
    <row r="120" spans="2:9" ht="15" thickBot="1" x14ac:dyDescent="0.35">
      <c r="B120" s="79">
        <f t="shared" ca="1" si="15"/>
        <v>97</v>
      </c>
      <c r="C120" s="80">
        <f t="shared" ca="1" si="9"/>
        <v>44824</v>
      </c>
      <c r="D120" s="83">
        <f t="shared" ca="1" si="10"/>
        <v>612.74240333230284</v>
      </c>
      <c r="E120" s="81">
        <f t="shared" ref="E120:E151" ca="1" si="16">IFERROR(IF(I119*(1+rate_4)-D120&lt;$E$13,I119*(1+rate_4)-D120,IF(B120=$I$17,$E$13,IF(B120&lt;$I$17,0,IF(MOD(B120-$I$17,$E$18)=0,$E$13,0)))),0)</f>
        <v>0</v>
      </c>
      <c r="F120" s="83"/>
      <c r="G120" s="82">
        <f t="shared" ca="1" si="12"/>
        <v>145.58391910870662</v>
      </c>
      <c r="H120" s="82">
        <f t="shared" ca="1" si="13"/>
        <v>467.15848422359625</v>
      </c>
      <c r="I120" s="82">
        <f t="shared" ca="1" si="14"/>
        <v>59566.374590140185</v>
      </c>
    </row>
    <row r="121" spans="2:9" ht="15" thickBot="1" x14ac:dyDescent="0.35">
      <c r="B121" s="79">
        <f t="shared" ca="1" si="15"/>
        <v>98</v>
      </c>
      <c r="C121" s="80">
        <f t="shared" ca="1" si="9"/>
        <v>44838</v>
      </c>
      <c r="D121" s="83">
        <f t="shared" ca="1" si="10"/>
        <v>612.74240333230284</v>
      </c>
      <c r="E121" s="81">
        <f t="shared" ca="1" si="16"/>
        <v>0</v>
      </c>
      <c r="F121" s="83"/>
      <c r="G121" s="82">
        <f t="shared" ca="1" si="12"/>
        <v>144.45103954131704</v>
      </c>
      <c r="H121" s="82">
        <f t="shared" ca="1" si="13"/>
        <v>468.29136379098577</v>
      </c>
      <c r="I121" s="82">
        <f t="shared" ca="1" si="14"/>
        <v>59098.083226349198</v>
      </c>
    </row>
    <row r="122" spans="2:9" ht="15" thickBot="1" x14ac:dyDescent="0.35">
      <c r="B122" s="79">
        <f t="shared" ca="1" si="15"/>
        <v>99</v>
      </c>
      <c r="C122" s="80">
        <f t="shared" ca="1" si="9"/>
        <v>44852</v>
      </c>
      <c r="D122" s="83">
        <f t="shared" ca="1" si="10"/>
        <v>612.74240333230284</v>
      </c>
      <c r="E122" s="81">
        <f t="shared" ca="1" si="16"/>
        <v>0</v>
      </c>
      <c r="F122" s="83"/>
      <c r="G122" s="82">
        <f t="shared" ca="1" si="12"/>
        <v>143.31541269188602</v>
      </c>
      <c r="H122" s="82">
        <f t="shared" ca="1" si="13"/>
        <v>469.42699064041682</v>
      </c>
      <c r="I122" s="82">
        <f t="shared" ca="1" si="14"/>
        <v>58628.656235708782</v>
      </c>
    </row>
    <row r="123" spans="2:9" ht="15" thickBot="1" x14ac:dyDescent="0.35">
      <c r="B123" s="79">
        <f t="shared" ca="1" si="15"/>
        <v>100</v>
      </c>
      <c r="C123" s="80">
        <f t="shared" ca="1" si="9"/>
        <v>44866</v>
      </c>
      <c r="D123" s="83">
        <f t="shared" ca="1" si="10"/>
        <v>612.74240333230284</v>
      </c>
      <c r="E123" s="81">
        <f t="shared" ca="1" si="16"/>
        <v>0</v>
      </c>
      <c r="F123" s="83"/>
      <c r="G123" s="82">
        <f t="shared" ca="1" si="12"/>
        <v>142.17703189813557</v>
      </c>
      <c r="H123" s="82">
        <f t="shared" ca="1" si="13"/>
        <v>470.56537143416728</v>
      </c>
      <c r="I123" s="82">
        <f t="shared" ca="1" si="14"/>
        <v>58158.090864274614</v>
      </c>
    </row>
    <row r="124" spans="2:9" ht="15" thickBot="1" x14ac:dyDescent="0.35">
      <c r="B124" s="79">
        <f t="shared" ca="1" si="15"/>
        <v>101</v>
      </c>
      <c r="C124" s="80">
        <f t="shared" ca="1" si="9"/>
        <v>44880</v>
      </c>
      <c r="D124" s="83">
        <f t="shared" ca="1" si="10"/>
        <v>612.74240333230284</v>
      </c>
      <c r="E124" s="81">
        <f t="shared" ca="1" si="16"/>
        <v>0</v>
      </c>
      <c r="F124" s="83"/>
      <c r="G124" s="82">
        <f t="shared" ca="1" si="12"/>
        <v>141.03589048163138</v>
      </c>
      <c r="H124" s="82">
        <f t="shared" ca="1" si="13"/>
        <v>471.70651285067146</v>
      </c>
      <c r="I124" s="82">
        <f t="shared" ca="1" si="14"/>
        <v>57686.384351423942</v>
      </c>
    </row>
    <row r="125" spans="2:9" ht="15" thickBot="1" x14ac:dyDescent="0.35">
      <c r="B125" s="79">
        <f t="shared" ca="1" si="15"/>
        <v>102</v>
      </c>
      <c r="C125" s="80">
        <f t="shared" ca="1" si="9"/>
        <v>44894</v>
      </c>
      <c r="D125" s="83">
        <f t="shared" ca="1" si="10"/>
        <v>612.74240333230284</v>
      </c>
      <c r="E125" s="81">
        <f t="shared" ca="1" si="16"/>
        <v>0</v>
      </c>
      <c r="F125" s="83"/>
      <c r="G125" s="82">
        <f t="shared" ca="1" si="12"/>
        <v>139.89198174774364</v>
      </c>
      <c r="H125" s="82">
        <f t="shared" ca="1" si="13"/>
        <v>472.85042158455917</v>
      </c>
      <c r="I125" s="82">
        <f t="shared" ca="1" si="14"/>
        <v>57213.533929839381</v>
      </c>
    </row>
    <row r="126" spans="2:9" ht="15" thickBot="1" x14ac:dyDescent="0.35">
      <c r="B126" s="79">
        <f t="shared" ca="1" si="15"/>
        <v>103</v>
      </c>
      <c r="C126" s="80">
        <f t="shared" ca="1" si="9"/>
        <v>44908</v>
      </c>
      <c r="D126" s="83">
        <f t="shared" ca="1" si="10"/>
        <v>612.74240333230284</v>
      </c>
      <c r="E126" s="81">
        <f t="shared" ca="1" si="16"/>
        <v>0</v>
      </c>
      <c r="F126" s="83"/>
      <c r="G126" s="82">
        <f t="shared" ca="1" si="12"/>
        <v>138.74529898560783</v>
      </c>
      <c r="H126" s="82">
        <f t="shared" ca="1" si="13"/>
        <v>473.99710434669498</v>
      </c>
      <c r="I126" s="82">
        <f t="shared" ca="1" si="14"/>
        <v>56739.536825492687</v>
      </c>
    </row>
    <row r="127" spans="2:9" ht="15" thickBot="1" x14ac:dyDescent="0.35">
      <c r="B127" s="79">
        <f t="shared" ca="1" si="15"/>
        <v>104</v>
      </c>
      <c r="C127" s="80">
        <f t="shared" ca="1" si="9"/>
        <v>44922</v>
      </c>
      <c r="D127" s="83">
        <f t="shared" ca="1" si="10"/>
        <v>612.74240333230284</v>
      </c>
      <c r="E127" s="81">
        <f t="shared" ca="1" si="16"/>
        <v>0</v>
      </c>
      <c r="F127" s="83"/>
      <c r="G127" s="82">
        <f t="shared" ca="1" si="12"/>
        <v>137.59583546808517</v>
      </c>
      <c r="H127" s="82">
        <f t="shared" ca="1" si="13"/>
        <v>475.14656786421767</v>
      </c>
      <c r="I127" s="82">
        <f t="shared" ca="1" si="14"/>
        <v>56264.390257628467</v>
      </c>
    </row>
    <row r="128" spans="2:9" ht="15" thickBot="1" x14ac:dyDescent="0.35">
      <c r="B128" s="79">
        <f t="shared" ca="1" si="15"/>
        <v>105</v>
      </c>
      <c r="C128" s="80">
        <f t="shared" ca="1" si="9"/>
        <v>44936</v>
      </c>
      <c r="D128" s="83">
        <f t="shared" ca="1" si="10"/>
        <v>612.74240333230284</v>
      </c>
      <c r="E128" s="81">
        <f t="shared" ca="1" si="16"/>
        <v>0</v>
      </c>
      <c r="F128" s="83"/>
      <c r="G128" s="82">
        <f t="shared" ca="1" si="12"/>
        <v>136.44358445172338</v>
      </c>
      <c r="H128" s="82">
        <f t="shared" ca="1" si="13"/>
        <v>476.29881888057946</v>
      </c>
      <c r="I128" s="82">
        <f t="shared" ca="1" si="14"/>
        <v>55788.091438747884</v>
      </c>
    </row>
    <row r="129" spans="2:9" ht="15" thickBot="1" x14ac:dyDescent="0.35">
      <c r="B129" s="79">
        <f t="shared" ca="1" si="15"/>
        <v>106</v>
      </c>
      <c r="C129" s="80">
        <f t="shared" ca="1" si="9"/>
        <v>44950</v>
      </c>
      <c r="D129" s="83">
        <f t="shared" ca="1" si="10"/>
        <v>612.74240333230284</v>
      </c>
      <c r="E129" s="81">
        <f t="shared" ca="1" si="16"/>
        <v>0</v>
      </c>
      <c r="F129" s="83"/>
      <c r="G129" s="82">
        <f t="shared" ca="1" si="12"/>
        <v>135.28853917671702</v>
      </c>
      <c r="H129" s="82">
        <f t="shared" ca="1" si="13"/>
        <v>477.45386415558585</v>
      </c>
      <c r="I129" s="82">
        <f t="shared" ca="1" si="14"/>
        <v>55310.6375745923</v>
      </c>
    </row>
    <row r="130" spans="2:9" ht="15" thickBot="1" x14ac:dyDescent="0.35">
      <c r="B130" s="79">
        <f t="shared" ca="1" si="15"/>
        <v>107</v>
      </c>
      <c r="C130" s="80">
        <f t="shared" ca="1" si="9"/>
        <v>44964</v>
      </c>
      <c r="D130" s="83">
        <f t="shared" ca="1" si="10"/>
        <v>612.74240333230284</v>
      </c>
      <c r="E130" s="81">
        <f t="shared" ca="1" si="16"/>
        <v>0</v>
      </c>
      <c r="F130" s="83"/>
      <c r="G130" s="82">
        <f t="shared" ca="1" si="12"/>
        <v>134.13069286686775</v>
      </c>
      <c r="H130" s="82">
        <f t="shared" ca="1" si="13"/>
        <v>478.61171046543507</v>
      </c>
      <c r="I130" s="82">
        <f t="shared" ca="1" si="14"/>
        <v>54832.025864126867</v>
      </c>
    </row>
    <row r="131" spans="2:9" ht="15" thickBot="1" x14ac:dyDescent="0.35">
      <c r="B131" s="79">
        <f t="shared" ca="1" si="15"/>
        <v>108</v>
      </c>
      <c r="C131" s="80">
        <f t="shared" ca="1" si="9"/>
        <v>44978</v>
      </c>
      <c r="D131" s="83">
        <f t="shared" ca="1" si="10"/>
        <v>612.74240333230284</v>
      </c>
      <c r="E131" s="81">
        <f t="shared" ca="1" si="16"/>
        <v>0</v>
      </c>
      <c r="F131" s="83"/>
      <c r="G131" s="82">
        <f t="shared" ca="1" si="12"/>
        <v>132.97003872954471</v>
      </c>
      <c r="H131" s="82">
        <f t="shared" ca="1" si="13"/>
        <v>479.7723646027581</v>
      </c>
      <c r="I131" s="82">
        <f t="shared" ca="1" si="14"/>
        <v>54352.253499524108</v>
      </c>
    </row>
    <row r="132" spans="2:9" ht="15" thickBot="1" x14ac:dyDescent="0.35">
      <c r="B132" s="79">
        <f t="shared" ca="1" si="15"/>
        <v>109</v>
      </c>
      <c r="C132" s="80">
        <f t="shared" ca="1" si="9"/>
        <v>44992</v>
      </c>
      <c r="D132" s="83">
        <f t="shared" ca="1" si="10"/>
        <v>612.74240333230284</v>
      </c>
      <c r="E132" s="81">
        <f t="shared" ca="1" si="16"/>
        <v>0</v>
      </c>
      <c r="F132" s="83"/>
      <c r="G132" s="82">
        <f t="shared" ca="1" si="12"/>
        <v>131.80656995564462</v>
      </c>
      <c r="H132" s="82">
        <f t="shared" ca="1" si="13"/>
        <v>480.93583337665825</v>
      </c>
      <c r="I132" s="82">
        <f t="shared" ca="1" si="14"/>
        <v>53871.31766614745</v>
      </c>
    </row>
    <row r="133" spans="2:9" ht="15" thickBot="1" x14ac:dyDescent="0.35">
      <c r="B133" s="79">
        <f t="shared" ca="1" si="15"/>
        <v>110</v>
      </c>
      <c r="C133" s="80">
        <f t="shared" ca="1" si="9"/>
        <v>45006</v>
      </c>
      <c r="D133" s="83">
        <f t="shared" ca="1" si="10"/>
        <v>612.74240333230284</v>
      </c>
      <c r="E133" s="81">
        <f t="shared" ca="1" si="16"/>
        <v>0</v>
      </c>
      <c r="F133" s="83"/>
      <c r="G133" s="82">
        <f t="shared" ca="1" si="12"/>
        <v>130.64027971955178</v>
      </c>
      <c r="H133" s="82">
        <f t="shared" ca="1" si="13"/>
        <v>482.10212361275103</v>
      </c>
      <c r="I133" s="82">
        <f t="shared" ca="1" si="14"/>
        <v>53389.215542534701</v>
      </c>
    </row>
    <row r="134" spans="2:9" ht="15" thickBot="1" x14ac:dyDescent="0.35">
      <c r="B134" s="79">
        <f t="shared" ca="1" si="15"/>
        <v>111</v>
      </c>
      <c r="C134" s="80">
        <f t="shared" ca="1" si="9"/>
        <v>45020</v>
      </c>
      <c r="D134" s="83">
        <f t="shared" ca="1" si="10"/>
        <v>612.74240333230284</v>
      </c>
      <c r="E134" s="81">
        <f t="shared" ca="1" si="16"/>
        <v>0</v>
      </c>
      <c r="F134" s="83"/>
      <c r="G134" s="82">
        <f t="shared" ca="1" si="12"/>
        <v>129.47116117909817</v>
      </c>
      <c r="H134" s="82">
        <f t="shared" ca="1" si="13"/>
        <v>483.27124215320464</v>
      </c>
      <c r="I134" s="82">
        <f t="shared" ca="1" si="14"/>
        <v>52905.944300381496</v>
      </c>
    </row>
    <row r="135" spans="2:9" ht="15" thickBot="1" x14ac:dyDescent="0.35">
      <c r="B135" s="79">
        <f t="shared" ca="1" si="15"/>
        <v>112</v>
      </c>
      <c r="C135" s="80">
        <f t="shared" ca="1" si="9"/>
        <v>45034</v>
      </c>
      <c r="D135" s="83">
        <f t="shared" ca="1" si="10"/>
        <v>612.74240333230284</v>
      </c>
      <c r="E135" s="81">
        <f t="shared" ca="1" si="16"/>
        <v>0</v>
      </c>
      <c r="F135" s="83"/>
      <c r="G135" s="82">
        <f t="shared" ca="1" si="12"/>
        <v>128.29920747552313</v>
      </c>
      <c r="H135" s="82">
        <f t="shared" ca="1" si="13"/>
        <v>484.44319585677971</v>
      </c>
      <c r="I135" s="82">
        <f t="shared" ca="1" si="14"/>
        <v>52421.501104524716</v>
      </c>
    </row>
    <row r="136" spans="2:9" ht="15" thickBot="1" x14ac:dyDescent="0.35">
      <c r="B136" s="79">
        <f t="shared" ca="1" si="15"/>
        <v>113</v>
      </c>
      <c r="C136" s="80">
        <f t="shared" ca="1" si="9"/>
        <v>45048</v>
      </c>
      <c r="D136" s="83">
        <f t="shared" ca="1" si="10"/>
        <v>612.74240333230284</v>
      </c>
      <c r="E136" s="81">
        <f t="shared" ca="1" si="16"/>
        <v>0</v>
      </c>
      <c r="F136" s="83"/>
      <c r="G136" s="82">
        <f t="shared" ca="1" si="12"/>
        <v>127.12441173343321</v>
      </c>
      <c r="H136" s="82">
        <f t="shared" ca="1" si="13"/>
        <v>485.61799159886965</v>
      </c>
      <c r="I136" s="82">
        <f t="shared" ca="1" si="14"/>
        <v>51935.883112925847</v>
      </c>
    </row>
    <row r="137" spans="2:9" ht="15" thickBot="1" x14ac:dyDescent="0.35">
      <c r="B137" s="79">
        <f t="shared" ca="1" si="15"/>
        <v>114</v>
      </c>
      <c r="C137" s="80">
        <f t="shared" ca="1" si="9"/>
        <v>45062</v>
      </c>
      <c r="D137" s="83">
        <f t="shared" ca="1" si="10"/>
        <v>612.74240333230284</v>
      </c>
      <c r="E137" s="81">
        <f t="shared" ca="1" si="16"/>
        <v>0</v>
      </c>
      <c r="F137" s="83"/>
      <c r="G137" s="82">
        <f t="shared" ca="1" si="12"/>
        <v>125.94676706076189</v>
      </c>
      <c r="H137" s="82">
        <f t="shared" ca="1" si="13"/>
        <v>486.79563627154096</v>
      </c>
      <c r="I137" s="82">
        <f t="shared" ca="1" si="14"/>
        <v>51449.087476654306</v>
      </c>
    </row>
    <row r="138" spans="2:9" ht="15" thickBot="1" x14ac:dyDescent="0.35">
      <c r="B138" s="79">
        <f t="shared" ca="1" si="15"/>
        <v>115</v>
      </c>
      <c r="C138" s="80">
        <f t="shared" ca="1" si="9"/>
        <v>45076</v>
      </c>
      <c r="D138" s="83">
        <f t="shared" ca="1" si="10"/>
        <v>612.74240333230284</v>
      </c>
      <c r="E138" s="81">
        <f t="shared" ca="1" si="16"/>
        <v>0</v>
      </c>
      <c r="F138" s="83"/>
      <c r="G138" s="82">
        <f t="shared" ca="1" si="12"/>
        <v>124.76626654872904</v>
      </c>
      <c r="H138" s="82">
        <f t="shared" ca="1" si="13"/>
        <v>487.97613678357379</v>
      </c>
      <c r="I138" s="82">
        <f t="shared" ca="1" si="14"/>
        <v>50961.111339870731</v>
      </c>
    </row>
    <row r="139" spans="2:9" ht="15" thickBot="1" x14ac:dyDescent="0.35">
      <c r="B139" s="79">
        <f t="shared" ca="1" si="15"/>
        <v>116</v>
      </c>
      <c r="C139" s="80">
        <f t="shared" ca="1" si="9"/>
        <v>45090</v>
      </c>
      <c r="D139" s="83">
        <f t="shared" ca="1" si="10"/>
        <v>612.74240333230284</v>
      </c>
      <c r="E139" s="81">
        <f t="shared" ca="1" si="16"/>
        <v>0</v>
      </c>
      <c r="F139" s="83"/>
      <c r="G139" s="82">
        <f t="shared" ca="1" si="12"/>
        <v>123.58290327180046</v>
      </c>
      <c r="H139" s="82">
        <f t="shared" ca="1" si="13"/>
        <v>489.15950006050241</v>
      </c>
      <c r="I139" s="82">
        <f t="shared" ca="1" si="14"/>
        <v>50471.95183981023</v>
      </c>
    </row>
    <row r="140" spans="2:9" ht="15" thickBot="1" x14ac:dyDescent="0.35">
      <c r="B140" s="79">
        <f t="shared" ca="1" si="15"/>
        <v>117</v>
      </c>
      <c r="C140" s="80">
        <f t="shared" ca="1" si="9"/>
        <v>45104</v>
      </c>
      <c r="D140" s="83">
        <f t="shared" ca="1" si="10"/>
        <v>612.74240333230284</v>
      </c>
      <c r="E140" s="81">
        <f t="shared" ca="1" si="16"/>
        <v>0</v>
      </c>
      <c r="F140" s="83"/>
      <c r="G140" s="82">
        <f t="shared" ca="1" si="12"/>
        <v>122.39667028764724</v>
      </c>
      <c r="H140" s="82">
        <f t="shared" ca="1" si="13"/>
        <v>490.34573304465562</v>
      </c>
      <c r="I140" s="82">
        <f t="shared" ca="1" si="14"/>
        <v>49981.606106765576</v>
      </c>
    </row>
    <row r="141" spans="2:9" ht="15" thickBot="1" x14ac:dyDescent="0.35">
      <c r="B141" s="79">
        <f t="shared" ca="1" si="15"/>
        <v>118</v>
      </c>
      <c r="C141" s="80">
        <f t="shared" ca="1" si="9"/>
        <v>45118</v>
      </c>
      <c r="D141" s="83">
        <f t="shared" ca="1" si="10"/>
        <v>612.74240333230284</v>
      </c>
      <c r="E141" s="81">
        <f t="shared" ca="1" si="16"/>
        <v>0</v>
      </c>
      <c r="F141" s="83"/>
      <c r="G141" s="82">
        <f t="shared" ca="1" si="12"/>
        <v>121.207560637105</v>
      </c>
      <c r="H141" s="82">
        <f t="shared" ca="1" si="13"/>
        <v>491.53484269519782</v>
      </c>
      <c r="I141" s="82">
        <f t="shared" ca="1" si="14"/>
        <v>49490.071264070379</v>
      </c>
    </row>
    <row r="142" spans="2:9" ht="15" thickBot="1" x14ac:dyDescent="0.35">
      <c r="B142" s="79">
        <f t="shared" ca="1" si="15"/>
        <v>119</v>
      </c>
      <c r="C142" s="80">
        <f t="shared" ca="1" si="9"/>
        <v>45132</v>
      </c>
      <c r="D142" s="83">
        <f t="shared" ca="1" si="10"/>
        <v>612.74240333230284</v>
      </c>
      <c r="E142" s="81">
        <f t="shared" ca="1" si="16"/>
        <v>0</v>
      </c>
      <c r="F142" s="83"/>
      <c r="G142" s="82">
        <f t="shared" ca="1" si="12"/>
        <v>120.0155673441331</v>
      </c>
      <c r="H142" s="82">
        <f t="shared" ca="1" si="13"/>
        <v>492.72683598816974</v>
      </c>
      <c r="I142" s="82">
        <f t="shared" ca="1" si="14"/>
        <v>48997.344428082208</v>
      </c>
    </row>
    <row r="143" spans="2:9" ht="15" thickBot="1" x14ac:dyDescent="0.35">
      <c r="B143" s="79">
        <f t="shared" ca="1" si="15"/>
        <v>120</v>
      </c>
      <c r="C143" s="80">
        <f t="shared" ca="1" si="9"/>
        <v>45146</v>
      </c>
      <c r="D143" s="83">
        <f t="shared" ca="1" si="10"/>
        <v>612.74240333230284</v>
      </c>
      <c r="E143" s="81">
        <f t="shared" ca="1" si="16"/>
        <v>0</v>
      </c>
      <c r="F143" s="83"/>
      <c r="G143" s="82">
        <f t="shared" ca="1" si="12"/>
        <v>118.82068341577369</v>
      </c>
      <c r="H143" s="82">
        <f t="shared" ca="1" si="13"/>
        <v>493.92171991652913</v>
      </c>
      <c r="I143" s="82">
        <f t="shared" ca="1" si="14"/>
        <v>48503.422708165679</v>
      </c>
    </row>
    <row r="144" spans="2:9" ht="15" thickBot="1" x14ac:dyDescent="0.35">
      <c r="B144" s="79">
        <f t="shared" ca="1" si="15"/>
        <v>121</v>
      </c>
      <c r="C144" s="80">
        <f t="shared" ca="1" si="9"/>
        <v>45160</v>
      </c>
      <c r="D144" s="83">
        <f t="shared" ca="1" si="10"/>
        <v>612.74240333230284</v>
      </c>
      <c r="E144" s="81">
        <f t="shared" ca="1" si="16"/>
        <v>0</v>
      </c>
      <c r="F144" s="83"/>
      <c r="G144" s="82">
        <f t="shared" ca="1" si="12"/>
        <v>117.62290184211069</v>
      </c>
      <c r="H144" s="82">
        <f t="shared" ca="1" si="13"/>
        <v>495.11950149019214</v>
      </c>
      <c r="I144" s="82">
        <f t="shared" ca="1" si="14"/>
        <v>48008.303206675489</v>
      </c>
    </row>
    <row r="145" spans="2:9" ht="15" thickBot="1" x14ac:dyDescent="0.35">
      <c r="B145" s="79">
        <f t="shared" ca="1" si="15"/>
        <v>122</v>
      </c>
      <c r="C145" s="80">
        <f t="shared" ca="1" si="9"/>
        <v>45174</v>
      </c>
      <c r="D145" s="83">
        <f t="shared" ca="1" si="10"/>
        <v>612.74240333230284</v>
      </c>
      <c r="E145" s="81">
        <f t="shared" ca="1" si="16"/>
        <v>0</v>
      </c>
      <c r="F145" s="83"/>
      <c r="G145" s="82">
        <f t="shared" ca="1" si="12"/>
        <v>116.42221559622868</v>
      </c>
      <c r="H145" s="82">
        <f t="shared" ca="1" si="13"/>
        <v>496.32018773607416</v>
      </c>
      <c r="I145" s="82">
        <f t="shared" ca="1" si="14"/>
        <v>47511.983018939412</v>
      </c>
    </row>
    <row r="146" spans="2:9" ht="15" thickBot="1" x14ac:dyDescent="0.35">
      <c r="B146" s="79">
        <f t="shared" ca="1" si="15"/>
        <v>123</v>
      </c>
      <c r="C146" s="80">
        <f t="shared" ca="1" si="9"/>
        <v>45188</v>
      </c>
      <c r="D146" s="83">
        <f t="shared" ca="1" si="10"/>
        <v>612.74240333230284</v>
      </c>
      <c r="E146" s="81">
        <f t="shared" ca="1" si="16"/>
        <v>0</v>
      </c>
      <c r="F146" s="83"/>
      <c r="G146" s="82">
        <f t="shared" ca="1" si="12"/>
        <v>115.21861763417166</v>
      </c>
      <c r="H146" s="82">
        <f t="shared" ca="1" si="13"/>
        <v>497.52378569813118</v>
      </c>
      <c r="I146" s="82">
        <f t="shared" ca="1" si="14"/>
        <v>47014.459233241279</v>
      </c>
    </row>
    <row r="147" spans="2:9" ht="15" thickBot="1" x14ac:dyDescent="0.35">
      <c r="B147" s="79">
        <f t="shared" ca="1" si="15"/>
        <v>124</v>
      </c>
      <c r="C147" s="80">
        <f t="shared" ca="1" si="9"/>
        <v>45202</v>
      </c>
      <c r="D147" s="83">
        <f t="shared" ca="1" si="10"/>
        <v>612.74240333230284</v>
      </c>
      <c r="E147" s="81">
        <f t="shared" ca="1" si="16"/>
        <v>0</v>
      </c>
      <c r="F147" s="83"/>
      <c r="G147" s="82">
        <f t="shared" ca="1" si="12"/>
        <v>114.01210089490174</v>
      </c>
      <c r="H147" s="82">
        <f t="shared" ca="1" si="13"/>
        <v>498.73030243740112</v>
      </c>
      <c r="I147" s="82">
        <f t="shared" ca="1" si="14"/>
        <v>46515.728930803882</v>
      </c>
    </row>
    <row r="148" spans="2:9" ht="15" thickBot="1" x14ac:dyDescent="0.35">
      <c r="B148" s="79">
        <f t="shared" ca="1" si="15"/>
        <v>125</v>
      </c>
      <c r="C148" s="80">
        <f t="shared" ca="1" si="9"/>
        <v>45216</v>
      </c>
      <c r="D148" s="83">
        <f t="shared" ca="1" si="10"/>
        <v>612.74240333230284</v>
      </c>
      <c r="E148" s="81">
        <f t="shared" ca="1" si="16"/>
        <v>0</v>
      </c>
      <c r="F148" s="83"/>
      <c r="G148" s="82">
        <f t="shared" ca="1" si="12"/>
        <v>112.8026583002577</v>
      </c>
      <c r="H148" s="82">
        <f t="shared" ca="1" si="13"/>
        <v>499.93974503204515</v>
      </c>
      <c r="I148" s="82">
        <f t="shared" ca="1" si="14"/>
        <v>46015.789185771835</v>
      </c>
    </row>
    <row r="149" spans="2:9" ht="15" thickBot="1" x14ac:dyDescent="0.35">
      <c r="B149" s="79">
        <f t="shared" ca="1" si="15"/>
        <v>126</v>
      </c>
      <c r="C149" s="80">
        <f t="shared" ca="1" si="9"/>
        <v>45230</v>
      </c>
      <c r="D149" s="83">
        <f t="shared" ca="1" si="10"/>
        <v>612.74240333230284</v>
      </c>
      <c r="E149" s="81">
        <f t="shared" ca="1" si="16"/>
        <v>0</v>
      </c>
      <c r="F149" s="83"/>
      <c r="G149" s="82">
        <f t="shared" ca="1" si="12"/>
        <v>111.59028275491347</v>
      </c>
      <c r="H149" s="82">
        <f t="shared" ca="1" si="13"/>
        <v>501.15212057738938</v>
      </c>
      <c r="I149" s="82">
        <f t="shared" ca="1" si="14"/>
        <v>45514.637065194445</v>
      </c>
    </row>
    <row r="150" spans="2:9" ht="15" thickBot="1" x14ac:dyDescent="0.35">
      <c r="B150" s="79">
        <f t="shared" ca="1" si="15"/>
        <v>127</v>
      </c>
      <c r="C150" s="80">
        <f t="shared" ca="1" si="9"/>
        <v>45244</v>
      </c>
      <c r="D150" s="83">
        <f t="shared" ca="1" si="10"/>
        <v>612.74240333230284</v>
      </c>
      <c r="E150" s="81">
        <f t="shared" ca="1" si="16"/>
        <v>0</v>
      </c>
      <c r="F150" s="83"/>
      <c r="G150" s="82">
        <f t="shared" ca="1" si="12"/>
        <v>110.37496714633652</v>
      </c>
      <c r="H150" s="82">
        <f t="shared" ca="1" si="13"/>
        <v>502.36743618596631</v>
      </c>
      <c r="I150" s="82">
        <f t="shared" ca="1" si="14"/>
        <v>45012.269629008479</v>
      </c>
    </row>
    <row r="151" spans="2:9" ht="15" thickBot="1" x14ac:dyDescent="0.35">
      <c r="B151" s="79">
        <f t="shared" ca="1" si="15"/>
        <v>128</v>
      </c>
      <c r="C151" s="80">
        <f t="shared" ca="1" si="9"/>
        <v>45258</v>
      </c>
      <c r="D151" s="83">
        <f t="shared" ca="1" si="10"/>
        <v>612.74240333230284</v>
      </c>
      <c r="E151" s="81">
        <f t="shared" ca="1" si="16"/>
        <v>0</v>
      </c>
      <c r="F151" s="83"/>
      <c r="G151" s="82">
        <f t="shared" ca="1" si="12"/>
        <v>109.15670434474609</v>
      </c>
      <c r="H151" s="82">
        <f t="shared" ca="1" si="13"/>
        <v>503.58569898755673</v>
      </c>
      <c r="I151" s="82">
        <f t="shared" ca="1" si="14"/>
        <v>44508.683930020925</v>
      </c>
    </row>
    <row r="152" spans="2:9" ht="15" thickBot="1" x14ac:dyDescent="0.35">
      <c r="B152" s="79">
        <f t="shared" ca="1" si="15"/>
        <v>129</v>
      </c>
      <c r="C152" s="80">
        <f t="shared" ref="C152:C215" ca="1" si="17">IF($E$10="End of the Period",IF(B152="","",IF(OR(payment_frequency_4="Weekly",payment_frequency_4="Bi-weekly",payment_frequency_4="Semi-monthly"),first_payment_date_4+B152*VLOOKUP(payment_frequency_4,periodic_table,2,0),EDATE(first_payment_date_4,B152*VLOOKUP(payment_frequency_4,periodic_table,2,0)))),IF(B152="","",IF(OR(payment_frequency_4="Weekly",payment_frequency_4="Bi-weekly",payment_frequency_4="Semi-monthly"),first_payment_date_4+(B152-1)*VLOOKUP(payment_frequency_4,periodic_table,2,0),EDATE(first_payment_date_4,(B152-1)*VLOOKUP(payment_frequency_4,periodic_table,2,0)))))</f>
        <v>45272</v>
      </c>
      <c r="D152" s="83">
        <f t="shared" ref="D152:D215" ca="1" si="18">IF(B152="","",IF(I151&lt;payment_4,I151*(1+rate_4),payment_4))</f>
        <v>612.74240333230284</v>
      </c>
      <c r="E152" s="81">
        <f t="shared" ref="E152:E163" ca="1" si="19">IFERROR(IF(I151*(1+rate_4)-D152&lt;$E$13,I151*(1+rate_4)-D152,IF(B152=$I$17,$E$13,IF(B152&lt;$I$17,0,IF(MOD(B152-$I$17,$E$18)=0,$E$13,0)))),0)</f>
        <v>0</v>
      </c>
      <c r="F152" s="83"/>
      <c r="G152" s="82">
        <f t="shared" ref="G152:G215" ca="1" si="20">IF(AND(payment_type_4=1,B152=1),0,IF(B152="","",I151*rate_4))</f>
        <v>107.93548720307143</v>
      </c>
      <c r="H152" s="82">
        <f t="shared" ca="1" si="13"/>
        <v>504.80691612923141</v>
      </c>
      <c r="I152" s="82">
        <f t="shared" ca="1" si="14"/>
        <v>44003.877013891695</v>
      </c>
    </row>
    <row r="153" spans="2:9" ht="15" thickBot="1" x14ac:dyDescent="0.35">
      <c r="B153" s="79">
        <f t="shared" ca="1" si="15"/>
        <v>130</v>
      </c>
      <c r="C153" s="80">
        <f t="shared" ca="1" si="17"/>
        <v>45286</v>
      </c>
      <c r="D153" s="83">
        <f t="shared" ca="1" si="18"/>
        <v>612.74240333230284</v>
      </c>
      <c r="E153" s="81">
        <f t="shared" ca="1" si="19"/>
        <v>0</v>
      </c>
      <c r="F153" s="83"/>
      <c r="G153" s="82">
        <f t="shared" ca="1" si="20"/>
        <v>106.71130855690981</v>
      </c>
      <c r="H153" s="82">
        <f t="shared" ref="H153:H216" ca="1" si="21">IF(B153="","",D153-G153+E153+F153)</f>
        <v>506.03109477539306</v>
      </c>
      <c r="I153" s="82">
        <f t="shared" ref="I153:I216" ca="1" si="22">IFERROR(IF(H153&lt;=0,"",I152-H153),"")</f>
        <v>43497.845919116306</v>
      </c>
    </row>
    <row r="154" spans="2:9" ht="15" thickBot="1" x14ac:dyDescent="0.35">
      <c r="B154" s="79">
        <f t="shared" ca="1" si="15"/>
        <v>131</v>
      </c>
      <c r="C154" s="80">
        <f t="shared" ca="1" si="17"/>
        <v>45300</v>
      </c>
      <c r="D154" s="83">
        <f t="shared" ca="1" si="18"/>
        <v>612.74240333230284</v>
      </c>
      <c r="E154" s="81">
        <f t="shared" ca="1" si="19"/>
        <v>0</v>
      </c>
      <c r="F154" s="83"/>
      <c r="G154" s="82">
        <f t="shared" ca="1" si="20"/>
        <v>105.48416122448452</v>
      </c>
      <c r="H154" s="82">
        <f t="shared" ca="1" si="21"/>
        <v>507.25824210781832</v>
      </c>
      <c r="I154" s="82">
        <f t="shared" ca="1" si="22"/>
        <v>42990.587677008487</v>
      </c>
    </row>
    <row r="155" spans="2:9" ht="15" thickBot="1" x14ac:dyDescent="0.35">
      <c r="B155" s="79">
        <f t="shared" ca="1" si="15"/>
        <v>132</v>
      </c>
      <c r="C155" s="80">
        <f t="shared" ca="1" si="17"/>
        <v>45314</v>
      </c>
      <c r="D155" s="83">
        <f t="shared" ca="1" si="18"/>
        <v>612.74240333230284</v>
      </c>
      <c r="E155" s="81">
        <f t="shared" ca="1" si="19"/>
        <v>0</v>
      </c>
      <c r="F155" s="83"/>
      <c r="G155" s="82">
        <f t="shared" ca="1" si="20"/>
        <v>104.25403800660273</v>
      </c>
      <c r="H155" s="82">
        <f t="shared" ca="1" si="21"/>
        <v>508.4883653257001</v>
      </c>
      <c r="I155" s="82">
        <f t="shared" ca="1" si="22"/>
        <v>42482.099311682789</v>
      </c>
    </row>
    <row r="156" spans="2:9" ht="15" thickBot="1" x14ac:dyDescent="0.35">
      <c r="B156" s="79">
        <f t="shared" ca="1" si="15"/>
        <v>133</v>
      </c>
      <c r="C156" s="80">
        <f t="shared" ca="1" si="17"/>
        <v>45328</v>
      </c>
      <c r="D156" s="83">
        <f t="shared" ca="1" si="18"/>
        <v>612.74240333230284</v>
      </c>
      <c r="E156" s="81">
        <f t="shared" ca="1" si="19"/>
        <v>0</v>
      </c>
      <c r="F156" s="83"/>
      <c r="G156" s="82">
        <f t="shared" ca="1" si="20"/>
        <v>103.02093168661325</v>
      </c>
      <c r="H156" s="82">
        <f t="shared" ca="1" si="21"/>
        <v>509.72147164568958</v>
      </c>
      <c r="I156" s="82">
        <f t="shared" ca="1" si="22"/>
        <v>41972.377840037101</v>
      </c>
    </row>
    <row r="157" spans="2:9" ht="15" thickBot="1" x14ac:dyDescent="0.35">
      <c r="B157" s="79">
        <f t="shared" ca="1" si="15"/>
        <v>134</v>
      </c>
      <c r="C157" s="80">
        <f t="shared" ca="1" si="17"/>
        <v>45342</v>
      </c>
      <c r="D157" s="83">
        <f t="shared" ca="1" si="18"/>
        <v>612.74240333230284</v>
      </c>
      <c r="E157" s="81">
        <f t="shared" ca="1" si="19"/>
        <v>0</v>
      </c>
      <c r="F157" s="83"/>
      <c r="G157" s="82">
        <f t="shared" ca="1" si="20"/>
        <v>101.78483503036422</v>
      </c>
      <c r="H157" s="82">
        <f t="shared" ca="1" si="21"/>
        <v>510.95756830193864</v>
      </c>
      <c r="I157" s="82">
        <f t="shared" ca="1" si="22"/>
        <v>41461.420271735165</v>
      </c>
    </row>
    <row r="158" spans="2:9" ht="15" thickBot="1" x14ac:dyDescent="0.35">
      <c r="B158" s="79">
        <f t="shared" ca="1" si="15"/>
        <v>135</v>
      </c>
      <c r="C158" s="80">
        <f t="shared" ca="1" si="17"/>
        <v>45356</v>
      </c>
      <c r="D158" s="83">
        <f t="shared" ca="1" si="18"/>
        <v>612.74240333230284</v>
      </c>
      <c r="E158" s="81">
        <f t="shared" ca="1" si="19"/>
        <v>0</v>
      </c>
      <c r="F158" s="83"/>
      <c r="G158" s="82">
        <f t="shared" ca="1" si="20"/>
        <v>100.54574078616064</v>
      </c>
      <c r="H158" s="82">
        <f t="shared" ca="1" si="21"/>
        <v>512.19666254614219</v>
      </c>
      <c r="I158" s="82">
        <f t="shared" ca="1" si="22"/>
        <v>40949.223609189023</v>
      </c>
    </row>
    <row r="159" spans="2:9" ht="15" thickBot="1" x14ac:dyDescent="0.35">
      <c r="B159" s="79">
        <f t="shared" ca="1" si="15"/>
        <v>136</v>
      </c>
      <c r="C159" s="80">
        <f t="shared" ca="1" si="17"/>
        <v>45370</v>
      </c>
      <c r="D159" s="83">
        <f t="shared" ca="1" si="18"/>
        <v>612.74240333230284</v>
      </c>
      <c r="E159" s="81">
        <f t="shared" ca="1" si="19"/>
        <v>0</v>
      </c>
      <c r="F159" s="83"/>
      <c r="G159" s="82">
        <f t="shared" ca="1" si="20"/>
        <v>99.303641684721768</v>
      </c>
      <c r="H159" s="82">
        <f t="shared" ca="1" si="21"/>
        <v>513.43876164758103</v>
      </c>
      <c r="I159" s="82">
        <f t="shared" ca="1" si="22"/>
        <v>40435.784847541443</v>
      </c>
    </row>
    <row r="160" spans="2:9" ht="15" thickBot="1" x14ac:dyDescent="0.35">
      <c r="B160" s="79">
        <f t="shared" ca="1" si="15"/>
        <v>137</v>
      </c>
      <c r="C160" s="80">
        <f t="shared" ca="1" si="17"/>
        <v>45384</v>
      </c>
      <c r="D160" s="83">
        <f t="shared" ca="1" si="18"/>
        <v>612.74240333230284</v>
      </c>
      <c r="E160" s="81">
        <f t="shared" ca="1" si="19"/>
        <v>0</v>
      </c>
      <c r="F160" s="83"/>
      <c r="G160" s="82">
        <f t="shared" ca="1" si="20"/>
        <v>98.058530439138664</v>
      </c>
      <c r="H160" s="82">
        <f t="shared" ca="1" si="21"/>
        <v>514.68387289316422</v>
      </c>
      <c r="I160" s="82">
        <f t="shared" ca="1" si="22"/>
        <v>39921.100974648281</v>
      </c>
    </row>
    <row r="161" spans="2:9" ht="15" thickBot="1" x14ac:dyDescent="0.35">
      <c r="B161" s="79">
        <f t="shared" ca="1" si="15"/>
        <v>138</v>
      </c>
      <c r="C161" s="80">
        <f t="shared" ca="1" si="17"/>
        <v>45398</v>
      </c>
      <c r="D161" s="83">
        <f t="shared" ca="1" si="18"/>
        <v>612.74240333230284</v>
      </c>
      <c r="E161" s="81">
        <f t="shared" ca="1" si="19"/>
        <v>0</v>
      </c>
      <c r="F161" s="83"/>
      <c r="G161" s="82">
        <f t="shared" ca="1" si="20"/>
        <v>96.81039974483123</v>
      </c>
      <c r="H161" s="82">
        <f t="shared" ca="1" si="21"/>
        <v>515.93200358747163</v>
      </c>
      <c r="I161" s="82">
        <f t="shared" ca="1" si="22"/>
        <v>39405.168971060812</v>
      </c>
    </row>
    <row r="162" spans="2:9" ht="15" thickBot="1" x14ac:dyDescent="0.35">
      <c r="B162" s="79">
        <f t="shared" ca="1" si="15"/>
        <v>139</v>
      </c>
      <c r="C162" s="80">
        <f t="shared" ca="1" si="17"/>
        <v>45412</v>
      </c>
      <c r="D162" s="83">
        <f t="shared" ca="1" si="18"/>
        <v>612.74240333230284</v>
      </c>
      <c r="E162" s="81">
        <f t="shared" ca="1" si="19"/>
        <v>0</v>
      </c>
      <c r="F162" s="83"/>
      <c r="G162" s="82">
        <f t="shared" ca="1" si="20"/>
        <v>95.559242279505469</v>
      </c>
      <c r="H162" s="82">
        <f t="shared" ca="1" si="21"/>
        <v>517.18316105279735</v>
      </c>
      <c r="I162" s="82">
        <f t="shared" ca="1" si="22"/>
        <v>38887.985810008016</v>
      </c>
    </row>
    <row r="163" spans="2:9" ht="15" thickBot="1" x14ac:dyDescent="0.35">
      <c r="B163" s="79">
        <f t="shared" ca="1" si="15"/>
        <v>140</v>
      </c>
      <c r="C163" s="80">
        <f t="shared" ca="1" si="17"/>
        <v>45426</v>
      </c>
      <c r="D163" s="83">
        <f t="shared" ca="1" si="18"/>
        <v>612.74240333230284</v>
      </c>
      <c r="E163" s="81">
        <f t="shared" ca="1" si="19"/>
        <v>0</v>
      </c>
      <c r="F163" s="83"/>
      <c r="G163" s="82">
        <f t="shared" ca="1" si="20"/>
        <v>94.30505070311051</v>
      </c>
      <c r="H163" s="82">
        <f t="shared" ca="1" si="21"/>
        <v>518.43735262919233</v>
      </c>
      <c r="I163" s="82">
        <f t="shared" ca="1" si="22"/>
        <v>38369.548457378827</v>
      </c>
    </row>
    <row r="164" spans="2:9" ht="15" thickBot="1" x14ac:dyDescent="0.35">
      <c r="B164" s="79">
        <f t="shared" ca="1" si="15"/>
        <v>141</v>
      </c>
      <c r="C164" s="80">
        <f t="shared" ca="1" si="17"/>
        <v>45440</v>
      </c>
      <c r="D164" s="83">
        <f t="shared" ca="1" si="18"/>
        <v>612.74240333230284</v>
      </c>
      <c r="E164" s="81">
        <f t="shared" ref="E164:E227" ca="1" si="23">IFERROR(IF(I163-D164&lt;$E$13,0,IF(B164=$I$17,$E$13,IF(B164&lt;$I$17,0,IF(MOD(B164-$I$17,$E$18)=0,$E$13,0)))),0)</f>
        <v>0</v>
      </c>
      <c r="F164" s="83"/>
      <c r="G164" s="82">
        <f t="shared" ca="1" si="20"/>
        <v>93.047817657795534</v>
      </c>
      <c r="H164" s="82">
        <f t="shared" ca="1" si="21"/>
        <v>519.69458567450727</v>
      </c>
      <c r="I164" s="82">
        <f t="shared" ca="1" si="22"/>
        <v>37849.853871704319</v>
      </c>
    </row>
    <row r="165" spans="2:9" ht="15" thickBot="1" x14ac:dyDescent="0.35">
      <c r="B165" s="79">
        <f t="shared" ca="1" si="15"/>
        <v>142</v>
      </c>
      <c r="C165" s="80">
        <f t="shared" ca="1" si="17"/>
        <v>45454</v>
      </c>
      <c r="D165" s="83">
        <f t="shared" ca="1" si="18"/>
        <v>612.74240333230284</v>
      </c>
      <c r="E165" s="81">
        <f t="shared" ca="1" si="23"/>
        <v>0</v>
      </c>
      <c r="F165" s="83"/>
      <c r="G165" s="82">
        <f t="shared" ca="1" si="20"/>
        <v>91.787535767866601</v>
      </c>
      <c r="H165" s="82">
        <f t="shared" ca="1" si="21"/>
        <v>520.9548675644362</v>
      </c>
      <c r="I165" s="82">
        <f t="shared" ca="1" si="22"/>
        <v>37328.899004139887</v>
      </c>
    </row>
    <row r="166" spans="2:9" ht="15" thickBot="1" x14ac:dyDescent="0.35">
      <c r="B166" s="79">
        <f t="shared" ca="1" si="15"/>
        <v>143</v>
      </c>
      <c r="C166" s="80">
        <f t="shared" ca="1" si="17"/>
        <v>45468</v>
      </c>
      <c r="D166" s="83">
        <f t="shared" ca="1" si="18"/>
        <v>612.74240333230284</v>
      </c>
      <c r="E166" s="81">
        <f t="shared" ca="1" si="23"/>
        <v>0</v>
      </c>
      <c r="F166" s="83"/>
      <c r="G166" s="82">
        <f t="shared" ca="1" si="20"/>
        <v>90.52419763974342</v>
      </c>
      <c r="H166" s="82">
        <f t="shared" ca="1" si="21"/>
        <v>522.21820569255942</v>
      </c>
      <c r="I166" s="82">
        <f t="shared" ca="1" si="22"/>
        <v>36806.680798447327</v>
      </c>
    </row>
    <row r="167" spans="2:9" ht="15" thickBot="1" x14ac:dyDescent="0.35">
      <c r="B167" s="79">
        <f t="shared" ca="1" si="15"/>
        <v>144</v>
      </c>
      <c r="C167" s="80">
        <f t="shared" ca="1" si="17"/>
        <v>45482</v>
      </c>
      <c r="D167" s="83">
        <f t="shared" ca="1" si="18"/>
        <v>612.74240333230284</v>
      </c>
      <c r="E167" s="81">
        <f t="shared" ca="1" si="23"/>
        <v>0</v>
      </c>
      <c r="F167" s="83"/>
      <c r="G167" s="82">
        <f t="shared" ca="1" si="20"/>
        <v>89.257795861915938</v>
      </c>
      <c r="H167" s="82">
        <f t="shared" ca="1" si="21"/>
        <v>523.48460747038689</v>
      </c>
      <c r="I167" s="82">
        <f t="shared" ca="1" si="22"/>
        <v>36283.196190976938</v>
      </c>
    </row>
    <row r="168" spans="2:9" ht="15" thickBot="1" x14ac:dyDescent="0.35">
      <c r="B168" s="79">
        <f t="shared" ca="1" si="15"/>
        <v>145</v>
      </c>
      <c r="C168" s="80">
        <f t="shared" ca="1" si="17"/>
        <v>45496</v>
      </c>
      <c r="D168" s="83">
        <f t="shared" ca="1" si="18"/>
        <v>612.74240333230284</v>
      </c>
      <c r="E168" s="81">
        <f t="shared" ca="1" si="23"/>
        <v>0</v>
      </c>
      <c r="F168" s="83"/>
      <c r="G168" s="82">
        <f t="shared" ca="1" si="20"/>
        <v>87.988323004900849</v>
      </c>
      <c r="H168" s="82">
        <f t="shared" ca="1" si="21"/>
        <v>524.75408032740199</v>
      </c>
      <c r="I168" s="82">
        <f t="shared" ca="1" si="22"/>
        <v>35758.442110649536</v>
      </c>
    </row>
    <row r="169" spans="2:9" ht="15" thickBot="1" x14ac:dyDescent="0.35">
      <c r="B169" s="79">
        <f t="shared" ca="1" si="15"/>
        <v>146</v>
      </c>
      <c r="C169" s="80">
        <f t="shared" ca="1" si="17"/>
        <v>45510</v>
      </c>
      <c r="D169" s="83">
        <f t="shared" ca="1" si="18"/>
        <v>612.74240333230284</v>
      </c>
      <c r="E169" s="81">
        <f t="shared" ca="1" si="23"/>
        <v>0</v>
      </c>
      <c r="F169" s="83"/>
      <c r="G169" s="82">
        <f t="shared" ca="1" si="20"/>
        <v>86.715771621198073</v>
      </c>
      <c r="H169" s="82">
        <f t="shared" ca="1" si="21"/>
        <v>526.02663171110476</v>
      </c>
      <c r="I169" s="82">
        <f t="shared" ca="1" si="22"/>
        <v>35232.415478938434</v>
      </c>
    </row>
    <row r="170" spans="2:9" ht="15" thickBot="1" x14ac:dyDescent="0.35">
      <c r="B170" s="79">
        <f t="shared" ca="1" si="15"/>
        <v>147</v>
      </c>
      <c r="C170" s="80">
        <f t="shared" ca="1" si="17"/>
        <v>45524</v>
      </c>
      <c r="D170" s="83">
        <f t="shared" ca="1" si="18"/>
        <v>612.74240333230284</v>
      </c>
      <c r="E170" s="81">
        <f t="shared" ca="1" si="23"/>
        <v>0</v>
      </c>
      <c r="F170" s="83"/>
      <c r="G170" s="82">
        <f t="shared" ca="1" si="20"/>
        <v>85.440134245246981</v>
      </c>
      <c r="H170" s="82">
        <f t="shared" ca="1" si="21"/>
        <v>527.30226908705583</v>
      </c>
      <c r="I170" s="82">
        <f t="shared" ca="1" si="22"/>
        <v>34705.113209851377</v>
      </c>
    </row>
    <row r="171" spans="2:9" ht="15" thickBot="1" x14ac:dyDescent="0.35">
      <c r="B171" s="79">
        <f t="shared" ca="1" si="15"/>
        <v>148</v>
      </c>
      <c r="C171" s="80">
        <f t="shared" ca="1" si="17"/>
        <v>45538</v>
      </c>
      <c r="D171" s="83">
        <f t="shared" ca="1" si="18"/>
        <v>612.74240333230284</v>
      </c>
      <c r="E171" s="81">
        <f t="shared" ca="1" si="23"/>
        <v>0</v>
      </c>
      <c r="F171" s="83"/>
      <c r="G171" s="82">
        <f t="shared" ca="1" si="20"/>
        <v>84.161403393382642</v>
      </c>
      <c r="H171" s="82">
        <f t="shared" ca="1" si="21"/>
        <v>528.58099993892017</v>
      </c>
      <c r="I171" s="82">
        <f t="shared" ca="1" si="22"/>
        <v>34176.532209912461</v>
      </c>
    </row>
    <row r="172" spans="2:9" ht="15" thickBot="1" x14ac:dyDescent="0.35">
      <c r="B172" s="79">
        <f t="shared" ca="1" si="15"/>
        <v>149</v>
      </c>
      <c r="C172" s="80">
        <f t="shared" ca="1" si="17"/>
        <v>45552</v>
      </c>
      <c r="D172" s="83">
        <f t="shared" ca="1" si="18"/>
        <v>612.74240333230284</v>
      </c>
      <c r="E172" s="81">
        <f t="shared" ca="1" si="23"/>
        <v>0</v>
      </c>
      <c r="F172" s="83"/>
      <c r="G172" s="82">
        <f t="shared" ca="1" si="20"/>
        <v>82.879571563791927</v>
      </c>
      <c r="H172" s="82">
        <f t="shared" ca="1" si="21"/>
        <v>529.86283176851089</v>
      </c>
      <c r="I172" s="82">
        <f t="shared" ca="1" si="22"/>
        <v>33646.669378143946</v>
      </c>
    </row>
    <row r="173" spans="2:9" ht="15" thickBot="1" x14ac:dyDescent="0.35">
      <c r="B173" s="79">
        <f t="shared" ca="1" si="15"/>
        <v>150</v>
      </c>
      <c r="C173" s="80">
        <f t="shared" ca="1" si="17"/>
        <v>45566</v>
      </c>
      <c r="D173" s="83">
        <f t="shared" ca="1" si="18"/>
        <v>612.74240333230284</v>
      </c>
      <c r="E173" s="81">
        <f t="shared" ca="1" si="23"/>
        <v>0</v>
      </c>
      <c r="F173" s="83"/>
      <c r="G173" s="82">
        <f t="shared" ca="1" si="20"/>
        <v>81.594631236469453</v>
      </c>
      <c r="H173" s="82">
        <f t="shared" ca="1" si="21"/>
        <v>531.14777209583337</v>
      </c>
      <c r="I173" s="82">
        <f t="shared" ca="1" si="22"/>
        <v>33115.521606048111</v>
      </c>
    </row>
    <row r="174" spans="2:9" ht="15" thickBot="1" x14ac:dyDescent="0.35">
      <c r="B174" s="79">
        <f t="shared" ca="1" si="15"/>
        <v>151</v>
      </c>
      <c r="C174" s="80">
        <f t="shared" ca="1" si="17"/>
        <v>45580</v>
      </c>
      <c r="D174" s="83">
        <f t="shared" ca="1" si="18"/>
        <v>612.74240333230284</v>
      </c>
      <c r="E174" s="81">
        <f t="shared" ca="1" si="23"/>
        <v>0</v>
      </c>
      <c r="F174" s="83"/>
      <c r="G174" s="82">
        <f t="shared" ca="1" si="20"/>
        <v>80.306574873173531</v>
      </c>
      <c r="H174" s="82">
        <f t="shared" ca="1" si="21"/>
        <v>532.43582845912931</v>
      </c>
      <c r="I174" s="82">
        <f t="shared" ca="1" si="22"/>
        <v>32583.085777588982</v>
      </c>
    </row>
    <row r="175" spans="2:9" ht="15" thickBot="1" x14ac:dyDescent="0.35">
      <c r="B175" s="79">
        <f t="shared" ref="B175:B238" ca="1" si="24">IFERROR(IF(I174&lt;=0,"",B174+1),"")</f>
        <v>152</v>
      </c>
      <c r="C175" s="80">
        <f t="shared" ca="1" si="17"/>
        <v>45594</v>
      </c>
      <c r="D175" s="83">
        <f t="shared" ca="1" si="18"/>
        <v>612.74240333230284</v>
      </c>
      <c r="E175" s="81">
        <f t="shared" ca="1" si="23"/>
        <v>0</v>
      </c>
      <c r="F175" s="83"/>
      <c r="G175" s="82">
        <f t="shared" ca="1" si="20"/>
        <v>79.015394917381926</v>
      </c>
      <c r="H175" s="82">
        <f t="shared" ca="1" si="21"/>
        <v>533.72700841492087</v>
      </c>
      <c r="I175" s="82">
        <f t="shared" ca="1" si="22"/>
        <v>32049.358769174061</v>
      </c>
    </row>
    <row r="176" spans="2:9" ht="15" thickBot="1" x14ac:dyDescent="0.35">
      <c r="B176" s="79">
        <f t="shared" ca="1" si="24"/>
        <v>153</v>
      </c>
      <c r="C176" s="80">
        <f t="shared" ca="1" si="17"/>
        <v>45608</v>
      </c>
      <c r="D176" s="83">
        <f t="shared" ca="1" si="18"/>
        <v>612.74240333230284</v>
      </c>
      <c r="E176" s="81">
        <f t="shared" ca="1" si="23"/>
        <v>0</v>
      </c>
      <c r="F176" s="83"/>
      <c r="G176" s="82">
        <f t="shared" ca="1" si="20"/>
        <v>77.721083794247463</v>
      </c>
      <c r="H176" s="82">
        <f t="shared" ca="1" si="21"/>
        <v>535.02131953805542</v>
      </c>
      <c r="I176" s="82">
        <f t="shared" ca="1" si="22"/>
        <v>31514.337449636005</v>
      </c>
    </row>
    <row r="177" spans="2:9" ht="15" thickBot="1" x14ac:dyDescent="0.35">
      <c r="B177" s="79">
        <f t="shared" ca="1" si="24"/>
        <v>154</v>
      </c>
      <c r="C177" s="80">
        <f t="shared" ca="1" si="17"/>
        <v>45622</v>
      </c>
      <c r="D177" s="83">
        <f t="shared" ca="1" si="18"/>
        <v>612.74240333230284</v>
      </c>
      <c r="E177" s="81">
        <f t="shared" ca="1" si="23"/>
        <v>0</v>
      </c>
      <c r="F177" s="83"/>
      <c r="G177" s="82">
        <f t="shared" ca="1" si="20"/>
        <v>76.423633910553647</v>
      </c>
      <c r="H177" s="82">
        <f t="shared" ca="1" si="21"/>
        <v>536.31876942174915</v>
      </c>
      <c r="I177" s="82">
        <f t="shared" ca="1" si="22"/>
        <v>30978.018680214256</v>
      </c>
    </row>
    <row r="178" spans="2:9" ht="15" thickBot="1" x14ac:dyDescent="0.35">
      <c r="B178" s="79">
        <f t="shared" ca="1" si="24"/>
        <v>155</v>
      </c>
      <c r="C178" s="80">
        <f t="shared" ca="1" si="17"/>
        <v>45636</v>
      </c>
      <c r="D178" s="83">
        <f t="shared" ca="1" si="18"/>
        <v>612.74240333230284</v>
      </c>
      <c r="E178" s="81">
        <f t="shared" ca="1" si="23"/>
        <v>0</v>
      </c>
      <c r="F178" s="83"/>
      <c r="G178" s="82">
        <f t="shared" ca="1" si="20"/>
        <v>75.123037654670128</v>
      </c>
      <c r="H178" s="82">
        <f t="shared" ca="1" si="21"/>
        <v>537.61936567763269</v>
      </c>
      <c r="I178" s="82">
        <f t="shared" ca="1" si="22"/>
        <v>30440.399314536622</v>
      </c>
    </row>
    <row r="179" spans="2:9" ht="15" thickBot="1" x14ac:dyDescent="0.35">
      <c r="B179" s="79">
        <f t="shared" ca="1" si="24"/>
        <v>156</v>
      </c>
      <c r="C179" s="80">
        <f t="shared" ca="1" si="17"/>
        <v>45650</v>
      </c>
      <c r="D179" s="83">
        <f t="shared" ca="1" si="18"/>
        <v>612.74240333230284</v>
      </c>
      <c r="E179" s="81">
        <f t="shared" ca="1" si="23"/>
        <v>0</v>
      </c>
      <c r="F179" s="83"/>
      <c r="G179" s="82">
        <f t="shared" ca="1" si="20"/>
        <v>73.819287396508003</v>
      </c>
      <c r="H179" s="82">
        <f t="shared" ca="1" si="21"/>
        <v>538.92311593579484</v>
      </c>
      <c r="I179" s="82">
        <f t="shared" ca="1" si="22"/>
        <v>29901.476198600827</v>
      </c>
    </row>
    <row r="180" spans="2:9" ht="15" thickBot="1" x14ac:dyDescent="0.35">
      <c r="B180" s="79">
        <f t="shared" ca="1" si="24"/>
        <v>157</v>
      </c>
      <c r="C180" s="80">
        <f t="shared" ca="1" si="17"/>
        <v>45664</v>
      </c>
      <c r="D180" s="83">
        <f t="shared" ca="1" si="18"/>
        <v>612.74240333230284</v>
      </c>
      <c r="E180" s="81">
        <f t="shared" ca="1" si="23"/>
        <v>0</v>
      </c>
      <c r="F180" s="83"/>
      <c r="G180" s="82">
        <f t="shared" ca="1" si="20"/>
        <v>72.512375487475055</v>
      </c>
      <c r="H180" s="82">
        <f t="shared" ca="1" si="21"/>
        <v>540.23002784482776</v>
      </c>
      <c r="I180" s="82">
        <f t="shared" ca="1" si="22"/>
        <v>29361.246170756</v>
      </c>
    </row>
    <row r="181" spans="2:9" ht="15" thickBot="1" x14ac:dyDescent="0.35">
      <c r="B181" s="79">
        <f t="shared" ca="1" si="24"/>
        <v>158</v>
      </c>
      <c r="C181" s="80">
        <f t="shared" ca="1" si="17"/>
        <v>45678</v>
      </c>
      <c r="D181" s="83">
        <f t="shared" ca="1" si="18"/>
        <v>612.74240333230284</v>
      </c>
      <c r="E181" s="81">
        <f t="shared" ca="1" si="23"/>
        <v>0</v>
      </c>
      <c r="F181" s="83"/>
      <c r="G181" s="82">
        <f t="shared" ca="1" si="20"/>
        <v>71.202294260430946</v>
      </c>
      <c r="H181" s="82">
        <f t="shared" ca="1" si="21"/>
        <v>541.54010907187194</v>
      </c>
      <c r="I181" s="82">
        <f t="shared" ca="1" si="22"/>
        <v>28819.706061684126</v>
      </c>
    </row>
    <row r="182" spans="2:9" ht="15" thickBot="1" x14ac:dyDescent="0.35">
      <c r="B182" s="79">
        <f t="shared" ca="1" si="24"/>
        <v>159</v>
      </c>
      <c r="C182" s="80">
        <f t="shared" ca="1" si="17"/>
        <v>45692</v>
      </c>
      <c r="D182" s="83">
        <f t="shared" ca="1" si="18"/>
        <v>612.74240333230284</v>
      </c>
      <c r="E182" s="81">
        <f t="shared" ca="1" si="23"/>
        <v>0</v>
      </c>
      <c r="F182" s="83"/>
      <c r="G182" s="82">
        <f t="shared" ca="1" si="20"/>
        <v>69.889036029642156</v>
      </c>
      <c r="H182" s="82">
        <f t="shared" ca="1" si="21"/>
        <v>542.85336730266067</v>
      </c>
      <c r="I182" s="82">
        <f t="shared" ca="1" si="22"/>
        <v>28276.852694381465</v>
      </c>
    </row>
    <row r="183" spans="2:9" ht="15" thickBot="1" x14ac:dyDescent="0.35">
      <c r="B183" s="79">
        <f t="shared" ca="1" si="24"/>
        <v>160</v>
      </c>
      <c r="C183" s="80">
        <f t="shared" ca="1" si="17"/>
        <v>45706</v>
      </c>
      <c r="D183" s="83">
        <f t="shared" ca="1" si="18"/>
        <v>612.74240333230284</v>
      </c>
      <c r="E183" s="81">
        <f t="shared" ca="1" si="23"/>
        <v>0</v>
      </c>
      <c r="F183" s="83"/>
      <c r="G183" s="82">
        <f t="shared" ca="1" si="20"/>
        <v>68.572593090736916</v>
      </c>
      <c r="H183" s="82">
        <f t="shared" ca="1" si="21"/>
        <v>544.16981024156598</v>
      </c>
      <c r="I183" s="82">
        <f t="shared" ca="1" si="22"/>
        <v>27732.6828841399</v>
      </c>
    </row>
    <row r="184" spans="2:9" ht="15" thickBot="1" x14ac:dyDescent="0.35">
      <c r="B184" s="79">
        <f t="shared" ca="1" si="24"/>
        <v>161</v>
      </c>
      <c r="C184" s="80">
        <f t="shared" ca="1" si="17"/>
        <v>45720</v>
      </c>
      <c r="D184" s="83">
        <f t="shared" ca="1" si="18"/>
        <v>612.74240333230284</v>
      </c>
      <c r="E184" s="81">
        <f t="shared" ca="1" si="23"/>
        <v>0</v>
      </c>
      <c r="F184" s="83"/>
      <c r="G184" s="82">
        <f t="shared" ca="1" si="20"/>
        <v>67.252957720660078</v>
      </c>
      <c r="H184" s="82">
        <f t="shared" ca="1" si="21"/>
        <v>545.48944561164274</v>
      </c>
      <c r="I184" s="82">
        <f t="shared" ca="1" si="22"/>
        <v>27187.193438528258</v>
      </c>
    </row>
    <row r="185" spans="2:9" ht="15" thickBot="1" x14ac:dyDescent="0.35">
      <c r="B185" s="79">
        <f t="shared" ca="1" si="24"/>
        <v>162</v>
      </c>
      <c r="C185" s="80">
        <f t="shared" ca="1" si="17"/>
        <v>45734</v>
      </c>
      <c r="D185" s="83">
        <f t="shared" ca="1" si="18"/>
        <v>612.74240333230284</v>
      </c>
      <c r="E185" s="81">
        <f t="shared" ca="1" si="23"/>
        <v>0</v>
      </c>
      <c r="F185" s="83"/>
      <c r="G185" s="82">
        <f t="shared" ca="1" si="20"/>
        <v>65.930122177627695</v>
      </c>
      <c r="H185" s="82">
        <f t="shared" ca="1" si="21"/>
        <v>546.81228115467513</v>
      </c>
      <c r="I185" s="82">
        <f t="shared" ca="1" si="22"/>
        <v>26640.381157373584</v>
      </c>
    </row>
    <row r="186" spans="2:9" ht="15" thickBot="1" x14ac:dyDescent="0.35">
      <c r="B186" s="79">
        <f t="shared" ca="1" si="24"/>
        <v>163</v>
      </c>
      <c r="C186" s="80">
        <f t="shared" ca="1" si="17"/>
        <v>45748</v>
      </c>
      <c r="D186" s="83">
        <f t="shared" ca="1" si="18"/>
        <v>612.74240333230284</v>
      </c>
      <c r="E186" s="81">
        <f t="shared" ca="1" si="23"/>
        <v>0</v>
      </c>
      <c r="F186" s="83"/>
      <c r="G186" s="82">
        <f t="shared" ca="1" si="20"/>
        <v>64.60407870108169</v>
      </c>
      <c r="H186" s="82">
        <f t="shared" ca="1" si="21"/>
        <v>548.13832463122117</v>
      </c>
      <c r="I186" s="82">
        <f t="shared" ca="1" si="22"/>
        <v>26092.242832742362</v>
      </c>
    </row>
    <row r="187" spans="2:9" ht="15" thickBot="1" x14ac:dyDescent="0.35">
      <c r="B187" s="79">
        <f t="shared" ca="1" si="24"/>
        <v>164</v>
      </c>
      <c r="C187" s="80">
        <f t="shared" ca="1" si="17"/>
        <v>45762</v>
      </c>
      <c r="D187" s="83">
        <f t="shared" ca="1" si="18"/>
        <v>612.74240333230284</v>
      </c>
      <c r="E187" s="81">
        <f t="shared" ca="1" si="23"/>
        <v>0</v>
      </c>
      <c r="F187" s="83"/>
      <c r="G187" s="82">
        <f t="shared" ca="1" si="20"/>
        <v>63.27481951164426</v>
      </c>
      <c r="H187" s="82">
        <f t="shared" ca="1" si="21"/>
        <v>549.46758382065855</v>
      </c>
      <c r="I187" s="82">
        <f t="shared" ca="1" si="22"/>
        <v>25542.775248921702</v>
      </c>
    </row>
    <row r="188" spans="2:9" ht="15" thickBot="1" x14ac:dyDescent="0.35">
      <c r="B188" s="79">
        <f t="shared" ca="1" si="24"/>
        <v>165</v>
      </c>
      <c r="C188" s="80">
        <f t="shared" ca="1" si="17"/>
        <v>45776</v>
      </c>
      <c r="D188" s="83">
        <f t="shared" ca="1" si="18"/>
        <v>612.74240333230284</v>
      </c>
      <c r="E188" s="81">
        <f t="shared" ca="1" si="23"/>
        <v>0</v>
      </c>
      <c r="F188" s="83"/>
      <c r="G188" s="82">
        <f t="shared" ca="1" si="20"/>
        <v>61.942336811072316</v>
      </c>
      <c r="H188" s="82">
        <f t="shared" ca="1" si="21"/>
        <v>550.80006652123052</v>
      </c>
      <c r="I188" s="82">
        <f t="shared" ca="1" si="22"/>
        <v>24991.975182400471</v>
      </c>
    </row>
    <row r="189" spans="2:9" ht="15" thickBot="1" x14ac:dyDescent="0.35">
      <c r="B189" s="79">
        <f t="shared" ca="1" si="24"/>
        <v>166</v>
      </c>
      <c r="C189" s="80">
        <f t="shared" ca="1" si="17"/>
        <v>45790</v>
      </c>
      <c r="D189" s="83">
        <f t="shared" ca="1" si="18"/>
        <v>612.74240333230284</v>
      </c>
      <c r="E189" s="81">
        <f t="shared" ca="1" si="23"/>
        <v>0</v>
      </c>
      <c r="F189" s="83"/>
      <c r="G189" s="82">
        <f t="shared" ca="1" si="20"/>
        <v>60.606622782211673</v>
      </c>
      <c r="H189" s="82">
        <f t="shared" ca="1" si="21"/>
        <v>552.13578055009111</v>
      </c>
      <c r="I189" s="82">
        <f t="shared" ca="1" si="22"/>
        <v>24439.839401850379</v>
      </c>
    </row>
    <row r="190" spans="2:9" ht="15" thickBot="1" x14ac:dyDescent="0.35">
      <c r="B190" s="79">
        <f t="shared" ca="1" si="24"/>
        <v>167</v>
      </c>
      <c r="C190" s="80">
        <f t="shared" ca="1" si="17"/>
        <v>45804</v>
      </c>
      <c r="D190" s="83">
        <f t="shared" ca="1" si="18"/>
        <v>612.74240333230284</v>
      </c>
      <c r="E190" s="81">
        <f t="shared" ca="1" si="23"/>
        <v>0</v>
      </c>
      <c r="F190" s="83"/>
      <c r="G190" s="82">
        <f t="shared" ca="1" si="20"/>
        <v>59.267669588951208</v>
      </c>
      <c r="H190" s="82">
        <f t="shared" ca="1" si="21"/>
        <v>553.47473374335163</v>
      </c>
      <c r="I190" s="82">
        <f t="shared" ca="1" si="22"/>
        <v>23886.364668107028</v>
      </c>
    </row>
    <row r="191" spans="2:9" ht="15" thickBot="1" x14ac:dyDescent="0.35">
      <c r="B191" s="79">
        <f t="shared" ca="1" si="24"/>
        <v>168</v>
      </c>
      <c r="C191" s="80">
        <f t="shared" ca="1" si="17"/>
        <v>45818</v>
      </c>
      <c r="D191" s="83">
        <f t="shared" ca="1" si="18"/>
        <v>612.74240333230284</v>
      </c>
      <c r="E191" s="81">
        <f t="shared" ca="1" si="23"/>
        <v>0</v>
      </c>
      <c r="F191" s="83"/>
      <c r="G191" s="82">
        <f t="shared" ca="1" si="20"/>
        <v>57.925469376176892</v>
      </c>
      <c r="H191" s="82">
        <f t="shared" ca="1" si="21"/>
        <v>554.81693395612592</v>
      </c>
      <c r="I191" s="82">
        <f t="shared" ca="1" si="22"/>
        <v>23331.547734150903</v>
      </c>
    </row>
    <row r="192" spans="2:9" ht="15" thickBot="1" x14ac:dyDescent="0.35">
      <c r="B192" s="79">
        <f t="shared" ca="1" si="24"/>
        <v>169</v>
      </c>
      <c r="C192" s="80">
        <f t="shared" ca="1" si="17"/>
        <v>45832</v>
      </c>
      <c r="D192" s="83">
        <f t="shared" ca="1" si="18"/>
        <v>612.74240333230284</v>
      </c>
      <c r="E192" s="81">
        <f t="shared" ca="1" si="23"/>
        <v>0</v>
      </c>
      <c r="F192" s="83"/>
      <c r="G192" s="82">
        <f t="shared" ca="1" si="20"/>
        <v>56.580014269725702</v>
      </c>
      <c r="H192" s="82">
        <f t="shared" ca="1" si="21"/>
        <v>556.16238906257718</v>
      </c>
      <c r="I192" s="82">
        <f t="shared" ca="1" si="22"/>
        <v>22775.385345088325</v>
      </c>
    </row>
    <row r="193" spans="2:9" ht="15" thickBot="1" x14ac:dyDescent="0.35">
      <c r="B193" s="79">
        <f t="shared" ca="1" si="24"/>
        <v>170</v>
      </c>
      <c r="C193" s="80">
        <f t="shared" ca="1" si="17"/>
        <v>45846</v>
      </c>
      <c r="D193" s="83">
        <f t="shared" ca="1" si="18"/>
        <v>612.74240333230284</v>
      </c>
      <c r="E193" s="81">
        <f t="shared" ca="1" si="23"/>
        <v>0</v>
      </c>
      <c r="F193" s="83"/>
      <c r="G193" s="82">
        <f t="shared" ca="1" si="20"/>
        <v>55.231296376339422</v>
      </c>
      <c r="H193" s="82">
        <f t="shared" ca="1" si="21"/>
        <v>557.51110695596344</v>
      </c>
      <c r="I193" s="82">
        <f t="shared" ca="1" si="22"/>
        <v>22217.874238132361</v>
      </c>
    </row>
    <row r="194" spans="2:9" ht="15" thickBot="1" x14ac:dyDescent="0.35">
      <c r="B194" s="79">
        <f t="shared" ca="1" si="24"/>
        <v>171</v>
      </c>
      <c r="C194" s="80">
        <f t="shared" ca="1" si="17"/>
        <v>45860</v>
      </c>
      <c r="D194" s="83">
        <f t="shared" ca="1" si="18"/>
        <v>612.74240333230284</v>
      </c>
      <c r="E194" s="81">
        <f t="shared" ca="1" si="23"/>
        <v>0</v>
      </c>
      <c r="F194" s="83"/>
      <c r="G194" s="82">
        <f t="shared" ca="1" si="20"/>
        <v>53.879307783618358</v>
      </c>
      <c r="H194" s="82">
        <f t="shared" ca="1" si="21"/>
        <v>558.86309554868444</v>
      </c>
      <c r="I194" s="82">
        <f t="shared" ca="1" si="22"/>
        <v>21659.011142583677</v>
      </c>
    </row>
    <row r="195" spans="2:9" ht="15" thickBot="1" x14ac:dyDescent="0.35">
      <c r="B195" s="79">
        <f t="shared" ca="1" si="24"/>
        <v>172</v>
      </c>
      <c r="C195" s="80">
        <f t="shared" ca="1" si="17"/>
        <v>45874</v>
      </c>
      <c r="D195" s="83">
        <f t="shared" ca="1" si="18"/>
        <v>612.74240333230284</v>
      </c>
      <c r="E195" s="81">
        <f t="shared" ca="1" si="23"/>
        <v>0</v>
      </c>
      <c r="F195" s="83"/>
      <c r="G195" s="82">
        <f t="shared" ca="1" si="20"/>
        <v>52.524040559974893</v>
      </c>
      <c r="H195" s="82">
        <f t="shared" ca="1" si="21"/>
        <v>560.21836277232796</v>
      </c>
      <c r="I195" s="82">
        <f t="shared" ca="1" si="22"/>
        <v>21098.792779811349</v>
      </c>
    </row>
    <row r="196" spans="2:9" ht="15" thickBot="1" x14ac:dyDescent="0.35">
      <c r="B196" s="79">
        <f t="shared" ca="1" si="24"/>
        <v>173</v>
      </c>
      <c r="C196" s="80">
        <f t="shared" ca="1" si="17"/>
        <v>45888</v>
      </c>
      <c r="D196" s="83">
        <f t="shared" ca="1" si="18"/>
        <v>612.74240333230284</v>
      </c>
      <c r="E196" s="81">
        <f t="shared" ca="1" si="23"/>
        <v>0</v>
      </c>
      <c r="F196" s="83"/>
      <c r="G196" s="82">
        <f t="shared" ca="1" si="20"/>
        <v>51.165486754586972</v>
      </c>
      <c r="H196" s="82">
        <f t="shared" ca="1" si="21"/>
        <v>561.57691657771591</v>
      </c>
      <c r="I196" s="82">
        <f t="shared" ca="1" si="22"/>
        <v>20537.215863233632</v>
      </c>
    </row>
    <row r="197" spans="2:9" ht="15" thickBot="1" x14ac:dyDescent="0.35">
      <c r="B197" s="79">
        <f t="shared" ca="1" si="24"/>
        <v>174</v>
      </c>
      <c r="C197" s="80">
        <f t="shared" ca="1" si="17"/>
        <v>45902</v>
      </c>
      <c r="D197" s="83">
        <f t="shared" ca="1" si="18"/>
        <v>612.74240333230284</v>
      </c>
      <c r="E197" s="81">
        <f t="shared" ca="1" si="23"/>
        <v>0</v>
      </c>
      <c r="F197" s="83"/>
      <c r="G197" s="82">
        <f t="shared" ca="1" si="20"/>
        <v>49.803638397351442</v>
      </c>
      <c r="H197" s="82">
        <f t="shared" ca="1" si="21"/>
        <v>562.93876493495145</v>
      </c>
      <c r="I197" s="82">
        <f t="shared" ca="1" si="22"/>
        <v>19974.27709829868</v>
      </c>
    </row>
    <row r="198" spans="2:9" ht="15" thickBot="1" x14ac:dyDescent="0.35">
      <c r="B198" s="79">
        <f t="shared" ca="1" si="24"/>
        <v>175</v>
      </c>
      <c r="C198" s="80">
        <f t="shared" ca="1" si="17"/>
        <v>45916</v>
      </c>
      <c r="D198" s="83">
        <f t="shared" ca="1" si="18"/>
        <v>612.74240333230284</v>
      </c>
      <c r="E198" s="81">
        <f t="shared" ca="1" si="23"/>
        <v>0</v>
      </c>
      <c r="F198" s="83"/>
      <c r="G198" s="82">
        <f t="shared" ca="1" si="20"/>
        <v>48.438487498837311</v>
      </c>
      <c r="H198" s="82">
        <f t="shared" ca="1" si="21"/>
        <v>564.30391583346557</v>
      </c>
      <c r="I198" s="82">
        <f t="shared" ca="1" si="22"/>
        <v>19409.973182465215</v>
      </c>
    </row>
    <row r="199" spans="2:9" ht="15" thickBot="1" x14ac:dyDescent="0.35">
      <c r="B199" s="79">
        <f t="shared" ca="1" si="24"/>
        <v>176</v>
      </c>
      <c r="C199" s="80">
        <f t="shared" ca="1" si="17"/>
        <v>45930</v>
      </c>
      <c r="D199" s="83">
        <f t="shared" ca="1" si="18"/>
        <v>612.74240333230284</v>
      </c>
      <c r="E199" s="81">
        <f t="shared" ca="1" si="23"/>
        <v>0</v>
      </c>
      <c r="F199" s="83"/>
      <c r="G199" s="82">
        <f t="shared" ca="1" si="20"/>
        <v>47.070026050238887</v>
      </c>
      <c r="H199" s="82">
        <f t="shared" ca="1" si="21"/>
        <v>565.67237728206396</v>
      </c>
      <c r="I199" s="82">
        <f t="shared" ca="1" si="22"/>
        <v>18844.300805183153</v>
      </c>
    </row>
    <row r="200" spans="2:9" ht="15" thickBot="1" x14ac:dyDescent="0.35">
      <c r="B200" s="79">
        <f t="shared" ca="1" si="24"/>
        <v>177</v>
      </c>
      <c r="C200" s="80">
        <f t="shared" ca="1" si="17"/>
        <v>45944</v>
      </c>
      <c r="D200" s="83">
        <f t="shared" ca="1" si="18"/>
        <v>612.74240333230284</v>
      </c>
      <c r="E200" s="81">
        <f t="shared" ca="1" si="23"/>
        <v>0</v>
      </c>
      <c r="F200" s="83"/>
      <c r="G200" s="82">
        <f t="shared" ca="1" si="20"/>
        <v>45.698246023328743</v>
      </c>
      <c r="H200" s="82">
        <f t="shared" ca="1" si="21"/>
        <v>567.04415730897415</v>
      </c>
      <c r="I200" s="82">
        <f t="shared" ca="1" si="22"/>
        <v>18277.256647874179</v>
      </c>
    </row>
    <row r="201" spans="2:9" ht="15" thickBot="1" x14ac:dyDescent="0.35">
      <c r="B201" s="79">
        <f t="shared" ca="1" si="24"/>
        <v>178</v>
      </c>
      <c r="C201" s="80">
        <f t="shared" ca="1" si="17"/>
        <v>45958</v>
      </c>
      <c r="D201" s="83">
        <f t="shared" ca="1" si="18"/>
        <v>612.74240333230284</v>
      </c>
      <c r="E201" s="81">
        <f t="shared" ca="1" si="23"/>
        <v>0</v>
      </c>
      <c r="F201" s="83"/>
      <c r="G201" s="82">
        <f t="shared" ca="1" si="20"/>
        <v>44.323139370410679</v>
      </c>
      <c r="H201" s="82">
        <f t="shared" ca="1" si="21"/>
        <v>568.41926396189217</v>
      </c>
      <c r="I201" s="82">
        <f t="shared" ca="1" si="22"/>
        <v>17708.837383912287</v>
      </c>
    </row>
    <row r="202" spans="2:9" ht="15" thickBot="1" x14ac:dyDescent="0.35">
      <c r="B202" s="79">
        <f t="shared" ca="1" si="24"/>
        <v>179</v>
      </c>
      <c r="C202" s="80">
        <f t="shared" ca="1" si="17"/>
        <v>45972</v>
      </c>
      <c r="D202" s="83">
        <f t="shared" ca="1" si="18"/>
        <v>612.74240333230284</v>
      </c>
      <c r="E202" s="81">
        <f t="shared" ca="1" si="23"/>
        <v>0</v>
      </c>
      <c r="F202" s="83"/>
      <c r="G202" s="82">
        <f t="shared" ca="1" si="20"/>
        <v>42.944698024272469</v>
      </c>
      <c r="H202" s="82">
        <f t="shared" ca="1" si="21"/>
        <v>569.79770530803034</v>
      </c>
      <c r="I202" s="82">
        <f t="shared" ca="1" si="22"/>
        <v>17139.039678604255</v>
      </c>
    </row>
    <row r="203" spans="2:9" ht="15" thickBot="1" x14ac:dyDescent="0.35">
      <c r="B203" s="79">
        <f t="shared" ca="1" si="24"/>
        <v>180</v>
      </c>
      <c r="C203" s="80">
        <f t="shared" ca="1" si="17"/>
        <v>45986</v>
      </c>
      <c r="D203" s="83">
        <f t="shared" ca="1" si="18"/>
        <v>612.74240333230284</v>
      </c>
      <c r="E203" s="81">
        <f t="shared" ca="1" si="23"/>
        <v>0</v>
      </c>
      <c r="F203" s="83"/>
      <c r="G203" s="82">
        <f t="shared" ca="1" si="20"/>
        <v>41.562913898138554</v>
      </c>
      <c r="H203" s="82">
        <f t="shared" ca="1" si="21"/>
        <v>571.17948943416434</v>
      </c>
      <c r="I203" s="82">
        <f t="shared" ca="1" si="22"/>
        <v>16567.860189170089</v>
      </c>
    </row>
    <row r="204" spans="2:9" ht="15" thickBot="1" x14ac:dyDescent="0.35">
      <c r="B204" s="79">
        <f t="shared" ca="1" si="24"/>
        <v>181</v>
      </c>
      <c r="C204" s="80">
        <f t="shared" ca="1" si="17"/>
        <v>46000</v>
      </c>
      <c r="D204" s="83">
        <f t="shared" ca="1" si="18"/>
        <v>612.74240333230284</v>
      </c>
      <c r="E204" s="81">
        <f t="shared" ca="1" si="23"/>
        <v>0</v>
      </c>
      <c r="F204" s="83"/>
      <c r="G204" s="82">
        <f t="shared" ca="1" si="20"/>
        <v>40.177778885622601</v>
      </c>
      <c r="H204" s="82">
        <f t="shared" ca="1" si="21"/>
        <v>572.56462444668023</v>
      </c>
      <c r="I204" s="82">
        <f t="shared" ca="1" si="22"/>
        <v>15995.295564723408</v>
      </c>
    </row>
    <row r="205" spans="2:9" ht="15" thickBot="1" x14ac:dyDescent="0.35">
      <c r="B205" s="79">
        <f t="shared" ca="1" si="24"/>
        <v>182</v>
      </c>
      <c r="C205" s="80">
        <f t="shared" ca="1" si="17"/>
        <v>46014</v>
      </c>
      <c r="D205" s="83">
        <f t="shared" ca="1" si="18"/>
        <v>612.74240333230284</v>
      </c>
      <c r="E205" s="81">
        <f t="shared" ca="1" si="23"/>
        <v>0</v>
      </c>
      <c r="F205" s="83"/>
      <c r="G205" s="82">
        <f t="shared" ca="1" si="20"/>
        <v>38.789284860679928</v>
      </c>
      <c r="H205" s="82">
        <f t="shared" ca="1" si="21"/>
        <v>573.95311847162293</v>
      </c>
      <c r="I205" s="82">
        <f t="shared" ca="1" si="22"/>
        <v>15421.342446251785</v>
      </c>
    </row>
    <row r="206" spans="2:9" ht="15" thickBot="1" x14ac:dyDescent="0.35">
      <c r="B206" s="79">
        <f t="shared" ca="1" si="24"/>
        <v>183</v>
      </c>
      <c r="C206" s="80">
        <f t="shared" ca="1" si="17"/>
        <v>46028</v>
      </c>
      <c r="D206" s="83">
        <f t="shared" ca="1" si="18"/>
        <v>612.74240333230284</v>
      </c>
      <c r="E206" s="81">
        <f t="shared" ca="1" si="23"/>
        <v>0</v>
      </c>
      <c r="F206" s="83"/>
      <c r="G206" s="82">
        <f t="shared" ca="1" si="20"/>
        <v>37.397423677559843</v>
      </c>
      <c r="H206" s="82">
        <f t="shared" ca="1" si="21"/>
        <v>575.34497965474304</v>
      </c>
      <c r="I206" s="82">
        <f t="shared" ca="1" si="22"/>
        <v>14845.997466597042</v>
      </c>
    </row>
    <row r="207" spans="2:9" ht="15" thickBot="1" x14ac:dyDescent="0.35">
      <c r="B207" s="79">
        <f t="shared" ca="1" si="24"/>
        <v>184</v>
      </c>
      <c r="C207" s="80">
        <f t="shared" ca="1" si="17"/>
        <v>46042</v>
      </c>
      <c r="D207" s="83">
        <f t="shared" ca="1" si="18"/>
        <v>612.74240333230284</v>
      </c>
      <c r="E207" s="81">
        <f t="shared" ca="1" si="23"/>
        <v>0</v>
      </c>
      <c r="F207" s="83"/>
      <c r="G207" s="82">
        <f t="shared" ca="1" si="20"/>
        <v>36.002187170757857</v>
      </c>
      <c r="H207" s="82">
        <f t="shared" ca="1" si="21"/>
        <v>576.74021616154494</v>
      </c>
      <c r="I207" s="82">
        <f t="shared" ca="1" si="22"/>
        <v>14269.257250435498</v>
      </c>
    </row>
    <row r="208" spans="2:9" ht="15" thickBot="1" x14ac:dyDescent="0.35">
      <c r="B208" s="79">
        <f t="shared" ca="1" si="24"/>
        <v>185</v>
      </c>
      <c r="C208" s="80">
        <f t="shared" ca="1" si="17"/>
        <v>46056</v>
      </c>
      <c r="D208" s="83">
        <f t="shared" ca="1" si="18"/>
        <v>612.74240333230284</v>
      </c>
      <c r="E208" s="81">
        <f t="shared" ca="1" si="23"/>
        <v>0</v>
      </c>
      <c r="F208" s="83"/>
      <c r="G208" s="82">
        <f t="shared" ca="1" si="20"/>
        <v>34.603567154967791</v>
      </c>
      <c r="H208" s="82">
        <f t="shared" ca="1" si="21"/>
        <v>578.13883617733507</v>
      </c>
      <c r="I208" s="82">
        <f t="shared" ca="1" si="22"/>
        <v>13691.118414258162</v>
      </c>
    </row>
    <row r="209" spans="2:9" ht="15" thickBot="1" x14ac:dyDescent="0.35">
      <c r="B209" s="79">
        <f t="shared" ca="1" si="24"/>
        <v>186</v>
      </c>
      <c r="C209" s="80">
        <f t="shared" ca="1" si="17"/>
        <v>46070</v>
      </c>
      <c r="D209" s="83">
        <f t="shared" ca="1" si="18"/>
        <v>612.74240333230284</v>
      </c>
      <c r="E209" s="81">
        <f t="shared" ca="1" si="23"/>
        <v>0</v>
      </c>
      <c r="F209" s="83"/>
      <c r="G209" s="82">
        <f t="shared" ca="1" si="20"/>
        <v>33.201555425033717</v>
      </c>
      <c r="H209" s="82">
        <f t="shared" ca="1" si="21"/>
        <v>579.54084790726915</v>
      </c>
      <c r="I209" s="82">
        <f t="shared" ca="1" si="22"/>
        <v>13111.577566350894</v>
      </c>
    </row>
    <row r="210" spans="2:9" ht="15" thickBot="1" x14ac:dyDescent="0.35">
      <c r="B210" s="79">
        <f t="shared" ca="1" si="24"/>
        <v>187</v>
      </c>
      <c r="C210" s="80">
        <f t="shared" ca="1" si="17"/>
        <v>46084</v>
      </c>
      <c r="D210" s="83">
        <f t="shared" ca="1" si="18"/>
        <v>612.74240333230284</v>
      </c>
      <c r="E210" s="81">
        <f t="shared" ca="1" si="23"/>
        <v>0</v>
      </c>
      <c r="F210" s="83"/>
      <c r="G210" s="82">
        <f t="shared" ca="1" si="20"/>
        <v>31.796143755901884</v>
      </c>
      <c r="H210" s="82">
        <f t="shared" ca="1" si="21"/>
        <v>580.94625957640096</v>
      </c>
      <c r="I210" s="82">
        <f t="shared" ca="1" si="22"/>
        <v>12530.631306774492</v>
      </c>
    </row>
    <row r="211" spans="2:9" ht="15" thickBot="1" x14ac:dyDescent="0.35">
      <c r="B211" s="79">
        <f t="shared" ca="1" si="24"/>
        <v>188</v>
      </c>
      <c r="C211" s="80">
        <f t="shared" ca="1" si="17"/>
        <v>46098</v>
      </c>
      <c r="D211" s="83">
        <f t="shared" ca="1" si="18"/>
        <v>612.74240333230284</v>
      </c>
      <c r="E211" s="81">
        <f t="shared" ca="1" si="23"/>
        <v>0</v>
      </c>
      <c r="F211" s="83"/>
      <c r="G211" s="82">
        <f t="shared" ca="1" si="20"/>
        <v>30.387323902572387</v>
      </c>
      <c r="H211" s="82">
        <f t="shared" ca="1" si="21"/>
        <v>582.35507942973049</v>
      </c>
      <c r="I211" s="82">
        <f t="shared" ca="1" si="22"/>
        <v>11948.276227344762</v>
      </c>
    </row>
    <row r="212" spans="2:9" ht="15" thickBot="1" x14ac:dyDescent="0.35">
      <c r="B212" s="79">
        <f t="shared" ca="1" si="24"/>
        <v>189</v>
      </c>
      <c r="C212" s="80">
        <f t="shared" ca="1" si="17"/>
        <v>46112</v>
      </c>
      <c r="D212" s="83">
        <f t="shared" ca="1" si="18"/>
        <v>612.74240333230284</v>
      </c>
      <c r="E212" s="81">
        <f t="shared" ca="1" si="23"/>
        <v>0</v>
      </c>
      <c r="F212" s="83"/>
      <c r="G212" s="82">
        <f t="shared" ca="1" si="20"/>
        <v>28.97508760005088</v>
      </c>
      <c r="H212" s="82">
        <f t="shared" ca="1" si="21"/>
        <v>583.76731573225197</v>
      </c>
      <c r="I212" s="82">
        <f t="shared" ca="1" si="22"/>
        <v>11364.508911612511</v>
      </c>
    </row>
    <row r="213" spans="2:9" ht="15" thickBot="1" x14ac:dyDescent="0.35">
      <c r="B213" s="79">
        <f t="shared" ca="1" si="24"/>
        <v>190</v>
      </c>
      <c r="C213" s="80">
        <f t="shared" ca="1" si="17"/>
        <v>46126</v>
      </c>
      <c r="D213" s="83">
        <f t="shared" ca="1" si="18"/>
        <v>612.74240333230284</v>
      </c>
      <c r="E213" s="81">
        <f t="shared" ca="1" si="23"/>
        <v>0</v>
      </c>
      <c r="F213" s="83"/>
      <c r="G213" s="82">
        <f t="shared" ca="1" si="20"/>
        <v>27.559426563300018</v>
      </c>
      <c r="H213" s="82">
        <f t="shared" ca="1" si="21"/>
        <v>585.18297676900283</v>
      </c>
      <c r="I213" s="82">
        <f t="shared" ca="1" si="22"/>
        <v>10779.325934843508</v>
      </c>
    </row>
    <row r="214" spans="2:9" ht="15" thickBot="1" x14ac:dyDescent="0.35">
      <c r="B214" s="79">
        <f t="shared" ca="1" si="24"/>
        <v>191</v>
      </c>
      <c r="C214" s="80">
        <f t="shared" ca="1" si="17"/>
        <v>46140</v>
      </c>
      <c r="D214" s="83">
        <f t="shared" ca="1" si="18"/>
        <v>612.74240333230284</v>
      </c>
      <c r="E214" s="81">
        <f t="shared" ca="1" si="23"/>
        <v>0</v>
      </c>
      <c r="F214" s="83"/>
      <c r="G214" s="82">
        <f t="shared" ca="1" si="20"/>
        <v>26.140332487190896</v>
      </c>
      <c r="H214" s="82">
        <f t="shared" ca="1" si="21"/>
        <v>586.60207084511194</v>
      </c>
      <c r="I214" s="82">
        <f t="shared" ca="1" si="22"/>
        <v>10192.723863998395</v>
      </c>
    </row>
    <row r="215" spans="2:9" ht="15" thickBot="1" x14ac:dyDescent="0.35">
      <c r="B215" s="79">
        <f t="shared" ca="1" si="24"/>
        <v>192</v>
      </c>
      <c r="C215" s="80">
        <f t="shared" ca="1" si="17"/>
        <v>46154</v>
      </c>
      <c r="D215" s="83">
        <f t="shared" ca="1" si="18"/>
        <v>612.74240333230284</v>
      </c>
      <c r="E215" s="81">
        <f t="shared" ca="1" si="23"/>
        <v>0</v>
      </c>
      <c r="F215" s="83"/>
      <c r="G215" s="82">
        <f t="shared" ca="1" si="20"/>
        <v>24.717797046454308</v>
      </c>
      <c r="H215" s="82">
        <f t="shared" ca="1" si="21"/>
        <v>588.02460628584856</v>
      </c>
      <c r="I215" s="82">
        <f t="shared" ca="1" si="22"/>
        <v>9604.6992577125475</v>
      </c>
    </row>
    <row r="216" spans="2:9" ht="15" thickBot="1" x14ac:dyDescent="0.35">
      <c r="B216" s="79">
        <f t="shared" ca="1" si="24"/>
        <v>193</v>
      </c>
      <c r="C216" s="80">
        <f t="shared" ref="C216:C279" ca="1" si="25">IF($E$10="End of the Period",IF(B216="","",IF(OR(payment_frequency_4="Weekly",payment_frequency_4="Bi-weekly",payment_frequency_4="Semi-monthly"),first_payment_date_4+B216*VLOOKUP(payment_frequency_4,periodic_table,2,0),EDATE(first_payment_date_4,B216*VLOOKUP(payment_frequency_4,periodic_table,2,0)))),IF(B216="","",IF(OR(payment_frequency_4="Weekly",payment_frequency_4="Bi-weekly",payment_frequency_4="Semi-monthly"),first_payment_date_4+(B216-1)*VLOOKUP(payment_frequency_4,periodic_table,2,0),EDATE(first_payment_date_4,(B216-1)*VLOOKUP(payment_frequency_4,periodic_table,2,0)))))</f>
        <v>46168</v>
      </c>
      <c r="D216" s="83">
        <f t="shared" ref="D216:D279" ca="1" si="26">IF(B216="","",IF(I215&lt;payment_4,I215*(1+rate_4),payment_4))</f>
        <v>612.74240333230284</v>
      </c>
      <c r="E216" s="81">
        <f t="shared" ca="1" si="23"/>
        <v>0</v>
      </c>
      <c r="F216" s="83"/>
      <c r="G216" s="82">
        <f t="shared" ref="G216:G279" ca="1" si="27">IF(AND(payment_type_4=1,B216=1),0,IF(B216="","",I215*rate_4))</f>
        <v>23.291811895631913</v>
      </c>
      <c r="H216" s="82">
        <f t="shared" ca="1" si="21"/>
        <v>589.45059143667095</v>
      </c>
      <c r="I216" s="82">
        <f t="shared" ca="1" si="22"/>
        <v>9015.2486662758765</v>
      </c>
    </row>
    <row r="217" spans="2:9" ht="15" thickBot="1" x14ac:dyDescent="0.35">
      <c r="B217" s="79">
        <f t="shared" ca="1" si="24"/>
        <v>194</v>
      </c>
      <c r="C217" s="80">
        <f t="shared" ca="1" si="25"/>
        <v>46182</v>
      </c>
      <c r="D217" s="83">
        <f t="shared" ca="1" si="26"/>
        <v>612.74240333230284</v>
      </c>
      <c r="E217" s="81">
        <f t="shared" ca="1" si="23"/>
        <v>0</v>
      </c>
      <c r="F217" s="83"/>
      <c r="G217" s="82">
        <f t="shared" ca="1" si="27"/>
        <v>21.862368669027262</v>
      </c>
      <c r="H217" s="82">
        <f t="shared" ref="H217:H280" ca="1" si="28">IF(B217="","",D217-G217+E217+F217)</f>
        <v>590.88003466327564</v>
      </c>
      <c r="I217" s="82">
        <f t="shared" ref="I217:I280" ca="1" si="29">IFERROR(IF(H217&lt;=0,"",I216-H217),"")</f>
        <v>8424.3686316126004</v>
      </c>
    </row>
    <row r="218" spans="2:9" ht="15" thickBot="1" x14ac:dyDescent="0.35">
      <c r="B218" s="79">
        <f t="shared" ca="1" si="24"/>
        <v>195</v>
      </c>
      <c r="C218" s="80">
        <f t="shared" ca="1" si="25"/>
        <v>46196</v>
      </c>
      <c r="D218" s="83">
        <f t="shared" ca="1" si="26"/>
        <v>612.74240333230284</v>
      </c>
      <c r="E218" s="81">
        <f t="shared" ca="1" si="23"/>
        <v>0</v>
      </c>
      <c r="F218" s="83"/>
      <c r="G218" s="82">
        <f t="shared" ca="1" si="27"/>
        <v>20.429458980656737</v>
      </c>
      <c r="H218" s="82">
        <f t="shared" ca="1" si="28"/>
        <v>592.31294435164614</v>
      </c>
      <c r="I218" s="82">
        <f t="shared" ca="1" si="29"/>
        <v>7832.0556872609541</v>
      </c>
    </row>
    <row r="219" spans="2:9" ht="15" thickBot="1" x14ac:dyDescent="0.35">
      <c r="B219" s="79">
        <f t="shared" ca="1" si="24"/>
        <v>196</v>
      </c>
      <c r="C219" s="80">
        <f t="shared" ca="1" si="25"/>
        <v>46210</v>
      </c>
      <c r="D219" s="83">
        <f t="shared" ca="1" si="26"/>
        <v>612.74240333230284</v>
      </c>
      <c r="E219" s="81">
        <f t="shared" ca="1" si="23"/>
        <v>0</v>
      </c>
      <c r="F219" s="83"/>
      <c r="G219" s="82">
        <f t="shared" ca="1" si="27"/>
        <v>18.993074424200348</v>
      </c>
      <c r="H219" s="82">
        <f t="shared" ca="1" si="28"/>
        <v>593.74932890810248</v>
      </c>
      <c r="I219" s="82">
        <f t="shared" ca="1" si="29"/>
        <v>7238.3063583528519</v>
      </c>
    </row>
    <row r="220" spans="2:9" ht="15" thickBot="1" x14ac:dyDescent="0.35">
      <c r="B220" s="79">
        <f t="shared" ca="1" si="24"/>
        <v>197</v>
      </c>
      <c r="C220" s="80">
        <f t="shared" ca="1" si="25"/>
        <v>46224</v>
      </c>
      <c r="D220" s="83">
        <f t="shared" ca="1" si="26"/>
        <v>612.74240333230284</v>
      </c>
      <c r="E220" s="81">
        <f t="shared" ca="1" si="23"/>
        <v>0</v>
      </c>
      <c r="F220" s="83"/>
      <c r="G220" s="82">
        <f t="shared" ca="1" si="27"/>
        <v>17.553206572952416</v>
      </c>
      <c r="H220" s="82">
        <f t="shared" ca="1" si="28"/>
        <v>595.18919675935047</v>
      </c>
      <c r="I220" s="82">
        <f t="shared" ca="1" si="29"/>
        <v>6643.1171615935018</v>
      </c>
    </row>
    <row r="221" spans="2:9" ht="15" thickBot="1" x14ac:dyDescent="0.35">
      <c r="B221" s="79">
        <f t="shared" ca="1" si="24"/>
        <v>198</v>
      </c>
      <c r="C221" s="80">
        <f t="shared" ca="1" si="25"/>
        <v>46238</v>
      </c>
      <c r="D221" s="83">
        <f t="shared" ca="1" si="26"/>
        <v>612.74240333230284</v>
      </c>
      <c r="E221" s="81">
        <f t="shared" ca="1" si="23"/>
        <v>0</v>
      </c>
      <c r="F221" s="83"/>
      <c r="G221" s="82">
        <f t="shared" ca="1" si="27"/>
        <v>16.109846979772122</v>
      </c>
      <c r="H221" s="82">
        <f t="shared" ca="1" si="28"/>
        <v>596.63255635253074</v>
      </c>
      <c r="I221" s="82">
        <f t="shared" ca="1" si="29"/>
        <v>6046.4846052409712</v>
      </c>
    </row>
    <row r="222" spans="2:9" ht="15" thickBot="1" x14ac:dyDescent="0.35">
      <c r="B222" s="79">
        <f t="shared" ca="1" si="24"/>
        <v>199</v>
      </c>
      <c r="C222" s="80">
        <f t="shared" ca="1" si="25"/>
        <v>46252</v>
      </c>
      <c r="D222" s="83">
        <f t="shared" ca="1" si="26"/>
        <v>612.74240333230284</v>
      </c>
      <c r="E222" s="81">
        <f t="shared" ca="1" si="23"/>
        <v>0</v>
      </c>
      <c r="F222" s="83"/>
      <c r="G222" s="82">
        <f t="shared" ca="1" si="27"/>
        <v>14.662987177033981</v>
      </c>
      <c r="H222" s="82">
        <f t="shared" ca="1" si="28"/>
        <v>598.07941615526886</v>
      </c>
      <c r="I222" s="82">
        <f t="shared" ca="1" si="29"/>
        <v>5448.4051890857027</v>
      </c>
    </row>
    <row r="223" spans="2:9" ht="15" thickBot="1" x14ac:dyDescent="0.35">
      <c r="B223" s="79">
        <f t="shared" ca="1" si="24"/>
        <v>200</v>
      </c>
      <c r="C223" s="80">
        <f t="shared" ca="1" si="25"/>
        <v>46266</v>
      </c>
      <c r="D223" s="83">
        <f t="shared" ca="1" si="26"/>
        <v>612.74240333230284</v>
      </c>
      <c r="E223" s="81">
        <f t="shared" ca="1" si="23"/>
        <v>0</v>
      </c>
      <c r="F223" s="83"/>
      <c r="G223" s="82">
        <f t="shared" ca="1" si="27"/>
        <v>13.21261867657814</v>
      </c>
      <c r="H223" s="82">
        <f t="shared" ca="1" si="28"/>
        <v>599.52978465572471</v>
      </c>
      <c r="I223" s="82">
        <f t="shared" ca="1" si="29"/>
        <v>4848.8754044299776</v>
      </c>
    </row>
    <row r="224" spans="2:9" ht="15" thickBot="1" x14ac:dyDescent="0.35">
      <c r="B224" s="79">
        <f t="shared" ca="1" si="24"/>
        <v>201</v>
      </c>
      <c r="C224" s="80">
        <f t="shared" ca="1" si="25"/>
        <v>46280</v>
      </c>
      <c r="D224" s="83">
        <f t="shared" ca="1" si="26"/>
        <v>612.74240333230284</v>
      </c>
      <c r="E224" s="81">
        <f t="shared" ca="1" si="23"/>
        <v>0</v>
      </c>
      <c r="F224" s="83"/>
      <c r="G224" s="82">
        <f t="shared" ca="1" si="27"/>
        <v>11.758732969660592</v>
      </c>
      <c r="H224" s="82">
        <f t="shared" ca="1" si="28"/>
        <v>600.98367036264221</v>
      </c>
      <c r="I224" s="82">
        <f t="shared" ca="1" si="29"/>
        <v>4247.8917340673352</v>
      </c>
    </row>
    <row r="225" spans="2:9" ht="15" thickBot="1" x14ac:dyDescent="0.35">
      <c r="B225" s="79">
        <f t="shared" ca="1" si="24"/>
        <v>202</v>
      </c>
      <c r="C225" s="80">
        <f t="shared" ca="1" si="25"/>
        <v>46294</v>
      </c>
      <c r="D225" s="83">
        <f t="shared" ca="1" si="26"/>
        <v>612.74240333230284</v>
      </c>
      <c r="E225" s="81">
        <f t="shared" ca="1" si="23"/>
        <v>0</v>
      </c>
      <c r="F225" s="83"/>
      <c r="G225" s="82">
        <f t="shared" ca="1" si="27"/>
        <v>10.30132152690326</v>
      </c>
      <c r="H225" s="82">
        <f t="shared" ca="1" si="28"/>
        <v>602.44108180539956</v>
      </c>
      <c r="I225" s="82">
        <f t="shared" ca="1" si="29"/>
        <v>3645.4506522619358</v>
      </c>
    </row>
    <row r="226" spans="2:9" ht="15" thickBot="1" x14ac:dyDescent="0.35">
      <c r="B226" s="79">
        <f t="shared" ca="1" si="24"/>
        <v>203</v>
      </c>
      <c r="C226" s="80">
        <f t="shared" ca="1" si="25"/>
        <v>46308</v>
      </c>
      <c r="D226" s="83">
        <f t="shared" ca="1" si="26"/>
        <v>612.74240333230284</v>
      </c>
      <c r="E226" s="81">
        <f t="shared" ca="1" si="23"/>
        <v>0</v>
      </c>
      <c r="F226" s="83"/>
      <c r="G226" s="82">
        <f t="shared" ca="1" si="27"/>
        <v>8.8403757982439526</v>
      </c>
      <c r="H226" s="82">
        <f t="shared" ca="1" si="28"/>
        <v>603.9020275340589</v>
      </c>
      <c r="I226" s="82">
        <f t="shared" ca="1" si="29"/>
        <v>3041.5486247278768</v>
      </c>
    </row>
    <row r="227" spans="2:9" ht="15" thickBot="1" x14ac:dyDescent="0.35">
      <c r="B227" s="79">
        <f t="shared" ca="1" si="24"/>
        <v>204</v>
      </c>
      <c r="C227" s="80">
        <f t="shared" ca="1" si="25"/>
        <v>46322</v>
      </c>
      <c r="D227" s="83">
        <f t="shared" ca="1" si="26"/>
        <v>612.74240333230284</v>
      </c>
      <c r="E227" s="81">
        <f t="shared" ca="1" si="23"/>
        <v>0</v>
      </c>
      <c r="F227" s="83"/>
      <c r="G227" s="82">
        <f t="shared" ca="1" si="27"/>
        <v>7.3758872128862087</v>
      </c>
      <c r="H227" s="82">
        <f t="shared" ca="1" si="28"/>
        <v>605.36651611941659</v>
      </c>
      <c r="I227" s="82">
        <f t="shared" ca="1" si="29"/>
        <v>2436.1821086084601</v>
      </c>
    </row>
    <row r="228" spans="2:9" ht="15" thickBot="1" x14ac:dyDescent="0.35">
      <c r="B228" s="79">
        <f t="shared" ca="1" si="24"/>
        <v>205</v>
      </c>
      <c r="C228" s="80">
        <f t="shared" ca="1" si="25"/>
        <v>46336</v>
      </c>
      <c r="D228" s="83">
        <f t="shared" ca="1" si="26"/>
        <v>612.74240333230284</v>
      </c>
      <c r="E228" s="81">
        <f t="shared" ref="E228:E291" ca="1" si="30">IFERROR(IF(I227-D228&lt;$E$13,0,IF(B228=$I$17,$E$13,IF(B228&lt;$I$17,0,IF(MOD(B228-$I$17,$E$18)=0,$E$13,0)))),0)</f>
        <v>0</v>
      </c>
      <c r="F228" s="83"/>
      <c r="G228" s="82">
        <f t="shared" ca="1" si="27"/>
        <v>5.9078471792490133</v>
      </c>
      <c r="H228" s="82">
        <f t="shared" ca="1" si="28"/>
        <v>606.83455615305388</v>
      </c>
      <c r="I228" s="82">
        <f t="shared" ca="1" si="29"/>
        <v>1829.3475524554062</v>
      </c>
    </row>
    <row r="229" spans="2:9" ht="15" thickBot="1" x14ac:dyDescent="0.35">
      <c r="B229" s="79">
        <f t="shared" ca="1" si="24"/>
        <v>206</v>
      </c>
      <c r="C229" s="80">
        <f t="shared" ca="1" si="25"/>
        <v>46350</v>
      </c>
      <c r="D229" s="83">
        <f t="shared" ca="1" si="26"/>
        <v>612.74240333230284</v>
      </c>
      <c r="E229" s="81">
        <f t="shared" ca="1" si="30"/>
        <v>0</v>
      </c>
      <c r="F229" s="83"/>
      <c r="G229" s="82">
        <f t="shared" ca="1" si="27"/>
        <v>4.4362470849163955</v>
      </c>
      <c r="H229" s="82">
        <f t="shared" ca="1" si="28"/>
        <v>608.30615624738641</v>
      </c>
      <c r="I229" s="82">
        <f t="shared" ca="1" si="29"/>
        <v>1221.0413962080197</v>
      </c>
    </row>
    <row r="230" spans="2:9" ht="15" thickBot="1" x14ac:dyDescent="0.35">
      <c r="B230" s="79">
        <f t="shared" ca="1" si="24"/>
        <v>207</v>
      </c>
      <c r="C230" s="80">
        <f t="shared" ca="1" si="25"/>
        <v>46364</v>
      </c>
      <c r="D230" s="83">
        <f t="shared" ca="1" si="26"/>
        <v>612.74240333230284</v>
      </c>
      <c r="E230" s="81">
        <f t="shared" ca="1" si="30"/>
        <v>0</v>
      </c>
      <c r="F230" s="83"/>
      <c r="G230" s="82">
        <f t="shared" ca="1" si="27"/>
        <v>2.9610782965869018</v>
      </c>
      <c r="H230" s="82">
        <f t="shared" ca="1" si="28"/>
        <v>609.78132503571589</v>
      </c>
      <c r="I230" s="82">
        <f t="shared" ca="1" si="29"/>
        <v>611.26007117230381</v>
      </c>
    </row>
    <row r="231" spans="2:9" ht="15" thickBot="1" x14ac:dyDescent="0.35">
      <c r="B231" s="79">
        <f t="shared" ca="1" si="24"/>
        <v>208</v>
      </c>
      <c r="C231" s="80">
        <f t="shared" ca="1" si="25"/>
        <v>46378</v>
      </c>
      <c r="D231" s="83">
        <f t="shared" ca="1" si="26"/>
        <v>612.74240333232672</v>
      </c>
      <c r="E231" s="81">
        <f t="shared" ca="1" si="30"/>
        <v>0</v>
      </c>
      <c r="F231" s="83"/>
      <c r="G231" s="82">
        <f t="shared" ca="1" si="27"/>
        <v>1.4823321600229511</v>
      </c>
      <c r="H231" s="82">
        <f t="shared" ca="1" si="28"/>
        <v>611.26007117230381</v>
      </c>
      <c r="I231" s="82">
        <f t="shared" ca="1" si="29"/>
        <v>0</v>
      </c>
    </row>
    <row r="232" spans="2:9" ht="15" thickBot="1" x14ac:dyDescent="0.35">
      <c r="B232" s="79" t="str">
        <f t="shared" ca="1" si="24"/>
        <v/>
      </c>
      <c r="C232" s="80" t="str">
        <f t="shared" ca="1" si="25"/>
        <v/>
      </c>
      <c r="D232" s="83" t="str">
        <f t="shared" ca="1" si="26"/>
        <v/>
      </c>
      <c r="E232" s="81">
        <f t="shared" ca="1" si="30"/>
        <v>0</v>
      </c>
      <c r="F232" s="83"/>
      <c r="G232" s="82" t="str">
        <f t="shared" ca="1" si="27"/>
        <v/>
      </c>
      <c r="H232" s="82" t="str">
        <f t="shared" ca="1" si="28"/>
        <v/>
      </c>
      <c r="I232" s="82" t="str">
        <f t="shared" ca="1" si="29"/>
        <v/>
      </c>
    </row>
    <row r="233" spans="2:9" ht="15" thickBot="1" x14ac:dyDescent="0.35">
      <c r="B233" s="79" t="str">
        <f t="shared" ca="1" si="24"/>
        <v/>
      </c>
      <c r="C233" s="80" t="str">
        <f t="shared" ca="1" si="25"/>
        <v/>
      </c>
      <c r="D233" s="83" t="str">
        <f t="shared" ca="1" si="26"/>
        <v/>
      </c>
      <c r="E233" s="81">
        <f t="shared" ca="1" si="30"/>
        <v>0</v>
      </c>
      <c r="F233" s="83"/>
      <c r="G233" s="82" t="str">
        <f t="shared" ca="1" si="27"/>
        <v/>
      </c>
      <c r="H233" s="82" t="str">
        <f t="shared" ca="1" si="28"/>
        <v/>
      </c>
      <c r="I233" s="82" t="str">
        <f t="shared" ca="1" si="29"/>
        <v/>
      </c>
    </row>
    <row r="234" spans="2:9" ht="15" thickBot="1" x14ac:dyDescent="0.35">
      <c r="B234" s="79" t="str">
        <f t="shared" ca="1" si="24"/>
        <v/>
      </c>
      <c r="C234" s="80" t="str">
        <f t="shared" ca="1" si="25"/>
        <v/>
      </c>
      <c r="D234" s="83" t="str">
        <f t="shared" ca="1" si="26"/>
        <v/>
      </c>
      <c r="E234" s="81">
        <f t="shared" ca="1" si="30"/>
        <v>0</v>
      </c>
      <c r="F234" s="83"/>
      <c r="G234" s="82" t="str">
        <f t="shared" ca="1" si="27"/>
        <v/>
      </c>
      <c r="H234" s="82" t="str">
        <f t="shared" ca="1" si="28"/>
        <v/>
      </c>
      <c r="I234" s="82" t="str">
        <f t="shared" ca="1" si="29"/>
        <v/>
      </c>
    </row>
    <row r="235" spans="2:9" ht="15" thickBot="1" x14ac:dyDescent="0.35">
      <c r="B235" s="79" t="str">
        <f t="shared" ca="1" si="24"/>
        <v/>
      </c>
      <c r="C235" s="80" t="str">
        <f t="shared" ca="1" si="25"/>
        <v/>
      </c>
      <c r="D235" s="83" t="str">
        <f t="shared" ca="1" si="26"/>
        <v/>
      </c>
      <c r="E235" s="81">
        <f t="shared" ca="1" si="30"/>
        <v>0</v>
      </c>
      <c r="F235" s="83"/>
      <c r="G235" s="82" t="str">
        <f t="shared" ca="1" si="27"/>
        <v/>
      </c>
      <c r="H235" s="82" t="str">
        <f t="shared" ca="1" si="28"/>
        <v/>
      </c>
      <c r="I235" s="82" t="str">
        <f t="shared" ca="1" si="29"/>
        <v/>
      </c>
    </row>
    <row r="236" spans="2:9" ht="15" thickBot="1" x14ac:dyDescent="0.35">
      <c r="B236" s="79" t="str">
        <f t="shared" ca="1" si="24"/>
        <v/>
      </c>
      <c r="C236" s="80" t="str">
        <f t="shared" ca="1" si="25"/>
        <v/>
      </c>
      <c r="D236" s="83" t="str">
        <f t="shared" ca="1" si="26"/>
        <v/>
      </c>
      <c r="E236" s="81">
        <f t="shared" ca="1" si="30"/>
        <v>0</v>
      </c>
      <c r="F236" s="83"/>
      <c r="G236" s="82" t="str">
        <f t="shared" ca="1" si="27"/>
        <v/>
      </c>
      <c r="H236" s="82" t="str">
        <f t="shared" ca="1" si="28"/>
        <v/>
      </c>
      <c r="I236" s="82" t="str">
        <f t="shared" ca="1" si="29"/>
        <v/>
      </c>
    </row>
    <row r="237" spans="2:9" ht="15" thickBot="1" x14ac:dyDescent="0.35">
      <c r="B237" s="79" t="str">
        <f t="shared" ca="1" si="24"/>
        <v/>
      </c>
      <c r="C237" s="80" t="str">
        <f t="shared" ca="1" si="25"/>
        <v/>
      </c>
      <c r="D237" s="83" t="str">
        <f t="shared" ca="1" si="26"/>
        <v/>
      </c>
      <c r="E237" s="81">
        <f t="shared" ca="1" si="30"/>
        <v>0</v>
      </c>
      <c r="F237" s="83"/>
      <c r="G237" s="82" t="str">
        <f t="shared" ca="1" si="27"/>
        <v/>
      </c>
      <c r="H237" s="82" t="str">
        <f t="shared" ca="1" si="28"/>
        <v/>
      </c>
      <c r="I237" s="82" t="str">
        <f t="shared" ca="1" si="29"/>
        <v/>
      </c>
    </row>
    <row r="238" spans="2:9" ht="15" thickBot="1" x14ac:dyDescent="0.35">
      <c r="B238" s="79" t="str">
        <f t="shared" ca="1" si="24"/>
        <v/>
      </c>
      <c r="C238" s="80" t="str">
        <f t="shared" ca="1" si="25"/>
        <v/>
      </c>
      <c r="D238" s="83" t="str">
        <f t="shared" ca="1" si="26"/>
        <v/>
      </c>
      <c r="E238" s="81">
        <f t="shared" ca="1" si="30"/>
        <v>0</v>
      </c>
      <c r="F238" s="83"/>
      <c r="G238" s="82" t="str">
        <f t="shared" ca="1" si="27"/>
        <v/>
      </c>
      <c r="H238" s="82" t="str">
        <f t="shared" ca="1" si="28"/>
        <v/>
      </c>
      <c r="I238" s="82" t="str">
        <f t="shared" ca="1" si="29"/>
        <v/>
      </c>
    </row>
    <row r="239" spans="2:9" ht="15" thickBot="1" x14ac:dyDescent="0.35">
      <c r="B239" s="79" t="str">
        <f t="shared" ref="B239:B302" ca="1" si="31">IFERROR(IF(I238&lt;=0,"",B238+1),"")</f>
        <v/>
      </c>
      <c r="C239" s="80" t="str">
        <f t="shared" ca="1" si="25"/>
        <v/>
      </c>
      <c r="D239" s="83" t="str">
        <f t="shared" ca="1" si="26"/>
        <v/>
      </c>
      <c r="E239" s="81">
        <f t="shared" ca="1" si="30"/>
        <v>0</v>
      </c>
      <c r="F239" s="83"/>
      <c r="G239" s="82" t="str">
        <f t="shared" ca="1" si="27"/>
        <v/>
      </c>
      <c r="H239" s="82" t="str">
        <f t="shared" ca="1" si="28"/>
        <v/>
      </c>
      <c r="I239" s="82" t="str">
        <f t="shared" ca="1" si="29"/>
        <v/>
      </c>
    </row>
    <row r="240" spans="2:9" ht="15" thickBot="1" x14ac:dyDescent="0.35">
      <c r="B240" s="79" t="str">
        <f t="shared" ca="1" si="31"/>
        <v/>
      </c>
      <c r="C240" s="80" t="str">
        <f t="shared" ca="1" si="25"/>
        <v/>
      </c>
      <c r="D240" s="83" t="str">
        <f t="shared" ca="1" si="26"/>
        <v/>
      </c>
      <c r="E240" s="81">
        <f t="shared" ca="1" si="30"/>
        <v>0</v>
      </c>
      <c r="F240" s="83"/>
      <c r="G240" s="82" t="str">
        <f t="shared" ca="1" si="27"/>
        <v/>
      </c>
      <c r="H240" s="82" t="str">
        <f t="shared" ca="1" si="28"/>
        <v/>
      </c>
      <c r="I240" s="82" t="str">
        <f t="shared" ca="1" si="29"/>
        <v/>
      </c>
    </row>
    <row r="241" spans="2:9" ht="15" thickBot="1" x14ac:dyDescent="0.35">
      <c r="B241" s="79" t="str">
        <f t="shared" ca="1" si="31"/>
        <v/>
      </c>
      <c r="C241" s="80" t="str">
        <f t="shared" ca="1" si="25"/>
        <v/>
      </c>
      <c r="D241" s="83" t="str">
        <f t="shared" ca="1" si="26"/>
        <v/>
      </c>
      <c r="E241" s="81">
        <f t="shared" ca="1" si="30"/>
        <v>0</v>
      </c>
      <c r="F241" s="83"/>
      <c r="G241" s="82" t="str">
        <f t="shared" ca="1" si="27"/>
        <v/>
      </c>
      <c r="H241" s="82" t="str">
        <f t="shared" ca="1" si="28"/>
        <v/>
      </c>
      <c r="I241" s="82" t="str">
        <f t="shared" ca="1" si="29"/>
        <v/>
      </c>
    </row>
    <row r="242" spans="2:9" ht="15" thickBot="1" x14ac:dyDescent="0.35">
      <c r="B242" s="79" t="str">
        <f t="shared" ca="1" si="31"/>
        <v/>
      </c>
      <c r="C242" s="80" t="str">
        <f t="shared" ca="1" si="25"/>
        <v/>
      </c>
      <c r="D242" s="83" t="str">
        <f t="shared" ca="1" si="26"/>
        <v/>
      </c>
      <c r="E242" s="81">
        <f t="shared" ca="1" si="30"/>
        <v>0</v>
      </c>
      <c r="F242" s="83"/>
      <c r="G242" s="82" t="str">
        <f t="shared" ca="1" si="27"/>
        <v/>
      </c>
      <c r="H242" s="82" t="str">
        <f t="shared" ca="1" si="28"/>
        <v/>
      </c>
      <c r="I242" s="82" t="str">
        <f t="shared" ca="1" si="29"/>
        <v/>
      </c>
    </row>
    <row r="243" spans="2:9" ht="15" thickBot="1" x14ac:dyDescent="0.35">
      <c r="B243" s="79" t="str">
        <f t="shared" ca="1" si="31"/>
        <v/>
      </c>
      <c r="C243" s="80" t="str">
        <f t="shared" ca="1" si="25"/>
        <v/>
      </c>
      <c r="D243" s="83" t="str">
        <f t="shared" ca="1" si="26"/>
        <v/>
      </c>
      <c r="E243" s="81">
        <f t="shared" ca="1" si="30"/>
        <v>0</v>
      </c>
      <c r="F243" s="83"/>
      <c r="G243" s="82" t="str">
        <f t="shared" ca="1" si="27"/>
        <v/>
      </c>
      <c r="H243" s="82" t="str">
        <f t="shared" ca="1" si="28"/>
        <v/>
      </c>
      <c r="I243" s="82" t="str">
        <f t="shared" ca="1" si="29"/>
        <v/>
      </c>
    </row>
    <row r="244" spans="2:9" ht="15" thickBot="1" x14ac:dyDescent="0.35">
      <c r="B244" s="79" t="str">
        <f t="shared" ca="1" si="31"/>
        <v/>
      </c>
      <c r="C244" s="80" t="str">
        <f t="shared" ca="1" si="25"/>
        <v/>
      </c>
      <c r="D244" s="83" t="str">
        <f t="shared" ca="1" si="26"/>
        <v/>
      </c>
      <c r="E244" s="81">
        <f t="shared" ca="1" si="30"/>
        <v>0</v>
      </c>
      <c r="F244" s="83"/>
      <c r="G244" s="82" t="str">
        <f t="shared" ca="1" si="27"/>
        <v/>
      </c>
      <c r="H244" s="82" t="str">
        <f t="shared" ca="1" si="28"/>
        <v/>
      </c>
      <c r="I244" s="82" t="str">
        <f t="shared" ca="1" si="29"/>
        <v/>
      </c>
    </row>
    <row r="245" spans="2:9" ht="15" thickBot="1" x14ac:dyDescent="0.35">
      <c r="B245" s="79" t="str">
        <f t="shared" ca="1" si="31"/>
        <v/>
      </c>
      <c r="C245" s="80" t="str">
        <f t="shared" ca="1" si="25"/>
        <v/>
      </c>
      <c r="D245" s="83" t="str">
        <f t="shared" ca="1" si="26"/>
        <v/>
      </c>
      <c r="E245" s="81">
        <f t="shared" ca="1" si="30"/>
        <v>0</v>
      </c>
      <c r="F245" s="83"/>
      <c r="G245" s="82" t="str">
        <f t="shared" ca="1" si="27"/>
        <v/>
      </c>
      <c r="H245" s="82" t="str">
        <f t="shared" ca="1" si="28"/>
        <v/>
      </c>
      <c r="I245" s="82" t="str">
        <f t="shared" ca="1" si="29"/>
        <v/>
      </c>
    </row>
    <row r="246" spans="2:9" ht="15" thickBot="1" x14ac:dyDescent="0.35">
      <c r="B246" s="79" t="str">
        <f t="shared" ca="1" si="31"/>
        <v/>
      </c>
      <c r="C246" s="80" t="str">
        <f t="shared" ca="1" si="25"/>
        <v/>
      </c>
      <c r="D246" s="83" t="str">
        <f t="shared" ca="1" si="26"/>
        <v/>
      </c>
      <c r="E246" s="81">
        <f t="shared" ca="1" si="30"/>
        <v>0</v>
      </c>
      <c r="F246" s="83"/>
      <c r="G246" s="82" t="str">
        <f t="shared" ca="1" si="27"/>
        <v/>
      </c>
      <c r="H246" s="82" t="str">
        <f t="shared" ca="1" si="28"/>
        <v/>
      </c>
      <c r="I246" s="82" t="str">
        <f t="shared" ca="1" si="29"/>
        <v/>
      </c>
    </row>
    <row r="247" spans="2:9" ht="15" thickBot="1" x14ac:dyDescent="0.35">
      <c r="B247" s="79" t="str">
        <f t="shared" ca="1" si="31"/>
        <v/>
      </c>
      <c r="C247" s="80" t="str">
        <f t="shared" ca="1" si="25"/>
        <v/>
      </c>
      <c r="D247" s="83" t="str">
        <f t="shared" ca="1" si="26"/>
        <v/>
      </c>
      <c r="E247" s="81">
        <f t="shared" ca="1" si="30"/>
        <v>0</v>
      </c>
      <c r="F247" s="83"/>
      <c r="G247" s="82" t="str">
        <f t="shared" ca="1" si="27"/>
        <v/>
      </c>
      <c r="H247" s="82" t="str">
        <f t="shared" ca="1" si="28"/>
        <v/>
      </c>
      <c r="I247" s="82" t="str">
        <f t="shared" ca="1" si="29"/>
        <v/>
      </c>
    </row>
    <row r="248" spans="2:9" ht="15" thickBot="1" x14ac:dyDescent="0.35">
      <c r="B248" s="79" t="str">
        <f t="shared" ca="1" si="31"/>
        <v/>
      </c>
      <c r="C248" s="80" t="str">
        <f t="shared" ca="1" si="25"/>
        <v/>
      </c>
      <c r="D248" s="83" t="str">
        <f t="shared" ca="1" si="26"/>
        <v/>
      </c>
      <c r="E248" s="81">
        <f t="shared" ca="1" si="30"/>
        <v>0</v>
      </c>
      <c r="F248" s="83"/>
      <c r="G248" s="82" t="str">
        <f t="shared" ca="1" si="27"/>
        <v/>
      </c>
      <c r="H248" s="82" t="str">
        <f t="shared" ca="1" si="28"/>
        <v/>
      </c>
      <c r="I248" s="82" t="str">
        <f t="shared" ca="1" si="29"/>
        <v/>
      </c>
    </row>
    <row r="249" spans="2:9" ht="15" thickBot="1" x14ac:dyDescent="0.35">
      <c r="B249" s="79" t="str">
        <f t="shared" ca="1" si="31"/>
        <v/>
      </c>
      <c r="C249" s="80" t="str">
        <f t="shared" ca="1" si="25"/>
        <v/>
      </c>
      <c r="D249" s="83" t="str">
        <f t="shared" ca="1" si="26"/>
        <v/>
      </c>
      <c r="E249" s="81">
        <f t="shared" ca="1" si="30"/>
        <v>0</v>
      </c>
      <c r="F249" s="83"/>
      <c r="G249" s="82" t="str">
        <f t="shared" ca="1" si="27"/>
        <v/>
      </c>
      <c r="H249" s="82" t="str">
        <f t="shared" ca="1" si="28"/>
        <v/>
      </c>
      <c r="I249" s="82" t="str">
        <f t="shared" ca="1" si="29"/>
        <v/>
      </c>
    </row>
    <row r="250" spans="2:9" ht="15" thickBot="1" x14ac:dyDescent="0.35">
      <c r="B250" s="79" t="str">
        <f t="shared" ca="1" si="31"/>
        <v/>
      </c>
      <c r="C250" s="80" t="str">
        <f t="shared" ca="1" si="25"/>
        <v/>
      </c>
      <c r="D250" s="83" t="str">
        <f t="shared" ca="1" si="26"/>
        <v/>
      </c>
      <c r="E250" s="81">
        <f t="shared" ca="1" si="30"/>
        <v>0</v>
      </c>
      <c r="F250" s="83"/>
      <c r="G250" s="82" t="str">
        <f t="shared" ca="1" si="27"/>
        <v/>
      </c>
      <c r="H250" s="82" t="str">
        <f t="shared" ca="1" si="28"/>
        <v/>
      </c>
      <c r="I250" s="82" t="str">
        <f t="shared" ca="1" si="29"/>
        <v/>
      </c>
    </row>
    <row r="251" spans="2:9" ht="15" thickBot="1" x14ac:dyDescent="0.35">
      <c r="B251" s="79" t="str">
        <f t="shared" ca="1" si="31"/>
        <v/>
      </c>
      <c r="C251" s="80" t="str">
        <f t="shared" ca="1" si="25"/>
        <v/>
      </c>
      <c r="D251" s="83" t="str">
        <f t="shared" ca="1" si="26"/>
        <v/>
      </c>
      <c r="E251" s="81">
        <f t="shared" ca="1" si="30"/>
        <v>0</v>
      </c>
      <c r="F251" s="83"/>
      <c r="G251" s="82" t="str">
        <f t="shared" ca="1" si="27"/>
        <v/>
      </c>
      <c r="H251" s="82" t="str">
        <f t="shared" ca="1" si="28"/>
        <v/>
      </c>
      <c r="I251" s="82" t="str">
        <f t="shared" ca="1" si="29"/>
        <v/>
      </c>
    </row>
    <row r="252" spans="2:9" ht="15" thickBot="1" x14ac:dyDescent="0.35">
      <c r="B252" s="79" t="str">
        <f t="shared" ca="1" si="31"/>
        <v/>
      </c>
      <c r="C252" s="80" t="str">
        <f t="shared" ca="1" si="25"/>
        <v/>
      </c>
      <c r="D252" s="83" t="str">
        <f t="shared" ca="1" si="26"/>
        <v/>
      </c>
      <c r="E252" s="81">
        <f t="shared" ca="1" si="30"/>
        <v>0</v>
      </c>
      <c r="F252" s="83"/>
      <c r="G252" s="82" t="str">
        <f t="shared" ca="1" si="27"/>
        <v/>
      </c>
      <c r="H252" s="82" t="str">
        <f t="shared" ca="1" si="28"/>
        <v/>
      </c>
      <c r="I252" s="82" t="str">
        <f t="shared" ca="1" si="29"/>
        <v/>
      </c>
    </row>
    <row r="253" spans="2:9" ht="15" thickBot="1" x14ac:dyDescent="0.35">
      <c r="B253" s="79" t="str">
        <f t="shared" ca="1" si="31"/>
        <v/>
      </c>
      <c r="C253" s="80" t="str">
        <f t="shared" ca="1" si="25"/>
        <v/>
      </c>
      <c r="D253" s="83" t="str">
        <f t="shared" ca="1" si="26"/>
        <v/>
      </c>
      <c r="E253" s="81">
        <f t="shared" ca="1" si="30"/>
        <v>0</v>
      </c>
      <c r="F253" s="83"/>
      <c r="G253" s="82" t="str">
        <f t="shared" ca="1" si="27"/>
        <v/>
      </c>
      <c r="H253" s="82" t="str">
        <f t="shared" ca="1" si="28"/>
        <v/>
      </c>
      <c r="I253" s="82" t="str">
        <f t="shared" ca="1" si="29"/>
        <v/>
      </c>
    </row>
    <row r="254" spans="2:9" ht="15" thickBot="1" x14ac:dyDescent="0.35">
      <c r="B254" s="79" t="str">
        <f t="shared" ca="1" si="31"/>
        <v/>
      </c>
      <c r="C254" s="80" t="str">
        <f t="shared" ca="1" si="25"/>
        <v/>
      </c>
      <c r="D254" s="83" t="str">
        <f t="shared" ca="1" si="26"/>
        <v/>
      </c>
      <c r="E254" s="81">
        <f t="shared" ca="1" si="30"/>
        <v>0</v>
      </c>
      <c r="F254" s="83"/>
      <c r="G254" s="82" t="str">
        <f t="shared" ca="1" si="27"/>
        <v/>
      </c>
      <c r="H254" s="82" t="str">
        <f t="shared" ca="1" si="28"/>
        <v/>
      </c>
      <c r="I254" s="82" t="str">
        <f t="shared" ca="1" si="29"/>
        <v/>
      </c>
    </row>
    <row r="255" spans="2:9" ht="15" thickBot="1" x14ac:dyDescent="0.35">
      <c r="B255" s="79" t="str">
        <f t="shared" ca="1" si="31"/>
        <v/>
      </c>
      <c r="C255" s="80" t="str">
        <f t="shared" ca="1" si="25"/>
        <v/>
      </c>
      <c r="D255" s="83" t="str">
        <f t="shared" ca="1" si="26"/>
        <v/>
      </c>
      <c r="E255" s="81">
        <f t="shared" ca="1" si="30"/>
        <v>0</v>
      </c>
      <c r="F255" s="83"/>
      <c r="G255" s="82" t="str">
        <f t="shared" ca="1" si="27"/>
        <v/>
      </c>
      <c r="H255" s="82" t="str">
        <f t="shared" ca="1" si="28"/>
        <v/>
      </c>
      <c r="I255" s="82" t="str">
        <f t="shared" ca="1" si="29"/>
        <v/>
      </c>
    </row>
    <row r="256" spans="2:9" ht="15" thickBot="1" x14ac:dyDescent="0.35">
      <c r="B256" s="79" t="str">
        <f t="shared" ca="1" si="31"/>
        <v/>
      </c>
      <c r="C256" s="80" t="str">
        <f t="shared" ca="1" si="25"/>
        <v/>
      </c>
      <c r="D256" s="83" t="str">
        <f t="shared" ca="1" si="26"/>
        <v/>
      </c>
      <c r="E256" s="81">
        <f t="shared" ca="1" si="30"/>
        <v>0</v>
      </c>
      <c r="F256" s="83"/>
      <c r="G256" s="82" t="str">
        <f t="shared" ca="1" si="27"/>
        <v/>
      </c>
      <c r="H256" s="82" t="str">
        <f t="shared" ca="1" si="28"/>
        <v/>
      </c>
      <c r="I256" s="82" t="str">
        <f t="shared" ca="1" si="29"/>
        <v/>
      </c>
    </row>
    <row r="257" spans="2:9" ht="15" thickBot="1" x14ac:dyDescent="0.35">
      <c r="B257" s="79" t="str">
        <f t="shared" ca="1" si="31"/>
        <v/>
      </c>
      <c r="C257" s="80" t="str">
        <f t="shared" ca="1" si="25"/>
        <v/>
      </c>
      <c r="D257" s="83" t="str">
        <f t="shared" ca="1" si="26"/>
        <v/>
      </c>
      <c r="E257" s="81">
        <f t="shared" ca="1" si="30"/>
        <v>0</v>
      </c>
      <c r="F257" s="83"/>
      <c r="G257" s="82" t="str">
        <f t="shared" ca="1" si="27"/>
        <v/>
      </c>
      <c r="H257" s="82" t="str">
        <f t="shared" ca="1" si="28"/>
        <v/>
      </c>
      <c r="I257" s="82" t="str">
        <f t="shared" ca="1" si="29"/>
        <v/>
      </c>
    </row>
    <row r="258" spans="2:9" ht="15" thickBot="1" x14ac:dyDescent="0.35">
      <c r="B258" s="79" t="str">
        <f t="shared" ca="1" si="31"/>
        <v/>
      </c>
      <c r="C258" s="80" t="str">
        <f t="shared" ca="1" si="25"/>
        <v/>
      </c>
      <c r="D258" s="83" t="str">
        <f t="shared" ca="1" si="26"/>
        <v/>
      </c>
      <c r="E258" s="81">
        <f t="shared" ca="1" si="30"/>
        <v>0</v>
      </c>
      <c r="F258" s="83"/>
      <c r="G258" s="82" t="str">
        <f t="shared" ca="1" si="27"/>
        <v/>
      </c>
      <c r="H258" s="82" t="str">
        <f t="shared" ca="1" si="28"/>
        <v/>
      </c>
      <c r="I258" s="82" t="str">
        <f t="shared" ca="1" si="29"/>
        <v/>
      </c>
    </row>
    <row r="259" spans="2:9" ht="15" thickBot="1" x14ac:dyDescent="0.35">
      <c r="B259" s="79" t="str">
        <f t="shared" ca="1" si="31"/>
        <v/>
      </c>
      <c r="C259" s="80" t="str">
        <f t="shared" ca="1" si="25"/>
        <v/>
      </c>
      <c r="D259" s="83" t="str">
        <f t="shared" ca="1" si="26"/>
        <v/>
      </c>
      <c r="E259" s="81">
        <f t="shared" ca="1" si="30"/>
        <v>0</v>
      </c>
      <c r="F259" s="83"/>
      <c r="G259" s="82" t="str">
        <f t="shared" ca="1" si="27"/>
        <v/>
      </c>
      <c r="H259" s="82" t="str">
        <f t="shared" ca="1" si="28"/>
        <v/>
      </c>
      <c r="I259" s="82" t="str">
        <f t="shared" ca="1" si="29"/>
        <v/>
      </c>
    </row>
    <row r="260" spans="2:9" ht="15" thickBot="1" x14ac:dyDescent="0.35">
      <c r="B260" s="79" t="str">
        <f t="shared" ca="1" si="31"/>
        <v/>
      </c>
      <c r="C260" s="80" t="str">
        <f t="shared" ca="1" si="25"/>
        <v/>
      </c>
      <c r="D260" s="83" t="str">
        <f t="shared" ca="1" si="26"/>
        <v/>
      </c>
      <c r="E260" s="81">
        <f t="shared" ca="1" si="30"/>
        <v>0</v>
      </c>
      <c r="F260" s="83"/>
      <c r="G260" s="82" t="str">
        <f t="shared" ca="1" si="27"/>
        <v/>
      </c>
      <c r="H260" s="82" t="str">
        <f t="shared" ca="1" si="28"/>
        <v/>
      </c>
      <c r="I260" s="82" t="str">
        <f t="shared" ca="1" si="29"/>
        <v/>
      </c>
    </row>
    <row r="261" spans="2:9" ht="15" thickBot="1" x14ac:dyDescent="0.35">
      <c r="B261" s="79" t="str">
        <f t="shared" ca="1" si="31"/>
        <v/>
      </c>
      <c r="C261" s="80" t="str">
        <f t="shared" ca="1" si="25"/>
        <v/>
      </c>
      <c r="D261" s="83" t="str">
        <f t="shared" ca="1" si="26"/>
        <v/>
      </c>
      <c r="E261" s="81">
        <f t="shared" ca="1" si="30"/>
        <v>0</v>
      </c>
      <c r="F261" s="83"/>
      <c r="G261" s="82" t="str">
        <f t="shared" ca="1" si="27"/>
        <v/>
      </c>
      <c r="H261" s="82" t="str">
        <f t="shared" ca="1" si="28"/>
        <v/>
      </c>
      <c r="I261" s="82" t="str">
        <f t="shared" ca="1" si="29"/>
        <v/>
      </c>
    </row>
    <row r="262" spans="2:9" ht="15" thickBot="1" x14ac:dyDescent="0.35">
      <c r="B262" s="79" t="str">
        <f t="shared" ca="1" si="31"/>
        <v/>
      </c>
      <c r="C262" s="80" t="str">
        <f t="shared" ca="1" si="25"/>
        <v/>
      </c>
      <c r="D262" s="83" t="str">
        <f t="shared" ca="1" si="26"/>
        <v/>
      </c>
      <c r="E262" s="81">
        <f t="shared" ca="1" si="30"/>
        <v>0</v>
      </c>
      <c r="F262" s="83"/>
      <c r="G262" s="82" t="str">
        <f t="shared" ca="1" si="27"/>
        <v/>
      </c>
      <c r="H262" s="82" t="str">
        <f t="shared" ca="1" si="28"/>
        <v/>
      </c>
      <c r="I262" s="82" t="str">
        <f t="shared" ca="1" si="29"/>
        <v/>
      </c>
    </row>
    <row r="263" spans="2:9" ht="15" thickBot="1" x14ac:dyDescent="0.35">
      <c r="B263" s="79" t="str">
        <f t="shared" ca="1" si="31"/>
        <v/>
      </c>
      <c r="C263" s="80" t="str">
        <f t="shared" ca="1" si="25"/>
        <v/>
      </c>
      <c r="D263" s="83" t="str">
        <f t="shared" ca="1" si="26"/>
        <v/>
      </c>
      <c r="E263" s="81">
        <f t="shared" ca="1" si="30"/>
        <v>0</v>
      </c>
      <c r="F263" s="83"/>
      <c r="G263" s="82" t="str">
        <f t="shared" ca="1" si="27"/>
        <v/>
      </c>
      <c r="H263" s="82" t="str">
        <f t="shared" ca="1" si="28"/>
        <v/>
      </c>
      <c r="I263" s="82" t="str">
        <f t="shared" ca="1" si="29"/>
        <v/>
      </c>
    </row>
    <row r="264" spans="2:9" ht="15" thickBot="1" x14ac:dyDescent="0.35">
      <c r="B264" s="79" t="str">
        <f t="shared" ca="1" si="31"/>
        <v/>
      </c>
      <c r="C264" s="80" t="str">
        <f t="shared" ca="1" si="25"/>
        <v/>
      </c>
      <c r="D264" s="83" t="str">
        <f t="shared" ca="1" si="26"/>
        <v/>
      </c>
      <c r="E264" s="81">
        <f t="shared" ca="1" si="30"/>
        <v>0</v>
      </c>
      <c r="F264" s="83"/>
      <c r="G264" s="82" t="str">
        <f t="shared" ca="1" si="27"/>
        <v/>
      </c>
      <c r="H264" s="82" t="str">
        <f t="shared" ca="1" si="28"/>
        <v/>
      </c>
      <c r="I264" s="82" t="str">
        <f t="shared" ca="1" si="29"/>
        <v/>
      </c>
    </row>
    <row r="265" spans="2:9" ht="15" thickBot="1" x14ac:dyDescent="0.35">
      <c r="B265" s="79" t="str">
        <f t="shared" ca="1" si="31"/>
        <v/>
      </c>
      <c r="C265" s="80" t="str">
        <f t="shared" ca="1" si="25"/>
        <v/>
      </c>
      <c r="D265" s="83" t="str">
        <f t="shared" ca="1" si="26"/>
        <v/>
      </c>
      <c r="E265" s="81">
        <f t="shared" ca="1" si="30"/>
        <v>0</v>
      </c>
      <c r="F265" s="83"/>
      <c r="G265" s="82" t="str">
        <f t="shared" ca="1" si="27"/>
        <v/>
      </c>
      <c r="H265" s="82" t="str">
        <f t="shared" ca="1" si="28"/>
        <v/>
      </c>
      <c r="I265" s="82" t="str">
        <f t="shared" ca="1" si="29"/>
        <v/>
      </c>
    </row>
    <row r="266" spans="2:9" ht="15" thickBot="1" x14ac:dyDescent="0.35">
      <c r="B266" s="79" t="str">
        <f t="shared" ca="1" si="31"/>
        <v/>
      </c>
      <c r="C266" s="80" t="str">
        <f t="shared" ca="1" si="25"/>
        <v/>
      </c>
      <c r="D266" s="83" t="str">
        <f t="shared" ca="1" si="26"/>
        <v/>
      </c>
      <c r="E266" s="81">
        <f t="shared" ca="1" si="30"/>
        <v>0</v>
      </c>
      <c r="F266" s="83"/>
      <c r="G266" s="82" t="str">
        <f t="shared" ca="1" si="27"/>
        <v/>
      </c>
      <c r="H266" s="82" t="str">
        <f t="shared" ca="1" si="28"/>
        <v/>
      </c>
      <c r="I266" s="82" t="str">
        <f t="shared" ca="1" si="29"/>
        <v/>
      </c>
    </row>
    <row r="267" spans="2:9" ht="15" thickBot="1" x14ac:dyDescent="0.35">
      <c r="B267" s="79" t="str">
        <f t="shared" ca="1" si="31"/>
        <v/>
      </c>
      <c r="C267" s="80" t="str">
        <f t="shared" ca="1" si="25"/>
        <v/>
      </c>
      <c r="D267" s="83" t="str">
        <f t="shared" ca="1" si="26"/>
        <v/>
      </c>
      <c r="E267" s="81">
        <f t="shared" ca="1" si="30"/>
        <v>0</v>
      </c>
      <c r="F267" s="83"/>
      <c r="G267" s="82" t="str">
        <f t="shared" ca="1" si="27"/>
        <v/>
      </c>
      <c r="H267" s="82" t="str">
        <f t="shared" ca="1" si="28"/>
        <v/>
      </c>
      <c r="I267" s="82" t="str">
        <f t="shared" ca="1" si="29"/>
        <v/>
      </c>
    </row>
    <row r="268" spans="2:9" ht="15" thickBot="1" x14ac:dyDescent="0.35">
      <c r="B268" s="79" t="str">
        <f t="shared" ca="1" si="31"/>
        <v/>
      </c>
      <c r="C268" s="80" t="str">
        <f t="shared" ca="1" si="25"/>
        <v/>
      </c>
      <c r="D268" s="83" t="str">
        <f t="shared" ca="1" si="26"/>
        <v/>
      </c>
      <c r="E268" s="81">
        <f t="shared" ca="1" si="30"/>
        <v>0</v>
      </c>
      <c r="F268" s="83"/>
      <c r="G268" s="82" t="str">
        <f t="shared" ca="1" si="27"/>
        <v/>
      </c>
      <c r="H268" s="82" t="str">
        <f t="shared" ca="1" si="28"/>
        <v/>
      </c>
      <c r="I268" s="82" t="str">
        <f t="shared" ca="1" si="29"/>
        <v/>
      </c>
    </row>
    <row r="269" spans="2:9" ht="15" thickBot="1" x14ac:dyDescent="0.35">
      <c r="B269" s="79" t="str">
        <f t="shared" ca="1" si="31"/>
        <v/>
      </c>
      <c r="C269" s="80" t="str">
        <f t="shared" ca="1" si="25"/>
        <v/>
      </c>
      <c r="D269" s="83" t="str">
        <f t="shared" ca="1" si="26"/>
        <v/>
      </c>
      <c r="E269" s="81">
        <f t="shared" ca="1" si="30"/>
        <v>0</v>
      </c>
      <c r="F269" s="83"/>
      <c r="G269" s="82" t="str">
        <f t="shared" ca="1" si="27"/>
        <v/>
      </c>
      <c r="H269" s="82" t="str">
        <f t="shared" ca="1" si="28"/>
        <v/>
      </c>
      <c r="I269" s="82" t="str">
        <f t="shared" ca="1" si="29"/>
        <v/>
      </c>
    </row>
    <row r="270" spans="2:9" ht="15" thickBot="1" x14ac:dyDescent="0.35">
      <c r="B270" s="79" t="str">
        <f t="shared" ca="1" si="31"/>
        <v/>
      </c>
      <c r="C270" s="80" t="str">
        <f t="shared" ca="1" si="25"/>
        <v/>
      </c>
      <c r="D270" s="83" t="str">
        <f t="shared" ca="1" si="26"/>
        <v/>
      </c>
      <c r="E270" s="81">
        <f t="shared" ca="1" si="30"/>
        <v>0</v>
      </c>
      <c r="F270" s="83"/>
      <c r="G270" s="82" t="str">
        <f t="shared" ca="1" si="27"/>
        <v/>
      </c>
      <c r="H270" s="82" t="str">
        <f t="shared" ca="1" si="28"/>
        <v/>
      </c>
      <c r="I270" s="82" t="str">
        <f t="shared" ca="1" si="29"/>
        <v/>
      </c>
    </row>
    <row r="271" spans="2:9" ht="15" thickBot="1" x14ac:dyDescent="0.35">
      <c r="B271" s="79" t="str">
        <f t="shared" ca="1" si="31"/>
        <v/>
      </c>
      <c r="C271" s="80" t="str">
        <f t="shared" ca="1" si="25"/>
        <v/>
      </c>
      <c r="D271" s="83" t="str">
        <f t="shared" ca="1" si="26"/>
        <v/>
      </c>
      <c r="E271" s="81">
        <f t="shared" ca="1" si="30"/>
        <v>0</v>
      </c>
      <c r="F271" s="83"/>
      <c r="G271" s="82" t="str">
        <f t="shared" ca="1" si="27"/>
        <v/>
      </c>
      <c r="H271" s="82" t="str">
        <f t="shared" ca="1" si="28"/>
        <v/>
      </c>
      <c r="I271" s="82" t="str">
        <f t="shared" ca="1" si="29"/>
        <v/>
      </c>
    </row>
    <row r="272" spans="2:9" ht="15" thickBot="1" x14ac:dyDescent="0.35">
      <c r="B272" s="79" t="str">
        <f t="shared" ca="1" si="31"/>
        <v/>
      </c>
      <c r="C272" s="80" t="str">
        <f t="shared" ca="1" si="25"/>
        <v/>
      </c>
      <c r="D272" s="83" t="str">
        <f t="shared" ca="1" si="26"/>
        <v/>
      </c>
      <c r="E272" s="81">
        <f t="shared" ca="1" si="30"/>
        <v>0</v>
      </c>
      <c r="F272" s="83"/>
      <c r="G272" s="82" t="str">
        <f t="shared" ca="1" si="27"/>
        <v/>
      </c>
      <c r="H272" s="82" t="str">
        <f t="shared" ca="1" si="28"/>
        <v/>
      </c>
      <c r="I272" s="82" t="str">
        <f t="shared" ca="1" si="29"/>
        <v/>
      </c>
    </row>
    <row r="273" spans="2:9" ht="15" thickBot="1" x14ac:dyDescent="0.35">
      <c r="B273" s="79" t="str">
        <f t="shared" ca="1" si="31"/>
        <v/>
      </c>
      <c r="C273" s="80" t="str">
        <f t="shared" ca="1" si="25"/>
        <v/>
      </c>
      <c r="D273" s="83" t="str">
        <f t="shared" ca="1" si="26"/>
        <v/>
      </c>
      <c r="E273" s="81">
        <f t="shared" ca="1" si="30"/>
        <v>0</v>
      </c>
      <c r="F273" s="83"/>
      <c r="G273" s="82" t="str">
        <f t="shared" ca="1" si="27"/>
        <v/>
      </c>
      <c r="H273" s="82" t="str">
        <f t="shared" ca="1" si="28"/>
        <v/>
      </c>
      <c r="I273" s="82" t="str">
        <f t="shared" ca="1" si="29"/>
        <v/>
      </c>
    </row>
    <row r="274" spans="2:9" ht="15" thickBot="1" x14ac:dyDescent="0.35">
      <c r="B274" s="79" t="str">
        <f t="shared" ca="1" si="31"/>
        <v/>
      </c>
      <c r="C274" s="80" t="str">
        <f t="shared" ca="1" si="25"/>
        <v/>
      </c>
      <c r="D274" s="83" t="str">
        <f t="shared" ca="1" si="26"/>
        <v/>
      </c>
      <c r="E274" s="81">
        <f t="shared" ca="1" si="30"/>
        <v>0</v>
      </c>
      <c r="F274" s="83"/>
      <c r="G274" s="82" t="str">
        <f t="shared" ca="1" si="27"/>
        <v/>
      </c>
      <c r="H274" s="82" t="str">
        <f t="shared" ca="1" si="28"/>
        <v/>
      </c>
      <c r="I274" s="82" t="str">
        <f t="shared" ca="1" si="29"/>
        <v/>
      </c>
    </row>
    <row r="275" spans="2:9" ht="15" thickBot="1" x14ac:dyDescent="0.35">
      <c r="B275" s="79" t="str">
        <f t="shared" ca="1" si="31"/>
        <v/>
      </c>
      <c r="C275" s="80" t="str">
        <f t="shared" ca="1" si="25"/>
        <v/>
      </c>
      <c r="D275" s="83" t="str">
        <f t="shared" ca="1" si="26"/>
        <v/>
      </c>
      <c r="E275" s="81">
        <f t="shared" ca="1" si="30"/>
        <v>0</v>
      </c>
      <c r="F275" s="83"/>
      <c r="G275" s="82" t="str">
        <f t="shared" ca="1" si="27"/>
        <v/>
      </c>
      <c r="H275" s="82" t="str">
        <f t="shared" ca="1" si="28"/>
        <v/>
      </c>
      <c r="I275" s="82" t="str">
        <f t="shared" ca="1" si="29"/>
        <v/>
      </c>
    </row>
    <row r="276" spans="2:9" ht="15" thickBot="1" x14ac:dyDescent="0.35">
      <c r="B276" s="79" t="str">
        <f t="shared" ca="1" si="31"/>
        <v/>
      </c>
      <c r="C276" s="80" t="str">
        <f t="shared" ca="1" si="25"/>
        <v/>
      </c>
      <c r="D276" s="83" t="str">
        <f t="shared" ca="1" si="26"/>
        <v/>
      </c>
      <c r="E276" s="81">
        <f t="shared" ca="1" si="30"/>
        <v>0</v>
      </c>
      <c r="F276" s="83"/>
      <c r="G276" s="82" t="str">
        <f t="shared" ca="1" si="27"/>
        <v/>
      </c>
      <c r="H276" s="82" t="str">
        <f t="shared" ca="1" si="28"/>
        <v/>
      </c>
      <c r="I276" s="82" t="str">
        <f t="shared" ca="1" si="29"/>
        <v/>
      </c>
    </row>
    <row r="277" spans="2:9" ht="15" thickBot="1" x14ac:dyDescent="0.35">
      <c r="B277" s="79" t="str">
        <f t="shared" ca="1" si="31"/>
        <v/>
      </c>
      <c r="C277" s="80" t="str">
        <f t="shared" ca="1" si="25"/>
        <v/>
      </c>
      <c r="D277" s="83" t="str">
        <f t="shared" ca="1" si="26"/>
        <v/>
      </c>
      <c r="E277" s="81">
        <f t="shared" ca="1" si="30"/>
        <v>0</v>
      </c>
      <c r="F277" s="83"/>
      <c r="G277" s="82" t="str">
        <f t="shared" ca="1" si="27"/>
        <v/>
      </c>
      <c r="H277" s="82" t="str">
        <f t="shared" ca="1" si="28"/>
        <v/>
      </c>
      <c r="I277" s="82" t="str">
        <f t="shared" ca="1" si="29"/>
        <v/>
      </c>
    </row>
    <row r="278" spans="2:9" ht="15" thickBot="1" x14ac:dyDescent="0.35">
      <c r="B278" s="79" t="str">
        <f t="shared" ca="1" si="31"/>
        <v/>
      </c>
      <c r="C278" s="80" t="str">
        <f t="shared" ca="1" si="25"/>
        <v/>
      </c>
      <c r="D278" s="83" t="str">
        <f t="shared" ca="1" si="26"/>
        <v/>
      </c>
      <c r="E278" s="81">
        <f t="shared" ca="1" si="30"/>
        <v>0</v>
      </c>
      <c r="F278" s="83"/>
      <c r="G278" s="82" t="str">
        <f t="shared" ca="1" si="27"/>
        <v/>
      </c>
      <c r="H278" s="82" t="str">
        <f t="shared" ca="1" si="28"/>
        <v/>
      </c>
      <c r="I278" s="82" t="str">
        <f t="shared" ca="1" si="29"/>
        <v/>
      </c>
    </row>
    <row r="279" spans="2:9" ht="15" thickBot="1" x14ac:dyDescent="0.35">
      <c r="B279" s="79" t="str">
        <f t="shared" ca="1" si="31"/>
        <v/>
      </c>
      <c r="C279" s="80" t="str">
        <f t="shared" ca="1" si="25"/>
        <v/>
      </c>
      <c r="D279" s="83" t="str">
        <f t="shared" ca="1" si="26"/>
        <v/>
      </c>
      <c r="E279" s="81">
        <f t="shared" ca="1" si="30"/>
        <v>0</v>
      </c>
      <c r="F279" s="83"/>
      <c r="G279" s="82" t="str">
        <f t="shared" ca="1" si="27"/>
        <v/>
      </c>
      <c r="H279" s="82" t="str">
        <f t="shared" ca="1" si="28"/>
        <v/>
      </c>
      <c r="I279" s="82" t="str">
        <f t="shared" ca="1" si="29"/>
        <v/>
      </c>
    </row>
    <row r="280" spans="2:9" ht="15" thickBot="1" x14ac:dyDescent="0.35">
      <c r="B280" s="79" t="str">
        <f t="shared" ca="1" si="31"/>
        <v/>
      </c>
      <c r="C280" s="80" t="str">
        <f t="shared" ref="C280:C343" ca="1" si="32">IF($E$10="End of the Period",IF(B280="","",IF(OR(payment_frequency_4="Weekly",payment_frequency_4="Bi-weekly",payment_frequency_4="Semi-monthly"),first_payment_date_4+B280*VLOOKUP(payment_frequency_4,periodic_table,2,0),EDATE(first_payment_date_4,B280*VLOOKUP(payment_frequency_4,periodic_table,2,0)))),IF(B280="","",IF(OR(payment_frequency_4="Weekly",payment_frequency_4="Bi-weekly",payment_frequency_4="Semi-monthly"),first_payment_date_4+(B280-1)*VLOOKUP(payment_frequency_4,periodic_table,2,0),EDATE(first_payment_date_4,(B280-1)*VLOOKUP(payment_frequency_4,periodic_table,2,0)))))</f>
        <v/>
      </c>
      <c r="D280" s="83" t="str">
        <f t="shared" ref="D280:D343" ca="1" si="33">IF(B280="","",IF(I279&lt;payment_4,I279*(1+rate_4),payment_4))</f>
        <v/>
      </c>
      <c r="E280" s="81">
        <f t="shared" ca="1" si="30"/>
        <v>0</v>
      </c>
      <c r="F280" s="83"/>
      <c r="G280" s="82" t="str">
        <f t="shared" ref="G280:G343" ca="1" si="34">IF(AND(payment_type_4=1,B280=1),0,IF(B280="","",I279*rate_4))</f>
        <v/>
      </c>
      <c r="H280" s="82" t="str">
        <f t="shared" ca="1" si="28"/>
        <v/>
      </c>
      <c r="I280" s="82" t="str">
        <f t="shared" ca="1" si="29"/>
        <v/>
      </c>
    </row>
    <row r="281" spans="2:9" ht="15" thickBot="1" x14ac:dyDescent="0.35">
      <c r="B281" s="79" t="str">
        <f t="shared" ca="1" si="31"/>
        <v/>
      </c>
      <c r="C281" s="80" t="str">
        <f t="shared" ca="1" si="32"/>
        <v/>
      </c>
      <c r="D281" s="83" t="str">
        <f t="shared" ca="1" si="33"/>
        <v/>
      </c>
      <c r="E281" s="81">
        <f t="shared" ca="1" si="30"/>
        <v>0</v>
      </c>
      <c r="F281" s="83"/>
      <c r="G281" s="82" t="str">
        <f t="shared" ca="1" si="34"/>
        <v/>
      </c>
      <c r="H281" s="82" t="str">
        <f t="shared" ref="H281:H344" ca="1" si="35">IF(B281="","",D281-G281+E281+F281)</f>
        <v/>
      </c>
      <c r="I281" s="82" t="str">
        <f t="shared" ref="I281:I344" ca="1" si="36">IFERROR(IF(H281&lt;=0,"",I280-H281),"")</f>
        <v/>
      </c>
    </row>
    <row r="282" spans="2:9" ht="15" thickBot="1" x14ac:dyDescent="0.35">
      <c r="B282" s="79" t="str">
        <f t="shared" ca="1" si="31"/>
        <v/>
      </c>
      <c r="C282" s="80" t="str">
        <f t="shared" ca="1" si="32"/>
        <v/>
      </c>
      <c r="D282" s="83" t="str">
        <f t="shared" ca="1" si="33"/>
        <v/>
      </c>
      <c r="E282" s="81">
        <f t="shared" ca="1" si="30"/>
        <v>0</v>
      </c>
      <c r="F282" s="83"/>
      <c r="G282" s="82" t="str">
        <f t="shared" ca="1" si="34"/>
        <v/>
      </c>
      <c r="H282" s="82" t="str">
        <f t="shared" ca="1" si="35"/>
        <v/>
      </c>
      <c r="I282" s="82" t="str">
        <f t="shared" ca="1" si="36"/>
        <v/>
      </c>
    </row>
    <row r="283" spans="2:9" ht="15" thickBot="1" x14ac:dyDescent="0.35">
      <c r="B283" s="79" t="str">
        <f t="shared" ca="1" si="31"/>
        <v/>
      </c>
      <c r="C283" s="80" t="str">
        <f t="shared" ca="1" si="32"/>
        <v/>
      </c>
      <c r="D283" s="83" t="str">
        <f t="shared" ca="1" si="33"/>
        <v/>
      </c>
      <c r="E283" s="81">
        <f t="shared" ca="1" si="30"/>
        <v>0</v>
      </c>
      <c r="F283" s="83"/>
      <c r="G283" s="82" t="str">
        <f t="shared" ca="1" si="34"/>
        <v/>
      </c>
      <c r="H283" s="82" t="str">
        <f t="shared" ca="1" si="35"/>
        <v/>
      </c>
      <c r="I283" s="82" t="str">
        <f t="shared" ca="1" si="36"/>
        <v/>
      </c>
    </row>
    <row r="284" spans="2:9" ht="15" thickBot="1" x14ac:dyDescent="0.35">
      <c r="B284" s="79" t="str">
        <f t="shared" ca="1" si="31"/>
        <v/>
      </c>
      <c r="C284" s="80" t="str">
        <f t="shared" ca="1" si="32"/>
        <v/>
      </c>
      <c r="D284" s="83" t="str">
        <f t="shared" ca="1" si="33"/>
        <v/>
      </c>
      <c r="E284" s="81">
        <f t="shared" ca="1" si="30"/>
        <v>0</v>
      </c>
      <c r="F284" s="83"/>
      <c r="G284" s="82" t="str">
        <f t="shared" ca="1" si="34"/>
        <v/>
      </c>
      <c r="H284" s="82" t="str">
        <f t="shared" ca="1" si="35"/>
        <v/>
      </c>
      <c r="I284" s="82" t="str">
        <f t="shared" ca="1" si="36"/>
        <v/>
      </c>
    </row>
    <row r="285" spans="2:9" ht="15" thickBot="1" x14ac:dyDescent="0.35">
      <c r="B285" s="79" t="str">
        <f t="shared" ca="1" si="31"/>
        <v/>
      </c>
      <c r="C285" s="80" t="str">
        <f t="shared" ca="1" si="32"/>
        <v/>
      </c>
      <c r="D285" s="83" t="str">
        <f t="shared" ca="1" si="33"/>
        <v/>
      </c>
      <c r="E285" s="81">
        <f t="shared" ca="1" si="30"/>
        <v>0</v>
      </c>
      <c r="F285" s="83"/>
      <c r="G285" s="82" t="str">
        <f t="shared" ca="1" si="34"/>
        <v/>
      </c>
      <c r="H285" s="82" t="str">
        <f t="shared" ca="1" si="35"/>
        <v/>
      </c>
      <c r="I285" s="82" t="str">
        <f t="shared" ca="1" si="36"/>
        <v/>
      </c>
    </row>
    <row r="286" spans="2:9" ht="15" thickBot="1" x14ac:dyDescent="0.35">
      <c r="B286" s="79" t="str">
        <f t="shared" ca="1" si="31"/>
        <v/>
      </c>
      <c r="C286" s="80" t="str">
        <f t="shared" ca="1" si="32"/>
        <v/>
      </c>
      <c r="D286" s="83" t="str">
        <f t="shared" ca="1" si="33"/>
        <v/>
      </c>
      <c r="E286" s="81">
        <f t="shared" ca="1" si="30"/>
        <v>0</v>
      </c>
      <c r="F286" s="83"/>
      <c r="G286" s="82" t="str">
        <f t="shared" ca="1" si="34"/>
        <v/>
      </c>
      <c r="H286" s="82" t="str">
        <f t="shared" ca="1" si="35"/>
        <v/>
      </c>
      <c r="I286" s="82" t="str">
        <f t="shared" ca="1" si="36"/>
        <v/>
      </c>
    </row>
    <row r="287" spans="2:9" ht="15" thickBot="1" x14ac:dyDescent="0.35">
      <c r="B287" s="79" t="str">
        <f t="shared" ca="1" si="31"/>
        <v/>
      </c>
      <c r="C287" s="80" t="str">
        <f t="shared" ca="1" si="32"/>
        <v/>
      </c>
      <c r="D287" s="83" t="str">
        <f t="shared" ca="1" si="33"/>
        <v/>
      </c>
      <c r="E287" s="81">
        <f t="shared" ca="1" si="30"/>
        <v>0</v>
      </c>
      <c r="F287" s="83"/>
      <c r="G287" s="82" t="str">
        <f t="shared" ca="1" si="34"/>
        <v/>
      </c>
      <c r="H287" s="82" t="str">
        <f t="shared" ca="1" si="35"/>
        <v/>
      </c>
      <c r="I287" s="82" t="str">
        <f t="shared" ca="1" si="36"/>
        <v/>
      </c>
    </row>
    <row r="288" spans="2:9" ht="15" thickBot="1" x14ac:dyDescent="0.35">
      <c r="B288" s="79" t="str">
        <f t="shared" ca="1" si="31"/>
        <v/>
      </c>
      <c r="C288" s="80" t="str">
        <f t="shared" ca="1" si="32"/>
        <v/>
      </c>
      <c r="D288" s="83" t="str">
        <f t="shared" ca="1" si="33"/>
        <v/>
      </c>
      <c r="E288" s="81">
        <f t="shared" ca="1" si="30"/>
        <v>0</v>
      </c>
      <c r="F288" s="83"/>
      <c r="G288" s="82" t="str">
        <f t="shared" ca="1" si="34"/>
        <v/>
      </c>
      <c r="H288" s="82" t="str">
        <f t="shared" ca="1" si="35"/>
        <v/>
      </c>
      <c r="I288" s="82" t="str">
        <f t="shared" ca="1" si="36"/>
        <v/>
      </c>
    </row>
    <row r="289" spans="2:9" ht="15" thickBot="1" x14ac:dyDescent="0.35">
      <c r="B289" s="79" t="str">
        <f t="shared" ca="1" si="31"/>
        <v/>
      </c>
      <c r="C289" s="80" t="str">
        <f t="shared" ca="1" si="32"/>
        <v/>
      </c>
      <c r="D289" s="83" t="str">
        <f t="shared" ca="1" si="33"/>
        <v/>
      </c>
      <c r="E289" s="81">
        <f t="shared" ca="1" si="30"/>
        <v>0</v>
      </c>
      <c r="F289" s="83"/>
      <c r="G289" s="82" t="str">
        <f t="shared" ca="1" si="34"/>
        <v/>
      </c>
      <c r="H289" s="82" t="str">
        <f t="shared" ca="1" si="35"/>
        <v/>
      </c>
      <c r="I289" s="82" t="str">
        <f t="shared" ca="1" si="36"/>
        <v/>
      </c>
    </row>
    <row r="290" spans="2:9" ht="15" thickBot="1" x14ac:dyDescent="0.35">
      <c r="B290" s="79" t="str">
        <f t="shared" ca="1" si="31"/>
        <v/>
      </c>
      <c r="C290" s="80" t="str">
        <f t="shared" ca="1" si="32"/>
        <v/>
      </c>
      <c r="D290" s="83" t="str">
        <f t="shared" ca="1" si="33"/>
        <v/>
      </c>
      <c r="E290" s="81">
        <f t="shared" ca="1" si="30"/>
        <v>0</v>
      </c>
      <c r="F290" s="83"/>
      <c r="G290" s="82" t="str">
        <f t="shared" ca="1" si="34"/>
        <v/>
      </c>
      <c r="H290" s="82" t="str">
        <f t="shared" ca="1" si="35"/>
        <v/>
      </c>
      <c r="I290" s="82" t="str">
        <f t="shared" ca="1" si="36"/>
        <v/>
      </c>
    </row>
    <row r="291" spans="2:9" ht="15" thickBot="1" x14ac:dyDescent="0.35">
      <c r="B291" s="79" t="str">
        <f t="shared" ca="1" si="31"/>
        <v/>
      </c>
      <c r="C291" s="80" t="str">
        <f t="shared" ca="1" si="32"/>
        <v/>
      </c>
      <c r="D291" s="83" t="str">
        <f t="shared" ca="1" si="33"/>
        <v/>
      </c>
      <c r="E291" s="81">
        <f t="shared" ca="1" si="30"/>
        <v>0</v>
      </c>
      <c r="F291" s="83"/>
      <c r="G291" s="82" t="str">
        <f t="shared" ca="1" si="34"/>
        <v/>
      </c>
      <c r="H291" s="82" t="str">
        <f t="shared" ca="1" si="35"/>
        <v/>
      </c>
      <c r="I291" s="82" t="str">
        <f t="shared" ca="1" si="36"/>
        <v/>
      </c>
    </row>
    <row r="292" spans="2:9" ht="15" thickBot="1" x14ac:dyDescent="0.35">
      <c r="B292" s="79" t="str">
        <f t="shared" ca="1" si="31"/>
        <v/>
      </c>
      <c r="C292" s="80" t="str">
        <f t="shared" ca="1" si="32"/>
        <v/>
      </c>
      <c r="D292" s="83" t="str">
        <f t="shared" ca="1" si="33"/>
        <v/>
      </c>
      <c r="E292" s="81">
        <f t="shared" ref="E292:E355" ca="1" si="37">IFERROR(IF(I291-D292&lt;$E$13,0,IF(B292=$I$17,$E$13,IF(B292&lt;$I$17,0,IF(MOD(B292-$I$17,$E$18)=0,$E$13,0)))),0)</f>
        <v>0</v>
      </c>
      <c r="F292" s="83"/>
      <c r="G292" s="82" t="str">
        <f t="shared" ca="1" si="34"/>
        <v/>
      </c>
      <c r="H292" s="82" t="str">
        <f t="shared" ca="1" si="35"/>
        <v/>
      </c>
      <c r="I292" s="82" t="str">
        <f t="shared" ca="1" si="36"/>
        <v/>
      </c>
    </row>
    <row r="293" spans="2:9" ht="15" thickBot="1" x14ac:dyDescent="0.35">
      <c r="B293" s="79" t="str">
        <f t="shared" ca="1" si="31"/>
        <v/>
      </c>
      <c r="C293" s="80" t="str">
        <f t="shared" ca="1" si="32"/>
        <v/>
      </c>
      <c r="D293" s="83" t="str">
        <f t="shared" ca="1" si="33"/>
        <v/>
      </c>
      <c r="E293" s="81">
        <f t="shared" ca="1" si="37"/>
        <v>0</v>
      </c>
      <c r="F293" s="83"/>
      <c r="G293" s="82" t="str">
        <f t="shared" ca="1" si="34"/>
        <v/>
      </c>
      <c r="H293" s="82" t="str">
        <f t="shared" ca="1" si="35"/>
        <v/>
      </c>
      <c r="I293" s="82" t="str">
        <f t="shared" ca="1" si="36"/>
        <v/>
      </c>
    </row>
    <row r="294" spans="2:9" ht="15" thickBot="1" x14ac:dyDescent="0.35">
      <c r="B294" s="79" t="str">
        <f t="shared" ca="1" si="31"/>
        <v/>
      </c>
      <c r="C294" s="80" t="str">
        <f t="shared" ca="1" si="32"/>
        <v/>
      </c>
      <c r="D294" s="83" t="str">
        <f t="shared" ca="1" si="33"/>
        <v/>
      </c>
      <c r="E294" s="81">
        <f t="shared" ca="1" si="37"/>
        <v>0</v>
      </c>
      <c r="F294" s="83"/>
      <c r="G294" s="82" t="str">
        <f t="shared" ca="1" si="34"/>
        <v/>
      </c>
      <c r="H294" s="82" t="str">
        <f t="shared" ca="1" si="35"/>
        <v/>
      </c>
      <c r="I294" s="82" t="str">
        <f t="shared" ca="1" si="36"/>
        <v/>
      </c>
    </row>
    <row r="295" spans="2:9" ht="15" thickBot="1" x14ac:dyDescent="0.35">
      <c r="B295" s="79" t="str">
        <f t="shared" ca="1" si="31"/>
        <v/>
      </c>
      <c r="C295" s="80" t="str">
        <f t="shared" ca="1" si="32"/>
        <v/>
      </c>
      <c r="D295" s="83" t="str">
        <f t="shared" ca="1" si="33"/>
        <v/>
      </c>
      <c r="E295" s="81">
        <f t="shared" ca="1" si="37"/>
        <v>0</v>
      </c>
      <c r="F295" s="83"/>
      <c r="G295" s="82" t="str">
        <f t="shared" ca="1" si="34"/>
        <v/>
      </c>
      <c r="H295" s="82" t="str">
        <f t="shared" ca="1" si="35"/>
        <v/>
      </c>
      <c r="I295" s="82" t="str">
        <f t="shared" ca="1" si="36"/>
        <v/>
      </c>
    </row>
    <row r="296" spans="2:9" ht="15" thickBot="1" x14ac:dyDescent="0.35">
      <c r="B296" s="79" t="str">
        <f t="shared" ca="1" si="31"/>
        <v/>
      </c>
      <c r="C296" s="80" t="str">
        <f t="shared" ca="1" si="32"/>
        <v/>
      </c>
      <c r="D296" s="83" t="str">
        <f t="shared" ca="1" si="33"/>
        <v/>
      </c>
      <c r="E296" s="81">
        <f t="shared" ca="1" si="37"/>
        <v>0</v>
      </c>
      <c r="F296" s="83"/>
      <c r="G296" s="82" t="str">
        <f t="shared" ca="1" si="34"/>
        <v/>
      </c>
      <c r="H296" s="82" t="str">
        <f t="shared" ca="1" si="35"/>
        <v/>
      </c>
      <c r="I296" s="82" t="str">
        <f t="shared" ca="1" si="36"/>
        <v/>
      </c>
    </row>
    <row r="297" spans="2:9" ht="15" thickBot="1" x14ac:dyDescent="0.35">
      <c r="B297" s="79" t="str">
        <f t="shared" ca="1" si="31"/>
        <v/>
      </c>
      <c r="C297" s="80" t="str">
        <f t="shared" ca="1" si="32"/>
        <v/>
      </c>
      <c r="D297" s="83" t="str">
        <f t="shared" ca="1" si="33"/>
        <v/>
      </c>
      <c r="E297" s="81">
        <f t="shared" ca="1" si="37"/>
        <v>0</v>
      </c>
      <c r="F297" s="83"/>
      <c r="G297" s="82" t="str">
        <f t="shared" ca="1" si="34"/>
        <v/>
      </c>
      <c r="H297" s="82" t="str">
        <f t="shared" ca="1" si="35"/>
        <v/>
      </c>
      <c r="I297" s="82" t="str">
        <f t="shared" ca="1" si="36"/>
        <v/>
      </c>
    </row>
    <row r="298" spans="2:9" ht="15" thickBot="1" x14ac:dyDescent="0.35">
      <c r="B298" s="79" t="str">
        <f t="shared" ca="1" si="31"/>
        <v/>
      </c>
      <c r="C298" s="80" t="str">
        <f t="shared" ca="1" si="32"/>
        <v/>
      </c>
      <c r="D298" s="83" t="str">
        <f t="shared" ca="1" si="33"/>
        <v/>
      </c>
      <c r="E298" s="81">
        <f t="shared" ca="1" si="37"/>
        <v>0</v>
      </c>
      <c r="F298" s="83"/>
      <c r="G298" s="82" t="str">
        <f t="shared" ca="1" si="34"/>
        <v/>
      </c>
      <c r="H298" s="82" t="str">
        <f t="shared" ca="1" si="35"/>
        <v/>
      </c>
      <c r="I298" s="82" t="str">
        <f t="shared" ca="1" si="36"/>
        <v/>
      </c>
    </row>
    <row r="299" spans="2:9" ht="15" thickBot="1" x14ac:dyDescent="0.35">
      <c r="B299" s="79" t="str">
        <f t="shared" ca="1" si="31"/>
        <v/>
      </c>
      <c r="C299" s="80" t="str">
        <f t="shared" ca="1" si="32"/>
        <v/>
      </c>
      <c r="D299" s="83" t="str">
        <f t="shared" ca="1" si="33"/>
        <v/>
      </c>
      <c r="E299" s="81">
        <f t="shared" ca="1" si="37"/>
        <v>0</v>
      </c>
      <c r="F299" s="83"/>
      <c r="G299" s="82" t="str">
        <f t="shared" ca="1" si="34"/>
        <v/>
      </c>
      <c r="H299" s="82" t="str">
        <f t="shared" ca="1" si="35"/>
        <v/>
      </c>
      <c r="I299" s="82" t="str">
        <f t="shared" ca="1" si="36"/>
        <v/>
      </c>
    </row>
    <row r="300" spans="2:9" ht="15" thickBot="1" x14ac:dyDescent="0.35">
      <c r="B300" s="79" t="str">
        <f t="shared" ca="1" si="31"/>
        <v/>
      </c>
      <c r="C300" s="80" t="str">
        <f t="shared" ca="1" si="32"/>
        <v/>
      </c>
      <c r="D300" s="83" t="str">
        <f t="shared" ca="1" si="33"/>
        <v/>
      </c>
      <c r="E300" s="81">
        <f t="shared" ca="1" si="37"/>
        <v>0</v>
      </c>
      <c r="F300" s="83"/>
      <c r="G300" s="82" t="str">
        <f t="shared" ca="1" si="34"/>
        <v/>
      </c>
      <c r="H300" s="82" t="str">
        <f t="shared" ca="1" si="35"/>
        <v/>
      </c>
      <c r="I300" s="82" t="str">
        <f t="shared" ca="1" si="36"/>
        <v/>
      </c>
    </row>
    <row r="301" spans="2:9" ht="15" thickBot="1" x14ac:dyDescent="0.35">
      <c r="B301" s="79" t="str">
        <f t="shared" ca="1" si="31"/>
        <v/>
      </c>
      <c r="C301" s="80" t="str">
        <f t="shared" ca="1" si="32"/>
        <v/>
      </c>
      <c r="D301" s="83" t="str">
        <f t="shared" ca="1" si="33"/>
        <v/>
      </c>
      <c r="E301" s="81">
        <f t="shared" ca="1" si="37"/>
        <v>0</v>
      </c>
      <c r="F301" s="83"/>
      <c r="G301" s="82" t="str">
        <f t="shared" ca="1" si="34"/>
        <v/>
      </c>
      <c r="H301" s="82" t="str">
        <f t="shared" ca="1" si="35"/>
        <v/>
      </c>
      <c r="I301" s="82" t="str">
        <f t="shared" ca="1" si="36"/>
        <v/>
      </c>
    </row>
    <row r="302" spans="2:9" ht="15" thickBot="1" x14ac:dyDescent="0.35">
      <c r="B302" s="79" t="str">
        <f t="shared" ca="1" si="31"/>
        <v/>
      </c>
      <c r="C302" s="80" t="str">
        <f t="shared" ca="1" si="32"/>
        <v/>
      </c>
      <c r="D302" s="83" t="str">
        <f t="shared" ca="1" si="33"/>
        <v/>
      </c>
      <c r="E302" s="81">
        <f t="shared" ca="1" si="37"/>
        <v>0</v>
      </c>
      <c r="F302" s="83"/>
      <c r="G302" s="82" t="str">
        <f t="shared" ca="1" si="34"/>
        <v/>
      </c>
      <c r="H302" s="82" t="str">
        <f t="shared" ca="1" si="35"/>
        <v/>
      </c>
      <c r="I302" s="82" t="str">
        <f t="shared" ca="1" si="36"/>
        <v/>
      </c>
    </row>
    <row r="303" spans="2:9" ht="15" thickBot="1" x14ac:dyDescent="0.35">
      <c r="B303" s="79" t="str">
        <f t="shared" ref="B303:B366" ca="1" si="38">IFERROR(IF(I302&lt;=0,"",B302+1),"")</f>
        <v/>
      </c>
      <c r="C303" s="80" t="str">
        <f t="shared" ca="1" si="32"/>
        <v/>
      </c>
      <c r="D303" s="83" t="str">
        <f t="shared" ca="1" si="33"/>
        <v/>
      </c>
      <c r="E303" s="81">
        <f t="shared" ca="1" si="37"/>
        <v>0</v>
      </c>
      <c r="F303" s="83"/>
      <c r="G303" s="82" t="str">
        <f t="shared" ca="1" si="34"/>
        <v/>
      </c>
      <c r="H303" s="82" t="str">
        <f t="shared" ca="1" si="35"/>
        <v/>
      </c>
      <c r="I303" s="82" t="str">
        <f t="shared" ca="1" si="36"/>
        <v/>
      </c>
    </row>
    <row r="304" spans="2:9" ht="15" thickBot="1" x14ac:dyDescent="0.35">
      <c r="B304" s="79" t="str">
        <f t="shared" ca="1" si="38"/>
        <v/>
      </c>
      <c r="C304" s="80" t="str">
        <f t="shared" ca="1" si="32"/>
        <v/>
      </c>
      <c r="D304" s="83" t="str">
        <f t="shared" ca="1" si="33"/>
        <v/>
      </c>
      <c r="E304" s="81">
        <f t="shared" ca="1" si="37"/>
        <v>0</v>
      </c>
      <c r="F304" s="83"/>
      <c r="G304" s="82" t="str">
        <f t="shared" ca="1" si="34"/>
        <v/>
      </c>
      <c r="H304" s="82" t="str">
        <f t="shared" ca="1" si="35"/>
        <v/>
      </c>
      <c r="I304" s="82" t="str">
        <f t="shared" ca="1" si="36"/>
        <v/>
      </c>
    </row>
    <row r="305" spans="2:9" ht="15" thickBot="1" x14ac:dyDescent="0.35">
      <c r="B305" s="79" t="str">
        <f t="shared" ca="1" si="38"/>
        <v/>
      </c>
      <c r="C305" s="80" t="str">
        <f t="shared" ca="1" si="32"/>
        <v/>
      </c>
      <c r="D305" s="83" t="str">
        <f t="shared" ca="1" si="33"/>
        <v/>
      </c>
      <c r="E305" s="81">
        <f t="shared" ca="1" si="37"/>
        <v>0</v>
      </c>
      <c r="F305" s="83"/>
      <c r="G305" s="82" t="str">
        <f t="shared" ca="1" si="34"/>
        <v/>
      </c>
      <c r="H305" s="82" t="str">
        <f t="shared" ca="1" si="35"/>
        <v/>
      </c>
      <c r="I305" s="82" t="str">
        <f t="shared" ca="1" si="36"/>
        <v/>
      </c>
    </row>
    <row r="306" spans="2:9" ht="15" thickBot="1" x14ac:dyDescent="0.35">
      <c r="B306" s="79" t="str">
        <f t="shared" ca="1" si="38"/>
        <v/>
      </c>
      <c r="C306" s="80" t="str">
        <f t="shared" ca="1" si="32"/>
        <v/>
      </c>
      <c r="D306" s="83" t="str">
        <f t="shared" ca="1" si="33"/>
        <v/>
      </c>
      <c r="E306" s="81">
        <f t="shared" ca="1" si="37"/>
        <v>0</v>
      </c>
      <c r="F306" s="83"/>
      <c r="G306" s="82" t="str">
        <f t="shared" ca="1" si="34"/>
        <v/>
      </c>
      <c r="H306" s="82" t="str">
        <f t="shared" ca="1" si="35"/>
        <v/>
      </c>
      <c r="I306" s="82" t="str">
        <f t="shared" ca="1" si="36"/>
        <v/>
      </c>
    </row>
    <row r="307" spans="2:9" ht="15" thickBot="1" x14ac:dyDescent="0.35">
      <c r="B307" s="79" t="str">
        <f t="shared" ca="1" si="38"/>
        <v/>
      </c>
      <c r="C307" s="80" t="str">
        <f t="shared" ca="1" si="32"/>
        <v/>
      </c>
      <c r="D307" s="83" t="str">
        <f t="shared" ca="1" si="33"/>
        <v/>
      </c>
      <c r="E307" s="81">
        <f t="shared" ca="1" si="37"/>
        <v>0</v>
      </c>
      <c r="F307" s="83"/>
      <c r="G307" s="82" t="str">
        <f t="shared" ca="1" si="34"/>
        <v/>
      </c>
      <c r="H307" s="82" t="str">
        <f t="shared" ca="1" si="35"/>
        <v/>
      </c>
      <c r="I307" s="82" t="str">
        <f t="shared" ca="1" si="36"/>
        <v/>
      </c>
    </row>
    <row r="308" spans="2:9" ht="15" thickBot="1" x14ac:dyDescent="0.35">
      <c r="B308" s="79" t="str">
        <f t="shared" ca="1" si="38"/>
        <v/>
      </c>
      <c r="C308" s="80" t="str">
        <f t="shared" ca="1" si="32"/>
        <v/>
      </c>
      <c r="D308" s="83" t="str">
        <f t="shared" ca="1" si="33"/>
        <v/>
      </c>
      <c r="E308" s="81">
        <f t="shared" ca="1" si="37"/>
        <v>0</v>
      </c>
      <c r="F308" s="83"/>
      <c r="G308" s="82" t="str">
        <f t="shared" ca="1" si="34"/>
        <v/>
      </c>
      <c r="H308" s="82" t="str">
        <f t="shared" ca="1" si="35"/>
        <v/>
      </c>
      <c r="I308" s="82" t="str">
        <f t="shared" ca="1" si="36"/>
        <v/>
      </c>
    </row>
    <row r="309" spans="2:9" ht="15" thickBot="1" x14ac:dyDescent="0.35">
      <c r="B309" s="79" t="str">
        <f t="shared" ca="1" si="38"/>
        <v/>
      </c>
      <c r="C309" s="80" t="str">
        <f t="shared" ca="1" si="32"/>
        <v/>
      </c>
      <c r="D309" s="83" t="str">
        <f t="shared" ca="1" si="33"/>
        <v/>
      </c>
      <c r="E309" s="81">
        <f t="shared" ca="1" si="37"/>
        <v>0</v>
      </c>
      <c r="F309" s="83"/>
      <c r="G309" s="82" t="str">
        <f t="shared" ca="1" si="34"/>
        <v/>
      </c>
      <c r="H309" s="82" t="str">
        <f t="shared" ca="1" si="35"/>
        <v/>
      </c>
      <c r="I309" s="82" t="str">
        <f t="shared" ca="1" si="36"/>
        <v/>
      </c>
    </row>
    <row r="310" spans="2:9" ht="15" thickBot="1" x14ac:dyDescent="0.35">
      <c r="B310" s="79" t="str">
        <f t="shared" ca="1" si="38"/>
        <v/>
      </c>
      <c r="C310" s="80" t="str">
        <f t="shared" ca="1" si="32"/>
        <v/>
      </c>
      <c r="D310" s="83" t="str">
        <f t="shared" ca="1" si="33"/>
        <v/>
      </c>
      <c r="E310" s="81">
        <f t="shared" ca="1" si="37"/>
        <v>0</v>
      </c>
      <c r="F310" s="83"/>
      <c r="G310" s="82" t="str">
        <f t="shared" ca="1" si="34"/>
        <v/>
      </c>
      <c r="H310" s="82" t="str">
        <f t="shared" ca="1" si="35"/>
        <v/>
      </c>
      <c r="I310" s="82" t="str">
        <f t="shared" ca="1" si="36"/>
        <v/>
      </c>
    </row>
    <row r="311" spans="2:9" ht="15" thickBot="1" x14ac:dyDescent="0.35">
      <c r="B311" s="79" t="str">
        <f t="shared" ca="1" si="38"/>
        <v/>
      </c>
      <c r="C311" s="80" t="str">
        <f t="shared" ca="1" si="32"/>
        <v/>
      </c>
      <c r="D311" s="83" t="str">
        <f t="shared" ca="1" si="33"/>
        <v/>
      </c>
      <c r="E311" s="81">
        <f t="shared" ca="1" si="37"/>
        <v>0</v>
      </c>
      <c r="F311" s="83"/>
      <c r="G311" s="82" t="str">
        <f t="shared" ca="1" si="34"/>
        <v/>
      </c>
      <c r="H311" s="82" t="str">
        <f t="shared" ca="1" si="35"/>
        <v/>
      </c>
      <c r="I311" s="82" t="str">
        <f t="shared" ca="1" si="36"/>
        <v/>
      </c>
    </row>
    <row r="312" spans="2:9" ht="15" thickBot="1" x14ac:dyDescent="0.35">
      <c r="B312" s="79" t="str">
        <f t="shared" ca="1" si="38"/>
        <v/>
      </c>
      <c r="C312" s="80" t="str">
        <f t="shared" ca="1" si="32"/>
        <v/>
      </c>
      <c r="D312" s="83" t="str">
        <f t="shared" ca="1" si="33"/>
        <v/>
      </c>
      <c r="E312" s="81">
        <f t="shared" ca="1" si="37"/>
        <v>0</v>
      </c>
      <c r="F312" s="83"/>
      <c r="G312" s="82" t="str">
        <f t="shared" ca="1" si="34"/>
        <v/>
      </c>
      <c r="H312" s="82" t="str">
        <f t="shared" ca="1" si="35"/>
        <v/>
      </c>
      <c r="I312" s="82" t="str">
        <f t="shared" ca="1" si="36"/>
        <v/>
      </c>
    </row>
    <row r="313" spans="2:9" ht="15" thickBot="1" x14ac:dyDescent="0.35">
      <c r="B313" s="79" t="str">
        <f t="shared" ca="1" si="38"/>
        <v/>
      </c>
      <c r="C313" s="80" t="str">
        <f t="shared" ca="1" si="32"/>
        <v/>
      </c>
      <c r="D313" s="83" t="str">
        <f t="shared" ca="1" si="33"/>
        <v/>
      </c>
      <c r="E313" s="81">
        <f t="shared" ca="1" si="37"/>
        <v>0</v>
      </c>
      <c r="F313" s="83"/>
      <c r="G313" s="82" t="str">
        <f t="shared" ca="1" si="34"/>
        <v/>
      </c>
      <c r="H313" s="82" t="str">
        <f t="shared" ca="1" si="35"/>
        <v/>
      </c>
      <c r="I313" s="82" t="str">
        <f t="shared" ca="1" si="36"/>
        <v/>
      </c>
    </row>
    <row r="314" spans="2:9" ht="15" thickBot="1" x14ac:dyDescent="0.35">
      <c r="B314" s="79" t="str">
        <f t="shared" ca="1" si="38"/>
        <v/>
      </c>
      <c r="C314" s="80" t="str">
        <f t="shared" ca="1" si="32"/>
        <v/>
      </c>
      <c r="D314" s="83" t="str">
        <f t="shared" ca="1" si="33"/>
        <v/>
      </c>
      <c r="E314" s="81">
        <f t="shared" ca="1" si="37"/>
        <v>0</v>
      </c>
      <c r="F314" s="83"/>
      <c r="G314" s="82" t="str">
        <f t="shared" ca="1" si="34"/>
        <v/>
      </c>
      <c r="H314" s="82" t="str">
        <f t="shared" ca="1" si="35"/>
        <v/>
      </c>
      <c r="I314" s="82" t="str">
        <f t="shared" ca="1" si="36"/>
        <v/>
      </c>
    </row>
    <row r="315" spans="2:9" ht="15" thickBot="1" x14ac:dyDescent="0.35">
      <c r="B315" s="79" t="str">
        <f t="shared" ca="1" si="38"/>
        <v/>
      </c>
      <c r="C315" s="80" t="str">
        <f t="shared" ca="1" si="32"/>
        <v/>
      </c>
      <c r="D315" s="83" t="str">
        <f t="shared" ca="1" si="33"/>
        <v/>
      </c>
      <c r="E315" s="81">
        <f t="shared" ca="1" si="37"/>
        <v>0</v>
      </c>
      <c r="F315" s="83"/>
      <c r="G315" s="82" t="str">
        <f t="shared" ca="1" si="34"/>
        <v/>
      </c>
      <c r="H315" s="82" t="str">
        <f t="shared" ca="1" si="35"/>
        <v/>
      </c>
      <c r="I315" s="82" t="str">
        <f t="shared" ca="1" si="36"/>
        <v/>
      </c>
    </row>
    <row r="316" spans="2:9" ht="15" thickBot="1" x14ac:dyDescent="0.35">
      <c r="B316" s="79" t="str">
        <f t="shared" ca="1" si="38"/>
        <v/>
      </c>
      <c r="C316" s="80" t="str">
        <f t="shared" ca="1" si="32"/>
        <v/>
      </c>
      <c r="D316" s="83" t="str">
        <f t="shared" ca="1" si="33"/>
        <v/>
      </c>
      <c r="E316" s="81">
        <f t="shared" ca="1" si="37"/>
        <v>0</v>
      </c>
      <c r="F316" s="83"/>
      <c r="G316" s="82" t="str">
        <f t="shared" ca="1" si="34"/>
        <v/>
      </c>
      <c r="H316" s="82" t="str">
        <f t="shared" ca="1" si="35"/>
        <v/>
      </c>
      <c r="I316" s="82" t="str">
        <f t="shared" ca="1" si="36"/>
        <v/>
      </c>
    </row>
    <row r="317" spans="2:9" ht="15" thickBot="1" x14ac:dyDescent="0.35">
      <c r="B317" s="79" t="str">
        <f t="shared" ca="1" si="38"/>
        <v/>
      </c>
      <c r="C317" s="80" t="str">
        <f t="shared" ca="1" si="32"/>
        <v/>
      </c>
      <c r="D317" s="83" t="str">
        <f t="shared" ca="1" si="33"/>
        <v/>
      </c>
      <c r="E317" s="81">
        <f t="shared" ca="1" si="37"/>
        <v>0</v>
      </c>
      <c r="F317" s="83"/>
      <c r="G317" s="82" t="str">
        <f t="shared" ca="1" si="34"/>
        <v/>
      </c>
      <c r="H317" s="82" t="str">
        <f t="shared" ca="1" si="35"/>
        <v/>
      </c>
      <c r="I317" s="82" t="str">
        <f t="shared" ca="1" si="36"/>
        <v/>
      </c>
    </row>
    <row r="318" spans="2:9" ht="15" thickBot="1" x14ac:dyDescent="0.35">
      <c r="B318" s="79" t="str">
        <f t="shared" ca="1" si="38"/>
        <v/>
      </c>
      <c r="C318" s="80" t="str">
        <f t="shared" ca="1" si="32"/>
        <v/>
      </c>
      <c r="D318" s="83" t="str">
        <f t="shared" ca="1" si="33"/>
        <v/>
      </c>
      <c r="E318" s="81">
        <f t="shared" ca="1" si="37"/>
        <v>0</v>
      </c>
      <c r="F318" s="83"/>
      <c r="G318" s="82" t="str">
        <f t="shared" ca="1" si="34"/>
        <v/>
      </c>
      <c r="H318" s="82" t="str">
        <f t="shared" ca="1" si="35"/>
        <v/>
      </c>
      <c r="I318" s="82" t="str">
        <f t="shared" ca="1" si="36"/>
        <v/>
      </c>
    </row>
    <row r="319" spans="2:9" ht="15" thickBot="1" x14ac:dyDescent="0.35">
      <c r="B319" s="79" t="str">
        <f t="shared" ca="1" si="38"/>
        <v/>
      </c>
      <c r="C319" s="80" t="str">
        <f t="shared" ca="1" si="32"/>
        <v/>
      </c>
      <c r="D319" s="83" t="str">
        <f t="shared" ca="1" si="33"/>
        <v/>
      </c>
      <c r="E319" s="81">
        <f t="shared" ca="1" si="37"/>
        <v>0</v>
      </c>
      <c r="F319" s="83"/>
      <c r="G319" s="82" t="str">
        <f t="shared" ca="1" si="34"/>
        <v/>
      </c>
      <c r="H319" s="82" t="str">
        <f t="shared" ca="1" si="35"/>
        <v/>
      </c>
      <c r="I319" s="82" t="str">
        <f t="shared" ca="1" si="36"/>
        <v/>
      </c>
    </row>
    <row r="320" spans="2:9" ht="15" thickBot="1" x14ac:dyDescent="0.35">
      <c r="B320" s="79" t="str">
        <f t="shared" ca="1" si="38"/>
        <v/>
      </c>
      <c r="C320" s="80" t="str">
        <f t="shared" ca="1" si="32"/>
        <v/>
      </c>
      <c r="D320" s="83" t="str">
        <f t="shared" ca="1" si="33"/>
        <v/>
      </c>
      <c r="E320" s="81">
        <f t="shared" ca="1" si="37"/>
        <v>0</v>
      </c>
      <c r="F320" s="83"/>
      <c r="G320" s="82" t="str">
        <f t="shared" ca="1" si="34"/>
        <v/>
      </c>
      <c r="H320" s="82" t="str">
        <f t="shared" ca="1" si="35"/>
        <v/>
      </c>
      <c r="I320" s="82" t="str">
        <f t="shared" ca="1" si="36"/>
        <v/>
      </c>
    </row>
    <row r="321" spans="2:9" ht="15" thickBot="1" x14ac:dyDescent="0.35">
      <c r="B321" s="79" t="str">
        <f t="shared" ca="1" si="38"/>
        <v/>
      </c>
      <c r="C321" s="80" t="str">
        <f t="shared" ca="1" si="32"/>
        <v/>
      </c>
      <c r="D321" s="83" t="str">
        <f t="shared" ca="1" si="33"/>
        <v/>
      </c>
      <c r="E321" s="81">
        <f t="shared" ca="1" si="37"/>
        <v>0</v>
      </c>
      <c r="F321" s="83"/>
      <c r="G321" s="82" t="str">
        <f t="shared" ca="1" si="34"/>
        <v/>
      </c>
      <c r="H321" s="82" t="str">
        <f t="shared" ca="1" si="35"/>
        <v/>
      </c>
      <c r="I321" s="82" t="str">
        <f t="shared" ca="1" si="36"/>
        <v/>
      </c>
    </row>
    <row r="322" spans="2:9" ht="15" thickBot="1" x14ac:dyDescent="0.35">
      <c r="B322" s="79" t="str">
        <f t="shared" ca="1" si="38"/>
        <v/>
      </c>
      <c r="C322" s="80" t="str">
        <f t="shared" ca="1" si="32"/>
        <v/>
      </c>
      <c r="D322" s="83" t="str">
        <f t="shared" ca="1" si="33"/>
        <v/>
      </c>
      <c r="E322" s="81">
        <f t="shared" ca="1" si="37"/>
        <v>0</v>
      </c>
      <c r="F322" s="83"/>
      <c r="G322" s="82" t="str">
        <f t="shared" ca="1" si="34"/>
        <v/>
      </c>
      <c r="H322" s="82" t="str">
        <f t="shared" ca="1" si="35"/>
        <v/>
      </c>
      <c r="I322" s="82" t="str">
        <f t="shared" ca="1" si="36"/>
        <v/>
      </c>
    </row>
    <row r="323" spans="2:9" ht="15" thickBot="1" x14ac:dyDescent="0.35">
      <c r="B323" s="79" t="str">
        <f t="shared" ca="1" si="38"/>
        <v/>
      </c>
      <c r="C323" s="80" t="str">
        <f t="shared" ca="1" si="32"/>
        <v/>
      </c>
      <c r="D323" s="83" t="str">
        <f t="shared" ca="1" si="33"/>
        <v/>
      </c>
      <c r="E323" s="81">
        <f t="shared" ca="1" si="37"/>
        <v>0</v>
      </c>
      <c r="F323" s="83"/>
      <c r="G323" s="82" t="str">
        <f t="shared" ca="1" si="34"/>
        <v/>
      </c>
      <c r="H323" s="82" t="str">
        <f t="shared" ca="1" si="35"/>
        <v/>
      </c>
      <c r="I323" s="82" t="str">
        <f t="shared" ca="1" si="36"/>
        <v/>
      </c>
    </row>
    <row r="324" spans="2:9" ht="15" thickBot="1" x14ac:dyDescent="0.35">
      <c r="B324" s="79" t="str">
        <f t="shared" ca="1" si="38"/>
        <v/>
      </c>
      <c r="C324" s="80" t="str">
        <f t="shared" ca="1" si="32"/>
        <v/>
      </c>
      <c r="D324" s="83" t="str">
        <f t="shared" ca="1" si="33"/>
        <v/>
      </c>
      <c r="E324" s="81">
        <f t="shared" ca="1" si="37"/>
        <v>0</v>
      </c>
      <c r="F324" s="83"/>
      <c r="G324" s="82" t="str">
        <f t="shared" ca="1" si="34"/>
        <v/>
      </c>
      <c r="H324" s="82" t="str">
        <f t="shared" ca="1" si="35"/>
        <v/>
      </c>
      <c r="I324" s="82" t="str">
        <f t="shared" ca="1" si="36"/>
        <v/>
      </c>
    </row>
    <row r="325" spans="2:9" ht="15" thickBot="1" x14ac:dyDescent="0.35">
      <c r="B325" s="79" t="str">
        <f t="shared" ca="1" si="38"/>
        <v/>
      </c>
      <c r="C325" s="80" t="str">
        <f t="shared" ca="1" si="32"/>
        <v/>
      </c>
      <c r="D325" s="83" t="str">
        <f t="shared" ca="1" si="33"/>
        <v/>
      </c>
      <c r="E325" s="81">
        <f t="shared" ca="1" si="37"/>
        <v>0</v>
      </c>
      <c r="F325" s="83"/>
      <c r="G325" s="82" t="str">
        <f t="shared" ca="1" si="34"/>
        <v/>
      </c>
      <c r="H325" s="82" t="str">
        <f t="shared" ca="1" si="35"/>
        <v/>
      </c>
      <c r="I325" s="82" t="str">
        <f t="shared" ca="1" si="36"/>
        <v/>
      </c>
    </row>
    <row r="326" spans="2:9" ht="15" thickBot="1" x14ac:dyDescent="0.35">
      <c r="B326" s="79" t="str">
        <f t="shared" ca="1" si="38"/>
        <v/>
      </c>
      <c r="C326" s="80" t="str">
        <f t="shared" ca="1" si="32"/>
        <v/>
      </c>
      <c r="D326" s="83" t="str">
        <f t="shared" ca="1" si="33"/>
        <v/>
      </c>
      <c r="E326" s="81">
        <f t="shared" ca="1" si="37"/>
        <v>0</v>
      </c>
      <c r="F326" s="83"/>
      <c r="G326" s="82" t="str">
        <f t="shared" ca="1" si="34"/>
        <v/>
      </c>
      <c r="H326" s="82" t="str">
        <f t="shared" ca="1" si="35"/>
        <v/>
      </c>
      <c r="I326" s="82" t="str">
        <f t="shared" ca="1" si="36"/>
        <v/>
      </c>
    </row>
    <row r="327" spans="2:9" ht="15" thickBot="1" x14ac:dyDescent="0.35">
      <c r="B327" s="79" t="str">
        <f t="shared" ca="1" si="38"/>
        <v/>
      </c>
      <c r="C327" s="80" t="str">
        <f t="shared" ca="1" si="32"/>
        <v/>
      </c>
      <c r="D327" s="83" t="str">
        <f t="shared" ca="1" si="33"/>
        <v/>
      </c>
      <c r="E327" s="81">
        <f t="shared" ca="1" si="37"/>
        <v>0</v>
      </c>
      <c r="F327" s="83"/>
      <c r="G327" s="82" t="str">
        <f t="shared" ca="1" si="34"/>
        <v/>
      </c>
      <c r="H327" s="82" t="str">
        <f t="shared" ca="1" si="35"/>
        <v/>
      </c>
      <c r="I327" s="82" t="str">
        <f t="shared" ca="1" si="36"/>
        <v/>
      </c>
    </row>
    <row r="328" spans="2:9" ht="15" thickBot="1" x14ac:dyDescent="0.35">
      <c r="B328" s="79" t="str">
        <f t="shared" ca="1" si="38"/>
        <v/>
      </c>
      <c r="C328" s="80" t="str">
        <f t="shared" ca="1" si="32"/>
        <v/>
      </c>
      <c r="D328" s="83" t="str">
        <f t="shared" ca="1" si="33"/>
        <v/>
      </c>
      <c r="E328" s="81">
        <f t="shared" ca="1" si="37"/>
        <v>0</v>
      </c>
      <c r="F328" s="83"/>
      <c r="G328" s="82" t="str">
        <f t="shared" ca="1" si="34"/>
        <v/>
      </c>
      <c r="H328" s="82" t="str">
        <f t="shared" ca="1" si="35"/>
        <v/>
      </c>
      <c r="I328" s="82" t="str">
        <f t="shared" ca="1" si="36"/>
        <v/>
      </c>
    </row>
    <row r="329" spans="2:9" ht="15" thickBot="1" x14ac:dyDescent="0.35">
      <c r="B329" s="79" t="str">
        <f t="shared" ca="1" si="38"/>
        <v/>
      </c>
      <c r="C329" s="80" t="str">
        <f t="shared" ca="1" si="32"/>
        <v/>
      </c>
      <c r="D329" s="83" t="str">
        <f t="shared" ca="1" si="33"/>
        <v/>
      </c>
      <c r="E329" s="81">
        <f t="shared" ca="1" si="37"/>
        <v>0</v>
      </c>
      <c r="F329" s="83"/>
      <c r="G329" s="82" t="str">
        <f t="shared" ca="1" si="34"/>
        <v/>
      </c>
      <c r="H329" s="82" t="str">
        <f t="shared" ca="1" si="35"/>
        <v/>
      </c>
      <c r="I329" s="82" t="str">
        <f t="shared" ca="1" si="36"/>
        <v/>
      </c>
    </row>
    <row r="330" spans="2:9" ht="15" thickBot="1" x14ac:dyDescent="0.35">
      <c r="B330" s="79" t="str">
        <f t="shared" ca="1" si="38"/>
        <v/>
      </c>
      <c r="C330" s="80" t="str">
        <f t="shared" ca="1" si="32"/>
        <v/>
      </c>
      <c r="D330" s="83" t="str">
        <f t="shared" ca="1" si="33"/>
        <v/>
      </c>
      <c r="E330" s="81">
        <f t="shared" ca="1" si="37"/>
        <v>0</v>
      </c>
      <c r="F330" s="83"/>
      <c r="G330" s="82" t="str">
        <f t="shared" ca="1" si="34"/>
        <v/>
      </c>
      <c r="H330" s="82" t="str">
        <f t="shared" ca="1" si="35"/>
        <v/>
      </c>
      <c r="I330" s="82" t="str">
        <f t="shared" ca="1" si="36"/>
        <v/>
      </c>
    </row>
    <row r="331" spans="2:9" ht="15" thickBot="1" x14ac:dyDescent="0.35">
      <c r="B331" s="79" t="str">
        <f t="shared" ca="1" si="38"/>
        <v/>
      </c>
      <c r="C331" s="80" t="str">
        <f t="shared" ca="1" si="32"/>
        <v/>
      </c>
      <c r="D331" s="83" t="str">
        <f t="shared" ca="1" si="33"/>
        <v/>
      </c>
      <c r="E331" s="81">
        <f t="shared" ca="1" si="37"/>
        <v>0</v>
      </c>
      <c r="F331" s="83"/>
      <c r="G331" s="82" t="str">
        <f t="shared" ca="1" si="34"/>
        <v/>
      </c>
      <c r="H331" s="82" t="str">
        <f t="shared" ca="1" si="35"/>
        <v/>
      </c>
      <c r="I331" s="82" t="str">
        <f t="shared" ca="1" si="36"/>
        <v/>
      </c>
    </row>
    <row r="332" spans="2:9" ht="15" thickBot="1" x14ac:dyDescent="0.35">
      <c r="B332" s="79" t="str">
        <f t="shared" ca="1" si="38"/>
        <v/>
      </c>
      <c r="C332" s="80" t="str">
        <f t="shared" ca="1" si="32"/>
        <v/>
      </c>
      <c r="D332" s="83" t="str">
        <f t="shared" ca="1" si="33"/>
        <v/>
      </c>
      <c r="E332" s="81">
        <f t="shared" ca="1" si="37"/>
        <v>0</v>
      </c>
      <c r="F332" s="83"/>
      <c r="G332" s="82" t="str">
        <f t="shared" ca="1" si="34"/>
        <v/>
      </c>
      <c r="H332" s="82" t="str">
        <f t="shared" ca="1" si="35"/>
        <v/>
      </c>
      <c r="I332" s="82" t="str">
        <f t="shared" ca="1" si="36"/>
        <v/>
      </c>
    </row>
    <row r="333" spans="2:9" ht="15" thickBot="1" x14ac:dyDescent="0.35">
      <c r="B333" s="79" t="str">
        <f t="shared" ca="1" si="38"/>
        <v/>
      </c>
      <c r="C333" s="80" t="str">
        <f t="shared" ca="1" si="32"/>
        <v/>
      </c>
      <c r="D333" s="83" t="str">
        <f t="shared" ca="1" si="33"/>
        <v/>
      </c>
      <c r="E333" s="81">
        <f t="shared" ca="1" si="37"/>
        <v>0</v>
      </c>
      <c r="F333" s="83"/>
      <c r="G333" s="82" t="str">
        <f t="shared" ca="1" si="34"/>
        <v/>
      </c>
      <c r="H333" s="82" t="str">
        <f t="shared" ca="1" si="35"/>
        <v/>
      </c>
      <c r="I333" s="82" t="str">
        <f t="shared" ca="1" si="36"/>
        <v/>
      </c>
    </row>
    <row r="334" spans="2:9" ht="15" thickBot="1" x14ac:dyDescent="0.35">
      <c r="B334" s="79" t="str">
        <f t="shared" ca="1" si="38"/>
        <v/>
      </c>
      <c r="C334" s="80" t="str">
        <f t="shared" ca="1" si="32"/>
        <v/>
      </c>
      <c r="D334" s="83" t="str">
        <f t="shared" ca="1" si="33"/>
        <v/>
      </c>
      <c r="E334" s="81">
        <f t="shared" ca="1" si="37"/>
        <v>0</v>
      </c>
      <c r="F334" s="83"/>
      <c r="G334" s="82" t="str">
        <f t="shared" ca="1" si="34"/>
        <v/>
      </c>
      <c r="H334" s="82" t="str">
        <f t="shared" ca="1" si="35"/>
        <v/>
      </c>
      <c r="I334" s="82" t="str">
        <f t="shared" ca="1" si="36"/>
        <v/>
      </c>
    </row>
    <row r="335" spans="2:9" ht="15" thickBot="1" x14ac:dyDescent="0.35">
      <c r="B335" s="79" t="str">
        <f t="shared" ca="1" si="38"/>
        <v/>
      </c>
      <c r="C335" s="80" t="str">
        <f t="shared" ca="1" si="32"/>
        <v/>
      </c>
      <c r="D335" s="83" t="str">
        <f t="shared" ca="1" si="33"/>
        <v/>
      </c>
      <c r="E335" s="81">
        <f t="shared" ca="1" si="37"/>
        <v>0</v>
      </c>
      <c r="F335" s="83"/>
      <c r="G335" s="82" t="str">
        <f t="shared" ca="1" si="34"/>
        <v/>
      </c>
      <c r="H335" s="82" t="str">
        <f t="shared" ca="1" si="35"/>
        <v/>
      </c>
      <c r="I335" s="82" t="str">
        <f t="shared" ca="1" si="36"/>
        <v/>
      </c>
    </row>
    <row r="336" spans="2:9" ht="15" thickBot="1" x14ac:dyDescent="0.35">
      <c r="B336" s="79" t="str">
        <f t="shared" ca="1" si="38"/>
        <v/>
      </c>
      <c r="C336" s="80" t="str">
        <f t="shared" ca="1" si="32"/>
        <v/>
      </c>
      <c r="D336" s="83" t="str">
        <f t="shared" ca="1" si="33"/>
        <v/>
      </c>
      <c r="E336" s="81">
        <f t="shared" ca="1" si="37"/>
        <v>0</v>
      </c>
      <c r="F336" s="83"/>
      <c r="G336" s="82" t="str">
        <f t="shared" ca="1" si="34"/>
        <v/>
      </c>
      <c r="H336" s="82" t="str">
        <f t="shared" ca="1" si="35"/>
        <v/>
      </c>
      <c r="I336" s="82" t="str">
        <f t="shared" ca="1" si="36"/>
        <v/>
      </c>
    </row>
    <row r="337" spans="2:9" ht="15" thickBot="1" x14ac:dyDescent="0.35">
      <c r="B337" s="79" t="str">
        <f t="shared" ca="1" si="38"/>
        <v/>
      </c>
      <c r="C337" s="80" t="str">
        <f t="shared" ca="1" si="32"/>
        <v/>
      </c>
      <c r="D337" s="83" t="str">
        <f t="shared" ca="1" si="33"/>
        <v/>
      </c>
      <c r="E337" s="81">
        <f t="shared" ca="1" si="37"/>
        <v>0</v>
      </c>
      <c r="F337" s="83"/>
      <c r="G337" s="82" t="str">
        <f t="shared" ca="1" si="34"/>
        <v/>
      </c>
      <c r="H337" s="82" t="str">
        <f t="shared" ca="1" si="35"/>
        <v/>
      </c>
      <c r="I337" s="82" t="str">
        <f t="shared" ca="1" si="36"/>
        <v/>
      </c>
    </row>
    <row r="338" spans="2:9" ht="15" thickBot="1" x14ac:dyDescent="0.35">
      <c r="B338" s="79" t="str">
        <f t="shared" ca="1" si="38"/>
        <v/>
      </c>
      <c r="C338" s="80" t="str">
        <f t="shared" ca="1" si="32"/>
        <v/>
      </c>
      <c r="D338" s="83" t="str">
        <f t="shared" ca="1" si="33"/>
        <v/>
      </c>
      <c r="E338" s="81">
        <f t="shared" ca="1" si="37"/>
        <v>0</v>
      </c>
      <c r="F338" s="83"/>
      <c r="G338" s="82" t="str">
        <f t="shared" ca="1" si="34"/>
        <v/>
      </c>
      <c r="H338" s="82" t="str">
        <f t="shared" ca="1" si="35"/>
        <v/>
      </c>
      <c r="I338" s="82" t="str">
        <f t="shared" ca="1" si="36"/>
        <v/>
      </c>
    </row>
    <row r="339" spans="2:9" ht="15" thickBot="1" x14ac:dyDescent="0.35">
      <c r="B339" s="79" t="str">
        <f t="shared" ca="1" si="38"/>
        <v/>
      </c>
      <c r="C339" s="80" t="str">
        <f t="shared" ca="1" si="32"/>
        <v/>
      </c>
      <c r="D339" s="83" t="str">
        <f t="shared" ca="1" si="33"/>
        <v/>
      </c>
      <c r="E339" s="81">
        <f t="shared" ca="1" si="37"/>
        <v>0</v>
      </c>
      <c r="F339" s="83"/>
      <c r="G339" s="82" t="str">
        <f t="shared" ca="1" si="34"/>
        <v/>
      </c>
      <c r="H339" s="82" t="str">
        <f t="shared" ca="1" si="35"/>
        <v/>
      </c>
      <c r="I339" s="82" t="str">
        <f t="shared" ca="1" si="36"/>
        <v/>
      </c>
    </row>
    <row r="340" spans="2:9" ht="15" thickBot="1" x14ac:dyDescent="0.35">
      <c r="B340" s="79" t="str">
        <f t="shared" ca="1" si="38"/>
        <v/>
      </c>
      <c r="C340" s="80" t="str">
        <f t="shared" ca="1" si="32"/>
        <v/>
      </c>
      <c r="D340" s="83" t="str">
        <f t="shared" ca="1" si="33"/>
        <v/>
      </c>
      <c r="E340" s="81">
        <f t="shared" ca="1" si="37"/>
        <v>0</v>
      </c>
      <c r="F340" s="83"/>
      <c r="G340" s="82" t="str">
        <f t="shared" ca="1" si="34"/>
        <v/>
      </c>
      <c r="H340" s="82" t="str">
        <f t="shared" ca="1" si="35"/>
        <v/>
      </c>
      <c r="I340" s="82" t="str">
        <f t="shared" ca="1" si="36"/>
        <v/>
      </c>
    </row>
    <row r="341" spans="2:9" ht="15" thickBot="1" x14ac:dyDescent="0.35">
      <c r="B341" s="79" t="str">
        <f t="shared" ca="1" si="38"/>
        <v/>
      </c>
      <c r="C341" s="80" t="str">
        <f t="shared" ca="1" si="32"/>
        <v/>
      </c>
      <c r="D341" s="83" t="str">
        <f t="shared" ca="1" si="33"/>
        <v/>
      </c>
      <c r="E341" s="81">
        <f t="shared" ca="1" si="37"/>
        <v>0</v>
      </c>
      <c r="F341" s="83"/>
      <c r="G341" s="82" t="str">
        <f t="shared" ca="1" si="34"/>
        <v/>
      </c>
      <c r="H341" s="82" t="str">
        <f t="shared" ca="1" si="35"/>
        <v/>
      </c>
      <c r="I341" s="82" t="str">
        <f t="shared" ca="1" si="36"/>
        <v/>
      </c>
    </row>
    <row r="342" spans="2:9" ht="15" thickBot="1" x14ac:dyDescent="0.35">
      <c r="B342" s="79" t="str">
        <f t="shared" ca="1" si="38"/>
        <v/>
      </c>
      <c r="C342" s="80" t="str">
        <f t="shared" ca="1" si="32"/>
        <v/>
      </c>
      <c r="D342" s="83" t="str">
        <f t="shared" ca="1" si="33"/>
        <v/>
      </c>
      <c r="E342" s="81">
        <f t="shared" ca="1" si="37"/>
        <v>0</v>
      </c>
      <c r="F342" s="83"/>
      <c r="G342" s="82" t="str">
        <f t="shared" ca="1" si="34"/>
        <v/>
      </c>
      <c r="H342" s="82" t="str">
        <f t="shared" ca="1" si="35"/>
        <v/>
      </c>
      <c r="I342" s="82" t="str">
        <f t="shared" ca="1" si="36"/>
        <v/>
      </c>
    </row>
    <row r="343" spans="2:9" ht="15" thickBot="1" x14ac:dyDescent="0.35">
      <c r="B343" s="79" t="str">
        <f t="shared" ca="1" si="38"/>
        <v/>
      </c>
      <c r="C343" s="80" t="str">
        <f t="shared" ca="1" si="32"/>
        <v/>
      </c>
      <c r="D343" s="83" t="str">
        <f t="shared" ca="1" si="33"/>
        <v/>
      </c>
      <c r="E343" s="81">
        <f t="shared" ca="1" si="37"/>
        <v>0</v>
      </c>
      <c r="F343" s="83"/>
      <c r="G343" s="82" t="str">
        <f t="shared" ca="1" si="34"/>
        <v/>
      </c>
      <c r="H343" s="82" t="str">
        <f t="shared" ca="1" si="35"/>
        <v/>
      </c>
      <c r="I343" s="82" t="str">
        <f t="shared" ca="1" si="36"/>
        <v/>
      </c>
    </row>
    <row r="344" spans="2:9" ht="15" thickBot="1" x14ac:dyDescent="0.35">
      <c r="B344" s="79" t="str">
        <f t="shared" ca="1" si="38"/>
        <v/>
      </c>
      <c r="C344" s="80" t="str">
        <f t="shared" ref="C344:C407" ca="1" si="39">IF($E$10="End of the Period",IF(B344="","",IF(OR(payment_frequency_4="Weekly",payment_frequency_4="Bi-weekly",payment_frequency_4="Semi-monthly"),first_payment_date_4+B344*VLOOKUP(payment_frequency_4,periodic_table,2,0),EDATE(first_payment_date_4,B344*VLOOKUP(payment_frequency_4,periodic_table,2,0)))),IF(B344="","",IF(OR(payment_frequency_4="Weekly",payment_frequency_4="Bi-weekly",payment_frequency_4="Semi-monthly"),first_payment_date_4+(B344-1)*VLOOKUP(payment_frequency_4,periodic_table,2,0),EDATE(first_payment_date_4,(B344-1)*VLOOKUP(payment_frequency_4,periodic_table,2,0)))))</f>
        <v/>
      </c>
      <c r="D344" s="83" t="str">
        <f t="shared" ref="D344:D407" ca="1" si="40">IF(B344="","",IF(I343&lt;payment_4,I343*(1+rate_4),payment_4))</f>
        <v/>
      </c>
      <c r="E344" s="81">
        <f t="shared" ca="1" si="37"/>
        <v>0</v>
      </c>
      <c r="F344" s="83"/>
      <c r="G344" s="82" t="str">
        <f t="shared" ref="G344:G407" ca="1" si="41">IF(AND(payment_type_4=1,B344=1),0,IF(B344="","",I343*rate_4))</f>
        <v/>
      </c>
      <c r="H344" s="82" t="str">
        <f t="shared" ca="1" si="35"/>
        <v/>
      </c>
      <c r="I344" s="82" t="str">
        <f t="shared" ca="1" si="36"/>
        <v/>
      </c>
    </row>
    <row r="345" spans="2:9" ht="15" thickBot="1" x14ac:dyDescent="0.35">
      <c r="B345" s="79" t="str">
        <f t="shared" ca="1" si="38"/>
        <v/>
      </c>
      <c r="C345" s="80" t="str">
        <f t="shared" ca="1" si="39"/>
        <v/>
      </c>
      <c r="D345" s="83" t="str">
        <f t="shared" ca="1" si="40"/>
        <v/>
      </c>
      <c r="E345" s="81">
        <f t="shared" ca="1" si="37"/>
        <v>0</v>
      </c>
      <c r="F345" s="83"/>
      <c r="G345" s="82" t="str">
        <f t="shared" ca="1" si="41"/>
        <v/>
      </c>
      <c r="H345" s="82" t="str">
        <f t="shared" ref="H345:H408" ca="1" si="42">IF(B345="","",D345-G345+E345+F345)</f>
        <v/>
      </c>
      <c r="I345" s="82" t="str">
        <f t="shared" ref="I345:I408" ca="1" si="43">IFERROR(IF(H345&lt;=0,"",I344-H345),"")</f>
        <v/>
      </c>
    </row>
    <row r="346" spans="2:9" ht="15" thickBot="1" x14ac:dyDescent="0.35">
      <c r="B346" s="79" t="str">
        <f t="shared" ca="1" si="38"/>
        <v/>
      </c>
      <c r="C346" s="80" t="str">
        <f t="shared" ca="1" si="39"/>
        <v/>
      </c>
      <c r="D346" s="83" t="str">
        <f t="shared" ca="1" si="40"/>
        <v/>
      </c>
      <c r="E346" s="81">
        <f t="shared" ca="1" si="37"/>
        <v>0</v>
      </c>
      <c r="F346" s="83"/>
      <c r="G346" s="82" t="str">
        <f t="shared" ca="1" si="41"/>
        <v/>
      </c>
      <c r="H346" s="82" t="str">
        <f t="shared" ca="1" si="42"/>
        <v/>
      </c>
      <c r="I346" s="82" t="str">
        <f t="shared" ca="1" si="43"/>
        <v/>
      </c>
    </row>
    <row r="347" spans="2:9" ht="15" thickBot="1" x14ac:dyDescent="0.35">
      <c r="B347" s="79" t="str">
        <f t="shared" ca="1" si="38"/>
        <v/>
      </c>
      <c r="C347" s="80" t="str">
        <f t="shared" ca="1" si="39"/>
        <v/>
      </c>
      <c r="D347" s="83" t="str">
        <f t="shared" ca="1" si="40"/>
        <v/>
      </c>
      <c r="E347" s="81">
        <f t="shared" ca="1" si="37"/>
        <v>0</v>
      </c>
      <c r="F347" s="83"/>
      <c r="G347" s="82" t="str">
        <f t="shared" ca="1" si="41"/>
        <v/>
      </c>
      <c r="H347" s="82" t="str">
        <f t="shared" ca="1" si="42"/>
        <v/>
      </c>
      <c r="I347" s="82" t="str">
        <f t="shared" ca="1" si="43"/>
        <v/>
      </c>
    </row>
    <row r="348" spans="2:9" ht="15" thickBot="1" x14ac:dyDescent="0.35">
      <c r="B348" s="79" t="str">
        <f t="shared" ca="1" si="38"/>
        <v/>
      </c>
      <c r="C348" s="80" t="str">
        <f t="shared" ca="1" si="39"/>
        <v/>
      </c>
      <c r="D348" s="83" t="str">
        <f t="shared" ca="1" si="40"/>
        <v/>
      </c>
      <c r="E348" s="81">
        <f t="shared" ca="1" si="37"/>
        <v>0</v>
      </c>
      <c r="F348" s="83"/>
      <c r="G348" s="82" t="str">
        <f t="shared" ca="1" si="41"/>
        <v/>
      </c>
      <c r="H348" s="82" t="str">
        <f t="shared" ca="1" si="42"/>
        <v/>
      </c>
      <c r="I348" s="82" t="str">
        <f t="shared" ca="1" si="43"/>
        <v/>
      </c>
    </row>
    <row r="349" spans="2:9" ht="15" thickBot="1" x14ac:dyDescent="0.35">
      <c r="B349" s="79" t="str">
        <f t="shared" ca="1" si="38"/>
        <v/>
      </c>
      <c r="C349" s="80" t="str">
        <f t="shared" ca="1" si="39"/>
        <v/>
      </c>
      <c r="D349" s="83" t="str">
        <f t="shared" ca="1" si="40"/>
        <v/>
      </c>
      <c r="E349" s="81">
        <f t="shared" ca="1" si="37"/>
        <v>0</v>
      </c>
      <c r="F349" s="83"/>
      <c r="G349" s="82" t="str">
        <f t="shared" ca="1" si="41"/>
        <v/>
      </c>
      <c r="H349" s="82" t="str">
        <f t="shared" ca="1" si="42"/>
        <v/>
      </c>
      <c r="I349" s="82" t="str">
        <f t="shared" ca="1" si="43"/>
        <v/>
      </c>
    </row>
    <row r="350" spans="2:9" ht="15" thickBot="1" x14ac:dyDescent="0.35">
      <c r="B350" s="79" t="str">
        <f t="shared" ca="1" si="38"/>
        <v/>
      </c>
      <c r="C350" s="80" t="str">
        <f t="shared" ca="1" si="39"/>
        <v/>
      </c>
      <c r="D350" s="83" t="str">
        <f t="shared" ca="1" si="40"/>
        <v/>
      </c>
      <c r="E350" s="81">
        <f t="shared" ca="1" si="37"/>
        <v>0</v>
      </c>
      <c r="F350" s="83"/>
      <c r="G350" s="82" t="str">
        <f t="shared" ca="1" si="41"/>
        <v/>
      </c>
      <c r="H350" s="82" t="str">
        <f t="shared" ca="1" si="42"/>
        <v/>
      </c>
      <c r="I350" s="82" t="str">
        <f t="shared" ca="1" si="43"/>
        <v/>
      </c>
    </row>
    <row r="351" spans="2:9" ht="15" thickBot="1" x14ac:dyDescent="0.35">
      <c r="B351" s="79" t="str">
        <f t="shared" ca="1" si="38"/>
        <v/>
      </c>
      <c r="C351" s="80" t="str">
        <f t="shared" ca="1" si="39"/>
        <v/>
      </c>
      <c r="D351" s="83" t="str">
        <f t="shared" ca="1" si="40"/>
        <v/>
      </c>
      <c r="E351" s="81">
        <f t="shared" ca="1" si="37"/>
        <v>0</v>
      </c>
      <c r="F351" s="83"/>
      <c r="G351" s="82" t="str">
        <f t="shared" ca="1" si="41"/>
        <v/>
      </c>
      <c r="H351" s="82" t="str">
        <f t="shared" ca="1" si="42"/>
        <v/>
      </c>
      <c r="I351" s="82" t="str">
        <f t="shared" ca="1" si="43"/>
        <v/>
      </c>
    </row>
    <row r="352" spans="2:9" ht="15" thickBot="1" x14ac:dyDescent="0.35">
      <c r="B352" s="79" t="str">
        <f t="shared" ca="1" si="38"/>
        <v/>
      </c>
      <c r="C352" s="80" t="str">
        <f t="shared" ca="1" si="39"/>
        <v/>
      </c>
      <c r="D352" s="83" t="str">
        <f t="shared" ca="1" si="40"/>
        <v/>
      </c>
      <c r="E352" s="81">
        <f t="shared" ca="1" si="37"/>
        <v>0</v>
      </c>
      <c r="F352" s="83"/>
      <c r="G352" s="82" t="str">
        <f t="shared" ca="1" si="41"/>
        <v/>
      </c>
      <c r="H352" s="82" t="str">
        <f t="shared" ca="1" si="42"/>
        <v/>
      </c>
      <c r="I352" s="82" t="str">
        <f t="shared" ca="1" si="43"/>
        <v/>
      </c>
    </row>
    <row r="353" spans="2:9" ht="15" thickBot="1" x14ac:dyDescent="0.35">
      <c r="B353" s="79" t="str">
        <f t="shared" ca="1" si="38"/>
        <v/>
      </c>
      <c r="C353" s="80" t="str">
        <f t="shared" ca="1" si="39"/>
        <v/>
      </c>
      <c r="D353" s="83" t="str">
        <f t="shared" ca="1" si="40"/>
        <v/>
      </c>
      <c r="E353" s="81">
        <f t="shared" ca="1" si="37"/>
        <v>0</v>
      </c>
      <c r="F353" s="83"/>
      <c r="G353" s="82" t="str">
        <f t="shared" ca="1" si="41"/>
        <v/>
      </c>
      <c r="H353" s="82" t="str">
        <f t="shared" ca="1" si="42"/>
        <v/>
      </c>
      <c r="I353" s="82" t="str">
        <f t="shared" ca="1" si="43"/>
        <v/>
      </c>
    </row>
    <row r="354" spans="2:9" ht="15" thickBot="1" x14ac:dyDescent="0.35">
      <c r="B354" s="79" t="str">
        <f t="shared" ca="1" si="38"/>
        <v/>
      </c>
      <c r="C354" s="80" t="str">
        <f t="shared" ca="1" si="39"/>
        <v/>
      </c>
      <c r="D354" s="83" t="str">
        <f t="shared" ca="1" si="40"/>
        <v/>
      </c>
      <c r="E354" s="81">
        <f t="shared" ca="1" si="37"/>
        <v>0</v>
      </c>
      <c r="F354" s="83"/>
      <c r="G354" s="82" t="str">
        <f t="shared" ca="1" si="41"/>
        <v/>
      </c>
      <c r="H354" s="82" t="str">
        <f t="shared" ca="1" si="42"/>
        <v/>
      </c>
      <c r="I354" s="82" t="str">
        <f t="shared" ca="1" si="43"/>
        <v/>
      </c>
    </row>
    <row r="355" spans="2:9" ht="15" thickBot="1" x14ac:dyDescent="0.35">
      <c r="B355" s="79" t="str">
        <f t="shared" ca="1" si="38"/>
        <v/>
      </c>
      <c r="C355" s="80" t="str">
        <f t="shared" ca="1" si="39"/>
        <v/>
      </c>
      <c r="D355" s="83" t="str">
        <f t="shared" ca="1" si="40"/>
        <v/>
      </c>
      <c r="E355" s="81">
        <f t="shared" ca="1" si="37"/>
        <v>0</v>
      </c>
      <c r="F355" s="83"/>
      <c r="G355" s="82" t="str">
        <f t="shared" ca="1" si="41"/>
        <v/>
      </c>
      <c r="H355" s="82" t="str">
        <f t="shared" ca="1" si="42"/>
        <v/>
      </c>
      <c r="I355" s="82" t="str">
        <f t="shared" ca="1" si="43"/>
        <v/>
      </c>
    </row>
    <row r="356" spans="2:9" ht="15" thickBot="1" x14ac:dyDescent="0.35">
      <c r="B356" s="79" t="str">
        <f t="shared" ca="1" si="38"/>
        <v/>
      </c>
      <c r="C356" s="80" t="str">
        <f t="shared" ca="1" si="39"/>
        <v/>
      </c>
      <c r="D356" s="83" t="str">
        <f t="shared" ca="1" si="40"/>
        <v/>
      </c>
      <c r="E356" s="81">
        <f t="shared" ref="E356:E419" ca="1" si="44">IFERROR(IF(I355-D356&lt;$E$13,0,IF(B356=$I$17,$E$13,IF(B356&lt;$I$17,0,IF(MOD(B356-$I$17,$E$18)=0,$E$13,0)))),0)</f>
        <v>0</v>
      </c>
      <c r="F356" s="83"/>
      <c r="G356" s="82" t="str">
        <f t="shared" ca="1" si="41"/>
        <v/>
      </c>
      <c r="H356" s="82" t="str">
        <f t="shared" ca="1" si="42"/>
        <v/>
      </c>
      <c r="I356" s="82" t="str">
        <f t="shared" ca="1" si="43"/>
        <v/>
      </c>
    </row>
    <row r="357" spans="2:9" ht="15" thickBot="1" x14ac:dyDescent="0.35">
      <c r="B357" s="79" t="str">
        <f t="shared" ca="1" si="38"/>
        <v/>
      </c>
      <c r="C357" s="80" t="str">
        <f t="shared" ca="1" si="39"/>
        <v/>
      </c>
      <c r="D357" s="83" t="str">
        <f t="shared" ca="1" si="40"/>
        <v/>
      </c>
      <c r="E357" s="81">
        <f t="shared" ca="1" si="44"/>
        <v>0</v>
      </c>
      <c r="F357" s="83"/>
      <c r="G357" s="82" t="str">
        <f t="shared" ca="1" si="41"/>
        <v/>
      </c>
      <c r="H357" s="82" t="str">
        <f t="shared" ca="1" si="42"/>
        <v/>
      </c>
      <c r="I357" s="82" t="str">
        <f t="shared" ca="1" si="43"/>
        <v/>
      </c>
    </row>
    <row r="358" spans="2:9" ht="15" thickBot="1" x14ac:dyDescent="0.35">
      <c r="B358" s="79" t="str">
        <f t="shared" ca="1" si="38"/>
        <v/>
      </c>
      <c r="C358" s="80" t="str">
        <f t="shared" ca="1" si="39"/>
        <v/>
      </c>
      <c r="D358" s="83" t="str">
        <f t="shared" ca="1" si="40"/>
        <v/>
      </c>
      <c r="E358" s="81">
        <f t="shared" ca="1" si="44"/>
        <v>0</v>
      </c>
      <c r="F358" s="83"/>
      <c r="G358" s="82" t="str">
        <f t="shared" ca="1" si="41"/>
        <v/>
      </c>
      <c r="H358" s="82" t="str">
        <f t="shared" ca="1" si="42"/>
        <v/>
      </c>
      <c r="I358" s="82" t="str">
        <f t="shared" ca="1" si="43"/>
        <v/>
      </c>
    </row>
    <row r="359" spans="2:9" ht="15" thickBot="1" x14ac:dyDescent="0.35">
      <c r="B359" s="79" t="str">
        <f t="shared" ca="1" si="38"/>
        <v/>
      </c>
      <c r="C359" s="80" t="str">
        <f t="shared" ca="1" si="39"/>
        <v/>
      </c>
      <c r="D359" s="83" t="str">
        <f t="shared" ca="1" si="40"/>
        <v/>
      </c>
      <c r="E359" s="81">
        <f t="shared" ca="1" si="44"/>
        <v>0</v>
      </c>
      <c r="F359" s="83"/>
      <c r="G359" s="82" t="str">
        <f t="shared" ca="1" si="41"/>
        <v/>
      </c>
      <c r="H359" s="82" t="str">
        <f t="shared" ca="1" si="42"/>
        <v/>
      </c>
      <c r="I359" s="82" t="str">
        <f t="shared" ca="1" si="43"/>
        <v/>
      </c>
    </row>
    <row r="360" spans="2:9" ht="15" thickBot="1" x14ac:dyDescent="0.35">
      <c r="B360" s="79" t="str">
        <f t="shared" ca="1" si="38"/>
        <v/>
      </c>
      <c r="C360" s="80" t="str">
        <f t="shared" ca="1" si="39"/>
        <v/>
      </c>
      <c r="D360" s="83" t="str">
        <f t="shared" ca="1" si="40"/>
        <v/>
      </c>
      <c r="E360" s="81">
        <f t="shared" ca="1" si="44"/>
        <v>0</v>
      </c>
      <c r="F360" s="83"/>
      <c r="G360" s="82" t="str">
        <f t="shared" ca="1" si="41"/>
        <v/>
      </c>
      <c r="H360" s="82" t="str">
        <f t="shared" ca="1" si="42"/>
        <v/>
      </c>
      <c r="I360" s="82" t="str">
        <f t="shared" ca="1" si="43"/>
        <v/>
      </c>
    </row>
    <row r="361" spans="2:9" ht="15" thickBot="1" x14ac:dyDescent="0.35">
      <c r="B361" s="79" t="str">
        <f t="shared" ca="1" si="38"/>
        <v/>
      </c>
      <c r="C361" s="80" t="str">
        <f t="shared" ca="1" si="39"/>
        <v/>
      </c>
      <c r="D361" s="83" t="str">
        <f t="shared" ca="1" si="40"/>
        <v/>
      </c>
      <c r="E361" s="81">
        <f t="shared" ca="1" si="44"/>
        <v>0</v>
      </c>
      <c r="F361" s="83"/>
      <c r="G361" s="82" t="str">
        <f t="shared" ca="1" si="41"/>
        <v/>
      </c>
      <c r="H361" s="82" t="str">
        <f t="shared" ca="1" si="42"/>
        <v/>
      </c>
      <c r="I361" s="82" t="str">
        <f t="shared" ca="1" si="43"/>
        <v/>
      </c>
    </row>
    <row r="362" spans="2:9" ht="15" thickBot="1" x14ac:dyDescent="0.35">
      <c r="B362" s="79" t="str">
        <f t="shared" ca="1" si="38"/>
        <v/>
      </c>
      <c r="C362" s="80" t="str">
        <f t="shared" ca="1" si="39"/>
        <v/>
      </c>
      <c r="D362" s="83" t="str">
        <f t="shared" ca="1" si="40"/>
        <v/>
      </c>
      <c r="E362" s="81">
        <f t="shared" ca="1" si="44"/>
        <v>0</v>
      </c>
      <c r="F362" s="83"/>
      <c r="G362" s="82" t="str">
        <f t="shared" ca="1" si="41"/>
        <v/>
      </c>
      <c r="H362" s="82" t="str">
        <f t="shared" ca="1" si="42"/>
        <v/>
      </c>
      <c r="I362" s="82" t="str">
        <f t="shared" ca="1" si="43"/>
        <v/>
      </c>
    </row>
    <row r="363" spans="2:9" ht="15" thickBot="1" x14ac:dyDescent="0.35">
      <c r="B363" s="79" t="str">
        <f t="shared" ca="1" si="38"/>
        <v/>
      </c>
      <c r="C363" s="80" t="str">
        <f t="shared" ca="1" si="39"/>
        <v/>
      </c>
      <c r="D363" s="83" t="str">
        <f t="shared" ca="1" si="40"/>
        <v/>
      </c>
      <c r="E363" s="81">
        <f t="shared" ca="1" si="44"/>
        <v>0</v>
      </c>
      <c r="F363" s="83"/>
      <c r="G363" s="82" t="str">
        <f t="shared" ca="1" si="41"/>
        <v/>
      </c>
      <c r="H363" s="82" t="str">
        <f t="shared" ca="1" si="42"/>
        <v/>
      </c>
      <c r="I363" s="82" t="str">
        <f t="shared" ca="1" si="43"/>
        <v/>
      </c>
    </row>
    <row r="364" spans="2:9" ht="15" thickBot="1" x14ac:dyDescent="0.35">
      <c r="B364" s="79" t="str">
        <f t="shared" ca="1" si="38"/>
        <v/>
      </c>
      <c r="C364" s="80" t="str">
        <f t="shared" ca="1" si="39"/>
        <v/>
      </c>
      <c r="D364" s="83" t="str">
        <f t="shared" ca="1" si="40"/>
        <v/>
      </c>
      <c r="E364" s="81">
        <f t="shared" ca="1" si="44"/>
        <v>0</v>
      </c>
      <c r="F364" s="83"/>
      <c r="G364" s="82" t="str">
        <f t="shared" ca="1" si="41"/>
        <v/>
      </c>
      <c r="H364" s="82" t="str">
        <f t="shared" ca="1" si="42"/>
        <v/>
      </c>
      <c r="I364" s="82" t="str">
        <f t="shared" ca="1" si="43"/>
        <v/>
      </c>
    </row>
    <row r="365" spans="2:9" ht="15" thickBot="1" x14ac:dyDescent="0.35">
      <c r="B365" s="79" t="str">
        <f t="shared" ca="1" si="38"/>
        <v/>
      </c>
      <c r="C365" s="80" t="str">
        <f t="shared" ca="1" si="39"/>
        <v/>
      </c>
      <c r="D365" s="83" t="str">
        <f t="shared" ca="1" si="40"/>
        <v/>
      </c>
      <c r="E365" s="81">
        <f t="shared" ca="1" si="44"/>
        <v>0</v>
      </c>
      <c r="F365" s="83"/>
      <c r="G365" s="82" t="str">
        <f t="shared" ca="1" si="41"/>
        <v/>
      </c>
      <c r="H365" s="82" t="str">
        <f t="shared" ca="1" si="42"/>
        <v/>
      </c>
      <c r="I365" s="82" t="str">
        <f t="shared" ca="1" si="43"/>
        <v/>
      </c>
    </row>
    <row r="366" spans="2:9" ht="15" thickBot="1" x14ac:dyDescent="0.35">
      <c r="B366" s="79" t="str">
        <f t="shared" ca="1" si="38"/>
        <v/>
      </c>
      <c r="C366" s="80" t="str">
        <f t="shared" ca="1" si="39"/>
        <v/>
      </c>
      <c r="D366" s="83" t="str">
        <f t="shared" ca="1" si="40"/>
        <v/>
      </c>
      <c r="E366" s="81">
        <f t="shared" ca="1" si="44"/>
        <v>0</v>
      </c>
      <c r="F366" s="83"/>
      <c r="G366" s="82" t="str">
        <f t="shared" ca="1" si="41"/>
        <v/>
      </c>
      <c r="H366" s="82" t="str">
        <f t="shared" ca="1" si="42"/>
        <v/>
      </c>
      <c r="I366" s="82" t="str">
        <f t="shared" ca="1" si="43"/>
        <v/>
      </c>
    </row>
    <row r="367" spans="2:9" ht="15" thickBot="1" x14ac:dyDescent="0.35">
      <c r="B367" s="79" t="str">
        <f t="shared" ref="B367:B430" ca="1" si="45">IFERROR(IF(I366&lt;=0,"",B366+1),"")</f>
        <v/>
      </c>
      <c r="C367" s="80" t="str">
        <f t="shared" ca="1" si="39"/>
        <v/>
      </c>
      <c r="D367" s="83" t="str">
        <f t="shared" ca="1" si="40"/>
        <v/>
      </c>
      <c r="E367" s="81">
        <f t="shared" ca="1" si="44"/>
        <v>0</v>
      </c>
      <c r="F367" s="83"/>
      <c r="G367" s="82" t="str">
        <f t="shared" ca="1" si="41"/>
        <v/>
      </c>
      <c r="H367" s="82" t="str">
        <f t="shared" ca="1" si="42"/>
        <v/>
      </c>
      <c r="I367" s="82" t="str">
        <f t="shared" ca="1" si="43"/>
        <v/>
      </c>
    </row>
    <row r="368" spans="2:9" ht="15" thickBot="1" x14ac:dyDescent="0.35">
      <c r="B368" s="79" t="str">
        <f t="shared" ca="1" si="45"/>
        <v/>
      </c>
      <c r="C368" s="80" t="str">
        <f t="shared" ca="1" si="39"/>
        <v/>
      </c>
      <c r="D368" s="83" t="str">
        <f t="shared" ca="1" si="40"/>
        <v/>
      </c>
      <c r="E368" s="81">
        <f t="shared" ca="1" si="44"/>
        <v>0</v>
      </c>
      <c r="F368" s="83"/>
      <c r="G368" s="82" t="str">
        <f t="shared" ca="1" si="41"/>
        <v/>
      </c>
      <c r="H368" s="82" t="str">
        <f t="shared" ca="1" si="42"/>
        <v/>
      </c>
      <c r="I368" s="82" t="str">
        <f t="shared" ca="1" si="43"/>
        <v/>
      </c>
    </row>
    <row r="369" spans="2:9" ht="15" thickBot="1" x14ac:dyDescent="0.35">
      <c r="B369" s="79" t="str">
        <f t="shared" ca="1" si="45"/>
        <v/>
      </c>
      <c r="C369" s="80" t="str">
        <f t="shared" ca="1" si="39"/>
        <v/>
      </c>
      <c r="D369" s="83" t="str">
        <f t="shared" ca="1" si="40"/>
        <v/>
      </c>
      <c r="E369" s="81">
        <f t="shared" ca="1" si="44"/>
        <v>0</v>
      </c>
      <c r="F369" s="83"/>
      <c r="G369" s="82" t="str">
        <f t="shared" ca="1" si="41"/>
        <v/>
      </c>
      <c r="H369" s="82" t="str">
        <f t="shared" ca="1" si="42"/>
        <v/>
      </c>
      <c r="I369" s="82" t="str">
        <f t="shared" ca="1" si="43"/>
        <v/>
      </c>
    </row>
    <row r="370" spans="2:9" ht="15" thickBot="1" x14ac:dyDescent="0.35">
      <c r="B370" s="79" t="str">
        <f t="shared" ca="1" si="45"/>
        <v/>
      </c>
      <c r="C370" s="80" t="str">
        <f t="shared" ca="1" si="39"/>
        <v/>
      </c>
      <c r="D370" s="83" t="str">
        <f t="shared" ca="1" si="40"/>
        <v/>
      </c>
      <c r="E370" s="81">
        <f t="shared" ca="1" si="44"/>
        <v>0</v>
      </c>
      <c r="F370" s="83"/>
      <c r="G370" s="82" t="str">
        <f t="shared" ca="1" si="41"/>
        <v/>
      </c>
      <c r="H370" s="82" t="str">
        <f t="shared" ca="1" si="42"/>
        <v/>
      </c>
      <c r="I370" s="82" t="str">
        <f t="shared" ca="1" si="43"/>
        <v/>
      </c>
    </row>
    <row r="371" spans="2:9" ht="15" thickBot="1" x14ac:dyDescent="0.35">
      <c r="B371" s="79" t="str">
        <f t="shared" ca="1" si="45"/>
        <v/>
      </c>
      <c r="C371" s="80" t="str">
        <f t="shared" ca="1" si="39"/>
        <v/>
      </c>
      <c r="D371" s="83" t="str">
        <f t="shared" ca="1" si="40"/>
        <v/>
      </c>
      <c r="E371" s="81">
        <f t="shared" ca="1" si="44"/>
        <v>0</v>
      </c>
      <c r="F371" s="83"/>
      <c r="G371" s="82" t="str">
        <f t="shared" ca="1" si="41"/>
        <v/>
      </c>
      <c r="H371" s="82" t="str">
        <f t="shared" ca="1" si="42"/>
        <v/>
      </c>
      <c r="I371" s="82" t="str">
        <f t="shared" ca="1" si="43"/>
        <v/>
      </c>
    </row>
    <row r="372" spans="2:9" ht="15" thickBot="1" x14ac:dyDescent="0.35">
      <c r="B372" s="79" t="str">
        <f t="shared" ca="1" si="45"/>
        <v/>
      </c>
      <c r="C372" s="80" t="str">
        <f t="shared" ca="1" si="39"/>
        <v/>
      </c>
      <c r="D372" s="83" t="str">
        <f t="shared" ca="1" si="40"/>
        <v/>
      </c>
      <c r="E372" s="81">
        <f t="shared" ca="1" si="44"/>
        <v>0</v>
      </c>
      <c r="F372" s="83"/>
      <c r="G372" s="82" t="str">
        <f t="shared" ca="1" si="41"/>
        <v/>
      </c>
      <c r="H372" s="82" t="str">
        <f t="shared" ca="1" si="42"/>
        <v/>
      </c>
      <c r="I372" s="82" t="str">
        <f t="shared" ca="1" si="43"/>
        <v/>
      </c>
    </row>
    <row r="373" spans="2:9" ht="15" thickBot="1" x14ac:dyDescent="0.35">
      <c r="B373" s="79" t="str">
        <f t="shared" ca="1" si="45"/>
        <v/>
      </c>
      <c r="C373" s="80" t="str">
        <f t="shared" ca="1" si="39"/>
        <v/>
      </c>
      <c r="D373" s="83" t="str">
        <f t="shared" ca="1" si="40"/>
        <v/>
      </c>
      <c r="E373" s="81">
        <f t="shared" ca="1" si="44"/>
        <v>0</v>
      </c>
      <c r="F373" s="83"/>
      <c r="G373" s="82" t="str">
        <f t="shared" ca="1" si="41"/>
        <v/>
      </c>
      <c r="H373" s="82" t="str">
        <f t="shared" ca="1" si="42"/>
        <v/>
      </c>
      <c r="I373" s="82" t="str">
        <f t="shared" ca="1" si="43"/>
        <v/>
      </c>
    </row>
    <row r="374" spans="2:9" ht="15" thickBot="1" x14ac:dyDescent="0.35">
      <c r="B374" s="79" t="str">
        <f t="shared" ca="1" si="45"/>
        <v/>
      </c>
      <c r="C374" s="80" t="str">
        <f t="shared" ca="1" si="39"/>
        <v/>
      </c>
      <c r="D374" s="83" t="str">
        <f t="shared" ca="1" si="40"/>
        <v/>
      </c>
      <c r="E374" s="81">
        <f t="shared" ca="1" si="44"/>
        <v>0</v>
      </c>
      <c r="F374" s="83"/>
      <c r="G374" s="82" t="str">
        <f t="shared" ca="1" si="41"/>
        <v/>
      </c>
      <c r="H374" s="82" t="str">
        <f t="shared" ca="1" si="42"/>
        <v/>
      </c>
      <c r="I374" s="82" t="str">
        <f t="shared" ca="1" si="43"/>
        <v/>
      </c>
    </row>
    <row r="375" spans="2:9" ht="15" thickBot="1" x14ac:dyDescent="0.35">
      <c r="B375" s="79" t="str">
        <f t="shared" ca="1" si="45"/>
        <v/>
      </c>
      <c r="C375" s="80" t="str">
        <f t="shared" ca="1" si="39"/>
        <v/>
      </c>
      <c r="D375" s="83" t="str">
        <f t="shared" ca="1" si="40"/>
        <v/>
      </c>
      <c r="E375" s="81">
        <f t="shared" ca="1" si="44"/>
        <v>0</v>
      </c>
      <c r="F375" s="83"/>
      <c r="G375" s="82" t="str">
        <f t="shared" ca="1" si="41"/>
        <v/>
      </c>
      <c r="H375" s="82" t="str">
        <f t="shared" ca="1" si="42"/>
        <v/>
      </c>
      <c r="I375" s="82" t="str">
        <f t="shared" ca="1" si="43"/>
        <v/>
      </c>
    </row>
    <row r="376" spans="2:9" ht="15" thickBot="1" x14ac:dyDescent="0.35">
      <c r="B376" s="79" t="str">
        <f t="shared" ca="1" si="45"/>
        <v/>
      </c>
      <c r="C376" s="80" t="str">
        <f t="shared" ca="1" si="39"/>
        <v/>
      </c>
      <c r="D376" s="83" t="str">
        <f t="shared" ca="1" si="40"/>
        <v/>
      </c>
      <c r="E376" s="81">
        <f t="shared" ca="1" si="44"/>
        <v>0</v>
      </c>
      <c r="F376" s="83"/>
      <c r="G376" s="82" t="str">
        <f t="shared" ca="1" si="41"/>
        <v/>
      </c>
      <c r="H376" s="82" t="str">
        <f t="shared" ca="1" si="42"/>
        <v/>
      </c>
      <c r="I376" s="82" t="str">
        <f t="shared" ca="1" si="43"/>
        <v/>
      </c>
    </row>
    <row r="377" spans="2:9" ht="15" thickBot="1" x14ac:dyDescent="0.35">
      <c r="B377" s="79" t="str">
        <f t="shared" ca="1" si="45"/>
        <v/>
      </c>
      <c r="C377" s="80" t="str">
        <f t="shared" ca="1" si="39"/>
        <v/>
      </c>
      <c r="D377" s="83" t="str">
        <f t="shared" ca="1" si="40"/>
        <v/>
      </c>
      <c r="E377" s="81">
        <f t="shared" ca="1" si="44"/>
        <v>0</v>
      </c>
      <c r="F377" s="83"/>
      <c r="G377" s="82" t="str">
        <f t="shared" ca="1" si="41"/>
        <v/>
      </c>
      <c r="H377" s="82" t="str">
        <f t="shared" ca="1" si="42"/>
        <v/>
      </c>
      <c r="I377" s="82" t="str">
        <f t="shared" ca="1" si="43"/>
        <v/>
      </c>
    </row>
    <row r="378" spans="2:9" ht="15" thickBot="1" x14ac:dyDescent="0.35">
      <c r="B378" s="79" t="str">
        <f t="shared" ca="1" si="45"/>
        <v/>
      </c>
      <c r="C378" s="80" t="str">
        <f t="shared" ca="1" si="39"/>
        <v/>
      </c>
      <c r="D378" s="83" t="str">
        <f t="shared" ca="1" si="40"/>
        <v/>
      </c>
      <c r="E378" s="81">
        <f t="shared" ca="1" si="44"/>
        <v>0</v>
      </c>
      <c r="F378" s="83"/>
      <c r="G378" s="82" t="str">
        <f t="shared" ca="1" si="41"/>
        <v/>
      </c>
      <c r="H378" s="82" t="str">
        <f t="shared" ca="1" si="42"/>
        <v/>
      </c>
      <c r="I378" s="82" t="str">
        <f t="shared" ca="1" si="43"/>
        <v/>
      </c>
    </row>
    <row r="379" spans="2:9" ht="15" thickBot="1" x14ac:dyDescent="0.35">
      <c r="B379" s="79" t="str">
        <f t="shared" ca="1" si="45"/>
        <v/>
      </c>
      <c r="C379" s="80" t="str">
        <f t="shared" ca="1" si="39"/>
        <v/>
      </c>
      <c r="D379" s="83" t="str">
        <f t="shared" ca="1" si="40"/>
        <v/>
      </c>
      <c r="E379" s="81">
        <f t="shared" ca="1" si="44"/>
        <v>0</v>
      </c>
      <c r="F379" s="83"/>
      <c r="G379" s="82" t="str">
        <f t="shared" ca="1" si="41"/>
        <v/>
      </c>
      <c r="H379" s="82" t="str">
        <f t="shared" ca="1" si="42"/>
        <v/>
      </c>
      <c r="I379" s="82" t="str">
        <f t="shared" ca="1" si="43"/>
        <v/>
      </c>
    </row>
    <row r="380" spans="2:9" ht="15" thickBot="1" x14ac:dyDescent="0.35">
      <c r="B380" s="79" t="str">
        <f t="shared" ca="1" si="45"/>
        <v/>
      </c>
      <c r="C380" s="80" t="str">
        <f t="shared" ca="1" si="39"/>
        <v/>
      </c>
      <c r="D380" s="83" t="str">
        <f t="shared" ca="1" si="40"/>
        <v/>
      </c>
      <c r="E380" s="81">
        <f t="shared" ca="1" si="44"/>
        <v>0</v>
      </c>
      <c r="F380" s="83"/>
      <c r="G380" s="82" t="str">
        <f t="shared" ca="1" si="41"/>
        <v/>
      </c>
      <c r="H380" s="82" t="str">
        <f t="shared" ca="1" si="42"/>
        <v/>
      </c>
      <c r="I380" s="82" t="str">
        <f t="shared" ca="1" si="43"/>
        <v/>
      </c>
    </row>
    <row r="381" spans="2:9" ht="15" thickBot="1" x14ac:dyDescent="0.35">
      <c r="B381" s="79" t="str">
        <f t="shared" ca="1" si="45"/>
        <v/>
      </c>
      <c r="C381" s="80" t="str">
        <f t="shared" ca="1" si="39"/>
        <v/>
      </c>
      <c r="D381" s="83" t="str">
        <f t="shared" ca="1" si="40"/>
        <v/>
      </c>
      <c r="E381" s="81">
        <f t="shared" ca="1" si="44"/>
        <v>0</v>
      </c>
      <c r="F381" s="83"/>
      <c r="G381" s="82" t="str">
        <f t="shared" ca="1" si="41"/>
        <v/>
      </c>
      <c r="H381" s="82" t="str">
        <f t="shared" ca="1" si="42"/>
        <v/>
      </c>
      <c r="I381" s="82" t="str">
        <f t="shared" ca="1" si="43"/>
        <v/>
      </c>
    </row>
    <row r="382" spans="2:9" ht="15" thickBot="1" x14ac:dyDescent="0.35">
      <c r="B382" s="79" t="str">
        <f t="shared" ca="1" si="45"/>
        <v/>
      </c>
      <c r="C382" s="80" t="str">
        <f t="shared" ca="1" si="39"/>
        <v/>
      </c>
      <c r="D382" s="83" t="str">
        <f t="shared" ca="1" si="40"/>
        <v/>
      </c>
      <c r="E382" s="81">
        <f t="shared" ca="1" si="44"/>
        <v>0</v>
      </c>
      <c r="F382" s="83"/>
      <c r="G382" s="82" t="str">
        <f t="shared" ca="1" si="41"/>
        <v/>
      </c>
      <c r="H382" s="82" t="str">
        <f t="shared" ca="1" si="42"/>
        <v/>
      </c>
      <c r="I382" s="82" t="str">
        <f t="shared" ca="1" si="43"/>
        <v/>
      </c>
    </row>
    <row r="383" spans="2:9" ht="15" thickBot="1" x14ac:dyDescent="0.35">
      <c r="B383" s="79" t="str">
        <f t="shared" ca="1" si="45"/>
        <v/>
      </c>
      <c r="C383" s="80" t="str">
        <f t="shared" ca="1" si="39"/>
        <v/>
      </c>
      <c r="D383" s="83" t="str">
        <f t="shared" ca="1" si="40"/>
        <v/>
      </c>
      <c r="E383" s="81">
        <f t="shared" ca="1" si="44"/>
        <v>0</v>
      </c>
      <c r="F383" s="83"/>
      <c r="G383" s="82" t="str">
        <f t="shared" ca="1" si="41"/>
        <v/>
      </c>
      <c r="H383" s="82" t="str">
        <f t="shared" ca="1" si="42"/>
        <v/>
      </c>
      <c r="I383" s="82" t="str">
        <f t="shared" ca="1" si="43"/>
        <v/>
      </c>
    </row>
    <row r="384" spans="2:9" ht="15" thickBot="1" x14ac:dyDescent="0.35">
      <c r="B384" s="79" t="str">
        <f t="shared" ca="1" si="45"/>
        <v/>
      </c>
      <c r="C384" s="80" t="str">
        <f t="shared" ca="1" si="39"/>
        <v/>
      </c>
      <c r="D384" s="83" t="str">
        <f t="shared" ca="1" si="40"/>
        <v/>
      </c>
      <c r="E384" s="81">
        <f t="shared" ca="1" si="44"/>
        <v>0</v>
      </c>
      <c r="F384" s="83"/>
      <c r="G384" s="82" t="str">
        <f t="shared" ca="1" si="41"/>
        <v/>
      </c>
      <c r="H384" s="82" t="str">
        <f t="shared" ca="1" si="42"/>
        <v/>
      </c>
      <c r="I384" s="82" t="str">
        <f t="shared" ca="1" si="43"/>
        <v/>
      </c>
    </row>
    <row r="385" spans="2:9" ht="15" thickBot="1" x14ac:dyDescent="0.35">
      <c r="B385" s="79" t="str">
        <f t="shared" ca="1" si="45"/>
        <v/>
      </c>
      <c r="C385" s="80" t="str">
        <f t="shared" ca="1" si="39"/>
        <v/>
      </c>
      <c r="D385" s="83" t="str">
        <f t="shared" ca="1" si="40"/>
        <v/>
      </c>
      <c r="E385" s="81">
        <f t="shared" ca="1" si="44"/>
        <v>0</v>
      </c>
      <c r="F385" s="83"/>
      <c r="G385" s="82" t="str">
        <f t="shared" ca="1" si="41"/>
        <v/>
      </c>
      <c r="H385" s="82" t="str">
        <f t="shared" ca="1" si="42"/>
        <v/>
      </c>
      <c r="I385" s="82" t="str">
        <f t="shared" ca="1" si="43"/>
        <v/>
      </c>
    </row>
    <row r="386" spans="2:9" ht="15" thickBot="1" x14ac:dyDescent="0.35">
      <c r="B386" s="79" t="str">
        <f t="shared" ca="1" si="45"/>
        <v/>
      </c>
      <c r="C386" s="80" t="str">
        <f t="shared" ca="1" si="39"/>
        <v/>
      </c>
      <c r="D386" s="83" t="str">
        <f t="shared" ca="1" si="40"/>
        <v/>
      </c>
      <c r="E386" s="81">
        <f t="shared" ca="1" si="44"/>
        <v>0</v>
      </c>
      <c r="F386" s="83"/>
      <c r="G386" s="82" t="str">
        <f t="shared" ca="1" si="41"/>
        <v/>
      </c>
      <c r="H386" s="82" t="str">
        <f t="shared" ca="1" si="42"/>
        <v/>
      </c>
      <c r="I386" s="82" t="str">
        <f t="shared" ca="1" si="43"/>
        <v/>
      </c>
    </row>
    <row r="387" spans="2:9" ht="15" thickBot="1" x14ac:dyDescent="0.35">
      <c r="B387" s="79" t="str">
        <f t="shared" ca="1" si="45"/>
        <v/>
      </c>
      <c r="C387" s="80" t="str">
        <f t="shared" ca="1" si="39"/>
        <v/>
      </c>
      <c r="D387" s="83" t="str">
        <f t="shared" ca="1" si="40"/>
        <v/>
      </c>
      <c r="E387" s="81">
        <f t="shared" ca="1" si="44"/>
        <v>0</v>
      </c>
      <c r="F387" s="83"/>
      <c r="G387" s="82" t="str">
        <f t="shared" ca="1" si="41"/>
        <v/>
      </c>
      <c r="H387" s="82" t="str">
        <f t="shared" ca="1" si="42"/>
        <v/>
      </c>
      <c r="I387" s="82" t="str">
        <f t="shared" ca="1" si="43"/>
        <v/>
      </c>
    </row>
    <row r="388" spans="2:9" ht="15" thickBot="1" x14ac:dyDescent="0.35">
      <c r="B388" s="79" t="str">
        <f t="shared" ca="1" si="45"/>
        <v/>
      </c>
      <c r="C388" s="80" t="str">
        <f t="shared" ca="1" si="39"/>
        <v/>
      </c>
      <c r="D388" s="83" t="str">
        <f t="shared" ca="1" si="40"/>
        <v/>
      </c>
      <c r="E388" s="81">
        <f t="shared" ca="1" si="44"/>
        <v>0</v>
      </c>
      <c r="F388" s="83"/>
      <c r="G388" s="82" t="str">
        <f t="shared" ca="1" si="41"/>
        <v/>
      </c>
      <c r="H388" s="82" t="str">
        <f t="shared" ca="1" si="42"/>
        <v/>
      </c>
      <c r="I388" s="82" t="str">
        <f t="shared" ca="1" si="43"/>
        <v/>
      </c>
    </row>
    <row r="389" spans="2:9" ht="15" thickBot="1" x14ac:dyDescent="0.35">
      <c r="B389" s="79" t="str">
        <f t="shared" ca="1" si="45"/>
        <v/>
      </c>
      <c r="C389" s="80" t="str">
        <f t="shared" ca="1" si="39"/>
        <v/>
      </c>
      <c r="D389" s="83" t="str">
        <f t="shared" ca="1" si="40"/>
        <v/>
      </c>
      <c r="E389" s="81">
        <f t="shared" ca="1" si="44"/>
        <v>0</v>
      </c>
      <c r="F389" s="83"/>
      <c r="G389" s="82" t="str">
        <f t="shared" ca="1" si="41"/>
        <v/>
      </c>
      <c r="H389" s="82" t="str">
        <f t="shared" ca="1" si="42"/>
        <v/>
      </c>
      <c r="I389" s="82" t="str">
        <f t="shared" ca="1" si="43"/>
        <v/>
      </c>
    </row>
    <row r="390" spans="2:9" ht="15" thickBot="1" x14ac:dyDescent="0.35">
      <c r="B390" s="79" t="str">
        <f t="shared" ca="1" si="45"/>
        <v/>
      </c>
      <c r="C390" s="80" t="str">
        <f t="shared" ca="1" si="39"/>
        <v/>
      </c>
      <c r="D390" s="83" t="str">
        <f t="shared" ca="1" si="40"/>
        <v/>
      </c>
      <c r="E390" s="81">
        <f t="shared" ca="1" si="44"/>
        <v>0</v>
      </c>
      <c r="F390" s="83"/>
      <c r="G390" s="82" t="str">
        <f t="shared" ca="1" si="41"/>
        <v/>
      </c>
      <c r="H390" s="82" t="str">
        <f t="shared" ca="1" si="42"/>
        <v/>
      </c>
      <c r="I390" s="82" t="str">
        <f t="shared" ca="1" si="43"/>
        <v/>
      </c>
    </row>
    <row r="391" spans="2:9" ht="15" thickBot="1" x14ac:dyDescent="0.35">
      <c r="B391" s="79" t="str">
        <f t="shared" ca="1" si="45"/>
        <v/>
      </c>
      <c r="C391" s="80" t="str">
        <f t="shared" ca="1" si="39"/>
        <v/>
      </c>
      <c r="D391" s="83" t="str">
        <f t="shared" ca="1" si="40"/>
        <v/>
      </c>
      <c r="E391" s="81">
        <f t="shared" ca="1" si="44"/>
        <v>0</v>
      </c>
      <c r="F391" s="83"/>
      <c r="G391" s="82" t="str">
        <f t="shared" ca="1" si="41"/>
        <v/>
      </c>
      <c r="H391" s="82" t="str">
        <f t="shared" ca="1" si="42"/>
        <v/>
      </c>
      <c r="I391" s="82" t="str">
        <f t="shared" ca="1" si="43"/>
        <v/>
      </c>
    </row>
    <row r="392" spans="2:9" ht="15" thickBot="1" x14ac:dyDescent="0.35">
      <c r="B392" s="79" t="str">
        <f t="shared" ca="1" si="45"/>
        <v/>
      </c>
      <c r="C392" s="80" t="str">
        <f t="shared" ca="1" si="39"/>
        <v/>
      </c>
      <c r="D392" s="83" t="str">
        <f t="shared" ca="1" si="40"/>
        <v/>
      </c>
      <c r="E392" s="81">
        <f t="shared" ca="1" si="44"/>
        <v>0</v>
      </c>
      <c r="F392" s="83"/>
      <c r="G392" s="82" t="str">
        <f t="shared" ca="1" si="41"/>
        <v/>
      </c>
      <c r="H392" s="82" t="str">
        <f t="shared" ca="1" si="42"/>
        <v/>
      </c>
      <c r="I392" s="82" t="str">
        <f t="shared" ca="1" si="43"/>
        <v/>
      </c>
    </row>
    <row r="393" spans="2:9" ht="15" thickBot="1" x14ac:dyDescent="0.35">
      <c r="B393" s="79" t="str">
        <f t="shared" ca="1" si="45"/>
        <v/>
      </c>
      <c r="C393" s="80" t="str">
        <f t="shared" ca="1" si="39"/>
        <v/>
      </c>
      <c r="D393" s="83" t="str">
        <f t="shared" ca="1" si="40"/>
        <v/>
      </c>
      <c r="E393" s="81">
        <f t="shared" ca="1" si="44"/>
        <v>0</v>
      </c>
      <c r="F393" s="83"/>
      <c r="G393" s="82" t="str">
        <f t="shared" ca="1" si="41"/>
        <v/>
      </c>
      <c r="H393" s="82" t="str">
        <f t="shared" ca="1" si="42"/>
        <v/>
      </c>
      <c r="I393" s="82" t="str">
        <f t="shared" ca="1" si="43"/>
        <v/>
      </c>
    </row>
    <row r="394" spans="2:9" ht="15" thickBot="1" x14ac:dyDescent="0.35">
      <c r="B394" s="79" t="str">
        <f t="shared" ca="1" si="45"/>
        <v/>
      </c>
      <c r="C394" s="80" t="str">
        <f t="shared" ca="1" si="39"/>
        <v/>
      </c>
      <c r="D394" s="83" t="str">
        <f t="shared" ca="1" si="40"/>
        <v/>
      </c>
      <c r="E394" s="81">
        <f t="shared" ca="1" si="44"/>
        <v>0</v>
      </c>
      <c r="F394" s="83"/>
      <c r="G394" s="82" t="str">
        <f t="shared" ca="1" si="41"/>
        <v/>
      </c>
      <c r="H394" s="82" t="str">
        <f t="shared" ca="1" si="42"/>
        <v/>
      </c>
      <c r="I394" s="82" t="str">
        <f t="shared" ca="1" si="43"/>
        <v/>
      </c>
    </row>
    <row r="395" spans="2:9" ht="15" thickBot="1" x14ac:dyDescent="0.35">
      <c r="B395" s="79" t="str">
        <f t="shared" ca="1" si="45"/>
        <v/>
      </c>
      <c r="C395" s="80" t="str">
        <f t="shared" ca="1" si="39"/>
        <v/>
      </c>
      <c r="D395" s="83" t="str">
        <f t="shared" ca="1" si="40"/>
        <v/>
      </c>
      <c r="E395" s="81">
        <f t="shared" ca="1" si="44"/>
        <v>0</v>
      </c>
      <c r="F395" s="83"/>
      <c r="G395" s="82" t="str">
        <f t="shared" ca="1" si="41"/>
        <v/>
      </c>
      <c r="H395" s="82" t="str">
        <f t="shared" ca="1" si="42"/>
        <v/>
      </c>
      <c r="I395" s="82" t="str">
        <f t="shared" ca="1" si="43"/>
        <v/>
      </c>
    </row>
    <row r="396" spans="2:9" ht="15" thickBot="1" x14ac:dyDescent="0.35">
      <c r="B396" s="79" t="str">
        <f t="shared" ca="1" si="45"/>
        <v/>
      </c>
      <c r="C396" s="80" t="str">
        <f t="shared" ca="1" si="39"/>
        <v/>
      </c>
      <c r="D396" s="83" t="str">
        <f t="shared" ca="1" si="40"/>
        <v/>
      </c>
      <c r="E396" s="81">
        <f t="shared" ca="1" si="44"/>
        <v>0</v>
      </c>
      <c r="F396" s="83"/>
      <c r="G396" s="82" t="str">
        <f t="shared" ca="1" si="41"/>
        <v/>
      </c>
      <c r="H396" s="82" t="str">
        <f t="shared" ca="1" si="42"/>
        <v/>
      </c>
      <c r="I396" s="82" t="str">
        <f t="shared" ca="1" si="43"/>
        <v/>
      </c>
    </row>
    <row r="397" spans="2:9" ht="15" thickBot="1" x14ac:dyDescent="0.35">
      <c r="B397" s="79" t="str">
        <f t="shared" ca="1" si="45"/>
        <v/>
      </c>
      <c r="C397" s="80" t="str">
        <f t="shared" ca="1" si="39"/>
        <v/>
      </c>
      <c r="D397" s="83" t="str">
        <f t="shared" ca="1" si="40"/>
        <v/>
      </c>
      <c r="E397" s="81">
        <f t="shared" ca="1" si="44"/>
        <v>0</v>
      </c>
      <c r="F397" s="83"/>
      <c r="G397" s="82" t="str">
        <f t="shared" ca="1" si="41"/>
        <v/>
      </c>
      <c r="H397" s="82" t="str">
        <f t="shared" ca="1" si="42"/>
        <v/>
      </c>
      <c r="I397" s="82" t="str">
        <f t="shared" ca="1" si="43"/>
        <v/>
      </c>
    </row>
    <row r="398" spans="2:9" ht="15" thickBot="1" x14ac:dyDescent="0.35">
      <c r="B398" s="79" t="str">
        <f t="shared" ca="1" si="45"/>
        <v/>
      </c>
      <c r="C398" s="80" t="str">
        <f t="shared" ca="1" si="39"/>
        <v/>
      </c>
      <c r="D398" s="83" t="str">
        <f t="shared" ca="1" si="40"/>
        <v/>
      </c>
      <c r="E398" s="81">
        <f t="shared" ca="1" si="44"/>
        <v>0</v>
      </c>
      <c r="F398" s="83"/>
      <c r="G398" s="82" t="str">
        <f t="shared" ca="1" si="41"/>
        <v/>
      </c>
      <c r="H398" s="82" t="str">
        <f t="shared" ca="1" si="42"/>
        <v/>
      </c>
      <c r="I398" s="82" t="str">
        <f t="shared" ca="1" si="43"/>
        <v/>
      </c>
    </row>
    <row r="399" spans="2:9" ht="15" thickBot="1" x14ac:dyDescent="0.35">
      <c r="B399" s="79" t="str">
        <f t="shared" ca="1" si="45"/>
        <v/>
      </c>
      <c r="C399" s="80" t="str">
        <f t="shared" ca="1" si="39"/>
        <v/>
      </c>
      <c r="D399" s="83" t="str">
        <f t="shared" ca="1" si="40"/>
        <v/>
      </c>
      <c r="E399" s="81">
        <f t="shared" ca="1" si="44"/>
        <v>0</v>
      </c>
      <c r="F399" s="83"/>
      <c r="G399" s="82" t="str">
        <f t="shared" ca="1" si="41"/>
        <v/>
      </c>
      <c r="H399" s="82" t="str">
        <f t="shared" ca="1" si="42"/>
        <v/>
      </c>
      <c r="I399" s="82" t="str">
        <f t="shared" ca="1" si="43"/>
        <v/>
      </c>
    </row>
    <row r="400" spans="2:9" ht="15" thickBot="1" x14ac:dyDescent="0.35">
      <c r="B400" s="79" t="str">
        <f t="shared" ca="1" si="45"/>
        <v/>
      </c>
      <c r="C400" s="80" t="str">
        <f t="shared" ca="1" si="39"/>
        <v/>
      </c>
      <c r="D400" s="83" t="str">
        <f t="shared" ca="1" si="40"/>
        <v/>
      </c>
      <c r="E400" s="81">
        <f t="shared" ca="1" si="44"/>
        <v>0</v>
      </c>
      <c r="F400" s="83"/>
      <c r="G400" s="82" t="str">
        <f t="shared" ca="1" si="41"/>
        <v/>
      </c>
      <c r="H400" s="82" t="str">
        <f t="shared" ca="1" si="42"/>
        <v/>
      </c>
      <c r="I400" s="82" t="str">
        <f t="shared" ca="1" si="43"/>
        <v/>
      </c>
    </row>
    <row r="401" spans="2:9" ht="15" thickBot="1" x14ac:dyDescent="0.35">
      <c r="B401" s="79" t="str">
        <f t="shared" ca="1" si="45"/>
        <v/>
      </c>
      <c r="C401" s="80" t="str">
        <f t="shared" ca="1" si="39"/>
        <v/>
      </c>
      <c r="D401" s="83" t="str">
        <f t="shared" ca="1" si="40"/>
        <v/>
      </c>
      <c r="E401" s="81">
        <f t="shared" ca="1" si="44"/>
        <v>0</v>
      </c>
      <c r="F401" s="83"/>
      <c r="G401" s="82" t="str">
        <f t="shared" ca="1" si="41"/>
        <v/>
      </c>
      <c r="H401" s="82" t="str">
        <f t="shared" ca="1" si="42"/>
        <v/>
      </c>
      <c r="I401" s="82" t="str">
        <f t="shared" ca="1" si="43"/>
        <v/>
      </c>
    </row>
    <row r="402" spans="2:9" ht="15" thickBot="1" x14ac:dyDescent="0.35">
      <c r="B402" s="79" t="str">
        <f t="shared" ca="1" si="45"/>
        <v/>
      </c>
      <c r="C402" s="80" t="str">
        <f t="shared" ca="1" si="39"/>
        <v/>
      </c>
      <c r="D402" s="83" t="str">
        <f t="shared" ca="1" si="40"/>
        <v/>
      </c>
      <c r="E402" s="81">
        <f t="shared" ca="1" si="44"/>
        <v>0</v>
      </c>
      <c r="F402" s="83"/>
      <c r="G402" s="82" t="str">
        <f t="shared" ca="1" si="41"/>
        <v/>
      </c>
      <c r="H402" s="82" t="str">
        <f t="shared" ca="1" si="42"/>
        <v/>
      </c>
      <c r="I402" s="82" t="str">
        <f t="shared" ca="1" si="43"/>
        <v/>
      </c>
    </row>
    <row r="403" spans="2:9" ht="15" thickBot="1" x14ac:dyDescent="0.35">
      <c r="B403" s="79" t="str">
        <f t="shared" ca="1" si="45"/>
        <v/>
      </c>
      <c r="C403" s="80" t="str">
        <f t="shared" ca="1" si="39"/>
        <v/>
      </c>
      <c r="D403" s="83" t="str">
        <f t="shared" ca="1" si="40"/>
        <v/>
      </c>
      <c r="E403" s="81">
        <f t="shared" ca="1" si="44"/>
        <v>0</v>
      </c>
      <c r="F403" s="83"/>
      <c r="G403" s="82" t="str">
        <f t="shared" ca="1" si="41"/>
        <v/>
      </c>
      <c r="H403" s="82" t="str">
        <f t="shared" ca="1" si="42"/>
        <v/>
      </c>
      <c r="I403" s="82" t="str">
        <f t="shared" ca="1" si="43"/>
        <v/>
      </c>
    </row>
    <row r="404" spans="2:9" ht="15" thickBot="1" x14ac:dyDescent="0.35">
      <c r="B404" s="79" t="str">
        <f t="shared" ca="1" si="45"/>
        <v/>
      </c>
      <c r="C404" s="80" t="str">
        <f t="shared" ca="1" si="39"/>
        <v/>
      </c>
      <c r="D404" s="83" t="str">
        <f t="shared" ca="1" si="40"/>
        <v/>
      </c>
      <c r="E404" s="81">
        <f t="shared" ca="1" si="44"/>
        <v>0</v>
      </c>
      <c r="F404" s="83"/>
      <c r="G404" s="82" t="str">
        <f t="shared" ca="1" si="41"/>
        <v/>
      </c>
      <c r="H404" s="82" t="str">
        <f t="shared" ca="1" si="42"/>
        <v/>
      </c>
      <c r="I404" s="82" t="str">
        <f t="shared" ca="1" si="43"/>
        <v/>
      </c>
    </row>
    <row r="405" spans="2:9" ht="15" thickBot="1" x14ac:dyDescent="0.35">
      <c r="B405" s="79" t="str">
        <f t="shared" ca="1" si="45"/>
        <v/>
      </c>
      <c r="C405" s="80" t="str">
        <f t="shared" ca="1" si="39"/>
        <v/>
      </c>
      <c r="D405" s="83" t="str">
        <f t="shared" ca="1" si="40"/>
        <v/>
      </c>
      <c r="E405" s="81">
        <f t="shared" ca="1" si="44"/>
        <v>0</v>
      </c>
      <c r="F405" s="83"/>
      <c r="G405" s="82" t="str">
        <f t="shared" ca="1" si="41"/>
        <v/>
      </c>
      <c r="H405" s="82" t="str">
        <f t="shared" ca="1" si="42"/>
        <v/>
      </c>
      <c r="I405" s="82" t="str">
        <f t="shared" ca="1" si="43"/>
        <v/>
      </c>
    </row>
    <row r="406" spans="2:9" ht="15" thickBot="1" x14ac:dyDescent="0.35">
      <c r="B406" s="79" t="str">
        <f t="shared" ca="1" si="45"/>
        <v/>
      </c>
      <c r="C406" s="80" t="str">
        <f t="shared" ca="1" si="39"/>
        <v/>
      </c>
      <c r="D406" s="83" t="str">
        <f t="shared" ca="1" si="40"/>
        <v/>
      </c>
      <c r="E406" s="81">
        <f t="shared" ca="1" si="44"/>
        <v>0</v>
      </c>
      <c r="F406" s="83"/>
      <c r="G406" s="82" t="str">
        <f t="shared" ca="1" si="41"/>
        <v/>
      </c>
      <c r="H406" s="82" t="str">
        <f t="shared" ca="1" si="42"/>
        <v/>
      </c>
      <c r="I406" s="82" t="str">
        <f t="shared" ca="1" si="43"/>
        <v/>
      </c>
    </row>
    <row r="407" spans="2:9" ht="15" thickBot="1" x14ac:dyDescent="0.35">
      <c r="B407" s="79" t="str">
        <f t="shared" ca="1" si="45"/>
        <v/>
      </c>
      <c r="C407" s="80" t="str">
        <f t="shared" ca="1" si="39"/>
        <v/>
      </c>
      <c r="D407" s="83" t="str">
        <f t="shared" ca="1" si="40"/>
        <v/>
      </c>
      <c r="E407" s="81">
        <f t="shared" ca="1" si="44"/>
        <v>0</v>
      </c>
      <c r="F407" s="83"/>
      <c r="G407" s="82" t="str">
        <f t="shared" ca="1" si="41"/>
        <v/>
      </c>
      <c r="H407" s="82" t="str">
        <f t="shared" ca="1" si="42"/>
        <v/>
      </c>
      <c r="I407" s="82" t="str">
        <f t="shared" ca="1" si="43"/>
        <v/>
      </c>
    </row>
    <row r="408" spans="2:9" ht="15" thickBot="1" x14ac:dyDescent="0.35">
      <c r="B408" s="79" t="str">
        <f t="shared" ca="1" si="45"/>
        <v/>
      </c>
      <c r="C408" s="80" t="str">
        <f t="shared" ref="C408:C471" ca="1" si="46">IF($E$10="End of the Period",IF(B408="","",IF(OR(payment_frequency_4="Weekly",payment_frequency_4="Bi-weekly",payment_frequency_4="Semi-monthly"),first_payment_date_4+B408*VLOOKUP(payment_frequency_4,periodic_table,2,0),EDATE(first_payment_date_4,B408*VLOOKUP(payment_frequency_4,periodic_table,2,0)))),IF(B408="","",IF(OR(payment_frequency_4="Weekly",payment_frequency_4="Bi-weekly",payment_frequency_4="Semi-monthly"),first_payment_date_4+(B408-1)*VLOOKUP(payment_frequency_4,periodic_table,2,0),EDATE(first_payment_date_4,(B408-1)*VLOOKUP(payment_frequency_4,periodic_table,2,0)))))</f>
        <v/>
      </c>
      <c r="D408" s="83" t="str">
        <f t="shared" ref="D408:D471" ca="1" si="47">IF(B408="","",IF(I407&lt;payment_4,I407*(1+rate_4),payment_4))</f>
        <v/>
      </c>
      <c r="E408" s="81">
        <f t="shared" ca="1" si="44"/>
        <v>0</v>
      </c>
      <c r="F408" s="83"/>
      <c r="G408" s="82" t="str">
        <f t="shared" ref="G408:G471" ca="1" si="48">IF(AND(payment_type_4=1,B408=1),0,IF(B408="","",I407*rate_4))</f>
        <v/>
      </c>
      <c r="H408" s="82" t="str">
        <f t="shared" ca="1" si="42"/>
        <v/>
      </c>
      <c r="I408" s="82" t="str">
        <f t="shared" ca="1" si="43"/>
        <v/>
      </c>
    </row>
    <row r="409" spans="2:9" ht="15" thickBot="1" x14ac:dyDescent="0.35">
      <c r="B409" s="79" t="str">
        <f t="shared" ca="1" si="45"/>
        <v/>
      </c>
      <c r="C409" s="80" t="str">
        <f t="shared" ca="1" si="46"/>
        <v/>
      </c>
      <c r="D409" s="83" t="str">
        <f t="shared" ca="1" si="47"/>
        <v/>
      </c>
      <c r="E409" s="81">
        <f t="shared" ca="1" si="44"/>
        <v>0</v>
      </c>
      <c r="F409" s="83"/>
      <c r="G409" s="82" t="str">
        <f t="shared" ca="1" si="48"/>
        <v/>
      </c>
      <c r="H409" s="82" t="str">
        <f t="shared" ref="H409:H472" ca="1" si="49">IF(B409="","",D409-G409+E409+F409)</f>
        <v/>
      </c>
      <c r="I409" s="82" t="str">
        <f t="shared" ref="I409:I472" ca="1" si="50">IFERROR(IF(H409&lt;=0,"",I408-H409),"")</f>
        <v/>
      </c>
    </row>
    <row r="410" spans="2:9" ht="15" thickBot="1" x14ac:dyDescent="0.35">
      <c r="B410" s="79" t="str">
        <f t="shared" ca="1" si="45"/>
        <v/>
      </c>
      <c r="C410" s="80" t="str">
        <f t="shared" ca="1" si="46"/>
        <v/>
      </c>
      <c r="D410" s="83" t="str">
        <f t="shared" ca="1" si="47"/>
        <v/>
      </c>
      <c r="E410" s="81">
        <f t="shared" ca="1" si="44"/>
        <v>0</v>
      </c>
      <c r="F410" s="83"/>
      <c r="G410" s="82" t="str">
        <f t="shared" ca="1" si="48"/>
        <v/>
      </c>
      <c r="H410" s="82" t="str">
        <f t="shared" ca="1" si="49"/>
        <v/>
      </c>
      <c r="I410" s="82" t="str">
        <f t="shared" ca="1" si="50"/>
        <v/>
      </c>
    </row>
    <row r="411" spans="2:9" ht="15" thickBot="1" x14ac:dyDescent="0.35">
      <c r="B411" s="79" t="str">
        <f t="shared" ca="1" si="45"/>
        <v/>
      </c>
      <c r="C411" s="80" t="str">
        <f t="shared" ca="1" si="46"/>
        <v/>
      </c>
      <c r="D411" s="83" t="str">
        <f t="shared" ca="1" si="47"/>
        <v/>
      </c>
      <c r="E411" s="81">
        <f t="shared" ca="1" si="44"/>
        <v>0</v>
      </c>
      <c r="F411" s="83"/>
      <c r="G411" s="82" t="str">
        <f t="shared" ca="1" si="48"/>
        <v/>
      </c>
      <c r="H411" s="82" t="str">
        <f t="shared" ca="1" si="49"/>
        <v/>
      </c>
      <c r="I411" s="82" t="str">
        <f t="shared" ca="1" si="50"/>
        <v/>
      </c>
    </row>
    <row r="412" spans="2:9" ht="15" thickBot="1" x14ac:dyDescent="0.35">
      <c r="B412" s="79" t="str">
        <f t="shared" ca="1" si="45"/>
        <v/>
      </c>
      <c r="C412" s="80" t="str">
        <f t="shared" ca="1" si="46"/>
        <v/>
      </c>
      <c r="D412" s="83" t="str">
        <f t="shared" ca="1" si="47"/>
        <v/>
      </c>
      <c r="E412" s="81">
        <f t="shared" ca="1" si="44"/>
        <v>0</v>
      </c>
      <c r="F412" s="83"/>
      <c r="G412" s="82" t="str">
        <f t="shared" ca="1" si="48"/>
        <v/>
      </c>
      <c r="H412" s="82" t="str">
        <f t="shared" ca="1" si="49"/>
        <v/>
      </c>
      <c r="I412" s="82" t="str">
        <f t="shared" ca="1" si="50"/>
        <v/>
      </c>
    </row>
    <row r="413" spans="2:9" ht="15" thickBot="1" x14ac:dyDescent="0.35">
      <c r="B413" s="79" t="str">
        <f t="shared" ca="1" si="45"/>
        <v/>
      </c>
      <c r="C413" s="80" t="str">
        <f t="shared" ca="1" si="46"/>
        <v/>
      </c>
      <c r="D413" s="83" t="str">
        <f t="shared" ca="1" si="47"/>
        <v/>
      </c>
      <c r="E413" s="81">
        <f t="shared" ca="1" si="44"/>
        <v>0</v>
      </c>
      <c r="F413" s="83"/>
      <c r="G413" s="82" t="str">
        <f t="shared" ca="1" si="48"/>
        <v/>
      </c>
      <c r="H413" s="82" t="str">
        <f t="shared" ca="1" si="49"/>
        <v/>
      </c>
      <c r="I413" s="82" t="str">
        <f t="shared" ca="1" si="50"/>
        <v/>
      </c>
    </row>
    <row r="414" spans="2:9" ht="15" thickBot="1" x14ac:dyDescent="0.35">
      <c r="B414" s="79" t="str">
        <f t="shared" ca="1" si="45"/>
        <v/>
      </c>
      <c r="C414" s="80" t="str">
        <f t="shared" ca="1" si="46"/>
        <v/>
      </c>
      <c r="D414" s="83" t="str">
        <f t="shared" ca="1" si="47"/>
        <v/>
      </c>
      <c r="E414" s="81">
        <f t="shared" ca="1" si="44"/>
        <v>0</v>
      </c>
      <c r="F414" s="83"/>
      <c r="G414" s="82" t="str">
        <f t="shared" ca="1" si="48"/>
        <v/>
      </c>
      <c r="H414" s="82" t="str">
        <f t="shared" ca="1" si="49"/>
        <v/>
      </c>
      <c r="I414" s="82" t="str">
        <f t="shared" ca="1" si="50"/>
        <v/>
      </c>
    </row>
    <row r="415" spans="2:9" ht="15" thickBot="1" x14ac:dyDescent="0.35">
      <c r="B415" s="79" t="str">
        <f t="shared" ca="1" si="45"/>
        <v/>
      </c>
      <c r="C415" s="80" t="str">
        <f t="shared" ca="1" si="46"/>
        <v/>
      </c>
      <c r="D415" s="83" t="str">
        <f t="shared" ca="1" si="47"/>
        <v/>
      </c>
      <c r="E415" s="81">
        <f t="shared" ca="1" si="44"/>
        <v>0</v>
      </c>
      <c r="F415" s="83"/>
      <c r="G415" s="82" t="str">
        <f t="shared" ca="1" si="48"/>
        <v/>
      </c>
      <c r="H415" s="82" t="str">
        <f t="shared" ca="1" si="49"/>
        <v/>
      </c>
      <c r="I415" s="82" t="str">
        <f t="shared" ca="1" si="50"/>
        <v/>
      </c>
    </row>
    <row r="416" spans="2:9" ht="15" thickBot="1" x14ac:dyDescent="0.35">
      <c r="B416" s="79" t="str">
        <f t="shared" ca="1" si="45"/>
        <v/>
      </c>
      <c r="C416" s="80" t="str">
        <f t="shared" ca="1" si="46"/>
        <v/>
      </c>
      <c r="D416" s="83" t="str">
        <f t="shared" ca="1" si="47"/>
        <v/>
      </c>
      <c r="E416" s="81">
        <f t="shared" ca="1" si="44"/>
        <v>0</v>
      </c>
      <c r="F416" s="83"/>
      <c r="G416" s="82" t="str">
        <f t="shared" ca="1" si="48"/>
        <v/>
      </c>
      <c r="H416" s="82" t="str">
        <f t="shared" ca="1" si="49"/>
        <v/>
      </c>
      <c r="I416" s="82" t="str">
        <f t="shared" ca="1" si="50"/>
        <v/>
      </c>
    </row>
    <row r="417" spans="2:9" ht="15" thickBot="1" x14ac:dyDescent="0.35">
      <c r="B417" s="79" t="str">
        <f t="shared" ca="1" si="45"/>
        <v/>
      </c>
      <c r="C417" s="80" t="str">
        <f t="shared" ca="1" si="46"/>
        <v/>
      </c>
      <c r="D417" s="83" t="str">
        <f t="shared" ca="1" si="47"/>
        <v/>
      </c>
      <c r="E417" s="81">
        <f t="shared" ca="1" si="44"/>
        <v>0</v>
      </c>
      <c r="F417" s="83"/>
      <c r="G417" s="82" t="str">
        <f t="shared" ca="1" si="48"/>
        <v/>
      </c>
      <c r="H417" s="82" t="str">
        <f t="shared" ca="1" si="49"/>
        <v/>
      </c>
      <c r="I417" s="82" t="str">
        <f t="shared" ca="1" si="50"/>
        <v/>
      </c>
    </row>
    <row r="418" spans="2:9" ht="15" thickBot="1" x14ac:dyDescent="0.35">
      <c r="B418" s="79" t="str">
        <f t="shared" ca="1" si="45"/>
        <v/>
      </c>
      <c r="C418" s="80" t="str">
        <f t="shared" ca="1" si="46"/>
        <v/>
      </c>
      <c r="D418" s="83" t="str">
        <f t="shared" ca="1" si="47"/>
        <v/>
      </c>
      <c r="E418" s="81">
        <f t="shared" ca="1" si="44"/>
        <v>0</v>
      </c>
      <c r="F418" s="83"/>
      <c r="G418" s="82" t="str">
        <f t="shared" ca="1" si="48"/>
        <v/>
      </c>
      <c r="H418" s="82" t="str">
        <f t="shared" ca="1" si="49"/>
        <v/>
      </c>
      <c r="I418" s="82" t="str">
        <f t="shared" ca="1" si="50"/>
        <v/>
      </c>
    </row>
    <row r="419" spans="2:9" ht="15" thickBot="1" x14ac:dyDescent="0.35">
      <c r="B419" s="79" t="str">
        <f t="shared" ca="1" si="45"/>
        <v/>
      </c>
      <c r="C419" s="80" t="str">
        <f t="shared" ca="1" si="46"/>
        <v/>
      </c>
      <c r="D419" s="83" t="str">
        <f t="shared" ca="1" si="47"/>
        <v/>
      </c>
      <c r="E419" s="81">
        <f t="shared" ca="1" si="44"/>
        <v>0</v>
      </c>
      <c r="F419" s="83"/>
      <c r="G419" s="82" t="str">
        <f t="shared" ca="1" si="48"/>
        <v/>
      </c>
      <c r="H419" s="82" t="str">
        <f t="shared" ca="1" si="49"/>
        <v/>
      </c>
      <c r="I419" s="82" t="str">
        <f t="shared" ca="1" si="50"/>
        <v/>
      </c>
    </row>
    <row r="420" spans="2:9" ht="15" thickBot="1" x14ac:dyDescent="0.35">
      <c r="B420" s="79" t="str">
        <f t="shared" ca="1" si="45"/>
        <v/>
      </c>
      <c r="C420" s="80" t="str">
        <f t="shared" ca="1" si="46"/>
        <v/>
      </c>
      <c r="D420" s="83" t="str">
        <f t="shared" ca="1" si="47"/>
        <v/>
      </c>
      <c r="E420" s="81">
        <f t="shared" ref="E420:E483" ca="1" si="51">IFERROR(IF(I419-D420&lt;$E$13,0,IF(B420=$I$17,$E$13,IF(B420&lt;$I$17,0,IF(MOD(B420-$I$17,$E$18)=0,$E$13,0)))),0)</f>
        <v>0</v>
      </c>
      <c r="F420" s="83"/>
      <c r="G420" s="82" t="str">
        <f t="shared" ca="1" si="48"/>
        <v/>
      </c>
      <c r="H420" s="82" t="str">
        <f t="shared" ca="1" si="49"/>
        <v/>
      </c>
      <c r="I420" s="82" t="str">
        <f t="shared" ca="1" si="50"/>
        <v/>
      </c>
    </row>
    <row r="421" spans="2:9" ht="15" thickBot="1" x14ac:dyDescent="0.35">
      <c r="B421" s="79" t="str">
        <f t="shared" ca="1" si="45"/>
        <v/>
      </c>
      <c r="C421" s="80" t="str">
        <f t="shared" ca="1" si="46"/>
        <v/>
      </c>
      <c r="D421" s="83" t="str">
        <f t="shared" ca="1" si="47"/>
        <v/>
      </c>
      <c r="E421" s="81">
        <f t="shared" ca="1" si="51"/>
        <v>0</v>
      </c>
      <c r="F421" s="83"/>
      <c r="G421" s="82" t="str">
        <f t="shared" ca="1" si="48"/>
        <v/>
      </c>
      <c r="H421" s="82" t="str">
        <f t="shared" ca="1" si="49"/>
        <v/>
      </c>
      <c r="I421" s="82" t="str">
        <f t="shared" ca="1" si="50"/>
        <v/>
      </c>
    </row>
    <row r="422" spans="2:9" ht="15" thickBot="1" x14ac:dyDescent="0.35">
      <c r="B422" s="79" t="str">
        <f t="shared" ca="1" si="45"/>
        <v/>
      </c>
      <c r="C422" s="80" t="str">
        <f t="shared" ca="1" si="46"/>
        <v/>
      </c>
      <c r="D422" s="83" t="str">
        <f t="shared" ca="1" si="47"/>
        <v/>
      </c>
      <c r="E422" s="81">
        <f t="shared" ca="1" si="51"/>
        <v>0</v>
      </c>
      <c r="F422" s="83"/>
      <c r="G422" s="82" t="str">
        <f t="shared" ca="1" si="48"/>
        <v/>
      </c>
      <c r="H422" s="82" t="str">
        <f t="shared" ca="1" si="49"/>
        <v/>
      </c>
      <c r="I422" s="82" t="str">
        <f t="shared" ca="1" si="50"/>
        <v/>
      </c>
    </row>
    <row r="423" spans="2:9" ht="15" thickBot="1" x14ac:dyDescent="0.35">
      <c r="B423" s="79" t="str">
        <f t="shared" ca="1" si="45"/>
        <v/>
      </c>
      <c r="C423" s="80" t="str">
        <f t="shared" ca="1" si="46"/>
        <v/>
      </c>
      <c r="D423" s="83" t="str">
        <f t="shared" ca="1" si="47"/>
        <v/>
      </c>
      <c r="E423" s="81">
        <f t="shared" ca="1" si="51"/>
        <v>0</v>
      </c>
      <c r="F423" s="83"/>
      <c r="G423" s="82" t="str">
        <f t="shared" ca="1" si="48"/>
        <v/>
      </c>
      <c r="H423" s="82" t="str">
        <f t="shared" ca="1" si="49"/>
        <v/>
      </c>
      <c r="I423" s="82" t="str">
        <f t="shared" ca="1" si="50"/>
        <v/>
      </c>
    </row>
    <row r="424" spans="2:9" ht="15" thickBot="1" x14ac:dyDescent="0.35">
      <c r="B424" s="79" t="str">
        <f t="shared" ca="1" si="45"/>
        <v/>
      </c>
      <c r="C424" s="80" t="str">
        <f t="shared" ca="1" si="46"/>
        <v/>
      </c>
      <c r="D424" s="83" t="str">
        <f t="shared" ca="1" si="47"/>
        <v/>
      </c>
      <c r="E424" s="81">
        <f t="shared" ca="1" si="51"/>
        <v>0</v>
      </c>
      <c r="F424" s="83"/>
      <c r="G424" s="82" t="str">
        <f t="shared" ca="1" si="48"/>
        <v/>
      </c>
      <c r="H424" s="82" t="str">
        <f t="shared" ca="1" si="49"/>
        <v/>
      </c>
      <c r="I424" s="82" t="str">
        <f t="shared" ca="1" si="50"/>
        <v/>
      </c>
    </row>
    <row r="425" spans="2:9" ht="15" thickBot="1" x14ac:dyDescent="0.35">
      <c r="B425" s="79" t="str">
        <f t="shared" ca="1" si="45"/>
        <v/>
      </c>
      <c r="C425" s="80" t="str">
        <f t="shared" ca="1" si="46"/>
        <v/>
      </c>
      <c r="D425" s="83" t="str">
        <f t="shared" ca="1" si="47"/>
        <v/>
      </c>
      <c r="E425" s="81">
        <f t="shared" ca="1" si="51"/>
        <v>0</v>
      </c>
      <c r="F425" s="83"/>
      <c r="G425" s="82" t="str">
        <f t="shared" ca="1" si="48"/>
        <v/>
      </c>
      <c r="H425" s="82" t="str">
        <f t="shared" ca="1" si="49"/>
        <v/>
      </c>
      <c r="I425" s="82" t="str">
        <f t="shared" ca="1" si="50"/>
        <v/>
      </c>
    </row>
    <row r="426" spans="2:9" ht="15" thickBot="1" x14ac:dyDescent="0.35">
      <c r="B426" s="79" t="str">
        <f t="shared" ca="1" si="45"/>
        <v/>
      </c>
      <c r="C426" s="80" t="str">
        <f t="shared" ca="1" si="46"/>
        <v/>
      </c>
      <c r="D426" s="83" t="str">
        <f t="shared" ca="1" si="47"/>
        <v/>
      </c>
      <c r="E426" s="81">
        <f t="shared" ca="1" si="51"/>
        <v>0</v>
      </c>
      <c r="F426" s="83"/>
      <c r="G426" s="82" t="str">
        <f t="shared" ca="1" si="48"/>
        <v/>
      </c>
      <c r="H426" s="82" t="str">
        <f t="shared" ca="1" si="49"/>
        <v/>
      </c>
      <c r="I426" s="82" t="str">
        <f t="shared" ca="1" si="50"/>
        <v/>
      </c>
    </row>
    <row r="427" spans="2:9" ht="15" thickBot="1" x14ac:dyDescent="0.35">
      <c r="B427" s="79" t="str">
        <f t="shared" ca="1" si="45"/>
        <v/>
      </c>
      <c r="C427" s="80" t="str">
        <f t="shared" ca="1" si="46"/>
        <v/>
      </c>
      <c r="D427" s="83" t="str">
        <f t="shared" ca="1" si="47"/>
        <v/>
      </c>
      <c r="E427" s="81">
        <f t="shared" ca="1" si="51"/>
        <v>0</v>
      </c>
      <c r="F427" s="83"/>
      <c r="G427" s="82" t="str">
        <f t="shared" ca="1" si="48"/>
        <v/>
      </c>
      <c r="H427" s="82" t="str">
        <f t="shared" ca="1" si="49"/>
        <v/>
      </c>
      <c r="I427" s="82" t="str">
        <f t="shared" ca="1" si="50"/>
        <v/>
      </c>
    </row>
    <row r="428" spans="2:9" ht="15" thickBot="1" x14ac:dyDescent="0.35">
      <c r="B428" s="79" t="str">
        <f t="shared" ca="1" si="45"/>
        <v/>
      </c>
      <c r="C428" s="80" t="str">
        <f t="shared" ca="1" si="46"/>
        <v/>
      </c>
      <c r="D428" s="83" t="str">
        <f t="shared" ca="1" si="47"/>
        <v/>
      </c>
      <c r="E428" s="81">
        <f t="shared" ca="1" si="51"/>
        <v>0</v>
      </c>
      <c r="F428" s="83"/>
      <c r="G428" s="82" t="str">
        <f t="shared" ca="1" si="48"/>
        <v/>
      </c>
      <c r="H428" s="82" t="str">
        <f t="shared" ca="1" si="49"/>
        <v/>
      </c>
      <c r="I428" s="82" t="str">
        <f t="shared" ca="1" si="50"/>
        <v/>
      </c>
    </row>
    <row r="429" spans="2:9" ht="15" thickBot="1" x14ac:dyDescent="0.35">
      <c r="B429" s="79" t="str">
        <f t="shared" ca="1" si="45"/>
        <v/>
      </c>
      <c r="C429" s="80" t="str">
        <f t="shared" ca="1" si="46"/>
        <v/>
      </c>
      <c r="D429" s="83" t="str">
        <f t="shared" ca="1" si="47"/>
        <v/>
      </c>
      <c r="E429" s="81">
        <f t="shared" ca="1" si="51"/>
        <v>0</v>
      </c>
      <c r="F429" s="83"/>
      <c r="G429" s="82" t="str">
        <f t="shared" ca="1" si="48"/>
        <v/>
      </c>
      <c r="H429" s="82" t="str">
        <f t="shared" ca="1" si="49"/>
        <v/>
      </c>
      <c r="I429" s="82" t="str">
        <f t="shared" ca="1" si="50"/>
        <v/>
      </c>
    </row>
    <row r="430" spans="2:9" ht="15" thickBot="1" x14ac:dyDescent="0.35">
      <c r="B430" s="79" t="str">
        <f t="shared" ca="1" si="45"/>
        <v/>
      </c>
      <c r="C430" s="80" t="str">
        <f t="shared" ca="1" si="46"/>
        <v/>
      </c>
      <c r="D430" s="83" t="str">
        <f t="shared" ca="1" si="47"/>
        <v/>
      </c>
      <c r="E430" s="81">
        <f t="shared" ca="1" si="51"/>
        <v>0</v>
      </c>
      <c r="F430" s="83"/>
      <c r="G430" s="82" t="str">
        <f t="shared" ca="1" si="48"/>
        <v/>
      </c>
      <c r="H430" s="82" t="str">
        <f t="shared" ca="1" si="49"/>
        <v/>
      </c>
      <c r="I430" s="82" t="str">
        <f t="shared" ca="1" si="50"/>
        <v/>
      </c>
    </row>
    <row r="431" spans="2:9" ht="15" thickBot="1" x14ac:dyDescent="0.35">
      <c r="B431" s="79" t="str">
        <f t="shared" ref="B431:B494" ca="1" si="52">IFERROR(IF(I430&lt;=0,"",B430+1),"")</f>
        <v/>
      </c>
      <c r="C431" s="80" t="str">
        <f t="shared" ca="1" si="46"/>
        <v/>
      </c>
      <c r="D431" s="83" t="str">
        <f t="shared" ca="1" si="47"/>
        <v/>
      </c>
      <c r="E431" s="81">
        <f t="shared" ca="1" si="51"/>
        <v>0</v>
      </c>
      <c r="F431" s="83"/>
      <c r="G431" s="82" t="str">
        <f t="shared" ca="1" si="48"/>
        <v/>
      </c>
      <c r="H431" s="82" t="str">
        <f t="shared" ca="1" si="49"/>
        <v/>
      </c>
      <c r="I431" s="82" t="str">
        <f t="shared" ca="1" si="50"/>
        <v/>
      </c>
    </row>
    <row r="432" spans="2:9" ht="15" thickBot="1" x14ac:dyDescent="0.35">
      <c r="B432" s="79" t="str">
        <f t="shared" ca="1" si="52"/>
        <v/>
      </c>
      <c r="C432" s="80" t="str">
        <f t="shared" ca="1" si="46"/>
        <v/>
      </c>
      <c r="D432" s="83" t="str">
        <f t="shared" ca="1" si="47"/>
        <v/>
      </c>
      <c r="E432" s="81">
        <f t="shared" ca="1" si="51"/>
        <v>0</v>
      </c>
      <c r="F432" s="83"/>
      <c r="G432" s="82" t="str">
        <f t="shared" ca="1" si="48"/>
        <v/>
      </c>
      <c r="H432" s="82" t="str">
        <f t="shared" ca="1" si="49"/>
        <v/>
      </c>
      <c r="I432" s="82" t="str">
        <f t="shared" ca="1" si="50"/>
        <v/>
      </c>
    </row>
    <row r="433" spans="2:9" ht="15" thickBot="1" x14ac:dyDescent="0.35">
      <c r="B433" s="79" t="str">
        <f t="shared" ca="1" si="52"/>
        <v/>
      </c>
      <c r="C433" s="80" t="str">
        <f t="shared" ca="1" si="46"/>
        <v/>
      </c>
      <c r="D433" s="83" t="str">
        <f t="shared" ca="1" si="47"/>
        <v/>
      </c>
      <c r="E433" s="81">
        <f t="shared" ca="1" si="51"/>
        <v>0</v>
      </c>
      <c r="F433" s="83"/>
      <c r="G433" s="82" t="str">
        <f t="shared" ca="1" si="48"/>
        <v/>
      </c>
      <c r="H433" s="82" t="str">
        <f t="shared" ca="1" si="49"/>
        <v/>
      </c>
      <c r="I433" s="82" t="str">
        <f t="shared" ca="1" si="50"/>
        <v/>
      </c>
    </row>
    <row r="434" spans="2:9" ht="15" thickBot="1" x14ac:dyDescent="0.35">
      <c r="B434" s="79" t="str">
        <f t="shared" ca="1" si="52"/>
        <v/>
      </c>
      <c r="C434" s="80" t="str">
        <f t="shared" ca="1" si="46"/>
        <v/>
      </c>
      <c r="D434" s="83" t="str">
        <f t="shared" ca="1" si="47"/>
        <v/>
      </c>
      <c r="E434" s="81">
        <f t="shared" ca="1" si="51"/>
        <v>0</v>
      </c>
      <c r="F434" s="83"/>
      <c r="G434" s="82" t="str">
        <f t="shared" ca="1" si="48"/>
        <v/>
      </c>
      <c r="H434" s="82" t="str">
        <f t="shared" ca="1" si="49"/>
        <v/>
      </c>
      <c r="I434" s="82" t="str">
        <f t="shared" ca="1" si="50"/>
        <v/>
      </c>
    </row>
    <row r="435" spans="2:9" ht="15" thickBot="1" x14ac:dyDescent="0.35">
      <c r="B435" s="79" t="str">
        <f t="shared" ca="1" si="52"/>
        <v/>
      </c>
      <c r="C435" s="80" t="str">
        <f t="shared" ca="1" si="46"/>
        <v/>
      </c>
      <c r="D435" s="83" t="str">
        <f t="shared" ca="1" si="47"/>
        <v/>
      </c>
      <c r="E435" s="81">
        <f t="shared" ca="1" si="51"/>
        <v>0</v>
      </c>
      <c r="F435" s="83"/>
      <c r="G435" s="82" t="str">
        <f t="shared" ca="1" si="48"/>
        <v/>
      </c>
      <c r="H435" s="82" t="str">
        <f t="shared" ca="1" si="49"/>
        <v/>
      </c>
      <c r="I435" s="82" t="str">
        <f t="shared" ca="1" si="50"/>
        <v/>
      </c>
    </row>
    <row r="436" spans="2:9" ht="15" thickBot="1" x14ac:dyDescent="0.35">
      <c r="B436" s="79" t="str">
        <f t="shared" ca="1" si="52"/>
        <v/>
      </c>
      <c r="C436" s="80" t="str">
        <f t="shared" ca="1" si="46"/>
        <v/>
      </c>
      <c r="D436" s="83" t="str">
        <f t="shared" ca="1" si="47"/>
        <v/>
      </c>
      <c r="E436" s="81">
        <f t="shared" ca="1" si="51"/>
        <v>0</v>
      </c>
      <c r="F436" s="83"/>
      <c r="G436" s="82" t="str">
        <f t="shared" ca="1" si="48"/>
        <v/>
      </c>
      <c r="H436" s="82" t="str">
        <f t="shared" ca="1" si="49"/>
        <v/>
      </c>
      <c r="I436" s="82" t="str">
        <f t="shared" ca="1" si="50"/>
        <v/>
      </c>
    </row>
    <row r="437" spans="2:9" ht="15" thickBot="1" x14ac:dyDescent="0.35">
      <c r="B437" s="79" t="str">
        <f t="shared" ca="1" si="52"/>
        <v/>
      </c>
      <c r="C437" s="80" t="str">
        <f t="shared" ca="1" si="46"/>
        <v/>
      </c>
      <c r="D437" s="83" t="str">
        <f t="shared" ca="1" si="47"/>
        <v/>
      </c>
      <c r="E437" s="81">
        <f t="shared" ca="1" si="51"/>
        <v>0</v>
      </c>
      <c r="F437" s="83"/>
      <c r="G437" s="82" t="str">
        <f t="shared" ca="1" si="48"/>
        <v/>
      </c>
      <c r="H437" s="82" t="str">
        <f t="shared" ca="1" si="49"/>
        <v/>
      </c>
      <c r="I437" s="82" t="str">
        <f t="shared" ca="1" si="50"/>
        <v/>
      </c>
    </row>
    <row r="438" spans="2:9" ht="15" thickBot="1" x14ac:dyDescent="0.35">
      <c r="B438" s="79" t="str">
        <f t="shared" ca="1" si="52"/>
        <v/>
      </c>
      <c r="C438" s="80" t="str">
        <f t="shared" ca="1" si="46"/>
        <v/>
      </c>
      <c r="D438" s="83" t="str">
        <f t="shared" ca="1" si="47"/>
        <v/>
      </c>
      <c r="E438" s="81">
        <f t="shared" ca="1" si="51"/>
        <v>0</v>
      </c>
      <c r="F438" s="83"/>
      <c r="G438" s="82" t="str">
        <f t="shared" ca="1" si="48"/>
        <v/>
      </c>
      <c r="H438" s="82" t="str">
        <f t="shared" ca="1" si="49"/>
        <v/>
      </c>
      <c r="I438" s="82" t="str">
        <f t="shared" ca="1" si="50"/>
        <v/>
      </c>
    </row>
    <row r="439" spans="2:9" ht="15" thickBot="1" x14ac:dyDescent="0.35">
      <c r="B439" s="79" t="str">
        <f t="shared" ca="1" si="52"/>
        <v/>
      </c>
      <c r="C439" s="80" t="str">
        <f t="shared" ca="1" si="46"/>
        <v/>
      </c>
      <c r="D439" s="83" t="str">
        <f t="shared" ca="1" si="47"/>
        <v/>
      </c>
      <c r="E439" s="81">
        <f t="shared" ca="1" si="51"/>
        <v>0</v>
      </c>
      <c r="F439" s="83"/>
      <c r="G439" s="82" t="str">
        <f t="shared" ca="1" si="48"/>
        <v/>
      </c>
      <c r="H439" s="82" t="str">
        <f t="shared" ca="1" si="49"/>
        <v/>
      </c>
      <c r="I439" s="82" t="str">
        <f t="shared" ca="1" si="50"/>
        <v/>
      </c>
    </row>
    <row r="440" spans="2:9" ht="15" thickBot="1" x14ac:dyDescent="0.35">
      <c r="B440" s="79" t="str">
        <f t="shared" ca="1" si="52"/>
        <v/>
      </c>
      <c r="C440" s="80" t="str">
        <f t="shared" ca="1" si="46"/>
        <v/>
      </c>
      <c r="D440" s="83" t="str">
        <f t="shared" ca="1" si="47"/>
        <v/>
      </c>
      <c r="E440" s="81">
        <f t="shared" ca="1" si="51"/>
        <v>0</v>
      </c>
      <c r="F440" s="83"/>
      <c r="G440" s="82" t="str">
        <f t="shared" ca="1" si="48"/>
        <v/>
      </c>
      <c r="H440" s="82" t="str">
        <f t="shared" ca="1" si="49"/>
        <v/>
      </c>
      <c r="I440" s="82" t="str">
        <f t="shared" ca="1" si="50"/>
        <v/>
      </c>
    </row>
    <row r="441" spans="2:9" ht="15" thickBot="1" x14ac:dyDescent="0.35">
      <c r="B441" s="79" t="str">
        <f t="shared" ca="1" si="52"/>
        <v/>
      </c>
      <c r="C441" s="80" t="str">
        <f t="shared" ca="1" si="46"/>
        <v/>
      </c>
      <c r="D441" s="83" t="str">
        <f t="shared" ca="1" si="47"/>
        <v/>
      </c>
      <c r="E441" s="81">
        <f t="shared" ca="1" si="51"/>
        <v>0</v>
      </c>
      <c r="F441" s="83"/>
      <c r="G441" s="82" t="str">
        <f t="shared" ca="1" si="48"/>
        <v/>
      </c>
      <c r="H441" s="82" t="str">
        <f t="shared" ca="1" si="49"/>
        <v/>
      </c>
      <c r="I441" s="82" t="str">
        <f t="shared" ca="1" si="50"/>
        <v/>
      </c>
    </row>
    <row r="442" spans="2:9" ht="15" thickBot="1" x14ac:dyDescent="0.35">
      <c r="B442" s="79" t="str">
        <f t="shared" ca="1" si="52"/>
        <v/>
      </c>
      <c r="C442" s="80" t="str">
        <f t="shared" ca="1" si="46"/>
        <v/>
      </c>
      <c r="D442" s="83" t="str">
        <f t="shared" ca="1" si="47"/>
        <v/>
      </c>
      <c r="E442" s="81">
        <f t="shared" ca="1" si="51"/>
        <v>0</v>
      </c>
      <c r="F442" s="83"/>
      <c r="G442" s="82" t="str">
        <f t="shared" ca="1" si="48"/>
        <v/>
      </c>
      <c r="H442" s="82" t="str">
        <f t="shared" ca="1" si="49"/>
        <v/>
      </c>
      <c r="I442" s="82" t="str">
        <f t="shared" ca="1" si="50"/>
        <v/>
      </c>
    </row>
    <row r="443" spans="2:9" ht="15" thickBot="1" x14ac:dyDescent="0.35">
      <c r="B443" s="79" t="str">
        <f t="shared" ca="1" si="52"/>
        <v/>
      </c>
      <c r="C443" s="80" t="str">
        <f t="shared" ca="1" si="46"/>
        <v/>
      </c>
      <c r="D443" s="83" t="str">
        <f t="shared" ca="1" si="47"/>
        <v/>
      </c>
      <c r="E443" s="81">
        <f t="shared" ca="1" si="51"/>
        <v>0</v>
      </c>
      <c r="F443" s="83"/>
      <c r="G443" s="82" t="str">
        <f t="shared" ca="1" si="48"/>
        <v/>
      </c>
      <c r="H443" s="82" t="str">
        <f t="shared" ca="1" si="49"/>
        <v/>
      </c>
      <c r="I443" s="82" t="str">
        <f t="shared" ca="1" si="50"/>
        <v/>
      </c>
    </row>
    <row r="444" spans="2:9" ht="15" thickBot="1" x14ac:dyDescent="0.35">
      <c r="B444" s="79" t="str">
        <f t="shared" ca="1" si="52"/>
        <v/>
      </c>
      <c r="C444" s="80" t="str">
        <f t="shared" ca="1" si="46"/>
        <v/>
      </c>
      <c r="D444" s="83" t="str">
        <f t="shared" ca="1" si="47"/>
        <v/>
      </c>
      <c r="E444" s="81">
        <f t="shared" ca="1" si="51"/>
        <v>0</v>
      </c>
      <c r="F444" s="83"/>
      <c r="G444" s="82" t="str">
        <f t="shared" ca="1" si="48"/>
        <v/>
      </c>
      <c r="H444" s="82" t="str">
        <f t="shared" ca="1" si="49"/>
        <v/>
      </c>
      <c r="I444" s="82" t="str">
        <f t="shared" ca="1" si="50"/>
        <v/>
      </c>
    </row>
    <row r="445" spans="2:9" ht="15" thickBot="1" x14ac:dyDescent="0.35">
      <c r="B445" s="79" t="str">
        <f t="shared" ca="1" si="52"/>
        <v/>
      </c>
      <c r="C445" s="80" t="str">
        <f t="shared" ca="1" si="46"/>
        <v/>
      </c>
      <c r="D445" s="83" t="str">
        <f t="shared" ca="1" si="47"/>
        <v/>
      </c>
      <c r="E445" s="81">
        <f t="shared" ca="1" si="51"/>
        <v>0</v>
      </c>
      <c r="F445" s="83"/>
      <c r="G445" s="82" t="str">
        <f t="shared" ca="1" si="48"/>
        <v/>
      </c>
      <c r="H445" s="82" t="str">
        <f t="shared" ca="1" si="49"/>
        <v/>
      </c>
      <c r="I445" s="82" t="str">
        <f t="shared" ca="1" si="50"/>
        <v/>
      </c>
    </row>
    <row r="446" spans="2:9" ht="15" thickBot="1" x14ac:dyDescent="0.35">
      <c r="B446" s="79" t="str">
        <f t="shared" ca="1" si="52"/>
        <v/>
      </c>
      <c r="C446" s="80" t="str">
        <f t="shared" ca="1" si="46"/>
        <v/>
      </c>
      <c r="D446" s="83" t="str">
        <f t="shared" ca="1" si="47"/>
        <v/>
      </c>
      <c r="E446" s="81">
        <f t="shared" ca="1" si="51"/>
        <v>0</v>
      </c>
      <c r="F446" s="83"/>
      <c r="G446" s="82" t="str">
        <f t="shared" ca="1" si="48"/>
        <v/>
      </c>
      <c r="H446" s="82" t="str">
        <f t="shared" ca="1" si="49"/>
        <v/>
      </c>
      <c r="I446" s="82" t="str">
        <f t="shared" ca="1" si="50"/>
        <v/>
      </c>
    </row>
    <row r="447" spans="2:9" ht="15" thickBot="1" x14ac:dyDescent="0.35">
      <c r="B447" s="79" t="str">
        <f t="shared" ca="1" si="52"/>
        <v/>
      </c>
      <c r="C447" s="80" t="str">
        <f t="shared" ca="1" si="46"/>
        <v/>
      </c>
      <c r="D447" s="83" t="str">
        <f t="shared" ca="1" si="47"/>
        <v/>
      </c>
      <c r="E447" s="81">
        <f t="shared" ca="1" si="51"/>
        <v>0</v>
      </c>
      <c r="F447" s="83"/>
      <c r="G447" s="82" t="str">
        <f t="shared" ca="1" si="48"/>
        <v/>
      </c>
      <c r="H447" s="82" t="str">
        <f t="shared" ca="1" si="49"/>
        <v/>
      </c>
      <c r="I447" s="82" t="str">
        <f t="shared" ca="1" si="50"/>
        <v/>
      </c>
    </row>
    <row r="448" spans="2:9" ht="15" thickBot="1" x14ac:dyDescent="0.35">
      <c r="B448" s="79" t="str">
        <f t="shared" ca="1" si="52"/>
        <v/>
      </c>
      <c r="C448" s="80" t="str">
        <f t="shared" ca="1" si="46"/>
        <v/>
      </c>
      <c r="D448" s="83" t="str">
        <f t="shared" ca="1" si="47"/>
        <v/>
      </c>
      <c r="E448" s="81">
        <f t="shared" ca="1" si="51"/>
        <v>0</v>
      </c>
      <c r="F448" s="83"/>
      <c r="G448" s="82" t="str">
        <f t="shared" ca="1" si="48"/>
        <v/>
      </c>
      <c r="H448" s="82" t="str">
        <f t="shared" ca="1" si="49"/>
        <v/>
      </c>
      <c r="I448" s="82" t="str">
        <f t="shared" ca="1" si="50"/>
        <v/>
      </c>
    </row>
    <row r="449" spans="2:9" ht="15" thickBot="1" x14ac:dyDescent="0.35">
      <c r="B449" s="79" t="str">
        <f t="shared" ca="1" si="52"/>
        <v/>
      </c>
      <c r="C449" s="80" t="str">
        <f t="shared" ca="1" si="46"/>
        <v/>
      </c>
      <c r="D449" s="83" t="str">
        <f t="shared" ca="1" si="47"/>
        <v/>
      </c>
      <c r="E449" s="81">
        <f t="shared" ca="1" si="51"/>
        <v>0</v>
      </c>
      <c r="F449" s="83"/>
      <c r="G449" s="82" t="str">
        <f t="shared" ca="1" si="48"/>
        <v/>
      </c>
      <c r="H449" s="82" t="str">
        <f t="shared" ca="1" si="49"/>
        <v/>
      </c>
      <c r="I449" s="82" t="str">
        <f t="shared" ca="1" si="50"/>
        <v/>
      </c>
    </row>
    <row r="450" spans="2:9" ht="15" thickBot="1" x14ac:dyDescent="0.35">
      <c r="B450" s="79" t="str">
        <f t="shared" ca="1" si="52"/>
        <v/>
      </c>
      <c r="C450" s="80" t="str">
        <f t="shared" ca="1" si="46"/>
        <v/>
      </c>
      <c r="D450" s="83" t="str">
        <f t="shared" ca="1" si="47"/>
        <v/>
      </c>
      <c r="E450" s="81">
        <f t="shared" ca="1" si="51"/>
        <v>0</v>
      </c>
      <c r="F450" s="83"/>
      <c r="G450" s="82" t="str">
        <f t="shared" ca="1" si="48"/>
        <v/>
      </c>
      <c r="H450" s="82" t="str">
        <f t="shared" ca="1" si="49"/>
        <v/>
      </c>
      <c r="I450" s="82" t="str">
        <f t="shared" ca="1" si="50"/>
        <v/>
      </c>
    </row>
    <row r="451" spans="2:9" ht="15" thickBot="1" x14ac:dyDescent="0.35">
      <c r="B451" s="79" t="str">
        <f t="shared" ca="1" si="52"/>
        <v/>
      </c>
      <c r="C451" s="80" t="str">
        <f t="shared" ca="1" si="46"/>
        <v/>
      </c>
      <c r="D451" s="83" t="str">
        <f t="shared" ca="1" si="47"/>
        <v/>
      </c>
      <c r="E451" s="81">
        <f t="shared" ca="1" si="51"/>
        <v>0</v>
      </c>
      <c r="F451" s="83"/>
      <c r="G451" s="82" t="str">
        <f t="shared" ca="1" si="48"/>
        <v/>
      </c>
      <c r="H451" s="82" t="str">
        <f t="shared" ca="1" si="49"/>
        <v/>
      </c>
      <c r="I451" s="82" t="str">
        <f t="shared" ca="1" si="50"/>
        <v/>
      </c>
    </row>
    <row r="452" spans="2:9" ht="15" thickBot="1" x14ac:dyDescent="0.35">
      <c r="B452" s="79" t="str">
        <f t="shared" ca="1" si="52"/>
        <v/>
      </c>
      <c r="C452" s="80" t="str">
        <f t="shared" ca="1" si="46"/>
        <v/>
      </c>
      <c r="D452" s="83" t="str">
        <f t="shared" ca="1" si="47"/>
        <v/>
      </c>
      <c r="E452" s="81">
        <f t="shared" ca="1" si="51"/>
        <v>0</v>
      </c>
      <c r="F452" s="83"/>
      <c r="G452" s="82" t="str">
        <f t="shared" ca="1" si="48"/>
        <v/>
      </c>
      <c r="H452" s="82" t="str">
        <f t="shared" ca="1" si="49"/>
        <v/>
      </c>
      <c r="I452" s="82" t="str">
        <f t="shared" ca="1" si="50"/>
        <v/>
      </c>
    </row>
    <row r="453" spans="2:9" ht="15" thickBot="1" x14ac:dyDescent="0.35">
      <c r="B453" s="79" t="str">
        <f t="shared" ca="1" si="52"/>
        <v/>
      </c>
      <c r="C453" s="80" t="str">
        <f t="shared" ca="1" si="46"/>
        <v/>
      </c>
      <c r="D453" s="83" t="str">
        <f t="shared" ca="1" si="47"/>
        <v/>
      </c>
      <c r="E453" s="81">
        <f t="shared" ca="1" si="51"/>
        <v>0</v>
      </c>
      <c r="F453" s="83"/>
      <c r="G453" s="82" t="str">
        <f t="shared" ca="1" si="48"/>
        <v/>
      </c>
      <c r="H453" s="82" t="str">
        <f t="shared" ca="1" si="49"/>
        <v/>
      </c>
      <c r="I453" s="82" t="str">
        <f t="shared" ca="1" si="50"/>
        <v/>
      </c>
    </row>
    <row r="454" spans="2:9" ht="15" thickBot="1" x14ac:dyDescent="0.35">
      <c r="B454" s="79" t="str">
        <f t="shared" ca="1" si="52"/>
        <v/>
      </c>
      <c r="C454" s="80" t="str">
        <f t="shared" ca="1" si="46"/>
        <v/>
      </c>
      <c r="D454" s="83" t="str">
        <f t="shared" ca="1" si="47"/>
        <v/>
      </c>
      <c r="E454" s="81">
        <f t="shared" ca="1" si="51"/>
        <v>0</v>
      </c>
      <c r="F454" s="83"/>
      <c r="G454" s="82" t="str">
        <f t="shared" ca="1" si="48"/>
        <v/>
      </c>
      <c r="H454" s="82" t="str">
        <f t="shared" ca="1" si="49"/>
        <v/>
      </c>
      <c r="I454" s="82" t="str">
        <f t="shared" ca="1" si="50"/>
        <v/>
      </c>
    </row>
    <row r="455" spans="2:9" ht="15" thickBot="1" x14ac:dyDescent="0.35">
      <c r="B455" s="79" t="str">
        <f t="shared" ca="1" si="52"/>
        <v/>
      </c>
      <c r="C455" s="80" t="str">
        <f t="shared" ca="1" si="46"/>
        <v/>
      </c>
      <c r="D455" s="83" t="str">
        <f t="shared" ca="1" si="47"/>
        <v/>
      </c>
      <c r="E455" s="81">
        <f t="shared" ca="1" si="51"/>
        <v>0</v>
      </c>
      <c r="F455" s="83"/>
      <c r="G455" s="82" t="str">
        <f t="shared" ca="1" si="48"/>
        <v/>
      </c>
      <c r="H455" s="82" t="str">
        <f t="shared" ca="1" si="49"/>
        <v/>
      </c>
      <c r="I455" s="82" t="str">
        <f t="shared" ca="1" si="50"/>
        <v/>
      </c>
    </row>
    <row r="456" spans="2:9" ht="15" thickBot="1" x14ac:dyDescent="0.35">
      <c r="B456" s="79" t="str">
        <f t="shared" ca="1" si="52"/>
        <v/>
      </c>
      <c r="C456" s="80" t="str">
        <f t="shared" ca="1" si="46"/>
        <v/>
      </c>
      <c r="D456" s="83" t="str">
        <f t="shared" ca="1" si="47"/>
        <v/>
      </c>
      <c r="E456" s="81">
        <f t="shared" ca="1" si="51"/>
        <v>0</v>
      </c>
      <c r="F456" s="83"/>
      <c r="G456" s="82" t="str">
        <f t="shared" ca="1" si="48"/>
        <v/>
      </c>
      <c r="H456" s="82" t="str">
        <f t="shared" ca="1" si="49"/>
        <v/>
      </c>
      <c r="I456" s="82" t="str">
        <f t="shared" ca="1" si="50"/>
        <v/>
      </c>
    </row>
    <row r="457" spans="2:9" ht="15" thickBot="1" x14ac:dyDescent="0.35">
      <c r="B457" s="79" t="str">
        <f t="shared" ca="1" si="52"/>
        <v/>
      </c>
      <c r="C457" s="80" t="str">
        <f t="shared" ca="1" si="46"/>
        <v/>
      </c>
      <c r="D457" s="83" t="str">
        <f t="shared" ca="1" si="47"/>
        <v/>
      </c>
      <c r="E457" s="81">
        <f t="shared" ca="1" si="51"/>
        <v>0</v>
      </c>
      <c r="F457" s="83"/>
      <c r="G457" s="82" t="str">
        <f t="shared" ca="1" si="48"/>
        <v/>
      </c>
      <c r="H457" s="82" t="str">
        <f t="shared" ca="1" si="49"/>
        <v/>
      </c>
      <c r="I457" s="82" t="str">
        <f t="shared" ca="1" si="50"/>
        <v/>
      </c>
    </row>
    <row r="458" spans="2:9" ht="15" thickBot="1" x14ac:dyDescent="0.35">
      <c r="B458" s="79" t="str">
        <f t="shared" ca="1" si="52"/>
        <v/>
      </c>
      <c r="C458" s="80" t="str">
        <f t="shared" ca="1" si="46"/>
        <v/>
      </c>
      <c r="D458" s="83" t="str">
        <f t="shared" ca="1" si="47"/>
        <v/>
      </c>
      <c r="E458" s="81">
        <f t="shared" ca="1" si="51"/>
        <v>0</v>
      </c>
      <c r="F458" s="83"/>
      <c r="G458" s="82" t="str">
        <f t="shared" ca="1" si="48"/>
        <v/>
      </c>
      <c r="H458" s="82" t="str">
        <f t="shared" ca="1" si="49"/>
        <v/>
      </c>
      <c r="I458" s="82" t="str">
        <f t="shared" ca="1" si="50"/>
        <v/>
      </c>
    </row>
    <row r="459" spans="2:9" ht="15" thickBot="1" x14ac:dyDescent="0.35">
      <c r="B459" s="79" t="str">
        <f t="shared" ca="1" si="52"/>
        <v/>
      </c>
      <c r="C459" s="80" t="str">
        <f t="shared" ca="1" si="46"/>
        <v/>
      </c>
      <c r="D459" s="83" t="str">
        <f t="shared" ca="1" si="47"/>
        <v/>
      </c>
      <c r="E459" s="81">
        <f t="shared" ca="1" si="51"/>
        <v>0</v>
      </c>
      <c r="F459" s="83"/>
      <c r="G459" s="82" t="str">
        <f t="shared" ca="1" si="48"/>
        <v/>
      </c>
      <c r="H459" s="82" t="str">
        <f t="shared" ca="1" si="49"/>
        <v/>
      </c>
      <c r="I459" s="82" t="str">
        <f t="shared" ca="1" si="50"/>
        <v/>
      </c>
    </row>
    <row r="460" spans="2:9" ht="15" thickBot="1" x14ac:dyDescent="0.35">
      <c r="B460" s="79" t="str">
        <f t="shared" ca="1" si="52"/>
        <v/>
      </c>
      <c r="C460" s="80" t="str">
        <f t="shared" ca="1" si="46"/>
        <v/>
      </c>
      <c r="D460" s="83" t="str">
        <f t="shared" ca="1" si="47"/>
        <v/>
      </c>
      <c r="E460" s="81">
        <f t="shared" ca="1" si="51"/>
        <v>0</v>
      </c>
      <c r="F460" s="83"/>
      <c r="G460" s="82" t="str">
        <f t="shared" ca="1" si="48"/>
        <v/>
      </c>
      <c r="H460" s="82" t="str">
        <f t="shared" ca="1" si="49"/>
        <v/>
      </c>
      <c r="I460" s="82" t="str">
        <f t="shared" ca="1" si="50"/>
        <v/>
      </c>
    </row>
    <row r="461" spans="2:9" ht="15" thickBot="1" x14ac:dyDescent="0.35">
      <c r="B461" s="79" t="str">
        <f t="shared" ca="1" si="52"/>
        <v/>
      </c>
      <c r="C461" s="80" t="str">
        <f t="shared" ca="1" si="46"/>
        <v/>
      </c>
      <c r="D461" s="83" t="str">
        <f t="shared" ca="1" si="47"/>
        <v/>
      </c>
      <c r="E461" s="81">
        <f t="shared" ca="1" si="51"/>
        <v>0</v>
      </c>
      <c r="F461" s="83"/>
      <c r="G461" s="82" t="str">
        <f t="shared" ca="1" si="48"/>
        <v/>
      </c>
      <c r="H461" s="82" t="str">
        <f t="shared" ca="1" si="49"/>
        <v/>
      </c>
      <c r="I461" s="82" t="str">
        <f t="shared" ca="1" si="50"/>
        <v/>
      </c>
    </row>
    <row r="462" spans="2:9" ht="15" thickBot="1" x14ac:dyDescent="0.35">
      <c r="B462" s="79" t="str">
        <f t="shared" ca="1" si="52"/>
        <v/>
      </c>
      <c r="C462" s="80" t="str">
        <f t="shared" ca="1" si="46"/>
        <v/>
      </c>
      <c r="D462" s="83" t="str">
        <f t="shared" ca="1" si="47"/>
        <v/>
      </c>
      <c r="E462" s="81">
        <f t="shared" ca="1" si="51"/>
        <v>0</v>
      </c>
      <c r="F462" s="83"/>
      <c r="G462" s="82" t="str">
        <f t="shared" ca="1" si="48"/>
        <v/>
      </c>
      <c r="H462" s="82" t="str">
        <f t="shared" ca="1" si="49"/>
        <v/>
      </c>
      <c r="I462" s="82" t="str">
        <f t="shared" ca="1" si="50"/>
        <v/>
      </c>
    </row>
    <row r="463" spans="2:9" ht="15" thickBot="1" x14ac:dyDescent="0.35">
      <c r="B463" s="79" t="str">
        <f t="shared" ca="1" si="52"/>
        <v/>
      </c>
      <c r="C463" s="80" t="str">
        <f t="shared" ca="1" si="46"/>
        <v/>
      </c>
      <c r="D463" s="83" t="str">
        <f t="shared" ca="1" si="47"/>
        <v/>
      </c>
      <c r="E463" s="81">
        <f t="shared" ca="1" si="51"/>
        <v>0</v>
      </c>
      <c r="F463" s="83"/>
      <c r="G463" s="82" t="str">
        <f t="shared" ca="1" si="48"/>
        <v/>
      </c>
      <c r="H463" s="82" t="str">
        <f t="shared" ca="1" si="49"/>
        <v/>
      </c>
      <c r="I463" s="82" t="str">
        <f t="shared" ca="1" si="50"/>
        <v/>
      </c>
    </row>
    <row r="464" spans="2:9" ht="15" thickBot="1" x14ac:dyDescent="0.35">
      <c r="B464" s="79" t="str">
        <f t="shared" ca="1" si="52"/>
        <v/>
      </c>
      <c r="C464" s="80" t="str">
        <f t="shared" ca="1" si="46"/>
        <v/>
      </c>
      <c r="D464" s="83" t="str">
        <f t="shared" ca="1" si="47"/>
        <v/>
      </c>
      <c r="E464" s="81">
        <f t="shared" ca="1" si="51"/>
        <v>0</v>
      </c>
      <c r="F464" s="83"/>
      <c r="G464" s="82" t="str">
        <f t="shared" ca="1" si="48"/>
        <v/>
      </c>
      <c r="H464" s="82" t="str">
        <f t="shared" ca="1" si="49"/>
        <v/>
      </c>
      <c r="I464" s="82" t="str">
        <f t="shared" ca="1" si="50"/>
        <v/>
      </c>
    </row>
    <row r="465" spans="2:9" ht="15" thickBot="1" x14ac:dyDescent="0.35">
      <c r="B465" s="79" t="str">
        <f t="shared" ca="1" si="52"/>
        <v/>
      </c>
      <c r="C465" s="80" t="str">
        <f t="shared" ca="1" si="46"/>
        <v/>
      </c>
      <c r="D465" s="83" t="str">
        <f t="shared" ca="1" si="47"/>
        <v/>
      </c>
      <c r="E465" s="81">
        <f t="shared" ca="1" si="51"/>
        <v>0</v>
      </c>
      <c r="F465" s="83"/>
      <c r="G465" s="82" t="str">
        <f t="shared" ca="1" si="48"/>
        <v/>
      </c>
      <c r="H465" s="82" t="str">
        <f t="shared" ca="1" si="49"/>
        <v/>
      </c>
      <c r="I465" s="82" t="str">
        <f t="shared" ca="1" si="50"/>
        <v/>
      </c>
    </row>
    <row r="466" spans="2:9" ht="15" thickBot="1" x14ac:dyDescent="0.35">
      <c r="B466" s="79" t="str">
        <f t="shared" ca="1" si="52"/>
        <v/>
      </c>
      <c r="C466" s="80" t="str">
        <f t="shared" ca="1" si="46"/>
        <v/>
      </c>
      <c r="D466" s="83" t="str">
        <f t="shared" ca="1" si="47"/>
        <v/>
      </c>
      <c r="E466" s="81">
        <f t="shared" ca="1" si="51"/>
        <v>0</v>
      </c>
      <c r="F466" s="83"/>
      <c r="G466" s="82" t="str">
        <f t="shared" ca="1" si="48"/>
        <v/>
      </c>
      <c r="H466" s="82" t="str">
        <f t="shared" ca="1" si="49"/>
        <v/>
      </c>
      <c r="I466" s="82" t="str">
        <f t="shared" ca="1" si="50"/>
        <v/>
      </c>
    </row>
    <row r="467" spans="2:9" ht="15" thickBot="1" x14ac:dyDescent="0.35">
      <c r="B467" s="79" t="str">
        <f t="shared" ca="1" si="52"/>
        <v/>
      </c>
      <c r="C467" s="80" t="str">
        <f t="shared" ca="1" si="46"/>
        <v/>
      </c>
      <c r="D467" s="83" t="str">
        <f t="shared" ca="1" si="47"/>
        <v/>
      </c>
      <c r="E467" s="81">
        <f t="shared" ca="1" si="51"/>
        <v>0</v>
      </c>
      <c r="F467" s="83"/>
      <c r="G467" s="82" t="str">
        <f t="shared" ca="1" si="48"/>
        <v/>
      </c>
      <c r="H467" s="82" t="str">
        <f t="shared" ca="1" si="49"/>
        <v/>
      </c>
      <c r="I467" s="82" t="str">
        <f t="shared" ca="1" si="50"/>
        <v/>
      </c>
    </row>
    <row r="468" spans="2:9" ht="15" thickBot="1" x14ac:dyDescent="0.35">
      <c r="B468" s="79" t="str">
        <f t="shared" ca="1" si="52"/>
        <v/>
      </c>
      <c r="C468" s="80" t="str">
        <f t="shared" ca="1" si="46"/>
        <v/>
      </c>
      <c r="D468" s="83" t="str">
        <f t="shared" ca="1" si="47"/>
        <v/>
      </c>
      <c r="E468" s="81">
        <f t="shared" ca="1" si="51"/>
        <v>0</v>
      </c>
      <c r="F468" s="83"/>
      <c r="G468" s="82" t="str">
        <f t="shared" ca="1" si="48"/>
        <v/>
      </c>
      <c r="H468" s="82" t="str">
        <f t="shared" ca="1" si="49"/>
        <v/>
      </c>
      <c r="I468" s="82" t="str">
        <f t="shared" ca="1" si="50"/>
        <v/>
      </c>
    </row>
    <row r="469" spans="2:9" ht="15" thickBot="1" x14ac:dyDescent="0.35">
      <c r="B469" s="79" t="str">
        <f t="shared" ca="1" si="52"/>
        <v/>
      </c>
      <c r="C469" s="80" t="str">
        <f t="shared" ca="1" si="46"/>
        <v/>
      </c>
      <c r="D469" s="83" t="str">
        <f t="shared" ca="1" si="47"/>
        <v/>
      </c>
      <c r="E469" s="81">
        <f t="shared" ca="1" si="51"/>
        <v>0</v>
      </c>
      <c r="F469" s="83"/>
      <c r="G469" s="82" t="str">
        <f t="shared" ca="1" si="48"/>
        <v/>
      </c>
      <c r="H469" s="82" t="str">
        <f t="shared" ca="1" si="49"/>
        <v/>
      </c>
      <c r="I469" s="82" t="str">
        <f t="shared" ca="1" si="50"/>
        <v/>
      </c>
    </row>
    <row r="470" spans="2:9" ht="15" thickBot="1" x14ac:dyDescent="0.35">
      <c r="B470" s="79" t="str">
        <f t="shared" ca="1" si="52"/>
        <v/>
      </c>
      <c r="C470" s="80" t="str">
        <f t="shared" ca="1" si="46"/>
        <v/>
      </c>
      <c r="D470" s="83" t="str">
        <f t="shared" ca="1" si="47"/>
        <v/>
      </c>
      <c r="E470" s="81">
        <f t="shared" ca="1" si="51"/>
        <v>0</v>
      </c>
      <c r="F470" s="83"/>
      <c r="G470" s="82" t="str">
        <f t="shared" ca="1" si="48"/>
        <v/>
      </c>
      <c r="H470" s="82" t="str">
        <f t="shared" ca="1" si="49"/>
        <v/>
      </c>
      <c r="I470" s="82" t="str">
        <f t="shared" ca="1" si="50"/>
        <v/>
      </c>
    </row>
    <row r="471" spans="2:9" ht="15" thickBot="1" x14ac:dyDescent="0.35">
      <c r="B471" s="79" t="str">
        <f t="shared" ca="1" si="52"/>
        <v/>
      </c>
      <c r="C471" s="80" t="str">
        <f t="shared" ca="1" si="46"/>
        <v/>
      </c>
      <c r="D471" s="83" t="str">
        <f t="shared" ca="1" si="47"/>
        <v/>
      </c>
      <c r="E471" s="81">
        <f t="shared" ca="1" si="51"/>
        <v>0</v>
      </c>
      <c r="F471" s="83"/>
      <c r="G471" s="82" t="str">
        <f t="shared" ca="1" si="48"/>
        <v/>
      </c>
      <c r="H471" s="82" t="str">
        <f t="shared" ca="1" si="49"/>
        <v/>
      </c>
      <c r="I471" s="82" t="str">
        <f t="shared" ca="1" si="50"/>
        <v/>
      </c>
    </row>
    <row r="472" spans="2:9" ht="15" thickBot="1" x14ac:dyDescent="0.35">
      <c r="B472" s="79" t="str">
        <f t="shared" ca="1" si="52"/>
        <v/>
      </c>
      <c r="C472" s="80" t="str">
        <f t="shared" ref="C472:C535" ca="1" si="53">IF($E$10="End of the Period",IF(B472="","",IF(OR(payment_frequency_4="Weekly",payment_frequency_4="Bi-weekly",payment_frequency_4="Semi-monthly"),first_payment_date_4+B472*VLOOKUP(payment_frequency_4,periodic_table,2,0),EDATE(first_payment_date_4,B472*VLOOKUP(payment_frequency_4,periodic_table,2,0)))),IF(B472="","",IF(OR(payment_frequency_4="Weekly",payment_frequency_4="Bi-weekly",payment_frequency_4="Semi-monthly"),first_payment_date_4+(B472-1)*VLOOKUP(payment_frequency_4,periodic_table,2,0),EDATE(first_payment_date_4,(B472-1)*VLOOKUP(payment_frequency_4,periodic_table,2,0)))))</f>
        <v/>
      </c>
      <c r="D472" s="83" t="str">
        <f t="shared" ref="D472:D535" ca="1" si="54">IF(B472="","",IF(I471&lt;payment_4,I471*(1+rate_4),payment_4))</f>
        <v/>
      </c>
      <c r="E472" s="81">
        <f t="shared" ca="1" si="51"/>
        <v>0</v>
      </c>
      <c r="F472" s="83"/>
      <c r="G472" s="82" t="str">
        <f t="shared" ref="G472:G535" ca="1" si="55">IF(AND(payment_type_4=1,B472=1),0,IF(B472="","",I471*rate_4))</f>
        <v/>
      </c>
      <c r="H472" s="82" t="str">
        <f t="shared" ca="1" si="49"/>
        <v/>
      </c>
      <c r="I472" s="82" t="str">
        <f t="shared" ca="1" si="50"/>
        <v/>
      </c>
    </row>
    <row r="473" spans="2:9" ht="15" thickBot="1" x14ac:dyDescent="0.35">
      <c r="B473" s="79" t="str">
        <f t="shared" ca="1" si="52"/>
        <v/>
      </c>
      <c r="C473" s="80" t="str">
        <f t="shared" ca="1" si="53"/>
        <v/>
      </c>
      <c r="D473" s="83" t="str">
        <f t="shared" ca="1" si="54"/>
        <v/>
      </c>
      <c r="E473" s="81">
        <f t="shared" ca="1" si="51"/>
        <v>0</v>
      </c>
      <c r="F473" s="83"/>
      <c r="G473" s="82" t="str">
        <f t="shared" ca="1" si="55"/>
        <v/>
      </c>
      <c r="H473" s="82" t="str">
        <f t="shared" ref="H473:H536" ca="1" si="56">IF(B473="","",D473-G473+E473+F473)</f>
        <v/>
      </c>
      <c r="I473" s="82" t="str">
        <f t="shared" ref="I473:I536" ca="1" si="57">IFERROR(IF(H473&lt;=0,"",I472-H473),"")</f>
        <v/>
      </c>
    </row>
    <row r="474" spans="2:9" ht="15" thickBot="1" x14ac:dyDescent="0.35">
      <c r="B474" s="79" t="str">
        <f t="shared" ca="1" si="52"/>
        <v/>
      </c>
      <c r="C474" s="80" t="str">
        <f t="shared" ca="1" si="53"/>
        <v/>
      </c>
      <c r="D474" s="83" t="str">
        <f t="shared" ca="1" si="54"/>
        <v/>
      </c>
      <c r="E474" s="81">
        <f t="shared" ca="1" si="51"/>
        <v>0</v>
      </c>
      <c r="F474" s="83"/>
      <c r="G474" s="82" t="str">
        <f t="shared" ca="1" si="55"/>
        <v/>
      </c>
      <c r="H474" s="82" t="str">
        <f t="shared" ca="1" si="56"/>
        <v/>
      </c>
      <c r="I474" s="82" t="str">
        <f t="shared" ca="1" si="57"/>
        <v/>
      </c>
    </row>
    <row r="475" spans="2:9" ht="15" thickBot="1" x14ac:dyDescent="0.35">
      <c r="B475" s="79" t="str">
        <f t="shared" ca="1" si="52"/>
        <v/>
      </c>
      <c r="C475" s="80" t="str">
        <f t="shared" ca="1" si="53"/>
        <v/>
      </c>
      <c r="D475" s="83" t="str">
        <f t="shared" ca="1" si="54"/>
        <v/>
      </c>
      <c r="E475" s="81">
        <f t="shared" ca="1" si="51"/>
        <v>0</v>
      </c>
      <c r="F475" s="83"/>
      <c r="G475" s="82" t="str">
        <f t="shared" ca="1" si="55"/>
        <v/>
      </c>
      <c r="H475" s="82" t="str">
        <f t="shared" ca="1" si="56"/>
        <v/>
      </c>
      <c r="I475" s="82" t="str">
        <f t="shared" ca="1" si="57"/>
        <v/>
      </c>
    </row>
    <row r="476" spans="2:9" ht="15" thickBot="1" x14ac:dyDescent="0.35">
      <c r="B476" s="79" t="str">
        <f t="shared" ca="1" si="52"/>
        <v/>
      </c>
      <c r="C476" s="80" t="str">
        <f t="shared" ca="1" si="53"/>
        <v/>
      </c>
      <c r="D476" s="83" t="str">
        <f t="shared" ca="1" si="54"/>
        <v/>
      </c>
      <c r="E476" s="81">
        <f t="shared" ca="1" si="51"/>
        <v>0</v>
      </c>
      <c r="F476" s="83"/>
      <c r="G476" s="82" t="str">
        <f t="shared" ca="1" si="55"/>
        <v/>
      </c>
      <c r="H476" s="82" t="str">
        <f t="shared" ca="1" si="56"/>
        <v/>
      </c>
      <c r="I476" s="82" t="str">
        <f t="shared" ca="1" si="57"/>
        <v/>
      </c>
    </row>
    <row r="477" spans="2:9" ht="15" thickBot="1" x14ac:dyDescent="0.35">
      <c r="B477" s="79" t="str">
        <f t="shared" ca="1" si="52"/>
        <v/>
      </c>
      <c r="C477" s="80" t="str">
        <f t="shared" ca="1" si="53"/>
        <v/>
      </c>
      <c r="D477" s="83" t="str">
        <f t="shared" ca="1" si="54"/>
        <v/>
      </c>
      <c r="E477" s="81">
        <f t="shared" ca="1" si="51"/>
        <v>0</v>
      </c>
      <c r="F477" s="83"/>
      <c r="G477" s="82" t="str">
        <f t="shared" ca="1" si="55"/>
        <v/>
      </c>
      <c r="H477" s="82" t="str">
        <f t="shared" ca="1" si="56"/>
        <v/>
      </c>
      <c r="I477" s="82" t="str">
        <f t="shared" ca="1" si="57"/>
        <v/>
      </c>
    </row>
    <row r="478" spans="2:9" ht="15" thickBot="1" x14ac:dyDescent="0.35">
      <c r="B478" s="79" t="str">
        <f t="shared" ca="1" si="52"/>
        <v/>
      </c>
      <c r="C478" s="80" t="str">
        <f t="shared" ca="1" si="53"/>
        <v/>
      </c>
      <c r="D478" s="83" t="str">
        <f t="shared" ca="1" si="54"/>
        <v/>
      </c>
      <c r="E478" s="81">
        <f t="shared" ca="1" si="51"/>
        <v>0</v>
      </c>
      <c r="F478" s="83"/>
      <c r="G478" s="82" t="str">
        <f t="shared" ca="1" si="55"/>
        <v/>
      </c>
      <c r="H478" s="82" t="str">
        <f t="shared" ca="1" si="56"/>
        <v/>
      </c>
      <c r="I478" s="82" t="str">
        <f t="shared" ca="1" si="57"/>
        <v/>
      </c>
    </row>
    <row r="479" spans="2:9" ht="15" thickBot="1" x14ac:dyDescent="0.35">
      <c r="B479" s="79" t="str">
        <f t="shared" ca="1" si="52"/>
        <v/>
      </c>
      <c r="C479" s="80" t="str">
        <f t="shared" ca="1" si="53"/>
        <v/>
      </c>
      <c r="D479" s="83" t="str">
        <f t="shared" ca="1" si="54"/>
        <v/>
      </c>
      <c r="E479" s="81">
        <f t="shared" ca="1" si="51"/>
        <v>0</v>
      </c>
      <c r="F479" s="83"/>
      <c r="G479" s="82" t="str">
        <f t="shared" ca="1" si="55"/>
        <v/>
      </c>
      <c r="H479" s="82" t="str">
        <f t="shared" ca="1" si="56"/>
        <v/>
      </c>
      <c r="I479" s="82" t="str">
        <f t="shared" ca="1" si="57"/>
        <v/>
      </c>
    </row>
    <row r="480" spans="2:9" ht="15" thickBot="1" x14ac:dyDescent="0.35">
      <c r="B480" s="79" t="str">
        <f t="shared" ca="1" si="52"/>
        <v/>
      </c>
      <c r="C480" s="80" t="str">
        <f t="shared" ca="1" si="53"/>
        <v/>
      </c>
      <c r="D480" s="83" t="str">
        <f t="shared" ca="1" si="54"/>
        <v/>
      </c>
      <c r="E480" s="81">
        <f t="shared" ca="1" si="51"/>
        <v>0</v>
      </c>
      <c r="F480" s="83"/>
      <c r="G480" s="82" t="str">
        <f t="shared" ca="1" si="55"/>
        <v/>
      </c>
      <c r="H480" s="82" t="str">
        <f t="shared" ca="1" si="56"/>
        <v/>
      </c>
      <c r="I480" s="82" t="str">
        <f t="shared" ca="1" si="57"/>
        <v/>
      </c>
    </row>
    <row r="481" spans="2:9" ht="15" thickBot="1" x14ac:dyDescent="0.35">
      <c r="B481" s="79" t="str">
        <f t="shared" ca="1" si="52"/>
        <v/>
      </c>
      <c r="C481" s="80" t="str">
        <f t="shared" ca="1" si="53"/>
        <v/>
      </c>
      <c r="D481" s="83" t="str">
        <f t="shared" ca="1" si="54"/>
        <v/>
      </c>
      <c r="E481" s="81">
        <f t="shared" ca="1" si="51"/>
        <v>0</v>
      </c>
      <c r="F481" s="83"/>
      <c r="G481" s="82" t="str">
        <f t="shared" ca="1" si="55"/>
        <v/>
      </c>
      <c r="H481" s="82" t="str">
        <f t="shared" ca="1" si="56"/>
        <v/>
      </c>
      <c r="I481" s="82" t="str">
        <f t="shared" ca="1" si="57"/>
        <v/>
      </c>
    </row>
    <row r="482" spans="2:9" ht="15" thickBot="1" x14ac:dyDescent="0.35">
      <c r="B482" s="79" t="str">
        <f t="shared" ca="1" si="52"/>
        <v/>
      </c>
      <c r="C482" s="80" t="str">
        <f t="shared" ca="1" si="53"/>
        <v/>
      </c>
      <c r="D482" s="83" t="str">
        <f t="shared" ca="1" si="54"/>
        <v/>
      </c>
      <c r="E482" s="81">
        <f t="shared" ca="1" si="51"/>
        <v>0</v>
      </c>
      <c r="F482" s="83"/>
      <c r="G482" s="82" t="str">
        <f t="shared" ca="1" si="55"/>
        <v/>
      </c>
      <c r="H482" s="82" t="str">
        <f t="shared" ca="1" si="56"/>
        <v/>
      </c>
      <c r="I482" s="82" t="str">
        <f t="shared" ca="1" si="57"/>
        <v/>
      </c>
    </row>
    <row r="483" spans="2:9" ht="15" thickBot="1" x14ac:dyDescent="0.35">
      <c r="B483" s="79" t="str">
        <f t="shared" ca="1" si="52"/>
        <v/>
      </c>
      <c r="C483" s="80" t="str">
        <f t="shared" ca="1" si="53"/>
        <v/>
      </c>
      <c r="D483" s="83" t="str">
        <f t="shared" ca="1" si="54"/>
        <v/>
      </c>
      <c r="E483" s="81">
        <f t="shared" ca="1" si="51"/>
        <v>0</v>
      </c>
      <c r="F483" s="83"/>
      <c r="G483" s="82" t="str">
        <f t="shared" ca="1" si="55"/>
        <v/>
      </c>
      <c r="H483" s="82" t="str">
        <f t="shared" ca="1" si="56"/>
        <v/>
      </c>
      <c r="I483" s="82" t="str">
        <f t="shared" ca="1" si="57"/>
        <v/>
      </c>
    </row>
    <row r="484" spans="2:9" ht="15" thickBot="1" x14ac:dyDescent="0.35">
      <c r="B484" s="79" t="str">
        <f t="shared" ca="1" si="52"/>
        <v/>
      </c>
      <c r="C484" s="80" t="str">
        <f t="shared" ca="1" si="53"/>
        <v/>
      </c>
      <c r="D484" s="83" t="str">
        <f t="shared" ca="1" si="54"/>
        <v/>
      </c>
      <c r="E484" s="81">
        <f t="shared" ref="E484:E547" ca="1" si="58">IFERROR(IF(I483-D484&lt;$E$13,0,IF(B484=$I$17,$E$13,IF(B484&lt;$I$17,0,IF(MOD(B484-$I$17,$E$18)=0,$E$13,0)))),0)</f>
        <v>0</v>
      </c>
      <c r="F484" s="83"/>
      <c r="G484" s="82" t="str">
        <f t="shared" ca="1" si="55"/>
        <v/>
      </c>
      <c r="H484" s="82" t="str">
        <f t="shared" ca="1" si="56"/>
        <v/>
      </c>
      <c r="I484" s="82" t="str">
        <f t="shared" ca="1" si="57"/>
        <v/>
      </c>
    </row>
    <row r="485" spans="2:9" ht="15" thickBot="1" x14ac:dyDescent="0.35">
      <c r="B485" s="79" t="str">
        <f t="shared" ca="1" si="52"/>
        <v/>
      </c>
      <c r="C485" s="80" t="str">
        <f t="shared" ca="1" si="53"/>
        <v/>
      </c>
      <c r="D485" s="83" t="str">
        <f t="shared" ca="1" si="54"/>
        <v/>
      </c>
      <c r="E485" s="81">
        <f t="shared" ca="1" si="58"/>
        <v>0</v>
      </c>
      <c r="F485" s="83"/>
      <c r="G485" s="82" t="str">
        <f t="shared" ca="1" si="55"/>
        <v/>
      </c>
      <c r="H485" s="82" t="str">
        <f t="shared" ca="1" si="56"/>
        <v/>
      </c>
      <c r="I485" s="82" t="str">
        <f t="shared" ca="1" si="57"/>
        <v/>
      </c>
    </row>
    <row r="486" spans="2:9" ht="15" thickBot="1" x14ac:dyDescent="0.35">
      <c r="B486" s="79" t="str">
        <f t="shared" ca="1" si="52"/>
        <v/>
      </c>
      <c r="C486" s="80" t="str">
        <f t="shared" ca="1" si="53"/>
        <v/>
      </c>
      <c r="D486" s="83" t="str">
        <f t="shared" ca="1" si="54"/>
        <v/>
      </c>
      <c r="E486" s="81">
        <f t="shared" ca="1" si="58"/>
        <v>0</v>
      </c>
      <c r="F486" s="83"/>
      <c r="G486" s="82" t="str">
        <f t="shared" ca="1" si="55"/>
        <v/>
      </c>
      <c r="H486" s="82" t="str">
        <f t="shared" ca="1" si="56"/>
        <v/>
      </c>
      <c r="I486" s="82" t="str">
        <f t="shared" ca="1" si="57"/>
        <v/>
      </c>
    </row>
    <row r="487" spans="2:9" ht="15" thickBot="1" x14ac:dyDescent="0.35">
      <c r="B487" s="79" t="str">
        <f t="shared" ca="1" si="52"/>
        <v/>
      </c>
      <c r="C487" s="80" t="str">
        <f t="shared" ca="1" si="53"/>
        <v/>
      </c>
      <c r="D487" s="83" t="str">
        <f t="shared" ca="1" si="54"/>
        <v/>
      </c>
      <c r="E487" s="81">
        <f t="shared" ca="1" si="58"/>
        <v>0</v>
      </c>
      <c r="F487" s="83"/>
      <c r="G487" s="82" t="str">
        <f t="shared" ca="1" si="55"/>
        <v/>
      </c>
      <c r="H487" s="82" t="str">
        <f t="shared" ca="1" si="56"/>
        <v/>
      </c>
      <c r="I487" s="82" t="str">
        <f t="shared" ca="1" si="57"/>
        <v/>
      </c>
    </row>
    <row r="488" spans="2:9" ht="15" thickBot="1" x14ac:dyDescent="0.35">
      <c r="B488" s="79" t="str">
        <f t="shared" ca="1" si="52"/>
        <v/>
      </c>
      <c r="C488" s="80" t="str">
        <f t="shared" ca="1" si="53"/>
        <v/>
      </c>
      <c r="D488" s="83" t="str">
        <f t="shared" ca="1" si="54"/>
        <v/>
      </c>
      <c r="E488" s="81">
        <f t="shared" ca="1" si="58"/>
        <v>0</v>
      </c>
      <c r="F488" s="83"/>
      <c r="G488" s="82" t="str">
        <f t="shared" ca="1" si="55"/>
        <v/>
      </c>
      <c r="H488" s="82" t="str">
        <f t="shared" ca="1" si="56"/>
        <v/>
      </c>
      <c r="I488" s="82" t="str">
        <f t="shared" ca="1" si="57"/>
        <v/>
      </c>
    </row>
    <row r="489" spans="2:9" ht="15" thickBot="1" x14ac:dyDescent="0.35">
      <c r="B489" s="79" t="str">
        <f t="shared" ca="1" si="52"/>
        <v/>
      </c>
      <c r="C489" s="80" t="str">
        <f t="shared" ca="1" si="53"/>
        <v/>
      </c>
      <c r="D489" s="83" t="str">
        <f t="shared" ca="1" si="54"/>
        <v/>
      </c>
      <c r="E489" s="81">
        <f t="shared" ca="1" si="58"/>
        <v>0</v>
      </c>
      <c r="F489" s="83"/>
      <c r="G489" s="82" t="str">
        <f t="shared" ca="1" si="55"/>
        <v/>
      </c>
      <c r="H489" s="82" t="str">
        <f t="shared" ca="1" si="56"/>
        <v/>
      </c>
      <c r="I489" s="82" t="str">
        <f t="shared" ca="1" si="57"/>
        <v/>
      </c>
    </row>
    <row r="490" spans="2:9" ht="15" thickBot="1" x14ac:dyDescent="0.35">
      <c r="B490" s="79" t="str">
        <f t="shared" ca="1" si="52"/>
        <v/>
      </c>
      <c r="C490" s="80" t="str">
        <f t="shared" ca="1" si="53"/>
        <v/>
      </c>
      <c r="D490" s="83" t="str">
        <f t="shared" ca="1" si="54"/>
        <v/>
      </c>
      <c r="E490" s="81">
        <f t="shared" ca="1" si="58"/>
        <v>0</v>
      </c>
      <c r="F490" s="83"/>
      <c r="G490" s="82" t="str">
        <f t="shared" ca="1" si="55"/>
        <v/>
      </c>
      <c r="H490" s="82" t="str">
        <f t="shared" ca="1" si="56"/>
        <v/>
      </c>
      <c r="I490" s="82" t="str">
        <f t="shared" ca="1" si="57"/>
        <v/>
      </c>
    </row>
    <row r="491" spans="2:9" ht="15" thickBot="1" x14ac:dyDescent="0.35">
      <c r="B491" s="79" t="str">
        <f t="shared" ca="1" si="52"/>
        <v/>
      </c>
      <c r="C491" s="80" t="str">
        <f t="shared" ca="1" si="53"/>
        <v/>
      </c>
      <c r="D491" s="83" t="str">
        <f t="shared" ca="1" si="54"/>
        <v/>
      </c>
      <c r="E491" s="81">
        <f t="shared" ca="1" si="58"/>
        <v>0</v>
      </c>
      <c r="F491" s="83"/>
      <c r="G491" s="82" t="str">
        <f t="shared" ca="1" si="55"/>
        <v/>
      </c>
      <c r="H491" s="82" t="str">
        <f t="shared" ca="1" si="56"/>
        <v/>
      </c>
      <c r="I491" s="82" t="str">
        <f t="shared" ca="1" si="57"/>
        <v/>
      </c>
    </row>
    <row r="492" spans="2:9" ht="15" thickBot="1" x14ac:dyDescent="0.35">
      <c r="B492" s="79" t="str">
        <f t="shared" ca="1" si="52"/>
        <v/>
      </c>
      <c r="C492" s="80" t="str">
        <f t="shared" ca="1" si="53"/>
        <v/>
      </c>
      <c r="D492" s="83" t="str">
        <f t="shared" ca="1" si="54"/>
        <v/>
      </c>
      <c r="E492" s="81">
        <f t="shared" ca="1" si="58"/>
        <v>0</v>
      </c>
      <c r="F492" s="83"/>
      <c r="G492" s="82" t="str">
        <f t="shared" ca="1" si="55"/>
        <v/>
      </c>
      <c r="H492" s="82" t="str">
        <f t="shared" ca="1" si="56"/>
        <v/>
      </c>
      <c r="I492" s="82" t="str">
        <f t="shared" ca="1" si="57"/>
        <v/>
      </c>
    </row>
    <row r="493" spans="2:9" ht="15" thickBot="1" x14ac:dyDescent="0.35">
      <c r="B493" s="79" t="str">
        <f t="shared" ca="1" si="52"/>
        <v/>
      </c>
      <c r="C493" s="80" t="str">
        <f t="shared" ca="1" si="53"/>
        <v/>
      </c>
      <c r="D493" s="83" t="str">
        <f t="shared" ca="1" si="54"/>
        <v/>
      </c>
      <c r="E493" s="81">
        <f t="shared" ca="1" si="58"/>
        <v>0</v>
      </c>
      <c r="F493" s="83"/>
      <c r="G493" s="82" t="str">
        <f t="shared" ca="1" si="55"/>
        <v/>
      </c>
      <c r="H493" s="82" t="str">
        <f t="shared" ca="1" si="56"/>
        <v/>
      </c>
      <c r="I493" s="82" t="str">
        <f t="shared" ca="1" si="57"/>
        <v/>
      </c>
    </row>
    <row r="494" spans="2:9" ht="15" thickBot="1" x14ac:dyDescent="0.35">
      <c r="B494" s="79" t="str">
        <f t="shared" ca="1" si="52"/>
        <v/>
      </c>
      <c r="C494" s="80" t="str">
        <f t="shared" ca="1" si="53"/>
        <v/>
      </c>
      <c r="D494" s="83" t="str">
        <f t="shared" ca="1" si="54"/>
        <v/>
      </c>
      <c r="E494" s="81">
        <f t="shared" ca="1" si="58"/>
        <v>0</v>
      </c>
      <c r="F494" s="83"/>
      <c r="G494" s="82" t="str">
        <f t="shared" ca="1" si="55"/>
        <v/>
      </c>
      <c r="H494" s="82" t="str">
        <f t="shared" ca="1" si="56"/>
        <v/>
      </c>
      <c r="I494" s="82" t="str">
        <f t="shared" ca="1" si="57"/>
        <v/>
      </c>
    </row>
    <row r="495" spans="2:9" ht="15" thickBot="1" x14ac:dyDescent="0.35">
      <c r="B495" s="79" t="str">
        <f t="shared" ref="B495:B558" ca="1" si="59">IFERROR(IF(I494&lt;=0,"",B494+1),"")</f>
        <v/>
      </c>
      <c r="C495" s="80" t="str">
        <f t="shared" ca="1" si="53"/>
        <v/>
      </c>
      <c r="D495" s="83" t="str">
        <f t="shared" ca="1" si="54"/>
        <v/>
      </c>
      <c r="E495" s="81">
        <f t="shared" ca="1" si="58"/>
        <v>0</v>
      </c>
      <c r="F495" s="83"/>
      <c r="G495" s="82" t="str">
        <f t="shared" ca="1" si="55"/>
        <v/>
      </c>
      <c r="H495" s="82" t="str">
        <f t="shared" ca="1" si="56"/>
        <v/>
      </c>
      <c r="I495" s="82" t="str">
        <f t="shared" ca="1" si="57"/>
        <v/>
      </c>
    </row>
    <row r="496" spans="2:9" ht="15" thickBot="1" x14ac:dyDescent="0.35">
      <c r="B496" s="79" t="str">
        <f t="shared" ca="1" si="59"/>
        <v/>
      </c>
      <c r="C496" s="80" t="str">
        <f t="shared" ca="1" si="53"/>
        <v/>
      </c>
      <c r="D496" s="83" t="str">
        <f t="shared" ca="1" si="54"/>
        <v/>
      </c>
      <c r="E496" s="81">
        <f t="shared" ca="1" si="58"/>
        <v>0</v>
      </c>
      <c r="F496" s="83"/>
      <c r="G496" s="82" t="str">
        <f t="shared" ca="1" si="55"/>
        <v/>
      </c>
      <c r="H496" s="82" t="str">
        <f t="shared" ca="1" si="56"/>
        <v/>
      </c>
      <c r="I496" s="82" t="str">
        <f t="shared" ca="1" si="57"/>
        <v/>
      </c>
    </row>
    <row r="497" spans="2:9" ht="15" thickBot="1" x14ac:dyDescent="0.35">
      <c r="B497" s="79" t="str">
        <f t="shared" ca="1" si="59"/>
        <v/>
      </c>
      <c r="C497" s="80" t="str">
        <f t="shared" ca="1" si="53"/>
        <v/>
      </c>
      <c r="D497" s="83" t="str">
        <f t="shared" ca="1" si="54"/>
        <v/>
      </c>
      <c r="E497" s="81">
        <f t="shared" ca="1" si="58"/>
        <v>0</v>
      </c>
      <c r="F497" s="83"/>
      <c r="G497" s="82" t="str">
        <f t="shared" ca="1" si="55"/>
        <v/>
      </c>
      <c r="H497" s="82" t="str">
        <f t="shared" ca="1" si="56"/>
        <v/>
      </c>
      <c r="I497" s="82" t="str">
        <f t="shared" ca="1" si="57"/>
        <v/>
      </c>
    </row>
    <row r="498" spans="2:9" ht="15" thickBot="1" x14ac:dyDescent="0.35">
      <c r="B498" s="79" t="str">
        <f t="shared" ca="1" si="59"/>
        <v/>
      </c>
      <c r="C498" s="80" t="str">
        <f t="shared" ca="1" si="53"/>
        <v/>
      </c>
      <c r="D498" s="83" t="str">
        <f t="shared" ca="1" si="54"/>
        <v/>
      </c>
      <c r="E498" s="81">
        <f t="shared" ca="1" si="58"/>
        <v>0</v>
      </c>
      <c r="F498" s="83"/>
      <c r="G498" s="82" t="str">
        <f t="shared" ca="1" si="55"/>
        <v/>
      </c>
      <c r="H498" s="82" t="str">
        <f t="shared" ca="1" si="56"/>
        <v/>
      </c>
      <c r="I498" s="82" t="str">
        <f t="shared" ca="1" si="57"/>
        <v/>
      </c>
    </row>
    <row r="499" spans="2:9" ht="15" thickBot="1" x14ac:dyDescent="0.35">
      <c r="B499" s="79" t="str">
        <f t="shared" ca="1" si="59"/>
        <v/>
      </c>
      <c r="C499" s="80" t="str">
        <f t="shared" ca="1" si="53"/>
        <v/>
      </c>
      <c r="D499" s="83" t="str">
        <f t="shared" ca="1" si="54"/>
        <v/>
      </c>
      <c r="E499" s="81">
        <f t="shared" ca="1" si="58"/>
        <v>0</v>
      </c>
      <c r="F499" s="83"/>
      <c r="G499" s="82" t="str">
        <f t="shared" ca="1" si="55"/>
        <v/>
      </c>
      <c r="H499" s="82" t="str">
        <f t="shared" ca="1" si="56"/>
        <v/>
      </c>
      <c r="I499" s="82" t="str">
        <f t="shared" ca="1" si="57"/>
        <v/>
      </c>
    </row>
    <row r="500" spans="2:9" ht="15" thickBot="1" x14ac:dyDescent="0.35">
      <c r="B500" s="79" t="str">
        <f t="shared" ca="1" si="59"/>
        <v/>
      </c>
      <c r="C500" s="80" t="str">
        <f t="shared" ca="1" si="53"/>
        <v/>
      </c>
      <c r="D500" s="83" t="str">
        <f t="shared" ca="1" si="54"/>
        <v/>
      </c>
      <c r="E500" s="81">
        <f t="shared" ca="1" si="58"/>
        <v>0</v>
      </c>
      <c r="F500" s="83"/>
      <c r="G500" s="82" t="str">
        <f t="shared" ca="1" si="55"/>
        <v/>
      </c>
      <c r="H500" s="82" t="str">
        <f t="shared" ca="1" si="56"/>
        <v/>
      </c>
      <c r="I500" s="82" t="str">
        <f t="shared" ca="1" si="57"/>
        <v/>
      </c>
    </row>
    <row r="501" spans="2:9" ht="15" thickBot="1" x14ac:dyDescent="0.35">
      <c r="B501" s="79" t="str">
        <f t="shared" ca="1" si="59"/>
        <v/>
      </c>
      <c r="C501" s="80" t="str">
        <f t="shared" ca="1" si="53"/>
        <v/>
      </c>
      <c r="D501" s="83" t="str">
        <f t="shared" ca="1" si="54"/>
        <v/>
      </c>
      <c r="E501" s="81">
        <f t="shared" ca="1" si="58"/>
        <v>0</v>
      </c>
      <c r="F501" s="83"/>
      <c r="G501" s="82" t="str">
        <f t="shared" ca="1" si="55"/>
        <v/>
      </c>
      <c r="H501" s="82" t="str">
        <f t="shared" ca="1" si="56"/>
        <v/>
      </c>
      <c r="I501" s="82" t="str">
        <f t="shared" ca="1" si="57"/>
        <v/>
      </c>
    </row>
    <row r="502" spans="2:9" ht="15" thickBot="1" x14ac:dyDescent="0.35">
      <c r="B502" s="79" t="str">
        <f t="shared" ca="1" si="59"/>
        <v/>
      </c>
      <c r="C502" s="80" t="str">
        <f t="shared" ca="1" si="53"/>
        <v/>
      </c>
      <c r="D502" s="83" t="str">
        <f t="shared" ca="1" si="54"/>
        <v/>
      </c>
      <c r="E502" s="81">
        <f t="shared" ca="1" si="58"/>
        <v>0</v>
      </c>
      <c r="F502" s="83"/>
      <c r="G502" s="82" t="str">
        <f t="shared" ca="1" si="55"/>
        <v/>
      </c>
      <c r="H502" s="82" t="str">
        <f t="shared" ca="1" si="56"/>
        <v/>
      </c>
      <c r="I502" s="82" t="str">
        <f t="shared" ca="1" si="57"/>
        <v/>
      </c>
    </row>
    <row r="503" spans="2:9" ht="15" thickBot="1" x14ac:dyDescent="0.35">
      <c r="B503" s="79" t="str">
        <f t="shared" ca="1" si="59"/>
        <v/>
      </c>
      <c r="C503" s="80" t="str">
        <f t="shared" ca="1" si="53"/>
        <v/>
      </c>
      <c r="D503" s="83" t="str">
        <f t="shared" ca="1" si="54"/>
        <v/>
      </c>
      <c r="E503" s="81">
        <f t="shared" ca="1" si="58"/>
        <v>0</v>
      </c>
      <c r="F503" s="83"/>
      <c r="G503" s="82" t="str">
        <f t="shared" ca="1" si="55"/>
        <v/>
      </c>
      <c r="H503" s="82" t="str">
        <f t="shared" ca="1" si="56"/>
        <v/>
      </c>
      <c r="I503" s="82" t="str">
        <f t="shared" ca="1" si="57"/>
        <v/>
      </c>
    </row>
    <row r="504" spans="2:9" ht="15" thickBot="1" x14ac:dyDescent="0.35">
      <c r="B504" s="79" t="str">
        <f t="shared" ca="1" si="59"/>
        <v/>
      </c>
      <c r="C504" s="80" t="str">
        <f t="shared" ca="1" si="53"/>
        <v/>
      </c>
      <c r="D504" s="83" t="str">
        <f t="shared" ca="1" si="54"/>
        <v/>
      </c>
      <c r="E504" s="81">
        <f t="shared" ca="1" si="58"/>
        <v>0</v>
      </c>
      <c r="F504" s="83"/>
      <c r="G504" s="82" t="str">
        <f t="shared" ca="1" si="55"/>
        <v/>
      </c>
      <c r="H504" s="82" t="str">
        <f t="shared" ca="1" si="56"/>
        <v/>
      </c>
      <c r="I504" s="82" t="str">
        <f t="shared" ca="1" si="57"/>
        <v/>
      </c>
    </row>
    <row r="505" spans="2:9" ht="15" thickBot="1" x14ac:dyDescent="0.35">
      <c r="B505" s="79" t="str">
        <f t="shared" ca="1" si="59"/>
        <v/>
      </c>
      <c r="C505" s="80" t="str">
        <f t="shared" ca="1" si="53"/>
        <v/>
      </c>
      <c r="D505" s="83" t="str">
        <f t="shared" ca="1" si="54"/>
        <v/>
      </c>
      <c r="E505" s="81">
        <f t="shared" ca="1" si="58"/>
        <v>0</v>
      </c>
      <c r="F505" s="83"/>
      <c r="G505" s="82" t="str">
        <f t="shared" ca="1" si="55"/>
        <v/>
      </c>
      <c r="H505" s="82" t="str">
        <f t="shared" ca="1" si="56"/>
        <v/>
      </c>
      <c r="I505" s="82" t="str">
        <f t="shared" ca="1" si="57"/>
        <v/>
      </c>
    </row>
    <row r="506" spans="2:9" ht="15" thickBot="1" x14ac:dyDescent="0.35">
      <c r="B506" s="79" t="str">
        <f t="shared" ca="1" si="59"/>
        <v/>
      </c>
      <c r="C506" s="80" t="str">
        <f t="shared" ca="1" si="53"/>
        <v/>
      </c>
      <c r="D506" s="83" t="str">
        <f t="shared" ca="1" si="54"/>
        <v/>
      </c>
      <c r="E506" s="81">
        <f t="shared" ca="1" si="58"/>
        <v>0</v>
      </c>
      <c r="F506" s="83"/>
      <c r="G506" s="82" t="str">
        <f t="shared" ca="1" si="55"/>
        <v/>
      </c>
      <c r="H506" s="82" t="str">
        <f t="shared" ca="1" si="56"/>
        <v/>
      </c>
      <c r="I506" s="82" t="str">
        <f t="shared" ca="1" si="57"/>
        <v/>
      </c>
    </row>
    <row r="507" spans="2:9" ht="15" thickBot="1" x14ac:dyDescent="0.35">
      <c r="B507" s="79" t="str">
        <f t="shared" ca="1" si="59"/>
        <v/>
      </c>
      <c r="C507" s="80" t="str">
        <f t="shared" ca="1" si="53"/>
        <v/>
      </c>
      <c r="D507" s="83" t="str">
        <f t="shared" ca="1" si="54"/>
        <v/>
      </c>
      <c r="E507" s="81">
        <f t="shared" ca="1" si="58"/>
        <v>0</v>
      </c>
      <c r="F507" s="83"/>
      <c r="G507" s="82" t="str">
        <f t="shared" ca="1" si="55"/>
        <v/>
      </c>
      <c r="H507" s="82" t="str">
        <f t="shared" ca="1" si="56"/>
        <v/>
      </c>
      <c r="I507" s="82" t="str">
        <f t="shared" ca="1" si="57"/>
        <v/>
      </c>
    </row>
    <row r="508" spans="2:9" ht="15" thickBot="1" x14ac:dyDescent="0.35">
      <c r="B508" s="79" t="str">
        <f t="shared" ca="1" si="59"/>
        <v/>
      </c>
      <c r="C508" s="80" t="str">
        <f t="shared" ca="1" si="53"/>
        <v/>
      </c>
      <c r="D508" s="83" t="str">
        <f t="shared" ca="1" si="54"/>
        <v/>
      </c>
      <c r="E508" s="81">
        <f t="shared" ca="1" si="58"/>
        <v>0</v>
      </c>
      <c r="F508" s="83"/>
      <c r="G508" s="82" t="str">
        <f t="shared" ca="1" si="55"/>
        <v/>
      </c>
      <c r="H508" s="82" t="str">
        <f t="shared" ca="1" si="56"/>
        <v/>
      </c>
      <c r="I508" s="82" t="str">
        <f t="shared" ca="1" si="57"/>
        <v/>
      </c>
    </row>
    <row r="509" spans="2:9" ht="15" thickBot="1" x14ac:dyDescent="0.35">
      <c r="B509" s="79" t="str">
        <f t="shared" ca="1" si="59"/>
        <v/>
      </c>
      <c r="C509" s="80" t="str">
        <f t="shared" ca="1" si="53"/>
        <v/>
      </c>
      <c r="D509" s="83" t="str">
        <f t="shared" ca="1" si="54"/>
        <v/>
      </c>
      <c r="E509" s="81">
        <f t="shared" ca="1" si="58"/>
        <v>0</v>
      </c>
      <c r="F509" s="83"/>
      <c r="G509" s="82" t="str">
        <f t="shared" ca="1" si="55"/>
        <v/>
      </c>
      <c r="H509" s="82" t="str">
        <f t="shared" ca="1" si="56"/>
        <v/>
      </c>
      <c r="I509" s="82" t="str">
        <f t="shared" ca="1" si="57"/>
        <v/>
      </c>
    </row>
    <row r="510" spans="2:9" ht="15" thickBot="1" x14ac:dyDescent="0.35">
      <c r="B510" s="79" t="str">
        <f t="shared" ca="1" si="59"/>
        <v/>
      </c>
      <c r="C510" s="80" t="str">
        <f t="shared" ca="1" si="53"/>
        <v/>
      </c>
      <c r="D510" s="83" t="str">
        <f t="shared" ca="1" si="54"/>
        <v/>
      </c>
      <c r="E510" s="81">
        <f t="shared" ca="1" si="58"/>
        <v>0</v>
      </c>
      <c r="F510" s="83"/>
      <c r="G510" s="82" t="str">
        <f t="shared" ca="1" si="55"/>
        <v/>
      </c>
      <c r="H510" s="82" t="str">
        <f t="shared" ca="1" si="56"/>
        <v/>
      </c>
      <c r="I510" s="82" t="str">
        <f t="shared" ca="1" si="57"/>
        <v/>
      </c>
    </row>
    <row r="511" spans="2:9" ht="15" thickBot="1" x14ac:dyDescent="0.35">
      <c r="B511" s="79" t="str">
        <f t="shared" ca="1" si="59"/>
        <v/>
      </c>
      <c r="C511" s="80" t="str">
        <f t="shared" ca="1" si="53"/>
        <v/>
      </c>
      <c r="D511" s="83" t="str">
        <f t="shared" ca="1" si="54"/>
        <v/>
      </c>
      <c r="E511" s="81">
        <f t="shared" ca="1" si="58"/>
        <v>0</v>
      </c>
      <c r="F511" s="83"/>
      <c r="G511" s="82" t="str">
        <f t="shared" ca="1" si="55"/>
        <v/>
      </c>
      <c r="H511" s="82" t="str">
        <f t="shared" ca="1" si="56"/>
        <v/>
      </c>
      <c r="I511" s="82" t="str">
        <f t="shared" ca="1" si="57"/>
        <v/>
      </c>
    </row>
    <row r="512" spans="2:9" ht="15" thickBot="1" x14ac:dyDescent="0.35">
      <c r="B512" s="79" t="str">
        <f t="shared" ca="1" si="59"/>
        <v/>
      </c>
      <c r="C512" s="80" t="str">
        <f t="shared" ca="1" si="53"/>
        <v/>
      </c>
      <c r="D512" s="83" t="str">
        <f t="shared" ca="1" si="54"/>
        <v/>
      </c>
      <c r="E512" s="81">
        <f t="shared" ca="1" si="58"/>
        <v>0</v>
      </c>
      <c r="F512" s="83"/>
      <c r="G512" s="82" t="str">
        <f t="shared" ca="1" si="55"/>
        <v/>
      </c>
      <c r="H512" s="82" t="str">
        <f t="shared" ca="1" si="56"/>
        <v/>
      </c>
      <c r="I512" s="82" t="str">
        <f t="shared" ca="1" si="57"/>
        <v/>
      </c>
    </row>
    <row r="513" spans="2:9" ht="15" thickBot="1" x14ac:dyDescent="0.35">
      <c r="B513" s="79" t="str">
        <f t="shared" ca="1" si="59"/>
        <v/>
      </c>
      <c r="C513" s="80" t="str">
        <f t="shared" ca="1" si="53"/>
        <v/>
      </c>
      <c r="D513" s="83" t="str">
        <f t="shared" ca="1" si="54"/>
        <v/>
      </c>
      <c r="E513" s="81">
        <f t="shared" ca="1" si="58"/>
        <v>0</v>
      </c>
      <c r="F513" s="83"/>
      <c r="G513" s="82" t="str">
        <f t="shared" ca="1" si="55"/>
        <v/>
      </c>
      <c r="H513" s="82" t="str">
        <f t="shared" ca="1" si="56"/>
        <v/>
      </c>
      <c r="I513" s="82" t="str">
        <f t="shared" ca="1" si="57"/>
        <v/>
      </c>
    </row>
    <row r="514" spans="2:9" ht="15" thickBot="1" x14ac:dyDescent="0.35">
      <c r="B514" s="79" t="str">
        <f t="shared" ca="1" si="59"/>
        <v/>
      </c>
      <c r="C514" s="80" t="str">
        <f t="shared" ca="1" si="53"/>
        <v/>
      </c>
      <c r="D514" s="83" t="str">
        <f t="shared" ca="1" si="54"/>
        <v/>
      </c>
      <c r="E514" s="81">
        <f t="shared" ca="1" si="58"/>
        <v>0</v>
      </c>
      <c r="F514" s="83"/>
      <c r="G514" s="82" t="str">
        <f t="shared" ca="1" si="55"/>
        <v/>
      </c>
      <c r="H514" s="82" t="str">
        <f t="shared" ca="1" si="56"/>
        <v/>
      </c>
      <c r="I514" s="82" t="str">
        <f t="shared" ca="1" si="57"/>
        <v/>
      </c>
    </row>
    <row r="515" spans="2:9" ht="15" thickBot="1" x14ac:dyDescent="0.35">
      <c r="B515" s="79" t="str">
        <f t="shared" ca="1" si="59"/>
        <v/>
      </c>
      <c r="C515" s="80" t="str">
        <f t="shared" ca="1" si="53"/>
        <v/>
      </c>
      <c r="D515" s="83" t="str">
        <f t="shared" ca="1" si="54"/>
        <v/>
      </c>
      <c r="E515" s="81">
        <f t="shared" ca="1" si="58"/>
        <v>0</v>
      </c>
      <c r="F515" s="83"/>
      <c r="G515" s="82" t="str">
        <f t="shared" ca="1" si="55"/>
        <v/>
      </c>
      <c r="H515" s="82" t="str">
        <f t="shared" ca="1" si="56"/>
        <v/>
      </c>
      <c r="I515" s="82" t="str">
        <f t="shared" ca="1" si="57"/>
        <v/>
      </c>
    </row>
    <row r="516" spans="2:9" ht="15" thickBot="1" x14ac:dyDescent="0.35">
      <c r="B516" s="79" t="str">
        <f t="shared" ca="1" si="59"/>
        <v/>
      </c>
      <c r="C516" s="80" t="str">
        <f t="shared" ca="1" si="53"/>
        <v/>
      </c>
      <c r="D516" s="83" t="str">
        <f t="shared" ca="1" si="54"/>
        <v/>
      </c>
      <c r="E516" s="81">
        <f t="shared" ca="1" si="58"/>
        <v>0</v>
      </c>
      <c r="F516" s="83"/>
      <c r="G516" s="82" t="str">
        <f t="shared" ca="1" si="55"/>
        <v/>
      </c>
      <c r="H516" s="82" t="str">
        <f t="shared" ca="1" si="56"/>
        <v/>
      </c>
      <c r="I516" s="82" t="str">
        <f t="shared" ca="1" si="57"/>
        <v/>
      </c>
    </row>
    <row r="517" spans="2:9" ht="15" thickBot="1" x14ac:dyDescent="0.35">
      <c r="B517" s="79" t="str">
        <f t="shared" ca="1" si="59"/>
        <v/>
      </c>
      <c r="C517" s="80" t="str">
        <f t="shared" ca="1" si="53"/>
        <v/>
      </c>
      <c r="D517" s="83" t="str">
        <f t="shared" ca="1" si="54"/>
        <v/>
      </c>
      <c r="E517" s="81">
        <f t="shared" ca="1" si="58"/>
        <v>0</v>
      </c>
      <c r="F517" s="83"/>
      <c r="G517" s="82" t="str">
        <f t="shared" ca="1" si="55"/>
        <v/>
      </c>
      <c r="H517" s="82" t="str">
        <f t="shared" ca="1" si="56"/>
        <v/>
      </c>
      <c r="I517" s="82" t="str">
        <f t="shared" ca="1" si="57"/>
        <v/>
      </c>
    </row>
    <row r="518" spans="2:9" ht="15" thickBot="1" x14ac:dyDescent="0.35">
      <c r="B518" s="79" t="str">
        <f t="shared" ca="1" si="59"/>
        <v/>
      </c>
      <c r="C518" s="80" t="str">
        <f t="shared" ca="1" si="53"/>
        <v/>
      </c>
      <c r="D518" s="83" t="str">
        <f t="shared" ca="1" si="54"/>
        <v/>
      </c>
      <c r="E518" s="81">
        <f t="shared" ca="1" si="58"/>
        <v>0</v>
      </c>
      <c r="F518" s="83"/>
      <c r="G518" s="82" t="str">
        <f t="shared" ca="1" si="55"/>
        <v/>
      </c>
      <c r="H518" s="82" t="str">
        <f t="shared" ca="1" si="56"/>
        <v/>
      </c>
      <c r="I518" s="82" t="str">
        <f t="shared" ca="1" si="57"/>
        <v/>
      </c>
    </row>
    <row r="519" spans="2:9" ht="15" thickBot="1" x14ac:dyDescent="0.35">
      <c r="B519" s="79" t="str">
        <f t="shared" ca="1" si="59"/>
        <v/>
      </c>
      <c r="C519" s="80" t="str">
        <f t="shared" ca="1" si="53"/>
        <v/>
      </c>
      <c r="D519" s="83" t="str">
        <f t="shared" ca="1" si="54"/>
        <v/>
      </c>
      <c r="E519" s="81">
        <f t="shared" ca="1" si="58"/>
        <v>0</v>
      </c>
      <c r="F519" s="83"/>
      <c r="G519" s="82" t="str">
        <f t="shared" ca="1" si="55"/>
        <v/>
      </c>
      <c r="H519" s="82" t="str">
        <f t="shared" ca="1" si="56"/>
        <v/>
      </c>
      <c r="I519" s="82" t="str">
        <f t="shared" ca="1" si="57"/>
        <v/>
      </c>
    </row>
    <row r="520" spans="2:9" ht="15" thickBot="1" x14ac:dyDescent="0.35">
      <c r="B520" s="79" t="str">
        <f t="shared" ca="1" si="59"/>
        <v/>
      </c>
      <c r="C520" s="80" t="str">
        <f t="shared" ca="1" si="53"/>
        <v/>
      </c>
      <c r="D520" s="83" t="str">
        <f t="shared" ca="1" si="54"/>
        <v/>
      </c>
      <c r="E520" s="81">
        <f t="shared" ca="1" si="58"/>
        <v>0</v>
      </c>
      <c r="F520" s="83"/>
      <c r="G520" s="82" t="str">
        <f t="shared" ca="1" si="55"/>
        <v/>
      </c>
      <c r="H520" s="82" t="str">
        <f t="shared" ca="1" si="56"/>
        <v/>
      </c>
      <c r="I520" s="82" t="str">
        <f t="shared" ca="1" si="57"/>
        <v/>
      </c>
    </row>
    <row r="521" spans="2:9" ht="15" thickBot="1" x14ac:dyDescent="0.35">
      <c r="B521" s="79" t="str">
        <f t="shared" ca="1" si="59"/>
        <v/>
      </c>
      <c r="C521" s="80" t="str">
        <f t="shared" ca="1" si="53"/>
        <v/>
      </c>
      <c r="D521" s="83" t="str">
        <f t="shared" ca="1" si="54"/>
        <v/>
      </c>
      <c r="E521" s="81">
        <f t="shared" ca="1" si="58"/>
        <v>0</v>
      </c>
      <c r="F521" s="83"/>
      <c r="G521" s="82" t="str">
        <f t="shared" ca="1" si="55"/>
        <v/>
      </c>
      <c r="H521" s="82" t="str">
        <f t="shared" ca="1" si="56"/>
        <v/>
      </c>
      <c r="I521" s="82" t="str">
        <f t="shared" ca="1" si="57"/>
        <v/>
      </c>
    </row>
    <row r="522" spans="2:9" ht="15" thickBot="1" x14ac:dyDescent="0.35">
      <c r="B522" s="79" t="str">
        <f t="shared" ca="1" si="59"/>
        <v/>
      </c>
      <c r="C522" s="80" t="str">
        <f t="shared" ca="1" si="53"/>
        <v/>
      </c>
      <c r="D522" s="83" t="str">
        <f t="shared" ca="1" si="54"/>
        <v/>
      </c>
      <c r="E522" s="81">
        <f t="shared" ca="1" si="58"/>
        <v>0</v>
      </c>
      <c r="F522" s="83"/>
      <c r="G522" s="82" t="str">
        <f t="shared" ca="1" si="55"/>
        <v/>
      </c>
      <c r="H522" s="82" t="str">
        <f t="shared" ca="1" si="56"/>
        <v/>
      </c>
      <c r="I522" s="82" t="str">
        <f t="shared" ca="1" si="57"/>
        <v/>
      </c>
    </row>
    <row r="523" spans="2:9" ht="15" thickBot="1" x14ac:dyDescent="0.35">
      <c r="B523" s="79" t="str">
        <f t="shared" ca="1" si="59"/>
        <v/>
      </c>
      <c r="C523" s="80" t="str">
        <f t="shared" ca="1" si="53"/>
        <v/>
      </c>
      <c r="D523" s="83" t="str">
        <f t="shared" ca="1" si="54"/>
        <v/>
      </c>
      <c r="E523" s="81">
        <f t="shared" ca="1" si="58"/>
        <v>0</v>
      </c>
      <c r="F523" s="83"/>
      <c r="G523" s="82" t="str">
        <f t="shared" ca="1" si="55"/>
        <v/>
      </c>
      <c r="H523" s="82" t="str">
        <f t="shared" ca="1" si="56"/>
        <v/>
      </c>
      <c r="I523" s="82" t="str">
        <f t="shared" ca="1" si="57"/>
        <v/>
      </c>
    </row>
    <row r="524" spans="2:9" ht="15" thickBot="1" x14ac:dyDescent="0.35">
      <c r="B524" s="79" t="str">
        <f t="shared" ca="1" si="59"/>
        <v/>
      </c>
      <c r="C524" s="80" t="str">
        <f t="shared" ca="1" si="53"/>
        <v/>
      </c>
      <c r="D524" s="83" t="str">
        <f t="shared" ca="1" si="54"/>
        <v/>
      </c>
      <c r="E524" s="81">
        <f t="shared" ca="1" si="58"/>
        <v>0</v>
      </c>
      <c r="F524" s="83"/>
      <c r="G524" s="82" t="str">
        <f t="shared" ca="1" si="55"/>
        <v/>
      </c>
      <c r="H524" s="82" t="str">
        <f t="shared" ca="1" si="56"/>
        <v/>
      </c>
      <c r="I524" s="82" t="str">
        <f t="shared" ca="1" si="57"/>
        <v/>
      </c>
    </row>
    <row r="525" spans="2:9" ht="15" thickBot="1" x14ac:dyDescent="0.35">
      <c r="B525" s="79" t="str">
        <f t="shared" ca="1" si="59"/>
        <v/>
      </c>
      <c r="C525" s="80" t="str">
        <f t="shared" ca="1" si="53"/>
        <v/>
      </c>
      <c r="D525" s="83" t="str">
        <f t="shared" ca="1" si="54"/>
        <v/>
      </c>
      <c r="E525" s="81">
        <f t="shared" ca="1" si="58"/>
        <v>0</v>
      </c>
      <c r="F525" s="83"/>
      <c r="G525" s="82" t="str">
        <f t="shared" ca="1" si="55"/>
        <v/>
      </c>
      <c r="H525" s="82" t="str">
        <f t="shared" ca="1" si="56"/>
        <v/>
      </c>
      <c r="I525" s="82" t="str">
        <f t="shared" ca="1" si="57"/>
        <v/>
      </c>
    </row>
    <row r="526" spans="2:9" ht="15" thickBot="1" x14ac:dyDescent="0.35">
      <c r="B526" s="79" t="str">
        <f t="shared" ca="1" si="59"/>
        <v/>
      </c>
      <c r="C526" s="80" t="str">
        <f t="shared" ca="1" si="53"/>
        <v/>
      </c>
      <c r="D526" s="83" t="str">
        <f t="shared" ca="1" si="54"/>
        <v/>
      </c>
      <c r="E526" s="81">
        <f t="shared" ca="1" si="58"/>
        <v>0</v>
      </c>
      <c r="F526" s="83"/>
      <c r="G526" s="82" t="str">
        <f t="shared" ca="1" si="55"/>
        <v/>
      </c>
      <c r="H526" s="82" t="str">
        <f t="shared" ca="1" si="56"/>
        <v/>
      </c>
      <c r="I526" s="82" t="str">
        <f t="shared" ca="1" si="57"/>
        <v/>
      </c>
    </row>
    <row r="527" spans="2:9" ht="15" thickBot="1" x14ac:dyDescent="0.35">
      <c r="B527" s="79" t="str">
        <f t="shared" ca="1" si="59"/>
        <v/>
      </c>
      <c r="C527" s="80" t="str">
        <f t="shared" ca="1" si="53"/>
        <v/>
      </c>
      <c r="D527" s="83" t="str">
        <f t="shared" ca="1" si="54"/>
        <v/>
      </c>
      <c r="E527" s="81">
        <f t="shared" ca="1" si="58"/>
        <v>0</v>
      </c>
      <c r="F527" s="83"/>
      <c r="G527" s="82" t="str">
        <f t="shared" ca="1" si="55"/>
        <v/>
      </c>
      <c r="H527" s="82" t="str">
        <f t="shared" ca="1" si="56"/>
        <v/>
      </c>
      <c r="I527" s="82" t="str">
        <f t="shared" ca="1" si="57"/>
        <v/>
      </c>
    </row>
    <row r="528" spans="2:9" ht="15" thickBot="1" x14ac:dyDescent="0.35">
      <c r="B528" s="79" t="str">
        <f t="shared" ca="1" si="59"/>
        <v/>
      </c>
      <c r="C528" s="80" t="str">
        <f t="shared" ca="1" si="53"/>
        <v/>
      </c>
      <c r="D528" s="83" t="str">
        <f t="shared" ca="1" si="54"/>
        <v/>
      </c>
      <c r="E528" s="81">
        <f t="shared" ca="1" si="58"/>
        <v>0</v>
      </c>
      <c r="F528" s="83"/>
      <c r="G528" s="82" t="str">
        <f t="shared" ca="1" si="55"/>
        <v/>
      </c>
      <c r="H528" s="82" t="str">
        <f t="shared" ca="1" si="56"/>
        <v/>
      </c>
      <c r="I528" s="82" t="str">
        <f t="shared" ca="1" si="57"/>
        <v/>
      </c>
    </row>
    <row r="529" spans="2:9" ht="15" thickBot="1" x14ac:dyDescent="0.35">
      <c r="B529" s="79" t="str">
        <f t="shared" ca="1" si="59"/>
        <v/>
      </c>
      <c r="C529" s="80" t="str">
        <f t="shared" ca="1" si="53"/>
        <v/>
      </c>
      <c r="D529" s="83" t="str">
        <f t="shared" ca="1" si="54"/>
        <v/>
      </c>
      <c r="E529" s="81">
        <f t="shared" ca="1" si="58"/>
        <v>0</v>
      </c>
      <c r="F529" s="83"/>
      <c r="G529" s="82" t="str">
        <f t="shared" ca="1" si="55"/>
        <v/>
      </c>
      <c r="H529" s="82" t="str">
        <f t="shared" ca="1" si="56"/>
        <v/>
      </c>
      <c r="I529" s="82" t="str">
        <f t="shared" ca="1" si="57"/>
        <v/>
      </c>
    </row>
    <row r="530" spans="2:9" ht="15" thickBot="1" x14ac:dyDescent="0.35">
      <c r="B530" s="79" t="str">
        <f t="shared" ca="1" si="59"/>
        <v/>
      </c>
      <c r="C530" s="80" t="str">
        <f t="shared" ca="1" si="53"/>
        <v/>
      </c>
      <c r="D530" s="83" t="str">
        <f t="shared" ca="1" si="54"/>
        <v/>
      </c>
      <c r="E530" s="81">
        <f t="shared" ca="1" si="58"/>
        <v>0</v>
      </c>
      <c r="F530" s="83"/>
      <c r="G530" s="82" t="str">
        <f t="shared" ca="1" si="55"/>
        <v/>
      </c>
      <c r="H530" s="82" t="str">
        <f t="shared" ca="1" si="56"/>
        <v/>
      </c>
      <c r="I530" s="82" t="str">
        <f t="shared" ca="1" si="57"/>
        <v/>
      </c>
    </row>
    <row r="531" spans="2:9" ht="15" thickBot="1" x14ac:dyDescent="0.35">
      <c r="B531" s="79" t="str">
        <f t="shared" ca="1" si="59"/>
        <v/>
      </c>
      <c r="C531" s="80" t="str">
        <f t="shared" ca="1" si="53"/>
        <v/>
      </c>
      <c r="D531" s="83" t="str">
        <f t="shared" ca="1" si="54"/>
        <v/>
      </c>
      <c r="E531" s="81">
        <f t="shared" ca="1" si="58"/>
        <v>0</v>
      </c>
      <c r="F531" s="83"/>
      <c r="G531" s="82" t="str">
        <f t="shared" ca="1" si="55"/>
        <v/>
      </c>
      <c r="H531" s="82" t="str">
        <f t="shared" ca="1" si="56"/>
        <v/>
      </c>
      <c r="I531" s="82" t="str">
        <f t="shared" ca="1" si="57"/>
        <v/>
      </c>
    </row>
    <row r="532" spans="2:9" ht="15" thickBot="1" x14ac:dyDescent="0.35">
      <c r="B532" s="79" t="str">
        <f t="shared" ca="1" si="59"/>
        <v/>
      </c>
      <c r="C532" s="80" t="str">
        <f t="shared" ca="1" si="53"/>
        <v/>
      </c>
      <c r="D532" s="83" t="str">
        <f t="shared" ca="1" si="54"/>
        <v/>
      </c>
      <c r="E532" s="81">
        <f t="shared" ca="1" si="58"/>
        <v>0</v>
      </c>
      <c r="F532" s="83"/>
      <c r="G532" s="82" t="str">
        <f t="shared" ca="1" si="55"/>
        <v/>
      </c>
      <c r="H532" s="82" t="str">
        <f t="shared" ca="1" si="56"/>
        <v/>
      </c>
      <c r="I532" s="82" t="str">
        <f t="shared" ca="1" si="57"/>
        <v/>
      </c>
    </row>
    <row r="533" spans="2:9" ht="15" thickBot="1" x14ac:dyDescent="0.35">
      <c r="B533" s="79" t="str">
        <f t="shared" ca="1" si="59"/>
        <v/>
      </c>
      <c r="C533" s="80" t="str">
        <f t="shared" ca="1" si="53"/>
        <v/>
      </c>
      <c r="D533" s="83" t="str">
        <f t="shared" ca="1" si="54"/>
        <v/>
      </c>
      <c r="E533" s="81">
        <f t="shared" ca="1" si="58"/>
        <v>0</v>
      </c>
      <c r="F533" s="83"/>
      <c r="G533" s="82" t="str">
        <f t="shared" ca="1" si="55"/>
        <v/>
      </c>
      <c r="H533" s="82" t="str">
        <f t="shared" ca="1" si="56"/>
        <v/>
      </c>
      <c r="I533" s="82" t="str">
        <f t="shared" ca="1" si="57"/>
        <v/>
      </c>
    </row>
    <row r="534" spans="2:9" ht="15" thickBot="1" x14ac:dyDescent="0.35">
      <c r="B534" s="79" t="str">
        <f t="shared" ca="1" si="59"/>
        <v/>
      </c>
      <c r="C534" s="80" t="str">
        <f t="shared" ca="1" si="53"/>
        <v/>
      </c>
      <c r="D534" s="83" t="str">
        <f t="shared" ca="1" si="54"/>
        <v/>
      </c>
      <c r="E534" s="81">
        <f t="shared" ca="1" si="58"/>
        <v>0</v>
      </c>
      <c r="F534" s="83"/>
      <c r="G534" s="82" t="str">
        <f t="shared" ca="1" si="55"/>
        <v/>
      </c>
      <c r="H534" s="82" t="str">
        <f t="shared" ca="1" si="56"/>
        <v/>
      </c>
      <c r="I534" s="82" t="str">
        <f t="shared" ca="1" si="57"/>
        <v/>
      </c>
    </row>
    <row r="535" spans="2:9" ht="15" thickBot="1" x14ac:dyDescent="0.35">
      <c r="B535" s="79" t="str">
        <f t="shared" ca="1" si="59"/>
        <v/>
      </c>
      <c r="C535" s="80" t="str">
        <f t="shared" ca="1" si="53"/>
        <v/>
      </c>
      <c r="D535" s="83" t="str">
        <f t="shared" ca="1" si="54"/>
        <v/>
      </c>
      <c r="E535" s="81">
        <f t="shared" ca="1" si="58"/>
        <v>0</v>
      </c>
      <c r="F535" s="83"/>
      <c r="G535" s="82" t="str">
        <f t="shared" ca="1" si="55"/>
        <v/>
      </c>
      <c r="H535" s="82" t="str">
        <f t="shared" ca="1" si="56"/>
        <v/>
      </c>
      <c r="I535" s="82" t="str">
        <f t="shared" ca="1" si="57"/>
        <v/>
      </c>
    </row>
    <row r="536" spans="2:9" ht="15" thickBot="1" x14ac:dyDescent="0.35">
      <c r="B536" s="79" t="str">
        <f t="shared" ca="1" si="59"/>
        <v/>
      </c>
      <c r="C536" s="80" t="str">
        <f t="shared" ref="C536:C599" ca="1" si="60">IF($E$10="End of the Period",IF(B536="","",IF(OR(payment_frequency_4="Weekly",payment_frequency_4="Bi-weekly",payment_frequency_4="Semi-monthly"),first_payment_date_4+B536*VLOOKUP(payment_frequency_4,periodic_table,2,0),EDATE(first_payment_date_4,B536*VLOOKUP(payment_frequency_4,periodic_table,2,0)))),IF(B536="","",IF(OR(payment_frequency_4="Weekly",payment_frequency_4="Bi-weekly",payment_frequency_4="Semi-monthly"),first_payment_date_4+(B536-1)*VLOOKUP(payment_frequency_4,periodic_table,2,0),EDATE(first_payment_date_4,(B536-1)*VLOOKUP(payment_frequency_4,periodic_table,2,0)))))</f>
        <v/>
      </c>
      <c r="D536" s="83" t="str">
        <f t="shared" ref="D536:D599" ca="1" si="61">IF(B536="","",IF(I535&lt;payment_4,I535*(1+rate_4),payment_4))</f>
        <v/>
      </c>
      <c r="E536" s="81">
        <f t="shared" ca="1" si="58"/>
        <v>0</v>
      </c>
      <c r="F536" s="83"/>
      <c r="G536" s="82" t="str">
        <f t="shared" ref="G536:G599" ca="1" si="62">IF(AND(payment_type_4=1,B536=1),0,IF(B536="","",I535*rate_4))</f>
        <v/>
      </c>
      <c r="H536" s="82" t="str">
        <f t="shared" ca="1" si="56"/>
        <v/>
      </c>
      <c r="I536" s="82" t="str">
        <f t="shared" ca="1" si="57"/>
        <v/>
      </c>
    </row>
    <row r="537" spans="2:9" ht="15" thickBot="1" x14ac:dyDescent="0.35">
      <c r="B537" s="79" t="str">
        <f t="shared" ca="1" si="59"/>
        <v/>
      </c>
      <c r="C537" s="80" t="str">
        <f t="shared" ca="1" si="60"/>
        <v/>
      </c>
      <c r="D537" s="83" t="str">
        <f t="shared" ca="1" si="61"/>
        <v/>
      </c>
      <c r="E537" s="81">
        <f t="shared" ca="1" si="58"/>
        <v>0</v>
      </c>
      <c r="F537" s="83"/>
      <c r="G537" s="82" t="str">
        <f t="shared" ca="1" si="62"/>
        <v/>
      </c>
      <c r="H537" s="82" t="str">
        <f t="shared" ref="H537:H600" ca="1" si="63">IF(B537="","",D537-G537+E537+F537)</f>
        <v/>
      </c>
      <c r="I537" s="82" t="str">
        <f t="shared" ref="I537:I600" ca="1" si="64">IFERROR(IF(H537&lt;=0,"",I536-H537),"")</f>
        <v/>
      </c>
    </row>
    <row r="538" spans="2:9" ht="15" thickBot="1" x14ac:dyDescent="0.35">
      <c r="B538" s="79" t="str">
        <f t="shared" ca="1" si="59"/>
        <v/>
      </c>
      <c r="C538" s="80" t="str">
        <f t="shared" ca="1" si="60"/>
        <v/>
      </c>
      <c r="D538" s="83" t="str">
        <f t="shared" ca="1" si="61"/>
        <v/>
      </c>
      <c r="E538" s="81">
        <f t="shared" ca="1" si="58"/>
        <v>0</v>
      </c>
      <c r="F538" s="83"/>
      <c r="G538" s="82" t="str">
        <f t="shared" ca="1" si="62"/>
        <v/>
      </c>
      <c r="H538" s="82" t="str">
        <f t="shared" ca="1" si="63"/>
        <v/>
      </c>
      <c r="I538" s="82" t="str">
        <f t="shared" ca="1" si="64"/>
        <v/>
      </c>
    </row>
    <row r="539" spans="2:9" ht="15" thickBot="1" x14ac:dyDescent="0.35">
      <c r="B539" s="79" t="str">
        <f t="shared" ca="1" si="59"/>
        <v/>
      </c>
      <c r="C539" s="80" t="str">
        <f t="shared" ca="1" si="60"/>
        <v/>
      </c>
      <c r="D539" s="83" t="str">
        <f t="shared" ca="1" si="61"/>
        <v/>
      </c>
      <c r="E539" s="81">
        <f t="shared" ca="1" si="58"/>
        <v>0</v>
      </c>
      <c r="F539" s="83"/>
      <c r="G539" s="82" t="str">
        <f t="shared" ca="1" si="62"/>
        <v/>
      </c>
      <c r="H539" s="82" t="str">
        <f t="shared" ca="1" si="63"/>
        <v/>
      </c>
      <c r="I539" s="82" t="str">
        <f t="shared" ca="1" si="64"/>
        <v/>
      </c>
    </row>
    <row r="540" spans="2:9" ht="15" thickBot="1" x14ac:dyDescent="0.35">
      <c r="B540" s="79" t="str">
        <f t="shared" ca="1" si="59"/>
        <v/>
      </c>
      <c r="C540" s="80" t="str">
        <f t="shared" ca="1" si="60"/>
        <v/>
      </c>
      <c r="D540" s="83" t="str">
        <f t="shared" ca="1" si="61"/>
        <v/>
      </c>
      <c r="E540" s="81">
        <f t="shared" ca="1" si="58"/>
        <v>0</v>
      </c>
      <c r="F540" s="83"/>
      <c r="G540" s="82" t="str">
        <f t="shared" ca="1" si="62"/>
        <v/>
      </c>
      <c r="H540" s="82" t="str">
        <f t="shared" ca="1" si="63"/>
        <v/>
      </c>
      <c r="I540" s="82" t="str">
        <f t="shared" ca="1" si="64"/>
        <v/>
      </c>
    </row>
    <row r="541" spans="2:9" ht="15" thickBot="1" x14ac:dyDescent="0.35">
      <c r="B541" s="79" t="str">
        <f t="shared" ca="1" si="59"/>
        <v/>
      </c>
      <c r="C541" s="80" t="str">
        <f t="shared" ca="1" si="60"/>
        <v/>
      </c>
      <c r="D541" s="83" t="str">
        <f t="shared" ca="1" si="61"/>
        <v/>
      </c>
      <c r="E541" s="81">
        <f t="shared" ca="1" si="58"/>
        <v>0</v>
      </c>
      <c r="F541" s="83"/>
      <c r="G541" s="82" t="str">
        <f t="shared" ca="1" si="62"/>
        <v/>
      </c>
      <c r="H541" s="82" t="str">
        <f t="shared" ca="1" si="63"/>
        <v/>
      </c>
      <c r="I541" s="82" t="str">
        <f t="shared" ca="1" si="64"/>
        <v/>
      </c>
    </row>
    <row r="542" spans="2:9" ht="15" thickBot="1" x14ac:dyDescent="0.35">
      <c r="B542" s="79" t="str">
        <f t="shared" ca="1" si="59"/>
        <v/>
      </c>
      <c r="C542" s="80" t="str">
        <f t="shared" ca="1" si="60"/>
        <v/>
      </c>
      <c r="D542" s="83" t="str">
        <f t="shared" ca="1" si="61"/>
        <v/>
      </c>
      <c r="E542" s="81">
        <f t="shared" ca="1" si="58"/>
        <v>0</v>
      </c>
      <c r="F542" s="83"/>
      <c r="G542" s="82" t="str">
        <f t="shared" ca="1" si="62"/>
        <v/>
      </c>
      <c r="H542" s="82" t="str">
        <f t="shared" ca="1" si="63"/>
        <v/>
      </c>
      <c r="I542" s="82" t="str">
        <f t="shared" ca="1" si="64"/>
        <v/>
      </c>
    </row>
    <row r="543" spans="2:9" ht="15" thickBot="1" x14ac:dyDescent="0.35">
      <c r="B543" s="79" t="str">
        <f t="shared" ca="1" si="59"/>
        <v/>
      </c>
      <c r="C543" s="80" t="str">
        <f t="shared" ca="1" si="60"/>
        <v/>
      </c>
      <c r="D543" s="83" t="str">
        <f t="shared" ca="1" si="61"/>
        <v/>
      </c>
      <c r="E543" s="81">
        <f t="shared" ca="1" si="58"/>
        <v>0</v>
      </c>
      <c r="F543" s="83"/>
      <c r="G543" s="82" t="str">
        <f t="shared" ca="1" si="62"/>
        <v/>
      </c>
      <c r="H543" s="82" t="str">
        <f t="shared" ca="1" si="63"/>
        <v/>
      </c>
      <c r="I543" s="82" t="str">
        <f t="shared" ca="1" si="64"/>
        <v/>
      </c>
    </row>
    <row r="544" spans="2:9" ht="15" thickBot="1" x14ac:dyDescent="0.35">
      <c r="B544" s="79" t="str">
        <f t="shared" ca="1" si="59"/>
        <v/>
      </c>
      <c r="C544" s="80" t="str">
        <f t="shared" ca="1" si="60"/>
        <v/>
      </c>
      <c r="D544" s="83" t="str">
        <f t="shared" ca="1" si="61"/>
        <v/>
      </c>
      <c r="E544" s="81">
        <f t="shared" ca="1" si="58"/>
        <v>0</v>
      </c>
      <c r="F544" s="83"/>
      <c r="G544" s="82" t="str">
        <f t="shared" ca="1" si="62"/>
        <v/>
      </c>
      <c r="H544" s="82" t="str">
        <f t="shared" ca="1" si="63"/>
        <v/>
      </c>
      <c r="I544" s="82" t="str">
        <f t="shared" ca="1" si="64"/>
        <v/>
      </c>
    </row>
    <row r="545" spans="2:9" ht="15" thickBot="1" x14ac:dyDescent="0.35">
      <c r="B545" s="79" t="str">
        <f t="shared" ca="1" si="59"/>
        <v/>
      </c>
      <c r="C545" s="80" t="str">
        <f t="shared" ca="1" si="60"/>
        <v/>
      </c>
      <c r="D545" s="83" t="str">
        <f t="shared" ca="1" si="61"/>
        <v/>
      </c>
      <c r="E545" s="81">
        <f t="shared" ca="1" si="58"/>
        <v>0</v>
      </c>
      <c r="F545" s="83"/>
      <c r="G545" s="82" t="str">
        <f t="shared" ca="1" si="62"/>
        <v/>
      </c>
      <c r="H545" s="82" t="str">
        <f t="shared" ca="1" si="63"/>
        <v/>
      </c>
      <c r="I545" s="82" t="str">
        <f t="shared" ca="1" si="64"/>
        <v/>
      </c>
    </row>
    <row r="546" spans="2:9" ht="15" thickBot="1" x14ac:dyDescent="0.35">
      <c r="B546" s="79" t="str">
        <f t="shared" ca="1" si="59"/>
        <v/>
      </c>
      <c r="C546" s="80" t="str">
        <f t="shared" ca="1" si="60"/>
        <v/>
      </c>
      <c r="D546" s="83" t="str">
        <f t="shared" ca="1" si="61"/>
        <v/>
      </c>
      <c r="E546" s="81">
        <f t="shared" ca="1" si="58"/>
        <v>0</v>
      </c>
      <c r="F546" s="83"/>
      <c r="G546" s="82" t="str">
        <f t="shared" ca="1" si="62"/>
        <v/>
      </c>
      <c r="H546" s="82" t="str">
        <f t="shared" ca="1" si="63"/>
        <v/>
      </c>
      <c r="I546" s="82" t="str">
        <f t="shared" ca="1" si="64"/>
        <v/>
      </c>
    </row>
    <row r="547" spans="2:9" ht="15" thickBot="1" x14ac:dyDescent="0.35">
      <c r="B547" s="79" t="str">
        <f t="shared" ca="1" si="59"/>
        <v/>
      </c>
      <c r="C547" s="80" t="str">
        <f t="shared" ca="1" si="60"/>
        <v/>
      </c>
      <c r="D547" s="83" t="str">
        <f t="shared" ca="1" si="61"/>
        <v/>
      </c>
      <c r="E547" s="81">
        <f t="shared" ca="1" si="58"/>
        <v>0</v>
      </c>
      <c r="F547" s="83"/>
      <c r="G547" s="82" t="str">
        <f t="shared" ca="1" si="62"/>
        <v/>
      </c>
      <c r="H547" s="82" t="str">
        <f t="shared" ca="1" si="63"/>
        <v/>
      </c>
      <c r="I547" s="82" t="str">
        <f t="shared" ca="1" si="64"/>
        <v/>
      </c>
    </row>
    <row r="548" spans="2:9" ht="15" thickBot="1" x14ac:dyDescent="0.35">
      <c r="B548" s="79" t="str">
        <f t="shared" ca="1" si="59"/>
        <v/>
      </c>
      <c r="C548" s="80" t="str">
        <f t="shared" ca="1" si="60"/>
        <v/>
      </c>
      <c r="D548" s="83" t="str">
        <f t="shared" ca="1" si="61"/>
        <v/>
      </c>
      <c r="E548" s="81">
        <f t="shared" ref="E548:E611" ca="1" si="65">IFERROR(IF(I547-D548&lt;$E$13,0,IF(B548=$I$17,$E$13,IF(B548&lt;$I$17,0,IF(MOD(B548-$I$17,$E$18)=0,$E$13,0)))),0)</f>
        <v>0</v>
      </c>
      <c r="F548" s="83"/>
      <c r="G548" s="82" t="str">
        <f t="shared" ca="1" si="62"/>
        <v/>
      </c>
      <c r="H548" s="82" t="str">
        <f t="shared" ca="1" si="63"/>
        <v/>
      </c>
      <c r="I548" s="82" t="str">
        <f t="shared" ca="1" si="64"/>
        <v/>
      </c>
    </row>
    <row r="549" spans="2:9" ht="15" thickBot="1" x14ac:dyDescent="0.35">
      <c r="B549" s="79" t="str">
        <f t="shared" ca="1" si="59"/>
        <v/>
      </c>
      <c r="C549" s="80" t="str">
        <f t="shared" ca="1" si="60"/>
        <v/>
      </c>
      <c r="D549" s="83" t="str">
        <f t="shared" ca="1" si="61"/>
        <v/>
      </c>
      <c r="E549" s="81">
        <f t="shared" ca="1" si="65"/>
        <v>0</v>
      </c>
      <c r="F549" s="83"/>
      <c r="G549" s="82" t="str">
        <f t="shared" ca="1" si="62"/>
        <v/>
      </c>
      <c r="H549" s="82" t="str">
        <f t="shared" ca="1" si="63"/>
        <v/>
      </c>
      <c r="I549" s="82" t="str">
        <f t="shared" ca="1" si="64"/>
        <v/>
      </c>
    </row>
    <row r="550" spans="2:9" ht="15" thickBot="1" x14ac:dyDescent="0.35">
      <c r="B550" s="79" t="str">
        <f t="shared" ca="1" si="59"/>
        <v/>
      </c>
      <c r="C550" s="80" t="str">
        <f t="shared" ca="1" si="60"/>
        <v/>
      </c>
      <c r="D550" s="83" t="str">
        <f t="shared" ca="1" si="61"/>
        <v/>
      </c>
      <c r="E550" s="81">
        <f t="shared" ca="1" si="65"/>
        <v>0</v>
      </c>
      <c r="F550" s="83"/>
      <c r="G550" s="82" t="str">
        <f t="shared" ca="1" si="62"/>
        <v/>
      </c>
      <c r="H550" s="82" t="str">
        <f t="shared" ca="1" si="63"/>
        <v/>
      </c>
      <c r="I550" s="82" t="str">
        <f t="shared" ca="1" si="64"/>
        <v/>
      </c>
    </row>
    <row r="551" spans="2:9" ht="15" thickBot="1" x14ac:dyDescent="0.35">
      <c r="B551" s="79" t="str">
        <f t="shared" ca="1" si="59"/>
        <v/>
      </c>
      <c r="C551" s="80" t="str">
        <f t="shared" ca="1" si="60"/>
        <v/>
      </c>
      <c r="D551" s="83" t="str">
        <f t="shared" ca="1" si="61"/>
        <v/>
      </c>
      <c r="E551" s="81">
        <f t="shared" ca="1" si="65"/>
        <v>0</v>
      </c>
      <c r="F551" s="83"/>
      <c r="G551" s="82" t="str">
        <f t="shared" ca="1" si="62"/>
        <v/>
      </c>
      <c r="H551" s="82" t="str">
        <f t="shared" ca="1" si="63"/>
        <v/>
      </c>
      <c r="I551" s="82" t="str">
        <f t="shared" ca="1" si="64"/>
        <v/>
      </c>
    </row>
    <row r="552" spans="2:9" ht="15" thickBot="1" x14ac:dyDescent="0.35">
      <c r="B552" s="79" t="str">
        <f t="shared" ca="1" si="59"/>
        <v/>
      </c>
      <c r="C552" s="80" t="str">
        <f t="shared" ca="1" si="60"/>
        <v/>
      </c>
      <c r="D552" s="83" t="str">
        <f t="shared" ca="1" si="61"/>
        <v/>
      </c>
      <c r="E552" s="81">
        <f t="shared" ca="1" si="65"/>
        <v>0</v>
      </c>
      <c r="F552" s="83"/>
      <c r="G552" s="82" t="str">
        <f t="shared" ca="1" si="62"/>
        <v/>
      </c>
      <c r="H552" s="82" t="str">
        <f t="shared" ca="1" si="63"/>
        <v/>
      </c>
      <c r="I552" s="82" t="str">
        <f t="shared" ca="1" si="64"/>
        <v/>
      </c>
    </row>
    <row r="553" spans="2:9" ht="15" thickBot="1" x14ac:dyDescent="0.35">
      <c r="B553" s="79" t="str">
        <f t="shared" ca="1" si="59"/>
        <v/>
      </c>
      <c r="C553" s="80" t="str">
        <f t="shared" ca="1" si="60"/>
        <v/>
      </c>
      <c r="D553" s="83" t="str">
        <f t="shared" ca="1" si="61"/>
        <v/>
      </c>
      <c r="E553" s="81">
        <f t="shared" ca="1" si="65"/>
        <v>0</v>
      </c>
      <c r="F553" s="83"/>
      <c r="G553" s="82" t="str">
        <f t="shared" ca="1" si="62"/>
        <v/>
      </c>
      <c r="H553" s="82" t="str">
        <f t="shared" ca="1" si="63"/>
        <v/>
      </c>
      <c r="I553" s="82" t="str">
        <f t="shared" ca="1" si="64"/>
        <v/>
      </c>
    </row>
    <row r="554" spans="2:9" ht="15" thickBot="1" x14ac:dyDescent="0.35">
      <c r="B554" s="79" t="str">
        <f t="shared" ca="1" si="59"/>
        <v/>
      </c>
      <c r="C554" s="80" t="str">
        <f t="shared" ca="1" si="60"/>
        <v/>
      </c>
      <c r="D554" s="83" t="str">
        <f t="shared" ca="1" si="61"/>
        <v/>
      </c>
      <c r="E554" s="81">
        <f t="shared" ca="1" si="65"/>
        <v>0</v>
      </c>
      <c r="F554" s="83"/>
      <c r="G554" s="82" t="str">
        <f t="shared" ca="1" si="62"/>
        <v/>
      </c>
      <c r="H554" s="82" t="str">
        <f t="shared" ca="1" si="63"/>
        <v/>
      </c>
      <c r="I554" s="82" t="str">
        <f t="shared" ca="1" si="64"/>
        <v/>
      </c>
    </row>
    <row r="555" spans="2:9" ht="15" thickBot="1" x14ac:dyDescent="0.35">
      <c r="B555" s="79" t="str">
        <f t="shared" ca="1" si="59"/>
        <v/>
      </c>
      <c r="C555" s="80" t="str">
        <f t="shared" ca="1" si="60"/>
        <v/>
      </c>
      <c r="D555" s="83" t="str">
        <f t="shared" ca="1" si="61"/>
        <v/>
      </c>
      <c r="E555" s="81">
        <f t="shared" ca="1" si="65"/>
        <v>0</v>
      </c>
      <c r="F555" s="83"/>
      <c r="G555" s="82" t="str">
        <f t="shared" ca="1" si="62"/>
        <v/>
      </c>
      <c r="H555" s="82" t="str">
        <f t="shared" ca="1" si="63"/>
        <v/>
      </c>
      <c r="I555" s="82" t="str">
        <f t="shared" ca="1" si="64"/>
        <v/>
      </c>
    </row>
    <row r="556" spans="2:9" ht="15" thickBot="1" x14ac:dyDescent="0.35">
      <c r="B556" s="79" t="str">
        <f t="shared" ca="1" si="59"/>
        <v/>
      </c>
      <c r="C556" s="80" t="str">
        <f t="shared" ca="1" si="60"/>
        <v/>
      </c>
      <c r="D556" s="83" t="str">
        <f t="shared" ca="1" si="61"/>
        <v/>
      </c>
      <c r="E556" s="81">
        <f t="shared" ca="1" si="65"/>
        <v>0</v>
      </c>
      <c r="F556" s="83"/>
      <c r="G556" s="82" t="str">
        <f t="shared" ca="1" si="62"/>
        <v/>
      </c>
      <c r="H556" s="82" t="str">
        <f t="shared" ca="1" si="63"/>
        <v/>
      </c>
      <c r="I556" s="82" t="str">
        <f t="shared" ca="1" si="64"/>
        <v/>
      </c>
    </row>
    <row r="557" spans="2:9" ht="15" thickBot="1" x14ac:dyDescent="0.35">
      <c r="B557" s="79" t="str">
        <f t="shared" ca="1" si="59"/>
        <v/>
      </c>
      <c r="C557" s="80" t="str">
        <f t="shared" ca="1" si="60"/>
        <v/>
      </c>
      <c r="D557" s="83" t="str">
        <f t="shared" ca="1" si="61"/>
        <v/>
      </c>
      <c r="E557" s="81">
        <f t="shared" ca="1" si="65"/>
        <v>0</v>
      </c>
      <c r="F557" s="83"/>
      <c r="G557" s="82" t="str">
        <f t="shared" ca="1" si="62"/>
        <v/>
      </c>
      <c r="H557" s="82" t="str">
        <f t="shared" ca="1" si="63"/>
        <v/>
      </c>
      <c r="I557" s="82" t="str">
        <f t="shared" ca="1" si="64"/>
        <v/>
      </c>
    </row>
    <row r="558" spans="2:9" ht="15" thickBot="1" x14ac:dyDescent="0.35">
      <c r="B558" s="79" t="str">
        <f t="shared" ca="1" si="59"/>
        <v/>
      </c>
      <c r="C558" s="80" t="str">
        <f t="shared" ca="1" si="60"/>
        <v/>
      </c>
      <c r="D558" s="83" t="str">
        <f t="shared" ca="1" si="61"/>
        <v/>
      </c>
      <c r="E558" s="81">
        <f t="shared" ca="1" si="65"/>
        <v>0</v>
      </c>
      <c r="F558" s="83"/>
      <c r="G558" s="82" t="str">
        <f t="shared" ca="1" si="62"/>
        <v/>
      </c>
      <c r="H558" s="82" t="str">
        <f t="shared" ca="1" si="63"/>
        <v/>
      </c>
      <c r="I558" s="82" t="str">
        <f t="shared" ca="1" si="64"/>
        <v/>
      </c>
    </row>
    <row r="559" spans="2:9" ht="15" thickBot="1" x14ac:dyDescent="0.35">
      <c r="B559" s="79" t="str">
        <f t="shared" ref="B559:B622" ca="1" si="66">IFERROR(IF(I558&lt;=0,"",B558+1),"")</f>
        <v/>
      </c>
      <c r="C559" s="80" t="str">
        <f t="shared" ca="1" si="60"/>
        <v/>
      </c>
      <c r="D559" s="83" t="str">
        <f t="shared" ca="1" si="61"/>
        <v/>
      </c>
      <c r="E559" s="81">
        <f t="shared" ca="1" si="65"/>
        <v>0</v>
      </c>
      <c r="F559" s="83"/>
      <c r="G559" s="82" t="str">
        <f t="shared" ca="1" si="62"/>
        <v/>
      </c>
      <c r="H559" s="82" t="str">
        <f t="shared" ca="1" si="63"/>
        <v/>
      </c>
      <c r="I559" s="82" t="str">
        <f t="shared" ca="1" si="64"/>
        <v/>
      </c>
    </row>
    <row r="560" spans="2:9" ht="15" thickBot="1" x14ac:dyDescent="0.35">
      <c r="B560" s="79" t="str">
        <f t="shared" ca="1" si="66"/>
        <v/>
      </c>
      <c r="C560" s="80" t="str">
        <f t="shared" ca="1" si="60"/>
        <v/>
      </c>
      <c r="D560" s="83" t="str">
        <f t="shared" ca="1" si="61"/>
        <v/>
      </c>
      <c r="E560" s="81">
        <f t="shared" ca="1" si="65"/>
        <v>0</v>
      </c>
      <c r="F560" s="83"/>
      <c r="G560" s="82" t="str">
        <f t="shared" ca="1" si="62"/>
        <v/>
      </c>
      <c r="H560" s="82" t="str">
        <f t="shared" ca="1" si="63"/>
        <v/>
      </c>
      <c r="I560" s="82" t="str">
        <f t="shared" ca="1" si="64"/>
        <v/>
      </c>
    </row>
    <row r="561" spans="2:9" ht="15" thickBot="1" x14ac:dyDescent="0.35">
      <c r="B561" s="79" t="str">
        <f t="shared" ca="1" si="66"/>
        <v/>
      </c>
      <c r="C561" s="80" t="str">
        <f t="shared" ca="1" si="60"/>
        <v/>
      </c>
      <c r="D561" s="83" t="str">
        <f t="shared" ca="1" si="61"/>
        <v/>
      </c>
      <c r="E561" s="81">
        <f t="shared" ca="1" si="65"/>
        <v>0</v>
      </c>
      <c r="F561" s="83"/>
      <c r="G561" s="82" t="str">
        <f t="shared" ca="1" si="62"/>
        <v/>
      </c>
      <c r="H561" s="82" t="str">
        <f t="shared" ca="1" si="63"/>
        <v/>
      </c>
      <c r="I561" s="82" t="str">
        <f t="shared" ca="1" si="64"/>
        <v/>
      </c>
    </row>
    <row r="562" spans="2:9" ht="15" thickBot="1" x14ac:dyDescent="0.35">
      <c r="B562" s="79" t="str">
        <f t="shared" ca="1" si="66"/>
        <v/>
      </c>
      <c r="C562" s="80" t="str">
        <f t="shared" ca="1" si="60"/>
        <v/>
      </c>
      <c r="D562" s="83" t="str">
        <f t="shared" ca="1" si="61"/>
        <v/>
      </c>
      <c r="E562" s="81">
        <f t="shared" ca="1" si="65"/>
        <v>0</v>
      </c>
      <c r="F562" s="83"/>
      <c r="G562" s="82" t="str">
        <f t="shared" ca="1" si="62"/>
        <v/>
      </c>
      <c r="H562" s="82" t="str">
        <f t="shared" ca="1" si="63"/>
        <v/>
      </c>
      <c r="I562" s="82" t="str">
        <f t="shared" ca="1" si="64"/>
        <v/>
      </c>
    </row>
    <row r="563" spans="2:9" ht="15" thickBot="1" x14ac:dyDescent="0.35">
      <c r="B563" s="79" t="str">
        <f t="shared" ca="1" si="66"/>
        <v/>
      </c>
      <c r="C563" s="80" t="str">
        <f t="shared" ca="1" si="60"/>
        <v/>
      </c>
      <c r="D563" s="83" t="str">
        <f t="shared" ca="1" si="61"/>
        <v/>
      </c>
      <c r="E563" s="81">
        <f t="shared" ca="1" si="65"/>
        <v>0</v>
      </c>
      <c r="F563" s="83"/>
      <c r="G563" s="82" t="str">
        <f t="shared" ca="1" si="62"/>
        <v/>
      </c>
      <c r="H563" s="82" t="str">
        <f t="shared" ca="1" si="63"/>
        <v/>
      </c>
      <c r="I563" s="82" t="str">
        <f t="shared" ca="1" si="64"/>
        <v/>
      </c>
    </row>
    <row r="564" spans="2:9" ht="15" thickBot="1" x14ac:dyDescent="0.35">
      <c r="B564" s="79" t="str">
        <f t="shared" ca="1" si="66"/>
        <v/>
      </c>
      <c r="C564" s="80" t="str">
        <f t="shared" ca="1" si="60"/>
        <v/>
      </c>
      <c r="D564" s="83" t="str">
        <f t="shared" ca="1" si="61"/>
        <v/>
      </c>
      <c r="E564" s="81">
        <f t="shared" ca="1" si="65"/>
        <v>0</v>
      </c>
      <c r="F564" s="83"/>
      <c r="G564" s="82" t="str">
        <f t="shared" ca="1" si="62"/>
        <v/>
      </c>
      <c r="H564" s="82" t="str">
        <f t="shared" ca="1" si="63"/>
        <v/>
      </c>
      <c r="I564" s="82" t="str">
        <f t="shared" ca="1" si="64"/>
        <v/>
      </c>
    </row>
    <row r="565" spans="2:9" ht="15" thickBot="1" x14ac:dyDescent="0.35">
      <c r="B565" s="79" t="str">
        <f t="shared" ca="1" si="66"/>
        <v/>
      </c>
      <c r="C565" s="80" t="str">
        <f t="shared" ca="1" si="60"/>
        <v/>
      </c>
      <c r="D565" s="83" t="str">
        <f t="shared" ca="1" si="61"/>
        <v/>
      </c>
      <c r="E565" s="81">
        <f t="shared" ca="1" si="65"/>
        <v>0</v>
      </c>
      <c r="F565" s="83"/>
      <c r="G565" s="82" t="str">
        <f t="shared" ca="1" si="62"/>
        <v/>
      </c>
      <c r="H565" s="82" t="str">
        <f t="shared" ca="1" si="63"/>
        <v/>
      </c>
      <c r="I565" s="82" t="str">
        <f t="shared" ca="1" si="64"/>
        <v/>
      </c>
    </row>
    <row r="566" spans="2:9" ht="15" thickBot="1" x14ac:dyDescent="0.35">
      <c r="B566" s="79" t="str">
        <f t="shared" ca="1" si="66"/>
        <v/>
      </c>
      <c r="C566" s="80" t="str">
        <f t="shared" ca="1" si="60"/>
        <v/>
      </c>
      <c r="D566" s="83" t="str">
        <f t="shared" ca="1" si="61"/>
        <v/>
      </c>
      <c r="E566" s="81">
        <f t="shared" ca="1" si="65"/>
        <v>0</v>
      </c>
      <c r="F566" s="83"/>
      <c r="G566" s="82" t="str">
        <f t="shared" ca="1" si="62"/>
        <v/>
      </c>
      <c r="H566" s="82" t="str">
        <f t="shared" ca="1" si="63"/>
        <v/>
      </c>
      <c r="I566" s="82" t="str">
        <f t="shared" ca="1" si="64"/>
        <v/>
      </c>
    </row>
    <row r="567" spans="2:9" ht="15" thickBot="1" x14ac:dyDescent="0.35">
      <c r="B567" s="79" t="str">
        <f t="shared" ca="1" si="66"/>
        <v/>
      </c>
      <c r="C567" s="80" t="str">
        <f t="shared" ca="1" si="60"/>
        <v/>
      </c>
      <c r="D567" s="83" t="str">
        <f t="shared" ca="1" si="61"/>
        <v/>
      </c>
      <c r="E567" s="81">
        <f t="shared" ca="1" si="65"/>
        <v>0</v>
      </c>
      <c r="F567" s="83"/>
      <c r="G567" s="82" t="str">
        <f t="shared" ca="1" si="62"/>
        <v/>
      </c>
      <c r="H567" s="82" t="str">
        <f t="shared" ca="1" si="63"/>
        <v/>
      </c>
      <c r="I567" s="82" t="str">
        <f t="shared" ca="1" si="64"/>
        <v/>
      </c>
    </row>
    <row r="568" spans="2:9" ht="15" thickBot="1" x14ac:dyDescent="0.35">
      <c r="B568" s="79" t="str">
        <f t="shared" ca="1" si="66"/>
        <v/>
      </c>
      <c r="C568" s="80" t="str">
        <f t="shared" ca="1" si="60"/>
        <v/>
      </c>
      <c r="D568" s="83" t="str">
        <f t="shared" ca="1" si="61"/>
        <v/>
      </c>
      <c r="E568" s="81">
        <f t="shared" ca="1" si="65"/>
        <v>0</v>
      </c>
      <c r="F568" s="83"/>
      <c r="G568" s="82" t="str">
        <f t="shared" ca="1" si="62"/>
        <v/>
      </c>
      <c r="H568" s="82" t="str">
        <f t="shared" ca="1" si="63"/>
        <v/>
      </c>
      <c r="I568" s="82" t="str">
        <f t="shared" ca="1" si="64"/>
        <v/>
      </c>
    </row>
    <row r="569" spans="2:9" ht="15" thickBot="1" x14ac:dyDescent="0.35">
      <c r="B569" s="79" t="str">
        <f t="shared" ca="1" si="66"/>
        <v/>
      </c>
      <c r="C569" s="80" t="str">
        <f t="shared" ca="1" si="60"/>
        <v/>
      </c>
      <c r="D569" s="83" t="str">
        <f t="shared" ca="1" si="61"/>
        <v/>
      </c>
      <c r="E569" s="81">
        <f t="shared" ca="1" si="65"/>
        <v>0</v>
      </c>
      <c r="F569" s="83"/>
      <c r="G569" s="82" t="str">
        <f t="shared" ca="1" si="62"/>
        <v/>
      </c>
      <c r="H569" s="82" t="str">
        <f t="shared" ca="1" si="63"/>
        <v/>
      </c>
      <c r="I569" s="82" t="str">
        <f t="shared" ca="1" si="64"/>
        <v/>
      </c>
    </row>
    <row r="570" spans="2:9" ht="15" thickBot="1" x14ac:dyDescent="0.35">
      <c r="B570" s="79" t="str">
        <f t="shared" ca="1" si="66"/>
        <v/>
      </c>
      <c r="C570" s="80" t="str">
        <f t="shared" ca="1" si="60"/>
        <v/>
      </c>
      <c r="D570" s="83" t="str">
        <f t="shared" ca="1" si="61"/>
        <v/>
      </c>
      <c r="E570" s="81">
        <f t="shared" ca="1" si="65"/>
        <v>0</v>
      </c>
      <c r="F570" s="83"/>
      <c r="G570" s="82" t="str">
        <f t="shared" ca="1" si="62"/>
        <v/>
      </c>
      <c r="H570" s="82" t="str">
        <f t="shared" ca="1" si="63"/>
        <v/>
      </c>
      <c r="I570" s="82" t="str">
        <f t="shared" ca="1" si="64"/>
        <v/>
      </c>
    </row>
    <row r="571" spans="2:9" ht="15" thickBot="1" x14ac:dyDescent="0.35">
      <c r="B571" s="79" t="str">
        <f t="shared" ca="1" si="66"/>
        <v/>
      </c>
      <c r="C571" s="80" t="str">
        <f t="shared" ca="1" si="60"/>
        <v/>
      </c>
      <c r="D571" s="83" t="str">
        <f t="shared" ca="1" si="61"/>
        <v/>
      </c>
      <c r="E571" s="81">
        <f t="shared" ca="1" si="65"/>
        <v>0</v>
      </c>
      <c r="F571" s="83"/>
      <c r="G571" s="82" t="str">
        <f t="shared" ca="1" si="62"/>
        <v/>
      </c>
      <c r="H571" s="82" t="str">
        <f t="shared" ca="1" si="63"/>
        <v/>
      </c>
      <c r="I571" s="82" t="str">
        <f t="shared" ca="1" si="64"/>
        <v/>
      </c>
    </row>
    <row r="572" spans="2:9" ht="15" thickBot="1" x14ac:dyDescent="0.35">
      <c r="B572" s="79" t="str">
        <f t="shared" ca="1" si="66"/>
        <v/>
      </c>
      <c r="C572" s="80" t="str">
        <f t="shared" ca="1" si="60"/>
        <v/>
      </c>
      <c r="D572" s="83" t="str">
        <f t="shared" ca="1" si="61"/>
        <v/>
      </c>
      <c r="E572" s="81">
        <f t="shared" ca="1" si="65"/>
        <v>0</v>
      </c>
      <c r="F572" s="83"/>
      <c r="G572" s="82" t="str">
        <f t="shared" ca="1" si="62"/>
        <v/>
      </c>
      <c r="H572" s="82" t="str">
        <f t="shared" ca="1" si="63"/>
        <v/>
      </c>
      <c r="I572" s="82" t="str">
        <f t="shared" ca="1" si="64"/>
        <v/>
      </c>
    </row>
    <row r="573" spans="2:9" ht="15" thickBot="1" x14ac:dyDescent="0.35">
      <c r="B573" s="79" t="str">
        <f t="shared" ca="1" si="66"/>
        <v/>
      </c>
      <c r="C573" s="80" t="str">
        <f t="shared" ca="1" si="60"/>
        <v/>
      </c>
      <c r="D573" s="83" t="str">
        <f t="shared" ca="1" si="61"/>
        <v/>
      </c>
      <c r="E573" s="81">
        <f t="shared" ca="1" si="65"/>
        <v>0</v>
      </c>
      <c r="F573" s="83"/>
      <c r="G573" s="82" t="str">
        <f t="shared" ca="1" si="62"/>
        <v/>
      </c>
      <c r="H573" s="82" t="str">
        <f t="shared" ca="1" si="63"/>
        <v/>
      </c>
      <c r="I573" s="82" t="str">
        <f t="shared" ca="1" si="64"/>
        <v/>
      </c>
    </row>
    <row r="574" spans="2:9" ht="15" thickBot="1" x14ac:dyDescent="0.35">
      <c r="B574" s="79" t="str">
        <f t="shared" ca="1" si="66"/>
        <v/>
      </c>
      <c r="C574" s="80" t="str">
        <f t="shared" ca="1" si="60"/>
        <v/>
      </c>
      <c r="D574" s="83" t="str">
        <f t="shared" ca="1" si="61"/>
        <v/>
      </c>
      <c r="E574" s="81">
        <f t="shared" ca="1" si="65"/>
        <v>0</v>
      </c>
      <c r="F574" s="83"/>
      <c r="G574" s="82" t="str">
        <f t="shared" ca="1" si="62"/>
        <v/>
      </c>
      <c r="H574" s="82" t="str">
        <f t="shared" ca="1" si="63"/>
        <v/>
      </c>
      <c r="I574" s="82" t="str">
        <f t="shared" ca="1" si="64"/>
        <v/>
      </c>
    </row>
    <row r="575" spans="2:9" ht="15" thickBot="1" x14ac:dyDescent="0.35">
      <c r="B575" s="79" t="str">
        <f t="shared" ca="1" si="66"/>
        <v/>
      </c>
      <c r="C575" s="80" t="str">
        <f t="shared" ca="1" si="60"/>
        <v/>
      </c>
      <c r="D575" s="83" t="str">
        <f t="shared" ca="1" si="61"/>
        <v/>
      </c>
      <c r="E575" s="81">
        <f t="shared" ca="1" si="65"/>
        <v>0</v>
      </c>
      <c r="F575" s="83"/>
      <c r="G575" s="82" t="str">
        <f t="shared" ca="1" si="62"/>
        <v/>
      </c>
      <c r="H575" s="82" t="str">
        <f t="shared" ca="1" si="63"/>
        <v/>
      </c>
      <c r="I575" s="82" t="str">
        <f t="shared" ca="1" si="64"/>
        <v/>
      </c>
    </row>
    <row r="576" spans="2:9" ht="15" thickBot="1" x14ac:dyDescent="0.35">
      <c r="B576" s="79" t="str">
        <f t="shared" ca="1" si="66"/>
        <v/>
      </c>
      <c r="C576" s="80" t="str">
        <f t="shared" ca="1" si="60"/>
        <v/>
      </c>
      <c r="D576" s="83" t="str">
        <f t="shared" ca="1" si="61"/>
        <v/>
      </c>
      <c r="E576" s="81">
        <f t="shared" ca="1" si="65"/>
        <v>0</v>
      </c>
      <c r="F576" s="83"/>
      <c r="G576" s="82" t="str">
        <f t="shared" ca="1" si="62"/>
        <v/>
      </c>
      <c r="H576" s="82" t="str">
        <f t="shared" ca="1" si="63"/>
        <v/>
      </c>
      <c r="I576" s="82" t="str">
        <f t="shared" ca="1" si="64"/>
        <v/>
      </c>
    </row>
    <row r="577" spans="2:9" ht="15" thickBot="1" x14ac:dyDescent="0.35">
      <c r="B577" s="79" t="str">
        <f t="shared" ca="1" si="66"/>
        <v/>
      </c>
      <c r="C577" s="80" t="str">
        <f t="shared" ca="1" si="60"/>
        <v/>
      </c>
      <c r="D577" s="83" t="str">
        <f t="shared" ca="1" si="61"/>
        <v/>
      </c>
      <c r="E577" s="81">
        <f t="shared" ca="1" si="65"/>
        <v>0</v>
      </c>
      <c r="F577" s="83"/>
      <c r="G577" s="82" t="str">
        <f t="shared" ca="1" si="62"/>
        <v/>
      </c>
      <c r="H577" s="82" t="str">
        <f t="shared" ca="1" si="63"/>
        <v/>
      </c>
      <c r="I577" s="82" t="str">
        <f t="shared" ca="1" si="64"/>
        <v/>
      </c>
    </row>
    <row r="578" spans="2:9" ht="15" thickBot="1" x14ac:dyDescent="0.35">
      <c r="B578" s="79" t="str">
        <f t="shared" ca="1" si="66"/>
        <v/>
      </c>
      <c r="C578" s="80" t="str">
        <f t="shared" ca="1" si="60"/>
        <v/>
      </c>
      <c r="D578" s="83" t="str">
        <f t="shared" ca="1" si="61"/>
        <v/>
      </c>
      <c r="E578" s="81">
        <f t="shared" ca="1" si="65"/>
        <v>0</v>
      </c>
      <c r="F578" s="83"/>
      <c r="G578" s="82" t="str">
        <f t="shared" ca="1" si="62"/>
        <v/>
      </c>
      <c r="H578" s="82" t="str">
        <f t="shared" ca="1" si="63"/>
        <v/>
      </c>
      <c r="I578" s="82" t="str">
        <f t="shared" ca="1" si="64"/>
        <v/>
      </c>
    </row>
    <row r="579" spans="2:9" ht="15" thickBot="1" x14ac:dyDescent="0.35">
      <c r="B579" s="79" t="str">
        <f t="shared" ca="1" si="66"/>
        <v/>
      </c>
      <c r="C579" s="80" t="str">
        <f t="shared" ca="1" si="60"/>
        <v/>
      </c>
      <c r="D579" s="83" t="str">
        <f t="shared" ca="1" si="61"/>
        <v/>
      </c>
      <c r="E579" s="81">
        <f t="shared" ca="1" si="65"/>
        <v>0</v>
      </c>
      <c r="F579" s="83"/>
      <c r="G579" s="82" t="str">
        <f t="shared" ca="1" si="62"/>
        <v/>
      </c>
      <c r="H579" s="82" t="str">
        <f t="shared" ca="1" si="63"/>
        <v/>
      </c>
      <c r="I579" s="82" t="str">
        <f t="shared" ca="1" si="64"/>
        <v/>
      </c>
    </row>
    <row r="580" spans="2:9" ht="15" thickBot="1" x14ac:dyDescent="0.35">
      <c r="B580" s="79" t="str">
        <f t="shared" ca="1" si="66"/>
        <v/>
      </c>
      <c r="C580" s="80" t="str">
        <f t="shared" ca="1" si="60"/>
        <v/>
      </c>
      <c r="D580" s="83" t="str">
        <f t="shared" ca="1" si="61"/>
        <v/>
      </c>
      <c r="E580" s="81">
        <f t="shared" ca="1" si="65"/>
        <v>0</v>
      </c>
      <c r="F580" s="83"/>
      <c r="G580" s="82" t="str">
        <f t="shared" ca="1" si="62"/>
        <v/>
      </c>
      <c r="H580" s="82" t="str">
        <f t="shared" ca="1" si="63"/>
        <v/>
      </c>
      <c r="I580" s="82" t="str">
        <f t="shared" ca="1" si="64"/>
        <v/>
      </c>
    </row>
    <row r="581" spans="2:9" ht="15" thickBot="1" x14ac:dyDescent="0.35">
      <c r="B581" s="79" t="str">
        <f t="shared" ca="1" si="66"/>
        <v/>
      </c>
      <c r="C581" s="80" t="str">
        <f t="shared" ca="1" si="60"/>
        <v/>
      </c>
      <c r="D581" s="83" t="str">
        <f t="shared" ca="1" si="61"/>
        <v/>
      </c>
      <c r="E581" s="81">
        <f t="shared" ca="1" si="65"/>
        <v>0</v>
      </c>
      <c r="F581" s="83"/>
      <c r="G581" s="82" t="str">
        <f t="shared" ca="1" si="62"/>
        <v/>
      </c>
      <c r="H581" s="82" t="str">
        <f t="shared" ca="1" si="63"/>
        <v/>
      </c>
      <c r="I581" s="82" t="str">
        <f t="shared" ca="1" si="64"/>
        <v/>
      </c>
    </row>
    <row r="582" spans="2:9" ht="15" thickBot="1" x14ac:dyDescent="0.35">
      <c r="B582" s="79" t="str">
        <f t="shared" ca="1" si="66"/>
        <v/>
      </c>
      <c r="C582" s="80" t="str">
        <f t="shared" ca="1" si="60"/>
        <v/>
      </c>
      <c r="D582" s="83" t="str">
        <f t="shared" ca="1" si="61"/>
        <v/>
      </c>
      <c r="E582" s="81">
        <f t="shared" ca="1" si="65"/>
        <v>0</v>
      </c>
      <c r="F582" s="83"/>
      <c r="G582" s="82" t="str">
        <f t="shared" ca="1" si="62"/>
        <v/>
      </c>
      <c r="H582" s="82" t="str">
        <f t="shared" ca="1" si="63"/>
        <v/>
      </c>
      <c r="I582" s="82" t="str">
        <f t="shared" ca="1" si="64"/>
        <v/>
      </c>
    </row>
    <row r="583" spans="2:9" ht="15" thickBot="1" x14ac:dyDescent="0.35">
      <c r="B583" s="79" t="str">
        <f t="shared" ca="1" si="66"/>
        <v/>
      </c>
      <c r="C583" s="80" t="str">
        <f t="shared" ca="1" si="60"/>
        <v/>
      </c>
      <c r="D583" s="83" t="str">
        <f t="shared" ca="1" si="61"/>
        <v/>
      </c>
      <c r="E583" s="81">
        <f t="shared" ca="1" si="65"/>
        <v>0</v>
      </c>
      <c r="F583" s="83"/>
      <c r="G583" s="82" t="str">
        <f t="shared" ca="1" si="62"/>
        <v/>
      </c>
      <c r="H583" s="82" t="str">
        <f t="shared" ca="1" si="63"/>
        <v/>
      </c>
      <c r="I583" s="82" t="str">
        <f t="shared" ca="1" si="64"/>
        <v/>
      </c>
    </row>
    <row r="584" spans="2:9" ht="15" thickBot="1" x14ac:dyDescent="0.35">
      <c r="B584" s="79" t="str">
        <f t="shared" ca="1" si="66"/>
        <v/>
      </c>
      <c r="C584" s="80" t="str">
        <f t="shared" ca="1" si="60"/>
        <v/>
      </c>
      <c r="D584" s="83" t="str">
        <f t="shared" ca="1" si="61"/>
        <v/>
      </c>
      <c r="E584" s="81">
        <f t="shared" ca="1" si="65"/>
        <v>0</v>
      </c>
      <c r="F584" s="83"/>
      <c r="G584" s="82" t="str">
        <f t="shared" ca="1" si="62"/>
        <v/>
      </c>
      <c r="H584" s="82" t="str">
        <f t="shared" ca="1" si="63"/>
        <v/>
      </c>
      <c r="I584" s="82" t="str">
        <f t="shared" ca="1" si="64"/>
        <v/>
      </c>
    </row>
    <row r="585" spans="2:9" ht="15" thickBot="1" x14ac:dyDescent="0.35">
      <c r="B585" s="79" t="str">
        <f t="shared" ca="1" si="66"/>
        <v/>
      </c>
      <c r="C585" s="80" t="str">
        <f t="shared" ca="1" si="60"/>
        <v/>
      </c>
      <c r="D585" s="83" t="str">
        <f t="shared" ca="1" si="61"/>
        <v/>
      </c>
      <c r="E585" s="81">
        <f t="shared" ca="1" si="65"/>
        <v>0</v>
      </c>
      <c r="F585" s="83"/>
      <c r="G585" s="82" t="str">
        <f t="shared" ca="1" si="62"/>
        <v/>
      </c>
      <c r="H585" s="82" t="str">
        <f t="shared" ca="1" si="63"/>
        <v/>
      </c>
      <c r="I585" s="82" t="str">
        <f t="shared" ca="1" si="64"/>
        <v/>
      </c>
    </row>
    <row r="586" spans="2:9" ht="15" thickBot="1" x14ac:dyDescent="0.35">
      <c r="B586" s="79" t="str">
        <f t="shared" ca="1" si="66"/>
        <v/>
      </c>
      <c r="C586" s="80" t="str">
        <f t="shared" ca="1" si="60"/>
        <v/>
      </c>
      <c r="D586" s="83" t="str">
        <f t="shared" ca="1" si="61"/>
        <v/>
      </c>
      <c r="E586" s="81">
        <f t="shared" ca="1" si="65"/>
        <v>0</v>
      </c>
      <c r="F586" s="83"/>
      <c r="G586" s="82" t="str">
        <f t="shared" ca="1" si="62"/>
        <v/>
      </c>
      <c r="H586" s="82" t="str">
        <f t="shared" ca="1" si="63"/>
        <v/>
      </c>
      <c r="I586" s="82" t="str">
        <f t="shared" ca="1" si="64"/>
        <v/>
      </c>
    </row>
    <row r="587" spans="2:9" ht="15" thickBot="1" x14ac:dyDescent="0.35">
      <c r="B587" s="79" t="str">
        <f t="shared" ca="1" si="66"/>
        <v/>
      </c>
      <c r="C587" s="80" t="str">
        <f t="shared" ca="1" si="60"/>
        <v/>
      </c>
      <c r="D587" s="83" t="str">
        <f t="shared" ca="1" si="61"/>
        <v/>
      </c>
      <c r="E587" s="81">
        <f t="shared" ca="1" si="65"/>
        <v>0</v>
      </c>
      <c r="F587" s="83"/>
      <c r="G587" s="82" t="str">
        <f t="shared" ca="1" si="62"/>
        <v/>
      </c>
      <c r="H587" s="82" t="str">
        <f t="shared" ca="1" si="63"/>
        <v/>
      </c>
      <c r="I587" s="82" t="str">
        <f t="shared" ca="1" si="64"/>
        <v/>
      </c>
    </row>
    <row r="588" spans="2:9" ht="15" thickBot="1" x14ac:dyDescent="0.35">
      <c r="B588" s="79" t="str">
        <f t="shared" ca="1" si="66"/>
        <v/>
      </c>
      <c r="C588" s="80" t="str">
        <f t="shared" ca="1" si="60"/>
        <v/>
      </c>
      <c r="D588" s="83" t="str">
        <f t="shared" ca="1" si="61"/>
        <v/>
      </c>
      <c r="E588" s="81">
        <f t="shared" ca="1" si="65"/>
        <v>0</v>
      </c>
      <c r="F588" s="83"/>
      <c r="G588" s="82" t="str">
        <f t="shared" ca="1" si="62"/>
        <v/>
      </c>
      <c r="H588" s="82" t="str">
        <f t="shared" ca="1" si="63"/>
        <v/>
      </c>
      <c r="I588" s="82" t="str">
        <f t="shared" ca="1" si="64"/>
        <v/>
      </c>
    </row>
    <row r="589" spans="2:9" ht="15" thickBot="1" x14ac:dyDescent="0.35">
      <c r="B589" s="79" t="str">
        <f t="shared" ca="1" si="66"/>
        <v/>
      </c>
      <c r="C589" s="80" t="str">
        <f t="shared" ca="1" si="60"/>
        <v/>
      </c>
      <c r="D589" s="83" t="str">
        <f t="shared" ca="1" si="61"/>
        <v/>
      </c>
      <c r="E589" s="81">
        <f t="shared" ca="1" si="65"/>
        <v>0</v>
      </c>
      <c r="F589" s="83"/>
      <c r="G589" s="82" t="str">
        <f t="shared" ca="1" si="62"/>
        <v/>
      </c>
      <c r="H589" s="82" t="str">
        <f t="shared" ca="1" si="63"/>
        <v/>
      </c>
      <c r="I589" s="82" t="str">
        <f t="shared" ca="1" si="64"/>
        <v/>
      </c>
    </row>
    <row r="590" spans="2:9" ht="15" thickBot="1" x14ac:dyDescent="0.35">
      <c r="B590" s="79" t="str">
        <f t="shared" ca="1" si="66"/>
        <v/>
      </c>
      <c r="C590" s="80" t="str">
        <f t="shared" ca="1" si="60"/>
        <v/>
      </c>
      <c r="D590" s="83" t="str">
        <f t="shared" ca="1" si="61"/>
        <v/>
      </c>
      <c r="E590" s="81">
        <f t="shared" ca="1" si="65"/>
        <v>0</v>
      </c>
      <c r="F590" s="83"/>
      <c r="G590" s="82" t="str">
        <f t="shared" ca="1" si="62"/>
        <v/>
      </c>
      <c r="H590" s="82" t="str">
        <f t="shared" ca="1" si="63"/>
        <v/>
      </c>
      <c r="I590" s="82" t="str">
        <f t="shared" ca="1" si="64"/>
        <v/>
      </c>
    </row>
    <row r="591" spans="2:9" ht="15" thickBot="1" x14ac:dyDescent="0.35">
      <c r="B591" s="79" t="str">
        <f t="shared" ca="1" si="66"/>
        <v/>
      </c>
      <c r="C591" s="80" t="str">
        <f t="shared" ca="1" si="60"/>
        <v/>
      </c>
      <c r="D591" s="83" t="str">
        <f t="shared" ca="1" si="61"/>
        <v/>
      </c>
      <c r="E591" s="81">
        <f t="shared" ca="1" si="65"/>
        <v>0</v>
      </c>
      <c r="F591" s="83"/>
      <c r="G591" s="82" t="str">
        <f t="shared" ca="1" si="62"/>
        <v/>
      </c>
      <c r="H591" s="82" t="str">
        <f t="shared" ca="1" si="63"/>
        <v/>
      </c>
      <c r="I591" s="82" t="str">
        <f t="shared" ca="1" si="64"/>
        <v/>
      </c>
    </row>
    <row r="592" spans="2:9" ht="15" thickBot="1" x14ac:dyDescent="0.35">
      <c r="B592" s="79" t="str">
        <f t="shared" ca="1" si="66"/>
        <v/>
      </c>
      <c r="C592" s="80" t="str">
        <f t="shared" ca="1" si="60"/>
        <v/>
      </c>
      <c r="D592" s="83" t="str">
        <f t="shared" ca="1" si="61"/>
        <v/>
      </c>
      <c r="E592" s="81">
        <f t="shared" ca="1" si="65"/>
        <v>0</v>
      </c>
      <c r="F592" s="83"/>
      <c r="G592" s="82" t="str">
        <f t="shared" ca="1" si="62"/>
        <v/>
      </c>
      <c r="H592" s="82" t="str">
        <f t="shared" ca="1" si="63"/>
        <v/>
      </c>
      <c r="I592" s="82" t="str">
        <f t="shared" ca="1" si="64"/>
        <v/>
      </c>
    </row>
    <row r="593" spans="2:9" ht="15" thickBot="1" x14ac:dyDescent="0.35">
      <c r="B593" s="79" t="str">
        <f t="shared" ca="1" si="66"/>
        <v/>
      </c>
      <c r="C593" s="80" t="str">
        <f t="shared" ca="1" si="60"/>
        <v/>
      </c>
      <c r="D593" s="83" t="str">
        <f t="shared" ca="1" si="61"/>
        <v/>
      </c>
      <c r="E593" s="81">
        <f t="shared" ca="1" si="65"/>
        <v>0</v>
      </c>
      <c r="F593" s="83"/>
      <c r="G593" s="82" t="str">
        <f t="shared" ca="1" si="62"/>
        <v/>
      </c>
      <c r="H593" s="82" t="str">
        <f t="shared" ca="1" si="63"/>
        <v/>
      </c>
      <c r="I593" s="82" t="str">
        <f t="shared" ca="1" si="64"/>
        <v/>
      </c>
    </row>
    <row r="594" spans="2:9" ht="15" thickBot="1" x14ac:dyDescent="0.35">
      <c r="B594" s="79" t="str">
        <f t="shared" ca="1" si="66"/>
        <v/>
      </c>
      <c r="C594" s="80" t="str">
        <f t="shared" ca="1" si="60"/>
        <v/>
      </c>
      <c r="D594" s="83" t="str">
        <f t="shared" ca="1" si="61"/>
        <v/>
      </c>
      <c r="E594" s="81">
        <f t="shared" ca="1" si="65"/>
        <v>0</v>
      </c>
      <c r="F594" s="83"/>
      <c r="G594" s="82" t="str">
        <f t="shared" ca="1" si="62"/>
        <v/>
      </c>
      <c r="H594" s="82" t="str">
        <f t="shared" ca="1" si="63"/>
        <v/>
      </c>
      <c r="I594" s="82" t="str">
        <f t="shared" ca="1" si="64"/>
        <v/>
      </c>
    </row>
    <row r="595" spans="2:9" ht="15" thickBot="1" x14ac:dyDescent="0.35">
      <c r="B595" s="79" t="str">
        <f t="shared" ca="1" si="66"/>
        <v/>
      </c>
      <c r="C595" s="80" t="str">
        <f t="shared" ca="1" si="60"/>
        <v/>
      </c>
      <c r="D595" s="83" t="str">
        <f t="shared" ca="1" si="61"/>
        <v/>
      </c>
      <c r="E595" s="81">
        <f t="shared" ca="1" si="65"/>
        <v>0</v>
      </c>
      <c r="F595" s="83"/>
      <c r="G595" s="82" t="str">
        <f t="shared" ca="1" si="62"/>
        <v/>
      </c>
      <c r="H595" s="82" t="str">
        <f t="shared" ca="1" si="63"/>
        <v/>
      </c>
      <c r="I595" s="82" t="str">
        <f t="shared" ca="1" si="64"/>
        <v/>
      </c>
    </row>
    <row r="596" spans="2:9" ht="15" thickBot="1" x14ac:dyDescent="0.35">
      <c r="B596" s="79" t="str">
        <f t="shared" ca="1" si="66"/>
        <v/>
      </c>
      <c r="C596" s="80" t="str">
        <f t="shared" ca="1" si="60"/>
        <v/>
      </c>
      <c r="D596" s="83" t="str">
        <f t="shared" ca="1" si="61"/>
        <v/>
      </c>
      <c r="E596" s="81">
        <f t="shared" ca="1" si="65"/>
        <v>0</v>
      </c>
      <c r="F596" s="83"/>
      <c r="G596" s="82" t="str">
        <f t="shared" ca="1" si="62"/>
        <v/>
      </c>
      <c r="H596" s="82" t="str">
        <f t="shared" ca="1" si="63"/>
        <v/>
      </c>
      <c r="I596" s="82" t="str">
        <f t="shared" ca="1" si="64"/>
        <v/>
      </c>
    </row>
    <row r="597" spans="2:9" ht="15" thickBot="1" x14ac:dyDescent="0.35">
      <c r="B597" s="79" t="str">
        <f t="shared" ca="1" si="66"/>
        <v/>
      </c>
      <c r="C597" s="80" t="str">
        <f t="shared" ca="1" si="60"/>
        <v/>
      </c>
      <c r="D597" s="83" t="str">
        <f t="shared" ca="1" si="61"/>
        <v/>
      </c>
      <c r="E597" s="81">
        <f t="shared" ca="1" si="65"/>
        <v>0</v>
      </c>
      <c r="F597" s="83"/>
      <c r="G597" s="82" t="str">
        <f t="shared" ca="1" si="62"/>
        <v/>
      </c>
      <c r="H597" s="82" t="str">
        <f t="shared" ca="1" si="63"/>
        <v/>
      </c>
      <c r="I597" s="82" t="str">
        <f t="shared" ca="1" si="64"/>
        <v/>
      </c>
    </row>
    <row r="598" spans="2:9" ht="15" thickBot="1" x14ac:dyDescent="0.35">
      <c r="B598" s="79" t="str">
        <f t="shared" ca="1" si="66"/>
        <v/>
      </c>
      <c r="C598" s="80" t="str">
        <f t="shared" ca="1" si="60"/>
        <v/>
      </c>
      <c r="D598" s="83" t="str">
        <f t="shared" ca="1" si="61"/>
        <v/>
      </c>
      <c r="E598" s="81">
        <f t="shared" ca="1" si="65"/>
        <v>0</v>
      </c>
      <c r="F598" s="83"/>
      <c r="G598" s="82" t="str">
        <f t="shared" ca="1" si="62"/>
        <v/>
      </c>
      <c r="H598" s="82" t="str">
        <f t="shared" ca="1" si="63"/>
        <v/>
      </c>
      <c r="I598" s="82" t="str">
        <f t="shared" ca="1" si="64"/>
        <v/>
      </c>
    </row>
    <row r="599" spans="2:9" ht="15" thickBot="1" x14ac:dyDescent="0.35">
      <c r="B599" s="79" t="str">
        <f t="shared" ca="1" si="66"/>
        <v/>
      </c>
      <c r="C599" s="80" t="str">
        <f t="shared" ca="1" si="60"/>
        <v/>
      </c>
      <c r="D599" s="83" t="str">
        <f t="shared" ca="1" si="61"/>
        <v/>
      </c>
      <c r="E599" s="81">
        <f t="shared" ca="1" si="65"/>
        <v>0</v>
      </c>
      <c r="F599" s="83"/>
      <c r="G599" s="82" t="str">
        <f t="shared" ca="1" si="62"/>
        <v/>
      </c>
      <c r="H599" s="82" t="str">
        <f t="shared" ca="1" si="63"/>
        <v/>
      </c>
      <c r="I599" s="82" t="str">
        <f t="shared" ca="1" si="64"/>
        <v/>
      </c>
    </row>
    <row r="600" spans="2:9" ht="15" thickBot="1" x14ac:dyDescent="0.35">
      <c r="B600" s="79" t="str">
        <f t="shared" ca="1" si="66"/>
        <v/>
      </c>
      <c r="C600" s="80" t="str">
        <f t="shared" ref="C600:C663" ca="1" si="67">IF($E$10="End of the Period",IF(B600="","",IF(OR(payment_frequency_4="Weekly",payment_frequency_4="Bi-weekly",payment_frequency_4="Semi-monthly"),first_payment_date_4+B600*VLOOKUP(payment_frequency_4,periodic_table,2,0),EDATE(first_payment_date_4,B600*VLOOKUP(payment_frequency_4,periodic_table,2,0)))),IF(B600="","",IF(OR(payment_frequency_4="Weekly",payment_frequency_4="Bi-weekly",payment_frequency_4="Semi-monthly"),first_payment_date_4+(B600-1)*VLOOKUP(payment_frequency_4,periodic_table,2,0),EDATE(first_payment_date_4,(B600-1)*VLOOKUP(payment_frequency_4,periodic_table,2,0)))))</f>
        <v/>
      </c>
      <c r="D600" s="83" t="str">
        <f t="shared" ref="D600:D663" ca="1" si="68">IF(B600="","",IF(I599&lt;payment_4,I599*(1+rate_4),payment_4))</f>
        <v/>
      </c>
      <c r="E600" s="81">
        <f t="shared" ca="1" si="65"/>
        <v>0</v>
      </c>
      <c r="F600" s="83"/>
      <c r="G600" s="82" t="str">
        <f t="shared" ref="G600:G663" ca="1" si="69">IF(AND(payment_type_4=1,B600=1),0,IF(B600="","",I599*rate_4))</f>
        <v/>
      </c>
      <c r="H600" s="82" t="str">
        <f t="shared" ca="1" si="63"/>
        <v/>
      </c>
      <c r="I600" s="82" t="str">
        <f t="shared" ca="1" si="64"/>
        <v/>
      </c>
    </row>
    <row r="601" spans="2:9" ht="15" thickBot="1" x14ac:dyDescent="0.35">
      <c r="B601" s="79" t="str">
        <f t="shared" ca="1" si="66"/>
        <v/>
      </c>
      <c r="C601" s="80" t="str">
        <f t="shared" ca="1" si="67"/>
        <v/>
      </c>
      <c r="D601" s="83" t="str">
        <f t="shared" ca="1" si="68"/>
        <v/>
      </c>
      <c r="E601" s="81">
        <f t="shared" ca="1" si="65"/>
        <v>0</v>
      </c>
      <c r="F601" s="83"/>
      <c r="G601" s="82" t="str">
        <f t="shared" ca="1" si="69"/>
        <v/>
      </c>
      <c r="H601" s="82" t="str">
        <f t="shared" ref="H601:H664" ca="1" si="70">IF(B601="","",D601-G601+E601+F601)</f>
        <v/>
      </c>
      <c r="I601" s="82" t="str">
        <f t="shared" ref="I601:I664" ca="1" si="71">IFERROR(IF(H601&lt;=0,"",I600-H601),"")</f>
        <v/>
      </c>
    </row>
    <row r="602" spans="2:9" ht="15" thickBot="1" x14ac:dyDescent="0.35">
      <c r="B602" s="79" t="str">
        <f t="shared" ca="1" si="66"/>
        <v/>
      </c>
      <c r="C602" s="80" t="str">
        <f t="shared" ca="1" si="67"/>
        <v/>
      </c>
      <c r="D602" s="83" t="str">
        <f t="shared" ca="1" si="68"/>
        <v/>
      </c>
      <c r="E602" s="81">
        <f t="shared" ca="1" si="65"/>
        <v>0</v>
      </c>
      <c r="F602" s="83"/>
      <c r="G602" s="82" t="str">
        <f t="shared" ca="1" si="69"/>
        <v/>
      </c>
      <c r="H602" s="82" t="str">
        <f t="shared" ca="1" si="70"/>
        <v/>
      </c>
      <c r="I602" s="82" t="str">
        <f t="shared" ca="1" si="71"/>
        <v/>
      </c>
    </row>
    <row r="603" spans="2:9" ht="15" thickBot="1" x14ac:dyDescent="0.35">
      <c r="B603" s="79" t="str">
        <f t="shared" ca="1" si="66"/>
        <v/>
      </c>
      <c r="C603" s="80" t="str">
        <f t="shared" ca="1" si="67"/>
        <v/>
      </c>
      <c r="D603" s="83" t="str">
        <f t="shared" ca="1" si="68"/>
        <v/>
      </c>
      <c r="E603" s="81">
        <f t="shared" ca="1" si="65"/>
        <v>0</v>
      </c>
      <c r="F603" s="83"/>
      <c r="G603" s="82" t="str">
        <f t="shared" ca="1" si="69"/>
        <v/>
      </c>
      <c r="H603" s="82" t="str">
        <f t="shared" ca="1" si="70"/>
        <v/>
      </c>
      <c r="I603" s="82" t="str">
        <f t="shared" ca="1" si="71"/>
        <v/>
      </c>
    </row>
    <row r="604" spans="2:9" ht="15" thickBot="1" x14ac:dyDescent="0.35">
      <c r="B604" s="79" t="str">
        <f t="shared" ca="1" si="66"/>
        <v/>
      </c>
      <c r="C604" s="80" t="str">
        <f t="shared" ca="1" si="67"/>
        <v/>
      </c>
      <c r="D604" s="83" t="str">
        <f t="shared" ca="1" si="68"/>
        <v/>
      </c>
      <c r="E604" s="81">
        <f t="shared" ca="1" si="65"/>
        <v>0</v>
      </c>
      <c r="F604" s="83"/>
      <c r="G604" s="82" t="str">
        <f t="shared" ca="1" si="69"/>
        <v/>
      </c>
      <c r="H604" s="82" t="str">
        <f t="shared" ca="1" si="70"/>
        <v/>
      </c>
      <c r="I604" s="82" t="str">
        <f t="shared" ca="1" si="71"/>
        <v/>
      </c>
    </row>
    <row r="605" spans="2:9" ht="15" thickBot="1" x14ac:dyDescent="0.35">
      <c r="B605" s="79" t="str">
        <f t="shared" ca="1" si="66"/>
        <v/>
      </c>
      <c r="C605" s="80" t="str">
        <f t="shared" ca="1" si="67"/>
        <v/>
      </c>
      <c r="D605" s="83" t="str">
        <f t="shared" ca="1" si="68"/>
        <v/>
      </c>
      <c r="E605" s="81">
        <f t="shared" ca="1" si="65"/>
        <v>0</v>
      </c>
      <c r="F605" s="83"/>
      <c r="G605" s="82" t="str">
        <f t="shared" ca="1" si="69"/>
        <v/>
      </c>
      <c r="H605" s="82" t="str">
        <f t="shared" ca="1" si="70"/>
        <v/>
      </c>
      <c r="I605" s="82" t="str">
        <f t="shared" ca="1" si="71"/>
        <v/>
      </c>
    </row>
    <row r="606" spans="2:9" ht="15" thickBot="1" x14ac:dyDescent="0.35">
      <c r="B606" s="79" t="str">
        <f t="shared" ca="1" si="66"/>
        <v/>
      </c>
      <c r="C606" s="80" t="str">
        <f t="shared" ca="1" si="67"/>
        <v/>
      </c>
      <c r="D606" s="83" t="str">
        <f t="shared" ca="1" si="68"/>
        <v/>
      </c>
      <c r="E606" s="81">
        <f t="shared" ca="1" si="65"/>
        <v>0</v>
      </c>
      <c r="F606" s="83"/>
      <c r="G606" s="82" t="str">
        <f t="shared" ca="1" si="69"/>
        <v/>
      </c>
      <c r="H606" s="82" t="str">
        <f t="shared" ca="1" si="70"/>
        <v/>
      </c>
      <c r="I606" s="82" t="str">
        <f t="shared" ca="1" si="71"/>
        <v/>
      </c>
    </row>
    <row r="607" spans="2:9" ht="15" thickBot="1" x14ac:dyDescent="0.35">
      <c r="B607" s="79" t="str">
        <f t="shared" ca="1" si="66"/>
        <v/>
      </c>
      <c r="C607" s="80" t="str">
        <f t="shared" ca="1" si="67"/>
        <v/>
      </c>
      <c r="D607" s="83" t="str">
        <f t="shared" ca="1" si="68"/>
        <v/>
      </c>
      <c r="E607" s="81">
        <f t="shared" ca="1" si="65"/>
        <v>0</v>
      </c>
      <c r="F607" s="83"/>
      <c r="G607" s="82" t="str">
        <f t="shared" ca="1" si="69"/>
        <v/>
      </c>
      <c r="H607" s="82" t="str">
        <f t="shared" ca="1" si="70"/>
        <v/>
      </c>
      <c r="I607" s="82" t="str">
        <f t="shared" ca="1" si="71"/>
        <v/>
      </c>
    </row>
    <row r="608" spans="2:9" ht="15" thickBot="1" x14ac:dyDescent="0.35">
      <c r="B608" s="79" t="str">
        <f t="shared" ca="1" si="66"/>
        <v/>
      </c>
      <c r="C608" s="80" t="str">
        <f t="shared" ca="1" si="67"/>
        <v/>
      </c>
      <c r="D608" s="83" t="str">
        <f t="shared" ca="1" si="68"/>
        <v/>
      </c>
      <c r="E608" s="81">
        <f t="shared" ca="1" si="65"/>
        <v>0</v>
      </c>
      <c r="F608" s="83"/>
      <c r="G608" s="82" t="str">
        <f t="shared" ca="1" si="69"/>
        <v/>
      </c>
      <c r="H608" s="82" t="str">
        <f t="shared" ca="1" si="70"/>
        <v/>
      </c>
      <c r="I608" s="82" t="str">
        <f t="shared" ca="1" si="71"/>
        <v/>
      </c>
    </row>
    <row r="609" spans="2:9" ht="15" thickBot="1" x14ac:dyDescent="0.35">
      <c r="B609" s="79" t="str">
        <f t="shared" ca="1" si="66"/>
        <v/>
      </c>
      <c r="C609" s="80" t="str">
        <f t="shared" ca="1" si="67"/>
        <v/>
      </c>
      <c r="D609" s="83" t="str">
        <f t="shared" ca="1" si="68"/>
        <v/>
      </c>
      <c r="E609" s="81">
        <f t="shared" ca="1" si="65"/>
        <v>0</v>
      </c>
      <c r="F609" s="83"/>
      <c r="G609" s="82" t="str">
        <f t="shared" ca="1" si="69"/>
        <v/>
      </c>
      <c r="H609" s="82" t="str">
        <f t="shared" ca="1" si="70"/>
        <v/>
      </c>
      <c r="I609" s="82" t="str">
        <f t="shared" ca="1" si="71"/>
        <v/>
      </c>
    </row>
    <row r="610" spans="2:9" ht="15" thickBot="1" x14ac:dyDescent="0.35">
      <c r="B610" s="79" t="str">
        <f t="shared" ca="1" si="66"/>
        <v/>
      </c>
      <c r="C610" s="80" t="str">
        <f t="shared" ca="1" si="67"/>
        <v/>
      </c>
      <c r="D610" s="83" t="str">
        <f t="shared" ca="1" si="68"/>
        <v/>
      </c>
      <c r="E610" s="81">
        <f t="shared" ca="1" si="65"/>
        <v>0</v>
      </c>
      <c r="F610" s="83"/>
      <c r="G610" s="82" t="str">
        <f t="shared" ca="1" si="69"/>
        <v/>
      </c>
      <c r="H610" s="82" t="str">
        <f t="shared" ca="1" si="70"/>
        <v/>
      </c>
      <c r="I610" s="82" t="str">
        <f t="shared" ca="1" si="71"/>
        <v/>
      </c>
    </row>
    <row r="611" spans="2:9" ht="15" thickBot="1" x14ac:dyDescent="0.35">
      <c r="B611" s="79" t="str">
        <f t="shared" ca="1" si="66"/>
        <v/>
      </c>
      <c r="C611" s="80" t="str">
        <f t="shared" ca="1" si="67"/>
        <v/>
      </c>
      <c r="D611" s="83" t="str">
        <f t="shared" ca="1" si="68"/>
        <v/>
      </c>
      <c r="E611" s="81">
        <f t="shared" ca="1" si="65"/>
        <v>0</v>
      </c>
      <c r="F611" s="83"/>
      <c r="G611" s="82" t="str">
        <f t="shared" ca="1" si="69"/>
        <v/>
      </c>
      <c r="H611" s="82" t="str">
        <f t="shared" ca="1" si="70"/>
        <v/>
      </c>
      <c r="I611" s="82" t="str">
        <f t="shared" ca="1" si="71"/>
        <v/>
      </c>
    </row>
    <row r="612" spans="2:9" ht="15" thickBot="1" x14ac:dyDescent="0.35">
      <c r="B612" s="79" t="str">
        <f t="shared" ca="1" si="66"/>
        <v/>
      </c>
      <c r="C612" s="80" t="str">
        <f t="shared" ca="1" si="67"/>
        <v/>
      </c>
      <c r="D612" s="83" t="str">
        <f t="shared" ca="1" si="68"/>
        <v/>
      </c>
      <c r="E612" s="81">
        <f t="shared" ref="E612:E675" ca="1" si="72">IFERROR(IF(I611-D612&lt;$E$13,0,IF(B612=$I$17,$E$13,IF(B612&lt;$I$17,0,IF(MOD(B612-$I$17,$E$18)=0,$E$13,0)))),0)</f>
        <v>0</v>
      </c>
      <c r="F612" s="83"/>
      <c r="G612" s="82" t="str">
        <f t="shared" ca="1" si="69"/>
        <v/>
      </c>
      <c r="H612" s="82" t="str">
        <f t="shared" ca="1" si="70"/>
        <v/>
      </c>
      <c r="I612" s="82" t="str">
        <f t="shared" ca="1" si="71"/>
        <v/>
      </c>
    </row>
    <row r="613" spans="2:9" ht="15" thickBot="1" x14ac:dyDescent="0.35">
      <c r="B613" s="79" t="str">
        <f t="shared" ca="1" si="66"/>
        <v/>
      </c>
      <c r="C613" s="80" t="str">
        <f t="shared" ca="1" si="67"/>
        <v/>
      </c>
      <c r="D613" s="83" t="str">
        <f t="shared" ca="1" si="68"/>
        <v/>
      </c>
      <c r="E613" s="81">
        <f t="shared" ca="1" si="72"/>
        <v>0</v>
      </c>
      <c r="F613" s="83"/>
      <c r="G613" s="82" t="str">
        <f t="shared" ca="1" si="69"/>
        <v/>
      </c>
      <c r="H613" s="82" t="str">
        <f t="shared" ca="1" si="70"/>
        <v/>
      </c>
      <c r="I613" s="82" t="str">
        <f t="shared" ca="1" si="71"/>
        <v/>
      </c>
    </row>
    <row r="614" spans="2:9" ht="15" thickBot="1" x14ac:dyDescent="0.35">
      <c r="B614" s="79" t="str">
        <f t="shared" ca="1" si="66"/>
        <v/>
      </c>
      <c r="C614" s="80" t="str">
        <f t="shared" ca="1" si="67"/>
        <v/>
      </c>
      <c r="D614" s="83" t="str">
        <f t="shared" ca="1" si="68"/>
        <v/>
      </c>
      <c r="E614" s="81">
        <f t="shared" ca="1" si="72"/>
        <v>0</v>
      </c>
      <c r="F614" s="83"/>
      <c r="G614" s="82" t="str">
        <f t="shared" ca="1" si="69"/>
        <v/>
      </c>
      <c r="H614" s="82" t="str">
        <f t="shared" ca="1" si="70"/>
        <v/>
      </c>
      <c r="I614" s="82" t="str">
        <f t="shared" ca="1" si="71"/>
        <v/>
      </c>
    </row>
    <row r="615" spans="2:9" ht="15" thickBot="1" x14ac:dyDescent="0.35">
      <c r="B615" s="79" t="str">
        <f t="shared" ca="1" si="66"/>
        <v/>
      </c>
      <c r="C615" s="80" t="str">
        <f t="shared" ca="1" si="67"/>
        <v/>
      </c>
      <c r="D615" s="83" t="str">
        <f t="shared" ca="1" si="68"/>
        <v/>
      </c>
      <c r="E615" s="81">
        <f t="shared" ca="1" si="72"/>
        <v>0</v>
      </c>
      <c r="F615" s="83"/>
      <c r="G615" s="82" t="str">
        <f t="shared" ca="1" si="69"/>
        <v/>
      </c>
      <c r="H615" s="82" t="str">
        <f t="shared" ca="1" si="70"/>
        <v/>
      </c>
      <c r="I615" s="82" t="str">
        <f t="shared" ca="1" si="71"/>
        <v/>
      </c>
    </row>
    <row r="616" spans="2:9" ht="15" thickBot="1" x14ac:dyDescent="0.35">
      <c r="B616" s="79" t="str">
        <f t="shared" ca="1" si="66"/>
        <v/>
      </c>
      <c r="C616" s="80" t="str">
        <f t="shared" ca="1" si="67"/>
        <v/>
      </c>
      <c r="D616" s="83" t="str">
        <f t="shared" ca="1" si="68"/>
        <v/>
      </c>
      <c r="E616" s="81">
        <f t="shared" ca="1" si="72"/>
        <v>0</v>
      </c>
      <c r="F616" s="83"/>
      <c r="G616" s="82" t="str">
        <f t="shared" ca="1" si="69"/>
        <v/>
      </c>
      <c r="H616" s="82" t="str">
        <f t="shared" ca="1" si="70"/>
        <v/>
      </c>
      <c r="I616" s="82" t="str">
        <f t="shared" ca="1" si="71"/>
        <v/>
      </c>
    </row>
    <row r="617" spans="2:9" ht="15" thickBot="1" x14ac:dyDescent="0.35">
      <c r="B617" s="79" t="str">
        <f t="shared" ca="1" si="66"/>
        <v/>
      </c>
      <c r="C617" s="80" t="str">
        <f t="shared" ca="1" si="67"/>
        <v/>
      </c>
      <c r="D617" s="83" t="str">
        <f t="shared" ca="1" si="68"/>
        <v/>
      </c>
      <c r="E617" s="81">
        <f t="shared" ca="1" si="72"/>
        <v>0</v>
      </c>
      <c r="F617" s="83"/>
      <c r="G617" s="82" t="str">
        <f t="shared" ca="1" si="69"/>
        <v/>
      </c>
      <c r="H617" s="82" t="str">
        <f t="shared" ca="1" si="70"/>
        <v/>
      </c>
      <c r="I617" s="82" t="str">
        <f t="shared" ca="1" si="71"/>
        <v/>
      </c>
    </row>
    <row r="618" spans="2:9" ht="15" thickBot="1" x14ac:dyDescent="0.35">
      <c r="B618" s="79" t="str">
        <f t="shared" ca="1" si="66"/>
        <v/>
      </c>
      <c r="C618" s="80" t="str">
        <f t="shared" ca="1" si="67"/>
        <v/>
      </c>
      <c r="D618" s="83" t="str">
        <f t="shared" ca="1" si="68"/>
        <v/>
      </c>
      <c r="E618" s="81">
        <f t="shared" ca="1" si="72"/>
        <v>0</v>
      </c>
      <c r="F618" s="83"/>
      <c r="G618" s="82" t="str">
        <f t="shared" ca="1" si="69"/>
        <v/>
      </c>
      <c r="H618" s="82" t="str">
        <f t="shared" ca="1" si="70"/>
        <v/>
      </c>
      <c r="I618" s="82" t="str">
        <f t="shared" ca="1" si="71"/>
        <v/>
      </c>
    </row>
    <row r="619" spans="2:9" ht="15" thickBot="1" x14ac:dyDescent="0.35">
      <c r="B619" s="79" t="str">
        <f t="shared" ca="1" si="66"/>
        <v/>
      </c>
      <c r="C619" s="80" t="str">
        <f t="shared" ca="1" si="67"/>
        <v/>
      </c>
      <c r="D619" s="83" t="str">
        <f t="shared" ca="1" si="68"/>
        <v/>
      </c>
      <c r="E619" s="81">
        <f t="shared" ca="1" si="72"/>
        <v>0</v>
      </c>
      <c r="F619" s="83"/>
      <c r="G619" s="82" t="str">
        <f t="shared" ca="1" si="69"/>
        <v/>
      </c>
      <c r="H619" s="82" t="str">
        <f t="shared" ca="1" si="70"/>
        <v/>
      </c>
      <c r="I619" s="82" t="str">
        <f t="shared" ca="1" si="71"/>
        <v/>
      </c>
    </row>
    <row r="620" spans="2:9" ht="15" thickBot="1" x14ac:dyDescent="0.35">
      <c r="B620" s="79" t="str">
        <f t="shared" ca="1" si="66"/>
        <v/>
      </c>
      <c r="C620" s="80" t="str">
        <f t="shared" ca="1" si="67"/>
        <v/>
      </c>
      <c r="D620" s="83" t="str">
        <f t="shared" ca="1" si="68"/>
        <v/>
      </c>
      <c r="E620" s="81">
        <f t="shared" ca="1" si="72"/>
        <v>0</v>
      </c>
      <c r="F620" s="83"/>
      <c r="G620" s="82" t="str">
        <f t="shared" ca="1" si="69"/>
        <v/>
      </c>
      <c r="H620" s="82" t="str">
        <f t="shared" ca="1" si="70"/>
        <v/>
      </c>
      <c r="I620" s="82" t="str">
        <f t="shared" ca="1" si="71"/>
        <v/>
      </c>
    </row>
    <row r="621" spans="2:9" ht="15" thickBot="1" x14ac:dyDescent="0.35">
      <c r="B621" s="79" t="str">
        <f t="shared" ca="1" si="66"/>
        <v/>
      </c>
      <c r="C621" s="80" t="str">
        <f t="shared" ca="1" si="67"/>
        <v/>
      </c>
      <c r="D621" s="83" t="str">
        <f t="shared" ca="1" si="68"/>
        <v/>
      </c>
      <c r="E621" s="81">
        <f t="shared" ca="1" si="72"/>
        <v>0</v>
      </c>
      <c r="F621" s="83"/>
      <c r="G621" s="82" t="str">
        <f t="shared" ca="1" si="69"/>
        <v/>
      </c>
      <c r="H621" s="82" t="str">
        <f t="shared" ca="1" si="70"/>
        <v/>
      </c>
      <c r="I621" s="82" t="str">
        <f t="shared" ca="1" si="71"/>
        <v/>
      </c>
    </row>
    <row r="622" spans="2:9" ht="15" thickBot="1" x14ac:dyDescent="0.35">
      <c r="B622" s="79" t="str">
        <f t="shared" ca="1" si="66"/>
        <v/>
      </c>
      <c r="C622" s="80" t="str">
        <f t="shared" ca="1" si="67"/>
        <v/>
      </c>
      <c r="D622" s="83" t="str">
        <f t="shared" ca="1" si="68"/>
        <v/>
      </c>
      <c r="E622" s="81">
        <f t="shared" ca="1" si="72"/>
        <v>0</v>
      </c>
      <c r="F622" s="83"/>
      <c r="G622" s="82" t="str">
        <f t="shared" ca="1" si="69"/>
        <v/>
      </c>
      <c r="H622" s="82" t="str">
        <f t="shared" ca="1" si="70"/>
        <v/>
      </c>
      <c r="I622" s="82" t="str">
        <f t="shared" ca="1" si="71"/>
        <v/>
      </c>
    </row>
    <row r="623" spans="2:9" ht="15" thickBot="1" x14ac:dyDescent="0.35">
      <c r="B623" s="79" t="str">
        <f t="shared" ref="B623:B686" ca="1" si="73">IFERROR(IF(I622&lt;=0,"",B622+1),"")</f>
        <v/>
      </c>
      <c r="C623" s="80" t="str">
        <f t="shared" ca="1" si="67"/>
        <v/>
      </c>
      <c r="D623" s="83" t="str">
        <f t="shared" ca="1" si="68"/>
        <v/>
      </c>
      <c r="E623" s="81">
        <f t="shared" ca="1" si="72"/>
        <v>0</v>
      </c>
      <c r="F623" s="83"/>
      <c r="G623" s="82" t="str">
        <f t="shared" ca="1" si="69"/>
        <v/>
      </c>
      <c r="H623" s="82" t="str">
        <f t="shared" ca="1" si="70"/>
        <v/>
      </c>
      <c r="I623" s="82" t="str">
        <f t="shared" ca="1" si="71"/>
        <v/>
      </c>
    </row>
    <row r="624" spans="2:9" ht="15" thickBot="1" x14ac:dyDescent="0.35">
      <c r="B624" s="79" t="str">
        <f t="shared" ca="1" si="73"/>
        <v/>
      </c>
      <c r="C624" s="80" t="str">
        <f t="shared" ca="1" si="67"/>
        <v/>
      </c>
      <c r="D624" s="83" t="str">
        <f t="shared" ca="1" si="68"/>
        <v/>
      </c>
      <c r="E624" s="81">
        <f t="shared" ca="1" si="72"/>
        <v>0</v>
      </c>
      <c r="F624" s="83"/>
      <c r="G624" s="82" t="str">
        <f t="shared" ca="1" si="69"/>
        <v/>
      </c>
      <c r="H624" s="82" t="str">
        <f t="shared" ca="1" si="70"/>
        <v/>
      </c>
      <c r="I624" s="82" t="str">
        <f t="shared" ca="1" si="71"/>
        <v/>
      </c>
    </row>
    <row r="625" spans="2:9" ht="15" thickBot="1" x14ac:dyDescent="0.35">
      <c r="B625" s="79" t="str">
        <f t="shared" ca="1" si="73"/>
        <v/>
      </c>
      <c r="C625" s="80" t="str">
        <f t="shared" ca="1" si="67"/>
        <v/>
      </c>
      <c r="D625" s="83" t="str">
        <f t="shared" ca="1" si="68"/>
        <v/>
      </c>
      <c r="E625" s="81">
        <f t="shared" ca="1" si="72"/>
        <v>0</v>
      </c>
      <c r="F625" s="83"/>
      <c r="G625" s="82" t="str">
        <f t="shared" ca="1" si="69"/>
        <v/>
      </c>
      <c r="H625" s="82" t="str">
        <f t="shared" ca="1" si="70"/>
        <v/>
      </c>
      <c r="I625" s="82" t="str">
        <f t="shared" ca="1" si="71"/>
        <v/>
      </c>
    </row>
    <row r="626" spans="2:9" ht="15" thickBot="1" x14ac:dyDescent="0.35">
      <c r="B626" s="79" t="str">
        <f t="shared" ca="1" si="73"/>
        <v/>
      </c>
      <c r="C626" s="80" t="str">
        <f t="shared" ca="1" si="67"/>
        <v/>
      </c>
      <c r="D626" s="83" t="str">
        <f t="shared" ca="1" si="68"/>
        <v/>
      </c>
      <c r="E626" s="81">
        <f t="shared" ca="1" si="72"/>
        <v>0</v>
      </c>
      <c r="F626" s="83"/>
      <c r="G626" s="82" t="str">
        <f t="shared" ca="1" si="69"/>
        <v/>
      </c>
      <c r="H626" s="82" t="str">
        <f t="shared" ca="1" si="70"/>
        <v/>
      </c>
      <c r="I626" s="82" t="str">
        <f t="shared" ca="1" si="71"/>
        <v/>
      </c>
    </row>
    <row r="627" spans="2:9" ht="15" thickBot="1" x14ac:dyDescent="0.35">
      <c r="B627" s="79" t="str">
        <f t="shared" ca="1" si="73"/>
        <v/>
      </c>
      <c r="C627" s="80" t="str">
        <f t="shared" ca="1" si="67"/>
        <v/>
      </c>
      <c r="D627" s="83" t="str">
        <f t="shared" ca="1" si="68"/>
        <v/>
      </c>
      <c r="E627" s="81">
        <f t="shared" ca="1" si="72"/>
        <v>0</v>
      </c>
      <c r="F627" s="83"/>
      <c r="G627" s="82" t="str">
        <f t="shared" ca="1" si="69"/>
        <v/>
      </c>
      <c r="H627" s="82" t="str">
        <f t="shared" ca="1" si="70"/>
        <v/>
      </c>
      <c r="I627" s="82" t="str">
        <f t="shared" ca="1" si="71"/>
        <v/>
      </c>
    </row>
    <row r="628" spans="2:9" ht="15" thickBot="1" x14ac:dyDescent="0.35">
      <c r="B628" s="79" t="str">
        <f t="shared" ca="1" si="73"/>
        <v/>
      </c>
      <c r="C628" s="80" t="str">
        <f t="shared" ca="1" si="67"/>
        <v/>
      </c>
      <c r="D628" s="83" t="str">
        <f t="shared" ca="1" si="68"/>
        <v/>
      </c>
      <c r="E628" s="81">
        <f t="shared" ca="1" si="72"/>
        <v>0</v>
      </c>
      <c r="F628" s="83"/>
      <c r="G628" s="82" t="str">
        <f t="shared" ca="1" si="69"/>
        <v/>
      </c>
      <c r="H628" s="82" t="str">
        <f t="shared" ca="1" si="70"/>
        <v/>
      </c>
      <c r="I628" s="82" t="str">
        <f t="shared" ca="1" si="71"/>
        <v/>
      </c>
    </row>
    <row r="629" spans="2:9" ht="15" thickBot="1" x14ac:dyDescent="0.35">
      <c r="B629" s="79" t="str">
        <f t="shared" ca="1" si="73"/>
        <v/>
      </c>
      <c r="C629" s="80" t="str">
        <f t="shared" ca="1" si="67"/>
        <v/>
      </c>
      <c r="D629" s="83" t="str">
        <f t="shared" ca="1" si="68"/>
        <v/>
      </c>
      <c r="E629" s="81">
        <f t="shared" ca="1" si="72"/>
        <v>0</v>
      </c>
      <c r="F629" s="83"/>
      <c r="G629" s="82" t="str">
        <f t="shared" ca="1" si="69"/>
        <v/>
      </c>
      <c r="H629" s="82" t="str">
        <f t="shared" ca="1" si="70"/>
        <v/>
      </c>
      <c r="I629" s="82" t="str">
        <f t="shared" ca="1" si="71"/>
        <v/>
      </c>
    </row>
    <row r="630" spans="2:9" ht="15" thickBot="1" x14ac:dyDescent="0.35">
      <c r="B630" s="79" t="str">
        <f t="shared" ca="1" si="73"/>
        <v/>
      </c>
      <c r="C630" s="80" t="str">
        <f t="shared" ca="1" si="67"/>
        <v/>
      </c>
      <c r="D630" s="83" t="str">
        <f t="shared" ca="1" si="68"/>
        <v/>
      </c>
      <c r="E630" s="81">
        <f t="shared" ca="1" si="72"/>
        <v>0</v>
      </c>
      <c r="F630" s="83"/>
      <c r="G630" s="82" t="str">
        <f t="shared" ca="1" si="69"/>
        <v/>
      </c>
      <c r="H630" s="82" t="str">
        <f t="shared" ca="1" si="70"/>
        <v/>
      </c>
      <c r="I630" s="82" t="str">
        <f t="shared" ca="1" si="71"/>
        <v/>
      </c>
    </row>
    <row r="631" spans="2:9" ht="15" thickBot="1" x14ac:dyDescent="0.35">
      <c r="B631" s="79" t="str">
        <f t="shared" ca="1" si="73"/>
        <v/>
      </c>
      <c r="C631" s="80" t="str">
        <f t="shared" ca="1" si="67"/>
        <v/>
      </c>
      <c r="D631" s="83" t="str">
        <f t="shared" ca="1" si="68"/>
        <v/>
      </c>
      <c r="E631" s="81">
        <f t="shared" ca="1" si="72"/>
        <v>0</v>
      </c>
      <c r="F631" s="83"/>
      <c r="G631" s="82" t="str">
        <f t="shared" ca="1" si="69"/>
        <v/>
      </c>
      <c r="H631" s="82" t="str">
        <f t="shared" ca="1" si="70"/>
        <v/>
      </c>
      <c r="I631" s="82" t="str">
        <f t="shared" ca="1" si="71"/>
        <v/>
      </c>
    </row>
    <row r="632" spans="2:9" ht="15" thickBot="1" x14ac:dyDescent="0.35">
      <c r="B632" s="79" t="str">
        <f t="shared" ca="1" si="73"/>
        <v/>
      </c>
      <c r="C632" s="80" t="str">
        <f t="shared" ca="1" si="67"/>
        <v/>
      </c>
      <c r="D632" s="83" t="str">
        <f t="shared" ca="1" si="68"/>
        <v/>
      </c>
      <c r="E632" s="81">
        <f t="shared" ca="1" si="72"/>
        <v>0</v>
      </c>
      <c r="F632" s="83"/>
      <c r="G632" s="82" t="str">
        <f t="shared" ca="1" si="69"/>
        <v/>
      </c>
      <c r="H632" s="82" t="str">
        <f t="shared" ca="1" si="70"/>
        <v/>
      </c>
      <c r="I632" s="82" t="str">
        <f t="shared" ca="1" si="71"/>
        <v/>
      </c>
    </row>
    <row r="633" spans="2:9" ht="15" thickBot="1" x14ac:dyDescent="0.35">
      <c r="B633" s="79" t="str">
        <f t="shared" ca="1" si="73"/>
        <v/>
      </c>
      <c r="C633" s="80" t="str">
        <f t="shared" ca="1" si="67"/>
        <v/>
      </c>
      <c r="D633" s="83" t="str">
        <f t="shared" ca="1" si="68"/>
        <v/>
      </c>
      <c r="E633" s="81">
        <f t="shared" ca="1" si="72"/>
        <v>0</v>
      </c>
      <c r="F633" s="83"/>
      <c r="G633" s="82" t="str">
        <f t="shared" ca="1" si="69"/>
        <v/>
      </c>
      <c r="H633" s="82" t="str">
        <f t="shared" ca="1" si="70"/>
        <v/>
      </c>
      <c r="I633" s="82" t="str">
        <f t="shared" ca="1" si="71"/>
        <v/>
      </c>
    </row>
    <row r="634" spans="2:9" ht="15" thickBot="1" x14ac:dyDescent="0.35">
      <c r="B634" s="79" t="str">
        <f t="shared" ca="1" si="73"/>
        <v/>
      </c>
      <c r="C634" s="80" t="str">
        <f t="shared" ca="1" si="67"/>
        <v/>
      </c>
      <c r="D634" s="83" t="str">
        <f t="shared" ca="1" si="68"/>
        <v/>
      </c>
      <c r="E634" s="81">
        <f t="shared" ca="1" si="72"/>
        <v>0</v>
      </c>
      <c r="F634" s="83"/>
      <c r="G634" s="82" t="str">
        <f t="shared" ca="1" si="69"/>
        <v/>
      </c>
      <c r="H634" s="82" t="str">
        <f t="shared" ca="1" si="70"/>
        <v/>
      </c>
      <c r="I634" s="82" t="str">
        <f t="shared" ca="1" si="71"/>
        <v/>
      </c>
    </row>
    <row r="635" spans="2:9" ht="15" thickBot="1" x14ac:dyDescent="0.35">
      <c r="B635" s="79" t="str">
        <f t="shared" ca="1" si="73"/>
        <v/>
      </c>
      <c r="C635" s="80" t="str">
        <f t="shared" ca="1" si="67"/>
        <v/>
      </c>
      <c r="D635" s="83" t="str">
        <f t="shared" ca="1" si="68"/>
        <v/>
      </c>
      <c r="E635" s="81">
        <f t="shared" ca="1" si="72"/>
        <v>0</v>
      </c>
      <c r="F635" s="83"/>
      <c r="G635" s="82" t="str">
        <f t="shared" ca="1" si="69"/>
        <v/>
      </c>
      <c r="H635" s="82" t="str">
        <f t="shared" ca="1" si="70"/>
        <v/>
      </c>
      <c r="I635" s="82" t="str">
        <f t="shared" ca="1" si="71"/>
        <v/>
      </c>
    </row>
    <row r="636" spans="2:9" ht="15" thickBot="1" x14ac:dyDescent="0.35">
      <c r="B636" s="79" t="str">
        <f t="shared" ca="1" si="73"/>
        <v/>
      </c>
      <c r="C636" s="80" t="str">
        <f t="shared" ca="1" si="67"/>
        <v/>
      </c>
      <c r="D636" s="83" t="str">
        <f t="shared" ca="1" si="68"/>
        <v/>
      </c>
      <c r="E636" s="81">
        <f t="shared" ca="1" si="72"/>
        <v>0</v>
      </c>
      <c r="F636" s="83"/>
      <c r="G636" s="82" t="str">
        <f t="shared" ca="1" si="69"/>
        <v/>
      </c>
      <c r="H636" s="82" t="str">
        <f t="shared" ca="1" si="70"/>
        <v/>
      </c>
      <c r="I636" s="82" t="str">
        <f t="shared" ca="1" si="71"/>
        <v/>
      </c>
    </row>
    <row r="637" spans="2:9" ht="15" thickBot="1" x14ac:dyDescent="0.35">
      <c r="B637" s="79" t="str">
        <f t="shared" ca="1" si="73"/>
        <v/>
      </c>
      <c r="C637" s="80" t="str">
        <f t="shared" ca="1" si="67"/>
        <v/>
      </c>
      <c r="D637" s="83" t="str">
        <f t="shared" ca="1" si="68"/>
        <v/>
      </c>
      <c r="E637" s="81">
        <f t="shared" ca="1" si="72"/>
        <v>0</v>
      </c>
      <c r="F637" s="83"/>
      <c r="G637" s="82" t="str">
        <f t="shared" ca="1" si="69"/>
        <v/>
      </c>
      <c r="H637" s="82" t="str">
        <f t="shared" ca="1" si="70"/>
        <v/>
      </c>
      <c r="I637" s="82" t="str">
        <f t="shared" ca="1" si="71"/>
        <v/>
      </c>
    </row>
    <row r="638" spans="2:9" ht="15" thickBot="1" x14ac:dyDescent="0.35">
      <c r="B638" s="79" t="str">
        <f t="shared" ca="1" si="73"/>
        <v/>
      </c>
      <c r="C638" s="80" t="str">
        <f t="shared" ca="1" si="67"/>
        <v/>
      </c>
      <c r="D638" s="83" t="str">
        <f t="shared" ca="1" si="68"/>
        <v/>
      </c>
      <c r="E638" s="81">
        <f t="shared" ca="1" si="72"/>
        <v>0</v>
      </c>
      <c r="F638" s="83"/>
      <c r="G638" s="82" t="str">
        <f t="shared" ca="1" si="69"/>
        <v/>
      </c>
      <c r="H638" s="82" t="str">
        <f t="shared" ca="1" si="70"/>
        <v/>
      </c>
      <c r="I638" s="82" t="str">
        <f t="shared" ca="1" si="71"/>
        <v/>
      </c>
    </row>
    <row r="639" spans="2:9" ht="15" thickBot="1" x14ac:dyDescent="0.35">
      <c r="B639" s="79" t="str">
        <f t="shared" ca="1" si="73"/>
        <v/>
      </c>
      <c r="C639" s="80" t="str">
        <f t="shared" ca="1" si="67"/>
        <v/>
      </c>
      <c r="D639" s="83" t="str">
        <f t="shared" ca="1" si="68"/>
        <v/>
      </c>
      <c r="E639" s="81">
        <f t="shared" ca="1" si="72"/>
        <v>0</v>
      </c>
      <c r="F639" s="83"/>
      <c r="G639" s="82" t="str">
        <f t="shared" ca="1" si="69"/>
        <v/>
      </c>
      <c r="H639" s="82" t="str">
        <f t="shared" ca="1" si="70"/>
        <v/>
      </c>
      <c r="I639" s="82" t="str">
        <f t="shared" ca="1" si="71"/>
        <v/>
      </c>
    </row>
    <row r="640" spans="2:9" ht="15" thickBot="1" x14ac:dyDescent="0.35">
      <c r="B640" s="79" t="str">
        <f t="shared" ca="1" si="73"/>
        <v/>
      </c>
      <c r="C640" s="80" t="str">
        <f t="shared" ca="1" si="67"/>
        <v/>
      </c>
      <c r="D640" s="83" t="str">
        <f t="shared" ca="1" si="68"/>
        <v/>
      </c>
      <c r="E640" s="81">
        <f t="shared" ca="1" si="72"/>
        <v>0</v>
      </c>
      <c r="F640" s="83"/>
      <c r="G640" s="82" t="str">
        <f t="shared" ca="1" si="69"/>
        <v/>
      </c>
      <c r="H640" s="82" t="str">
        <f t="shared" ca="1" si="70"/>
        <v/>
      </c>
      <c r="I640" s="82" t="str">
        <f t="shared" ca="1" si="71"/>
        <v/>
      </c>
    </row>
    <row r="641" spans="2:9" ht="15" thickBot="1" x14ac:dyDescent="0.35">
      <c r="B641" s="79" t="str">
        <f t="shared" ca="1" si="73"/>
        <v/>
      </c>
      <c r="C641" s="80" t="str">
        <f t="shared" ca="1" si="67"/>
        <v/>
      </c>
      <c r="D641" s="83" t="str">
        <f t="shared" ca="1" si="68"/>
        <v/>
      </c>
      <c r="E641" s="81">
        <f t="shared" ca="1" si="72"/>
        <v>0</v>
      </c>
      <c r="F641" s="83"/>
      <c r="G641" s="82" t="str">
        <f t="shared" ca="1" si="69"/>
        <v/>
      </c>
      <c r="H641" s="82" t="str">
        <f t="shared" ca="1" si="70"/>
        <v/>
      </c>
      <c r="I641" s="82" t="str">
        <f t="shared" ca="1" si="71"/>
        <v/>
      </c>
    </row>
    <row r="642" spans="2:9" ht="15" thickBot="1" x14ac:dyDescent="0.35">
      <c r="B642" s="79" t="str">
        <f t="shared" ca="1" si="73"/>
        <v/>
      </c>
      <c r="C642" s="80" t="str">
        <f t="shared" ca="1" si="67"/>
        <v/>
      </c>
      <c r="D642" s="83" t="str">
        <f t="shared" ca="1" si="68"/>
        <v/>
      </c>
      <c r="E642" s="81">
        <f t="shared" ca="1" si="72"/>
        <v>0</v>
      </c>
      <c r="F642" s="83"/>
      <c r="G642" s="82" t="str">
        <f t="shared" ca="1" si="69"/>
        <v/>
      </c>
      <c r="H642" s="82" t="str">
        <f t="shared" ca="1" si="70"/>
        <v/>
      </c>
      <c r="I642" s="82" t="str">
        <f t="shared" ca="1" si="71"/>
        <v/>
      </c>
    </row>
    <row r="643" spans="2:9" ht="15" thickBot="1" x14ac:dyDescent="0.35">
      <c r="B643" s="79" t="str">
        <f t="shared" ca="1" si="73"/>
        <v/>
      </c>
      <c r="C643" s="80" t="str">
        <f t="shared" ca="1" si="67"/>
        <v/>
      </c>
      <c r="D643" s="83" t="str">
        <f t="shared" ca="1" si="68"/>
        <v/>
      </c>
      <c r="E643" s="81">
        <f t="shared" ca="1" si="72"/>
        <v>0</v>
      </c>
      <c r="F643" s="83"/>
      <c r="G643" s="82" t="str">
        <f t="shared" ca="1" si="69"/>
        <v/>
      </c>
      <c r="H643" s="82" t="str">
        <f t="shared" ca="1" si="70"/>
        <v/>
      </c>
      <c r="I643" s="82" t="str">
        <f t="shared" ca="1" si="71"/>
        <v/>
      </c>
    </row>
    <row r="644" spans="2:9" ht="15" thickBot="1" x14ac:dyDescent="0.35">
      <c r="B644" s="79" t="str">
        <f t="shared" ca="1" si="73"/>
        <v/>
      </c>
      <c r="C644" s="80" t="str">
        <f t="shared" ca="1" si="67"/>
        <v/>
      </c>
      <c r="D644" s="83" t="str">
        <f t="shared" ca="1" si="68"/>
        <v/>
      </c>
      <c r="E644" s="81">
        <f t="shared" ca="1" si="72"/>
        <v>0</v>
      </c>
      <c r="F644" s="83"/>
      <c r="G644" s="82" t="str">
        <f t="shared" ca="1" si="69"/>
        <v/>
      </c>
      <c r="H644" s="82" t="str">
        <f t="shared" ca="1" si="70"/>
        <v/>
      </c>
      <c r="I644" s="82" t="str">
        <f t="shared" ca="1" si="71"/>
        <v/>
      </c>
    </row>
    <row r="645" spans="2:9" ht="15" thickBot="1" x14ac:dyDescent="0.35">
      <c r="B645" s="79" t="str">
        <f t="shared" ca="1" si="73"/>
        <v/>
      </c>
      <c r="C645" s="80" t="str">
        <f t="shared" ca="1" si="67"/>
        <v/>
      </c>
      <c r="D645" s="83" t="str">
        <f t="shared" ca="1" si="68"/>
        <v/>
      </c>
      <c r="E645" s="81">
        <f t="shared" ca="1" si="72"/>
        <v>0</v>
      </c>
      <c r="F645" s="83"/>
      <c r="G645" s="82" t="str">
        <f t="shared" ca="1" si="69"/>
        <v/>
      </c>
      <c r="H645" s="82" t="str">
        <f t="shared" ca="1" si="70"/>
        <v/>
      </c>
      <c r="I645" s="82" t="str">
        <f t="shared" ca="1" si="71"/>
        <v/>
      </c>
    </row>
    <row r="646" spans="2:9" ht="15" thickBot="1" x14ac:dyDescent="0.35">
      <c r="B646" s="79" t="str">
        <f t="shared" ca="1" si="73"/>
        <v/>
      </c>
      <c r="C646" s="80" t="str">
        <f t="shared" ca="1" si="67"/>
        <v/>
      </c>
      <c r="D646" s="83" t="str">
        <f t="shared" ca="1" si="68"/>
        <v/>
      </c>
      <c r="E646" s="81">
        <f t="shared" ca="1" si="72"/>
        <v>0</v>
      </c>
      <c r="F646" s="83"/>
      <c r="G646" s="82" t="str">
        <f t="shared" ca="1" si="69"/>
        <v/>
      </c>
      <c r="H646" s="82" t="str">
        <f t="shared" ca="1" si="70"/>
        <v/>
      </c>
      <c r="I646" s="82" t="str">
        <f t="shared" ca="1" si="71"/>
        <v/>
      </c>
    </row>
    <row r="647" spans="2:9" ht="15" thickBot="1" x14ac:dyDescent="0.35">
      <c r="B647" s="79" t="str">
        <f t="shared" ca="1" si="73"/>
        <v/>
      </c>
      <c r="C647" s="80" t="str">
        <f t="shared" ca="1" si="67"/>
        <v/>
      </c>
      <c r="D647" s="83" t="str">
        <f t="shared" ca="1" si="68"/>
        <v/>
      </c>
      <c r="E647" s="81">
        <f t="shared" ca="1" si="72"/>
        <v>0</v>
      </c>
      <c r="F647" s="83"/>
      <c r="G647" s="82" t="str">
        <f t="shared" ca="1" si="69"/>
        <v/>
      </c>
      <c r="H647" s="82" t="str">
        <f t="shared" ca="1" si="70"/>
        <v/>
      </c>
      <c r="I647" s="82" t="str">
        <f t="shared" ca="1" si="71"/>
        <v/>
      </c>
    </row>
    <row r="648" spans="2:9" ht="15" thickBot="1" x14ac:dyDescent="0.35">
      <c r="B648" s="79" t="str">
        <f t="shared" ca="1" si="73"/>
        <v/>
      </c>
      <c r="C648" s="80" t="str">
        <f t="shared" ca="1" si="67"/>
        <v/>
      </c>
      <c r="D648" s="83" t="str">
        <f t="shared" ca="1" si="68"/>
        <v/>
      </c>
      <c r="E648" s="81">
        <f t="shared" ca="1" si="72"/>
        <v>0</v>
      </c>
      <c r="F648" s="83"/>
      <c r="G648" s="82" t="str">
        <f t="shared" ca="1" si="69"/>
        <v/>
      </c>
      <c r="H648" s="82" t="str">
        <f t="shared" ca="1" si="70"/>
        <v/>
      </c>
      <c r="I648" s="82" t="str">
        <f t="shared" ca="1" si="71"/>
        <v/>
      </c>
    </row>
    <row r="649" spans="2:9" ht="15" thickBot="1" x14ac:dyDescent="0.35">
      <c r="B649" s="79" t="str">
        <f t="shared" ca="1" si="73"/>
        <v/>
      </c>
      <c r="C649" s="80" t="str">
        <f t="shared" ca="1" si="67"/>
        <v/>
      </c>
      <c r="D649" s="83" t="str">
        <f t="shared" ca="1" si="68"/>
        <v/>
      </c>
      <c r="E649" s="81">
        <f t="shared" ca="1" si="72"/>
        <v>0</v>
      </c>
      <c r="F649" s="83"/>
      <c r="G649" s="82" t="str">
        <f t="shared" ca="1" si="69"/>
        <v/>
      </c>
      <c r="H649" s="82" t="str">
        <f t="shared" ca="1" si="70"/>
        <v/>
      </c>
      <c r="I649" s="82" t="str">
        <f t="shared" ca="1" si="71"/>
        <v/>
      </c>
    </row>
    <row r="650" spans="2:9" ht="15" thickBot="1" x14ac:dyDescent="0.35">
      <c r="B650" s="79" t="str">
        <f t="shared" ca="1" si="73"/>
        <v/>
      </c>
      <c r="C650" s="80" t="str">
        <f t="shared" ca="1" si="67"/>
        <v/>
      </c>
      <c r="D650" s="83" t="str">
        <f t="shared" ca="1" si="68"/>
        <v/>
      </c>
      <c r="E650" s="81">
        <f t="shared" ca="1" si="72"/>
        <v>0</v>
      </c>
      <c r="F650" s="83"/>
      <c r="G650" s="82" t="str">
        <f t="shared" ca="1" si="69"/>
        <v/>
      </c>
      <c r="H650" s="82" t="str">
        <f t="shared" ca="1" si="70"/>
        <v/>
      </c>
      <c r="I650" s="82" t="str">
        <f t="shared" ca="1" si="71"/>
        <v/>
      </c>
    </row>
    <row r="651" spans="2:9" ht="15" thickBot="1" x14ac:dyDescent="0.35">
      <c r="B651" s="79" t="str">
        <f t="shared" ca="1" si="73"/>
        <v/>
      </c>
      <c r="C651" s="80" t="str">
        <f t="shared" ca="1" si="67"/>
        <v/>
      </c>
      <c r="D651" s="83" t="str">
        <f t="shared" ca="1" si="68"/>
        <v/>
      </c>
      <c r="E651" s="81">
        <f t="shared" ca="1" si="72"/>
        <v>0</v>
      </c>
      <c r="F651" s="83"/>
      <c r="G651" s="82" t="str">
        <f t="shared" ca="1" si="69"/>
        <v/>
      </c>
      <c r="H651" s="82" t="str">
        <f t="shared" ca="1" si="70"/>
        <v/>
      </c>
      <c r="I651" s="82" t="str">
        <f t="shared" ca="1" si="71"/>
        <v/>
      </c>
    </row>
    <row r="652" spans="2:9" ht="15" thickBot="1" x14ac:dyDescent="0.35">
      <c r="B652" s="79" t="str">
        <f t="shared" ca="1" si="73"/>
        <v/>
      </c>
      <c r="C652" s="80" t="str">
        <f t="shared" ca="1" si="67"/>
        <v/>
      </c>
      <c r="D652" s="83" t="str">
        <f t="shared" ca="1" si="68"/>
        <v/>
      </c>
      <c r="E652" s="81">
        <f t="shared" ca="1" si="72"/>
        <v>0</v>
      </c>
      <c r="F652" s="83"/>
      <c r="G652" s="82" t="str">
        <f t="shared" ca="1" si="69"/>
        <v/>
      </c>
      <c r="H652" s="82" t="str">
        <f t="shared" ca="1" si="70"/>
        <v/>
      </c>
      <c r="I652" s="82" t="str">
        <f t="shared" ca="1" si="71"/>
        <v/>
      </c>
    </row>
    <row r="653" spans="2:9" ht="15" thickBot="1" x14ac:dyDescent="0.35">
      <c r="B653" s="79" t="str">
        <f t="shared" ca="1" si="73"/>
        <v/>
      </c>
      <c r="C653" s="80" t="str">
        <f t="shared" ca="1" si="67"/>
        <v/>
      </c>
      <c r="D653" s="83" t="str">
        <f t="shared" ca="1" si="68"/>
        <v/>
      </c>
      <c r="E653" s="81">
        <f t="shared" ca="1" si="72"/>
        <v>0</v>
      </c>
      <c r="F653" s="83"/>
      <c r="G653" s="82" t="str">
        <f t="shared" ca="1" si="69"/>
        <v/>
      </c>
      <c r="H653" s="82" t="str">
        <f t="shared" ca="1" si="70"/>
        <v/>
      </c>
      <c r="I653" s="82" t="str">
        <f t="shared" ca="1" si="71"/>
        <v/>
      </c>
    </row>
    <row r="654" spans="2:9" ht="15" thickBot="1" x14ac:dyDescent="0.35">
      <c r="B654" s="79" t="str">
        <f t="shared" ca="1" si="73"/>
        <v/>
      </c>
      <c r="C654" s="80" t="str">
        <f t="shared" ca="1" si="67"/>
        <v/>
      </c>
      <c r="D654" s="83" t="str">
        <f t="shared" ca="1" si="68"/>
        <v/>
      </c>
      <c r="E654" s="81">
        <f t="shared" ca="1" si="72"/>
        <v>0</v>
      </c>
      <c r="F654" s="83"/>
      <c r="G654" s="82" t="str">
        <f t="shared" ca="1" si="69"/>
        <v/>
      </c>
      <c r="H654" s="82" t="str">
        <f t="shared" ca="1" si="70"/>
        <v/>
      </c>
      <c r="I654" s="82" t="str">
        <f t="shared" ca="1" si="71"/>
        <v/>
      </c>
    </row>
    <row r="655" spans="2:9" ht="15" thickBot="1" x14ac:dyDescent="0.35">
      <c r="B655" s="79" t="str">
        <f t="shared" ca="1" si="73"/>
        <v/>
      </c>
      <c r="C655" s="80" t="str">
        <f t="shared" ca="1" si="67"/>
        <v/>
      </c>
      <c r="D655" s="83" t="str">
        <f t="shared" ca="1" si="68"/>
        <v/>
      </c>
      <c r="E655" s="81">
        <f t="shared" ca="1" si="72"/>
        <v>0</v>
      </c>
      <c r="F655" s="83"/>
      <c r="G655" s="82" t="str">
        <f t="shared" ca="1" si="69"/>
        <v/>
      </c>
      <c r="H655" s="82" t="str">
        <f t="shared" ca="1" si="70"/>
        <v/>
      </c>
      <c r="I655" s="82" t="str">
        <f t="shared" ca="1" si="71"/>
        <v/>
      </c>
    </row>
    <row r="656" spans="2:9" ht="15" thickBot="1" x14ac:dyDescent="0.35">
      <c r="B656" s="79" t="str">
        <f t="shared" ca="1" si="73"/>
        <v/>
      </c>
      <c r="C656" s="80" t="str">
        <f t="shared" ca="1" si="67"/>
        <v/>
      </c>
      <c r="D656" s="83" t="str">
        <f t="shared" ca="1" si="68"/>
        <v/>
      </c>
      <c r="E656" s="81">
        <f t="shared" ca="1" si="72"/>
        <v>0</v>
      </c>
      <c r="F656" s="83"/>
      <c r="G656" s="82" t="str">
        <f t="shared" ca="1" si="69"/>
        <v/>
      </c>
      <c r="H656" s="82" t="str">
        <f t="shared" ca="1" si="70"/>
        <v/>
      </c>
      <c r="I656" s="82" t="str">
        <f t="shared" ca="1" si="71"/>
        <v/>
      </c>
    </row>
    <row r="657" spans="2:9" ht="15" thickBot="1" x14ac:dyDescent="0.35">
      <c r="B657" s="79" t="str">
        <f t="shared" ca="1" si="73"/>
        <v/>
      </c>
      <c r="C657" s="80" t="str">
        <f t="shared" ca="1" si="67"/>
        <v/>
      </c>
      <c r="D657" s="83" t="str">
        <f t="shared" ca="1" si="68"/>
        <v/>
      </c>
      <c r="E657" s="81">
        <f t="shared" ca="1" si="72"/>
        <v>0</v>
      </c>
      <c r="F657" s="83"/>
      <c r="G657" s="82" t="str">
        <f t="shared" ca="1" si="69"/>
        <v/>
      </c>
      <c r="H657" s="82" t="str">
        <f t="shared" ca="1" si="70"/>
        <v/>
      </c>
      <c r="I657" s="82" t="str">
        <f t="shared" ca="1" si="71"/>
        <v/>
      </c>
    </row>
    <row r="658" spans="2:9" ht="15" thickBot="1" x14ac:dyDescent="0.35">
      <c r="B658" s="79" t="str">
        <f t="shared" ca="1" si="73"/>
        <v/>
      </c>
      <c r="C658" s="80" t="str">
        <f t="shared" ca="1" si="67"/>
        <v/>
      </c>
      <c r="D658" s="83" t="str">
        <f t="shared" ca="1" si="68"/>
        <v/>
      </c>
      <c r="E658" s="81">
        <f t="shared" ca="1" si="72"/>
        <v>0</v>
      </c>
      <c r="F658" s="83"/>
      <c r="G658" s="82" t="str">
        <f t="shared" ca="1" si="69"/>
        <v/>
      </c>
      <c r="H658" s="82" t="str">
        <f t="shared" ca="1" si="70"/>
        <v/>
      </c>
      <c r="I658" s="82" t="str">
        <f t="shared" ca="1" si="71"/>
        <v/>
      </c>
    </row>
    <row r="659" spans="2:9" ht="15" thickBot="1" x14ac:dyDescent="0.35">
      <c r="B659" s="79" t="str">
        <f t="shared" ca="1" si="73"/>
        <v/>
      </c>
      <c r="C659" s="80" t="str">
        <f t="shared" ca="1" si="67"/>
        <v/>
      </c>
      <c r="D659" s="83" t="str">
        <f t="shared" ca="1" si="68"/>
        <v/>
      </c>
      <c r="E659" s="81">
        <f t="shared" ca="1" si="72"/>
        <v>0</v>
      </c>
      <c r="F659" s="83"/>
      <c r="G659" s="82" t="str">
        <f t="shared" ca="1" si="69"/>
        <v/>
      </c>
      <c r="H659" s="82" t="str">
        <f t="shared" ca="1" si="70"/>
        <v/>
      </c>
      <c r="I659" s="82" t="str">
        <f t="shared" ca="1" si="71"/>
        <v/>
      </c>
    </row>
    <row r="660" spans="2:9" ht="15" thickBot="1" x14ac:dyDescent="0.35">
      <c r="B660" s="79" t="str">
        <f t="shared" ca="1" si="73"/>
        <v/>
      </c>
      <c r="C660" s="80" t="str">
        <f t="shared" ca="1" si="67"/>
        <v/>
      </c>
      <c r="D660" s="83" t="str">
        <f t="shared" ca="1" si="68"/>
        <v/>
      </c>
      <c r="E660" s="81">
        <f t="shared" ca="1" si="72"/>
        <v>0</v>
      </c>
      <c r="F660" s="83"/>
      <c r="G660" s="82" t="str">
        <f t="shared" ca="1" si="69"/>
        <v/>
      </c>
      <c r="H660" s="82" t="str">
        <f t="shared" ca="1" si="70"/>
        <v/>
      </c>
      <c r="I660" s="82" t="str">
        <f t="shared" ca="1" si="71"/>
        <v/>
      </c>
    </row>
    <row r="661" spans="2:9" ht="15" thickBot="1" x14ac:dyDescent="0.35">
      <c r="B661" s="79" t="str">
        <f t="shared" ca="1" si="73"/>
        <v/>
      </c>
      <c r="C661" s="80" t="str">
        <f t="shared" ca="1" si="67"/>
        <v/>
      </c>
      <c r="D661" s="83" t="str">
        <f t="shared" ca="1" si="68"/>
        <v/>
      </c>
      <c r="E661" s="81">
        <f t="shared" ca="1" si="72"/>
        <v>0</v>
      </c>
      <c r="F661" s="83"/>
      <c r="G661" s="82" t="str">
        <f t="shared" ca="1" si="69"/>
        <v/>
      </c>
      <c r="H661" s="82" t="str">
        <f t="shared" ca="1" si="70"/>
        <v/>
      </c>
      <c r="I661" s="82" t="str">
        <f t="shared" ca="1" si="71"/>
        <v/>
      </c>
    </row>
    <row r="662" spans="2:9" ht="15" thickBot="1" x14ac:dyDescent="0.35">
      <c r="B662" s="79" t="str">
        <f t="shared" ca="1" si="73"/>
        <v/>
      </c>
      <c r="C662" s="80" t="str">
        <f t="shared" ca="1" si="67"/>
        <v/>
      </c>
      <c r="D662" s="83" t="str">
        <f t="shared" ca="1" si="68"/>
        <v/>
      </c>
      <c r="E662" s="81">
        <f t="shared" ca="1" si="72"/>
        <v>0</v>
      </c>
      <c r="F662" s="83"/>
      <c r="G662" s="82" t="str">
        <f t="shared" ca="1" si="69"/>
        <v/>
      </c>
      <c r="H662" s="82" t="str">
        <f t="shared" ca="1" si="70"/>
        <v/>
      </c>
      <c r="I662" s="82" t="str">
        <f t="shared" ca="1" si="71"/>
        <v/>
      </c>
    </row>
    <row r="663" spans="2:9" ht="15" thickBot="1" x14ac:dyDescent="0.35">
      <c r="B663" s="79" t="str">
        <f t="shared" ca="1" si="73"/>
        <v/>
      </c>
      <c r="C663" s="80" t="str">
        <f t="shared" ca="1" si="67"/>
        <v/>
      </c>
      <c r="D663" s="83" t="str">
        <f t="shared" ca="1" si="68"/>
        <v/>
      </c>
      <c r="E663" s="81">
        <f t="shared" ca="1" si="72"/>
        <v>0</v>
      </c>
      <c r="F663" s="83"/>
      <c r="G663" s="82" t="str">
        <f t="shared" ca="1" si="69"/>
        <v/>
      </c>
      <c r="H663" s="82" t="str">
        <f t="shared" ca="1" si="70"/>
        <v/>
      </c>
      <c r="I663" s="82" t="str">
        <f t="shared" ca="1" si="71"/>
        <v/>
      </c>
    </row>
    <row r="664" spans="2:9" ht="15" thickBot="1" x14ac:dyDescent="0.35">
      <c r="B664" s="79" t="str">
        <f t="shared" ca="1" si="73"/>
        <v/>
      </c>
      <c r="C664" s="80" t="str">
        <f t="shared" ref="C664:C727" ca="1" si="74">IF($E$10="End of the Period",IF(B664="","",IF(OR(payment_frequency_4="Weekly",payment_frequency_4="Bi-weekly",payment_frequency_4="Semi-monthly"),first_payment_date_4+B664*VLOOKUP(payment_frequency_4,periodic_table,2,0),EDATE(first_payment_date_4,B664*VLOOKUP(payment_frequency_4,periodic_table,2,0)))),IF(B664="","",IF(OR(payment_frequency_4="Weekly",payment_frequency_4="Bi-weekly",payment_frequency_4="Semi-monthly"),first_payment_date_4+(B664-1)*VLOOKUP(payment_frequency_4,periodic_table,2,0),EDATE(first_payment_date_4,(B664-1)*VLOOKUP(payment_frequency_4,periodic_table,2,0)))))</f>
        <v/>
      </c>
      <c r="D664" s="83" t="str">
        <f t="shared" ref="D664:D727" ca="1" si="75">IF(B664="","",IF(I663&lt;payment_4,I663*(1+rate_4),payment_4))</f>
        <v/>
      </c>
      <c r="E664" s="81">
        <f t="shared" ca="1" si="72"/>
        <v>0</v>
      </c>
      <c r="F664" s="83"/>
      <c r="G664" s="82" t="str">
        <f t="shared" ref="G664:G727" ca="1" si="76">IF(AND(payment_type_4=1,B664=1),0,IF(B664="","",I663*rate_4))</f>
        <v/>
      </c>
      <c r="H664" s="82" t="str">
        <f t="shared" ca="1" si="70"/>
        <v/>
      </c>
      <c r="I664" s="82" t="str">
        <f t="shared" ca="1" si="71"/>
        <v/>
      </c>
    </row>
    <row r="665" spans="2:9" ht="15" thickBot="1" x14ac:dyDescent="0.35">
      <c r="B665" s="79" t="str">
        <f t="shared" ca="1" si="73"/>
        <v/>
      </c>
      <c r="C665" s="80" t="str">
        <f t="shared" ca="1" si="74"/>
        <v/>
      </c>
      <c r="D665" s="83" t="str">
        <f t="shared" ca="1" si="75"/>
        <v/>
      </c>
      <c r="E665" s="81">
        <f t="shared" ca="1" si="72"/>
        <v>0</v>
      </c>
      <c r="F665" s="83"/>
      <c r="G665" s="82" t="str">
        <f t="shared" ca="1" si="76"/>
        <v/>
      </c>
      <c r="H665" s="82" t="str">
        <f t="shared" ref="H665:H728" ca="1" si="77">IF(B665="","",D665-G665+E665+F665)</f>
        <v/>
      </c>
      <c r="I665" s="82" t="str">
        <f t="shared" ref="I665:I728" ca="1" si="78">IFERROR(IF(H665&lt;=0,"",I664-H665),"")</f>
        <v/>
      </c>
    </row>
    <row r="666" spans="2:9" ht="15" thickBot="1" x14ac:dyDescent="0.35">
      <c r="B666" s="79" t="str">
        <f t="shared" ca="1" si="73"/>
        <v/>
      </c>
      <c r="C666" s="80" t="str">
        <f t="shared" ca="1" si="74"/>
        <v/>
      </c>
      <c r="D666" s="83" t="str">
        <f t="shared" ca="1" si="75"/>
        <v/>
      </c>
      <c r="E666" s="81">
        <f t="shared" ca="1" si="72"/>
        <v>0</v>
      </c>
      <c r="F666" s="83"/>
      <c r="G666" s="82" t="str">
        <f t="shared" ca="1" si="76"/>
        <v/>
      </c>
      <c r="H666" s="82" t="str">
        <f t="shared" ca="1" si="77"/>
        <v/>
      </c>
      <c r="I666" s="82" t="str">
        <f t="shared" ca="1" si="78"/>
        <v/>
      </c>
    </row>
    <row r="667" spans="2:9" ht="15" thickBot="1" x14ac:dyDescent="0.35">
      <c r="B667" s="79" t="str">
        <f t="shared" ca="1" si="73"/>
        <v/>
      </c>
      <c r="C667" s="80" t="str">
        <f t="shared" ca="1" si="74"/>
        <v/>
      </c>
      <c r="D667" s="83" t="str">
        <f t="shared" ca="1" si="75"/>
        <v/>
      </c>
      <c r="E667" s="81">
        <f t="shared" ca="1" si="72"/>
        <v>0</v>
      </c>
      <c r="F667" s="83"/>
      <c r="G667" s="82" t="str">
        <f t="shared" ca="1" si="76"/>
        <v/>
      </c>
      <c r="H667" s="82" t="str">
        <f t="shared" ca="1" si="77"/>
        <v/>
      </c>
      <c r="I667" s="82" t="str">
        <f t="shared" ca="1" si="78"/>
        <v/>
      </c>
    </row>
    <row r="668" spans="2:9" ht="15" thickBot="1" x14ac:dyDescent="0.35">
      <c r="B668" s="79" t="str">
        <f t="shared" ca="1" si="73"/>
        <v/>
      </c>
      <c r="C668" s="80" t="str">
        <f t="shared" ca="1" si="74"/>
        <v/>
      </c>
      <c r="D668" s="83" t="str">
        <f t="shared" ca="1" si="75"/>
        <v/>
      </c>
      <c r="E668" s="81">
        <f t="shared" ca="1" si="72"/>
        <v>0</v>
      </c>
      <c r="F668" s="83"/>
      <c r="G668" s="82" t="str">
        <f t="shared" ca="1" si="76"/>
        <v/>
      </c>
      <c r="H668" s="82" t="str">
        <f t="shared" ca="1" si="77"/>
        <v/>
      </c>
      <c r="I668" s="82" t="str">
        <f t="shared" ca="1" si="78"/>
        <v/>
      </c>
    </row>
    <row r="669" spans="2:9" ht="15" thickBot="1" x14ac:dyDescent="0.35">
      <c r="B669" s="79" t="str">
        <f t="shared" ca="1" si="73"/>
        <v/>
      </c>
      <c r="C669" s="80" t="str">
        <f t="shared" ca="1" si="74"/>
        <v/>
      </c>
      <c r="D669" s="83" t="str">
        <f t="shared" ca="1" si="75"/>
        <v/>
      </c>
      <c r="E669" s="81">
        <f t="shared" ca="1" si="72"/>
        <v>0</v>
      </c>
      <c r="F669" s="83"/>
      <c r="G669" s="82" t="str">
        <f t="shared" ca="1" si="76"/>
        <v/>
      </c>
      <c r="H669" s="82" t="str">
        <f t="shared" ca="1" si="77"/>
        <v/>
      </c>
      <c r="I669" s="82" t="str">
        <f t="shared" ca="1" si="78"/>
        <v/>
      </c>
    </row>
    <row r="670" spans="2:9" ht="15" thickBot="1" x14ac:dyDescent="0.35">
      <c r="B670" s="79" t="str">
        <f t="shared" ca="1" si="73"/>
        <v/>
      </c>
      <c r="C670" s="80" t="str">
        <f t="shared" ca="1" si="74"/>
        <v/>
      </c>
      <c r="D670" s="83" t="str">
        <f t="shared" ca="1" si="75"/>
        <v/>
      </c>
      <c r="E670" s="81">
        <f t="shared" ca="1" si="72"/>
        <v>0</v>
      </c>
      <c r="F670" s="83"/>
      <c r="G670" s="82" t="str">
        <f t="shared" ca="1" si="76"/>
        <v/>
      </c>
      <c r="H670" s="82" t="str">
        <f t="shared" ca="1" si="77"/>
        <v/>
      </c>
      <c r="I670" s="82" t="str">
        <f t="shared" ca="1" si="78"/>
        <v/>
      </c>
    </row>
    <row r="671" spans="2:9" ht="15" thickBot="1" x14ac:dyDescent="0.35">
      <c r="B671" s="79" t="str">
        <f t="shared" ca="1" si="73"/>
        <v/>
      </c>
      <c r="C671" s="80" t="str">
        <f t="shared" ca="1" si="74"/>
        <v/>
      </c>
      <c r="D671" s="83" t="str">
        <f t="shared" ca="1" si="75"/>
        <v/>
      </c>
      <c r="E671" s="81">
        <f t="shared" ca="1" si="72"/>
        <v>0</v>
      </c>
      <c r="F671" s="83"/>
      <c r="G671" s="82" t="str">
        <f t="shared" ca="1" si="76"/>
        <v/>
      </c>
      <c r="H671" s="82" t="str">
        <f t="shared" ca="1" si="77"/>
        <v/>
      </c>
      <c r="I671" s="82" t="str">
        <f t="shared" ca="1" si="78"/>
        <v/>
      </c>
    </row>
    <row r="672" spans="2:9" ht="15" thickBot="1" x14ac:dyDescent="0.35">
      <c r="B672" s="79" t="str">
        <f t="shared" ca="1" si="73"/>
        <v/>
      </c>
      <c r="C672" s="80" t="str">
        <f t="shared" ca="1" si="74"/>
        <v/>
      </c>
      <c r="D672" s="83" t="str">
        <f t="shared" ca="1" si="75"/>
        <v/>
      </c>
      <c r="E672" s="81">
        <f t="shared" ca="1" si="72"/>
        <v>0</v>
      </c>
      <c r="F672" s="83"/>
      <c r="G672" s="82" t="str">
        <f t="shared" ca="1" si="76"/>
        <v/>
      </c>
      <c r="H672" s="82" t="str">
        <f t="shared" ca="1" si="77"/>
        <v/>
      </c>
      <c r="I672" s="82" t="str">
        <f t="shared" ca="1" si="78"/>
        <v/>
      </c>
    </row>
    <row r="673" spans="2:9" ht="15" thickBot="1" x14ac:dyDescent="0.35">
      <c r="B673" s="79" t="str">
        <f t="shared" ca="1" si="73"/>
        <v/>
      </c>
      <c r="C673" s="80" t="str">
        <f t="shared" ca="1" si="74"/>
        <v/>
      </c>
      <c r="D673" s="83" t="str">
        <f t="shared" ca="1" si="75"/>
        <v/>
      </c>
      <c r="E673" s="81">
        <f t="shared" ca="1" si="72"/>
        <v>0</v>
      </c>
      <c r="F673" s="83"/>
      <c r="G673" s="82" t="str">
        <f t="shared" ca="1" si="76"/>
        <v/>
      </c>
      <c r="H673" s="82" t="str">
        <f t="shared" ca="1" si="77"/>
        <v/>
      </c>
      <c r="I673" s="82" t="str">
        <f t="shared" ca="1" si="78"/>
        <v/>
      </c>
    </row>
    <row r="674" spans="2:9" ht="15" thickBot="1" x14ac:dyDescent="0.35">
      <c r="B674" s="79" t="str">
        <f t="shared" ca="1" si="73"/>
        <v/>
      </c>
      <c r="C674" s="80" t="str">
        <f t="shared" ca="1" si="74"/>
        <v/>
      </c>
      <c r="D674" s="83" t="str">
        <f t="shared" ca="1" si="75"/>
        <v/>
      </c>
      <c r="E674" s="81">
        <f t="shared" ca="1" si="72"/>
        <v>0</v>
      </c>
      <c r="F674" s="83"/>
      <c r="G674" s="82" t="str">
        <f t="shared" ca="1" si="76"/>
        <v/>
      </c>
      <c r="H674" s="82" t="str">
        <f t="shared" ca="1" si="77"/>
        <v/>
      </c>
      <c r="I674" s="82" t="str">
        <f t="shared" ca="1" si="78"/>
        <v/>
      </c>
    </row>
    <row r="675" spans="2:9" ht="15" thickBot="1" x14ac:dyDescent="0.35">
      <c r="B675" s="79" t="str">
        <f t="shared" ca="1" si="73"/>
        <v/>
      </c>
      <c r="C675" s="80" t="str">
        <f t="shared" ca="1" si="74"/>
        <v/>
      </c>
      <c r="D675" s="83" t="str">
        <f t="shared" ca="1" si="75"/>
        <v/>
      </c>
      <c r="E675" s="81">
        <f t="shared" ca="1" si="72"/>
        <v>0</v>
      </c>
      <c r="F675" s="83"/>
      <c r="G675" s="82" t="str">
        <f t="shared" ca="1" si="76"/>
        <v/>
      </c>
      <c r="H675" s="82" t="str">
        <f t="shared" ca="1" si="77"/>
        <v/>
      </c>
      <c r="I675" s="82" t="str">
        <f t="shared" ca="1" si="78"/>
        <v/>
      </c>
    </row>
    <row r="676" spans="2:9" ht="15" thickBot="1" x14ac:dyDescent="0.35">
      <c r="B676" s="79" t="str">
        <f t="shared" ca="1" si="73"/>
        <v/>
      </c>
      <c r="C676" s="80" t="str">
        <f t="shared" ca="1" si="74"/>
        <v/>
      </c>
      <c r="D676" s="83" t="str">
        <f t="shared" ca="1" si="75"/>
        <v/>
      </c>
      <c r="E676" s="81">
        <f t="shared" ref="E676:E739" ca="1" si="79">IFERROR(IF(I675-D676&lt;$E$13,0,IF(B676=$I$17,$E$13,IF(B676&lt;$I$17,0,IF(MOD(B676-$I$17,$E$18)=0,$E$13,0)))),0)</f>
        <v>0</v>
      </c>
      <c r="F676" s="83"/>
      <c r="G676" s="82" t="str">
        <f t="shared" ca="1" si="76"/>
        <v/>
      </c>
      <c r="H676" s="82" t="str">
        <f t="shared" ca="1" si="77"/>
        <v/>
      </c>
      <c r="I676" s="82" t="str">
        <f t="shared" ca="1" si="78"/>
        <v/>
      </c>
    </row>
    <row r="677" spans="2:9" ht="15" thickBot="1" x14ac:dyDescent="0.35">
      <c r="B677" s="79" t="str">
        <f t="shared" ca="1" si="73"/>
        <v/>
      </c>
      <c r="C677" s="80" t="str">
        <f t="shared" ca="1" si="74"/>
        <v/>
      </c>
      <c r="D677" s="83" t="str">
        <f t="shared" ca="1" si="75"/>
        <v/>
      </c>
      <c r="E677" s="81">
        <f t="shared" ca="1" si="79"/>
        <v>0</v>
      </c>
      <c r="F677" s="83"/>
      <c r="G677" s="82" t="str">
        <f t="shared" ca="1" si="76"/>
        <v/>
      </c>
      <c r="H677" s="82" t="str">
        <f t="shared" ca="1" si="77"/>
        <v/>
      </c>
      <c r="I677" s="82" t="str">
        <f t="shared" ca="1" si="78"/>
        <v/>
      </c>
    </row>
    <row r="678" spans="2:9" ht="15" thickBot="1" x14ac:dyDescent="0.35">
      <c r="B678" s="79" t="str">
        <f t="shared" ca="1" si="73"/>
        <v/>
      </c>
      <c r="C678" s="80" t="str">
        <f t="shared" ca="1" si="74"/>
        <v/>
      </c>
      <c r="D678" s="83" t="str">
        <f t="shared" ca="1" si="75"/>
        <v/>
      </c>
      <c r="E678" s="81">
        <f t="shared" ca="1" si="79"/>
        <v>0</v>
      </c>
      <c r="F678" s="83"/>
      <c r="G678" s="82" t="str">
        <f t="shared" ca="1" si="76"/>
        <v/>
      </c>
      <c r="H678" s="82" t="str">
        <f t="shared" ca="1" si="77"/>
        <v/>
      </c>
      <c r="I678" s="82" t="str">
        <f t="shared" ca="1" si="78"/>
        <v/>
      </c>
    </row>
    <row r="679" spans="2:9" ht="15" thickBot="1" x14ac:dyDescent="0.35">
      <c r="B679" s="79" t="str">
        <f t="shared" ca="1" si="73"/>
        <v/>
      </c>
      <c r="C679" s="80" t="str">
        <f t="shared" ca="1" si="74"/>
        <v/>
      </c>
      <c r="D679" s="83" t="str">
        <f t="shared" ca="1" si="75"/>
        <v/>
      </c>
      <c r="E679" s="81">
        <f t="shared" ca="1" si="79"/>
        <v>0</v>
      </c>
      <c r="F679" s="83"/>
      <c r="G679" s="82" t="str">
        <f t="shared" ca="1" si="76"/>
        <v/>
      </c>
      <c r="H679" s="82" t="str">
        <f t="shared" ca="1" si="77"/>
        <v/>
      </c>
      <c r="I679" s="82" t="str">
        <f t="shared" ca="1" si="78"/>
        <v/>
      </c>
    </row>
    <row r="680" spans="2:9" ht="15" thickBot="1" x14ac:dyDescent="0.35">
      <c r="B680" s="79" t="str">
        <f t="shared" ca="1" si="73"/>
        <v/>
      </c>
      <c r="C680" s="80" t="str">
        <f t="shared" ca="1" si="74"/>
        <v/>
      </c>
      <c r="D680" s="83" t="str">
        <f t="shared" ca="1" si="75"/>
        <v/>
      </c>
      <c r="E680" s="81">
        <f t="shared" ca="1" si="79"/>
        <v>0</v>
      </c>
      <c r="F680" s="83"/>
      <c r="G680" s="82" t="str">
        <f t="shared" ca="1" si="76"/>
        <v/>
      </c>
      <c r="H680" s="82" t="str">
        <f t="shared" ca="1" si="77"/>
        <v/>
      </c>
      <c r="I680" s="82" t="str">
        <f t="shared" ca="1" si="78"/>
        <v/>
      </c>
    </row>
    <row r="681" spans="2:9" ht="15" thickBot="1" x14ac:dyDescent="0.35">
      <c r="B681" s="79" t="str">
        <f t="shared" ca="1" si="73"/>
        <v/>
      </c>
      <c r="C681" s="80" t="str">
        <f t="shared" ca="1" si="74"/>
        <v/>
      </c>
      <c r="D681" s="83" t="str">
        <f t="shared" ca="1" si="75"/>
        <v/>
      </c>
      <c r="E681" s="81">
        <f t="shared" ca="1" si="79"/>
        <v>0</v>
      </c>
      <c r="F681" s="83"/>
      <c r="G681" s="82" t="str">
        <f t="shared" ca="1" si="76"/>
        <v/>
      </c>
      <c r="H681" s="82" t="str">
        <f t="shared" ca="1" si="77"/>
        <v/>
      </c>
      <c r="I681" s="82" t="str">
        <f t="shared" ca="1" si="78"/>
        <v/>
      </c>
    </row>
    <row r="682" spans="2:9" ht="15" thickBot="1" x14ac:dyDescent="0.35">
      <c r="B682" s="79" t="str">
        <f t="shared" ca="1" si="73"/>
        <v/>
      </c>
      <c r="C682" s="80" t="str">
        <f t="shared" ca="1" si="74"/>
        <v/>
      </c>
      <c r="D682" s="83" t="str">
        <f t="shared" ca="1" si="75"/>
        <v/>
      </c>
      <c r="E682" s="81">
        <f t="shared" ca="1" si="79"/>
        <v>0</v>
      </c>
      <c r="F682" s="83"/>
      <c r="G682" s="82" t="str">
        <f t="shared" ca="1" si="76"/>
        <v/>
      </c>
      <c r="H682" s="82" t="str">
        <f t="shared" ca="1" si="77"/>
        <v/>
      </c>
      <c r="I682" s="82" t="str">
        <f t="shared" ca="1" si="78"/>
        <v/>
      </c>
    </row>
    <row r="683" spans="2:9" ht="15" thickBot="1" x14ac:dyDescent="0.35">
      <c r="B683" s="79" t="str">
        <f t="shared" ca="1" si="73"/>
        <v/>
      </c>
      <c r="C683" s="80" t="str">
        <f t="shared" ca="1" si="74"/>
        <v/>
      </c>
      <c r="D683" s="83" t="str">
        <f t="shared" ca="1" si="75"/>
        <v/>
      </c>
      <c r="E683" s="81">
        <f t="shared" ca="1" si="79"/>
        <v>0</v>
      </c>
      <c r="F683" s="83"/>
      <c r="G683" s="82" t="str">
        <f t="shared" ca="1" si="76"/>
        <v/>
      </c>
      <c r="H683" s="82" t="str">
        <f t="shared" ca="1" si="77"/>
        <v/>
      </c>
      <c r="I683" s="82" t="str">
        <f t="shared" ca="1" si="78"/>
        <v/>
      </c>
    </row>
    <row r="684" spans="2:9" ht="15" thickBot="1" x14ac:dyDescent="0.35">
      <c r="B684" s="79" t="str">
        <f t="shared" ca="1" si="73"/>
        <v/>
      </c>
      <c r="C684" s="80" t="str">
        <f t="shared" ca="1" si="74"/>
        <v/>
      </c>
      <c r="D684" s="83" t="str">
        <f t="shared" ca="1" si="75"/>
        <v/>
      </c>
      <c r="E684" s="81">
        <f t="shared" ca="1" si="79"/>
        <v>0</v>
      </c>
      <c r="F684" s="83"/>
      <c r="G684" s="82" t="str">
        <f t="shared" ca="1" si="76"/>
        <v/>
      </c>
      <c r="H684" s="82" t="str">
        <f t="shared" ca="1" si="77"/>
        <v/>
      </c>
      <c r="I684" s="82" t="str">
        <f t="shared" ca="1" si="78"/>
        <v/>
      </c>
    </row>
    <row r="685" spans="2:9" ht="15" thickBot="1" x14ac:dyDescent="0.35">
      <c r="B685" s="79" t="str">
        <f t="shared" ca="1" si="73"/>
        <v/>
      </c>
      <c r="C685" s="80" t="str">
        <f t="shared" ca="1" si="74"/>
        <v/>
      </c>
      <c r="D685" s="83" t="str">
        <f t="shared" ca="1" si="75"/>
        <v/>
      </c>
      <c r="E685" s="81">
        <f t="shared" ca="1" si="79"/>
        <v>0</v>
      </c>
      <c r="F685" s="83"/>
      <c r="G685" s="82" t="str">
        <f t="shared" ca="1" si="76"/>
        <v/>
      </c>
      <c r="H685" s="82" t="str">
        <f t="shared" ca="1" si="77"/>
        <v/>
      </c>
      <c r="I685" s="82" t="str">
        <f t="shared" ca="1" si="78"/>
        <v/>
      </c>
    </row>
    <row r="686" spans="2:9" ht="15" thickBot="1" x14ac:dyDescent="0.35">
      <c r="B686" s="79" t="str">
        <f t="shared" ca="1" si="73"/>
        <v/>
      </c>
      <c r="C686" s="80" t="str">
        <f t="shared" ca="1" si="74"/>
        <v/>
      </c>
      <c r="D686" s="83" t="str">
        <f t="shared" ca="1" si="75"/>
        <v/>
      </c>
      <c r="E686" s="81">
        <f t="shared" ca="1" si="79"/>
        <v>0</v>
      </c>
      <c r="F686" s="83"/>
      <c r="G686" s="82" t="str">
        <f t="shared" ca="1" si="76"/>
        <v/>
      </c>
      <c r="H686" s="82" t="str">
        <f t="shared" ca="1" si="77"/>
        <v/>
      </c>
      <c r="I686" s="82" t="str">
        <f t="shared" ca="1" si="78"/>
        <v/>
      </c>
    </row>
    <row r="687" spans="2:9" ht="15" thickBot="1" x14ac:dyDescent="0.35">
      <c r="B687" s="79" t="str">
        <f t="shared" ref="B687:B750" ca="1" si="80">IFERROR(IF(I686&lt;=0,"",B686+1),"")</f>
        <v/>
      </c>
      <c r="C687" s="80" t="str">
        <f t="shared" ca="1" si="74"/>
        <v/>
      </c>
      <c r="D687" s="83" t="str">
        <f t="shared" ca="1" si="75"/>
        <v/>
      </c>
      <c r="E687" s="81">
        <f t="shared" ca="1" si="79"/>
        <v>0</v>
      </c>
      <c r="F687" s="83"/>
      <c r="G687" s="82" t="str">
        <f t="shared" ca="1" si="76"/>
        <v/>
      </c>
      <c r="H687" s="82" t="str">
        <f t="shared" ca="1" si="77"/>
        <v/>
      </c>
      <c r="I687" s="82" t="str">
        <f t="shared" ca="1" si="78"/>
        <v/>
      </c>
    </row>
    <row r="688" spans="2:9" ht="15" thickBot="1" x14ac:dyDescent="0.35">
      <c r="B688" s="79" t="str">
        <f t="shared" ca="1" si="80"/>
        <v/>
      </c>
      <c r="C688" s="80" t="str">
        <f t="shared" ca="1" si="74"/>
        <v/>
      </c>
      <c r="D688" s="83" t="str">
        <f t="shared" ca="1" si="75"/>
        <v/>
      </c>
      <c r="E688" s="81">
        <f t="shared" ca="1" si="79"/>
        <v>0</v>
      </c>
      <c r="F688" s="83"/>
      <c r="G688" s="82" t="str">
        <f t="shared" ca="1" si="76"/>
        <v/>
      </c>
      <c r="H688" s="82" t="str">
        <f t="shared" ca="1" si="77"/>
        <v/>
      </c>
      <c r="I688" s="82" t="str">
        <f t="shared" ca="1" si="78"/>
        <v/>
      </c>
    </row>
    <row r="689" spans="2:9" ht="15" thickBot="1" x14ac:dyDescent="0.35">
      <c r="B689" s="79" t="str">
        <f t="shared" ca="1" si="80"/>
        <v/>
      </c>
      <c r="C689" s="80" t="str">
        <f t="shared" ca="1" si="74"/>
        <v/>
      </c>
      <c r="D689" s="83" t="str">
        <f t="shared" ca="1" si="75"/>
        <v/>
      </c>
      <c r="E689" s="81">
        <f t="shared" ca="1" si="79"/>
        <v>0</v>
      </c>
      <c r="F689" s="83"/>
      <c r="G689" s="82" t="str">
        <f t="shared" ca="1" si="76"/>
        <v/>
      </c>
      <c r="H689" s="82" t="str">
        <f t="shared" ca="1" si="77"/>
        <v/>
      </c>
      <c r="I689" s="82" t="str">
        <f t="shared" ca="1" si="78"/>
        <v/>
      </c>
    </row>
    <row r="690" spans="2:9" ht="15" thickBot="1" x14ac:dyDescent="0.35">
      <c r="B690" s="79" t="str">
        <f t="shared" ca="1" si="80"/>
        <v/>
      </c>
      <c r="C690" s="80" t="str">
        <f t="shared" ca="1" si="74"/>
        <v/>
      </c>
      <c r="D690" s="83" t="str">
        <f t="shared" ca="1" si="75"/>
        <v/>
      </c>
      <c r="E690" s="81">
        <f t="shared" ca="1" si="79"/>
        <v>0</v>
      </c>
      <c r="F690" s="83"/>
      <c r="G690" s="82" t="str">
        <f t="shared" ca="1" si="76"/>
        <v/>
      </c>
      <c r="H690" s="82" t="str">
        <f t="shared" ca="1" si="77"/>
        <v/>
      </c>
      <c r="I690" s="82" t="str">
        <f t="shared" ca="1" si="78"/>
        <v/>
      </c>
    </row>
    <row r="691" spans="2:9" ht="15" thickBot="1" x14ac:dyDescent="0.35">
      <c r="B691" s="79" t="str">
        <f t="shared" ca="1" si="80"/>
        <v/>
      </c>
      <c r="C691" s="80" t="str">
        <f t="shared" ca="1" si="74"/>
        <v/>
      </c>
      <c r="D691" s="83" t="str">
        <f t="shared" ca="1" si="75"/>
        <v/>
      </c>
      <c r="E691" s="81">
        <f t="shared" ca="1" si="79"/>
        <v>0</v>
      </c>
      <c r="F691" s="83"/>
      <c r="G691" s="82" t="str">
        <f t="shared" ca="1" si="76"/>
        <v/>
      </c>
      <c r="H691" s="82" t="str">
        <f t="shared" ca="1" si="77"/>
        <v/>
      </c>
      <c r="I691" s="82" t="str">
        <f t="shared" ca="1" si="78"/>
        <v/>
      </c>
    </row>
    <row r="692" spans="2:9" ht="15" thickBot="1" x14ac:dyDescent="0.35">
      <c r="B692" s="79" t="str">
        <f t="shared" ca="1" si="80"/>
        <v/>
      </c>
      <c r="C692" s="80" t="str">
        <f t="shared" ca="1" si="74"/>
        <v/>
      </c>
      <c r="D692" s="83" t="str">
        <f t="shared" ca="1" si="75"/>
        <v/>
      </c>
      <c r="E692" s="81">
        <f t="shared" ca="1" si="79"/>
        <v>0</v>
      </c>
      <c r="F692" s="83"/>
      <c r="G692" s="82" t="str">
        <f t="shared" ca="1" si="76"/>
        <v/>
      </c>
      <c r="H692" s="82" t="str">
        <f t="shared" ca="1" si="77"/>
        <v/>
      </c>
      <c r="I692" s="82" t="str">
        <f t="shared" ca="1" si="78"/>
        <v/>
      </c>
    </row>
    <row r="693" spans="2:9" ht="15" thickBot="1" x14ac:dyDescent="0.35">
      <c r="B693" s="79" t="str">
        <f t="shared" ca="1" si="80"/>
        <v/>
      </c>
      <c r="C693" s="80" t="str">
        <f t="shared" ca="1" si="74"/>
        <v/>
      </c>
      <c r="D693" s="83" t="str">
        <f t="shared" ca="1" si="75"/>
        <v/>
      </c>
      <c r="E693" s="81">
        <f t="shared" ca="1" si="79"/>
        <v>0</v>
      </c>
      <c r="F693" s="83"/>
      <c r="G693" s="82" t="str">
        <f t="shared" ca="1" si="76"/>
        <v/>
      </c>
      <c r="H693" s="82" t="str">
        <f t="shared" ca="1" si="77"/>
        <v/>
      </c>
      <c r="I693" s="82" t="str">
        <f t="shared" ca="1" si="78"/>
        <v/>
      </c>
    </row>
    <row r="694" spans="2:9" ht="15" thickBot="1" x14ac:dyDescent="0.35">
      <c r="B694" s="79" t="str">
        <f t="shared" ca="1" si="80"/>
        <v/>
      </c>
      <c r="C694" s="80" t="str">
        <f t="shared" ca="1" si="74"/>
        <v/>
      </c>
      <c r="D694" s="83" t="str">
        <f t="shared" ca="1" si="75"/>
        <v/>
      </c>
      <c r="E694" s="81">
        <f t="shared" ca="1" si="79"/>
        <v>0</v>
      </c>
      <c r="F694" s="83"/>
      <c r="G694" s="82" t="str">
        <f t="shared" ca="1" si="76"/>
        <v/>
      </c>
      <c r="H694" s="82" t="str">
        <f t="shared" ca="1" si="77"/>
        <v/>
      </c>
      <c r="I694" s="82" t="str">
        <f t="shared" ca="1" si="78"/>
        <v/>
      </c>
    </row>
    <row r="695" spans="2:9" ht="15" thickBot="1" x14ac:dyDescent="0.35">
      <c r="B695" s="79" t="str">
        <f t="shared" ca="1" si="80"/>
        <v/>
      </c>
      <c r="C695" s="80" t="str">
        <f t="shared" ca="1" si="74"/>
        <v/>
      </c>
      <c r="D695" s="83" t="str">
        <f t="shared" ca="1" si="75"/>
        <v/>
      </c>
      <c r="E695" s="81">
        <f t="shared" ca="1" si="79"/>
        <v>0</v>
      </c>
      <c r="F695" s="83"/>
      <c r="G695" s="82" t="str">
        <f t="shared" ca="1" si="76"/>
        <v/>
      </c>
      <c r="H695" s="82" t="str">
        <f t="shared" ca="1" si="77"/>
        <v/>
      </c>
      <c r="I695" s="82" t="str">
        <f t="shared" ca="1" si="78"/>
        <v/>
      </c>
    </row>
    <row r="696" spans="2:9" ht="15" thickBot="1" x14ac:dyDescent="0.35">
      <c r="B696" s="79" t="str">
        <f t="shared" ca="1" si="80"/>
        <v/>
      </c>
      <c r="C696" s="80" t="str">
        <f t="shared" ca="1" si="74"/>
        <v/>
      </c>
      <c r="D696" s="83" t="str">
        <f t="shared" ca="1" si="75"/>
        <v/>
      </c>
      <c r="E696" s="81">
        <f t="shared" ca="1" si="79"/>
        <v>0</v>
      </c>
      <c r="F696" s="83"/>
      <c r="G696" s="82" t="str">
        <f t="shared" ca="1" si="76"/>
        <v/>
      </c>
      <c r="H696" s="82" t="str">
        <f t="shared" ca="1" si="77"/>
        <v/>
      </c>
      <c r="I696" s="82" t="str">
        <f t="shared" ca="1" si="78"/>
        <v/>
      </c>
    </row>
    <row r="697" spans="2:9" ht="15" thickBot="1" x14ac:dyDescent="0.35">
      <c r="B697" s="79" t="str">
        <f t="shared" ca="1" si="80"/>
        <v/>
      </c>
      <c r="C697" s="80" t="str">
        <f t="shared" ca="1" si="74"/>
        <v/>
      </c>
      <c r="D697" s="83" t="str">
        <f t="shared" ca="1" si="75"/>
        <v/>
      </c>
      <c r="E697" s="81">
        <f t="shared" ca="1" si="79"/>
        <v>0</v>
      </c>
      <c r="F697" s="83"/>
      <c r="G697" s="82" t="str">
        <f t="shared" ca="1" si="76"/>
        <v/>
      </c>
      <c r="H697" s="82" t="str">
        <f t="shared" ca="1" si="77"/>
        <v/>
      </c>
      <c r="I697" s="82" t="str">
        <f t="shared" ca="1" si="78"/>
        <v/>
      </c>
    </row>
    <row r="698" spans="2:9" ht="15" thickBot="1" x14ac:dyDescent="0.35">
      <c r="B698" s="79" t="str">
        <f t="shared" ca="1" si="80"/>
        <v/>
      </c>
      <c r="C698" s="80" t="str">
        <f t="shared" ca="1" si="74"/>
        <v/>
      </c>
      <c r="D698" s="83" t="str">
        <f t="shared" ca="1" si="75"/>
        <v/>
      </c>
      <c r="E698" s="81">
        <f t="shared" ca="1" si="79"/>
        <v>0</v>
      </c>
      <c r="F698" s="83"/>
      <c r="G698" s="82" t="str">
        <f t="shared" ca="1" si="76"/>
        <v/>
      </c>
      <c r="H698" s="82" t="str">
        <f t="shared" ca="1" si="77"/>
        <v/>
      </c>
      <c r="I698" s="82" t="str">
        <f t="shared" ca="1" si="78"/>
        <v/>
      </c>
    </row>
    <row r="699" spans="2:9" ht="15" thickBot="1" x14ac:dyDescent="0.35">
      <c r="B699" s="79" t="str">
        <f t="shared" ca="1" si="80"/>
        <v/>
      </c>
      <c r="C699" s="80" t="str">
        <f t="shared" ca="1" si="74"/>
        <v/>
      </c>
      <c r="D699" s="83" t="str">
        <f t="shared" ca="1" si="75"/>
        <v/>
      </c>
      <c r="E699" s="81">
        <f t="shared" ca="1" si="79"/>
        <v>0</v>
      </c>
      <c r="F699" s="83"/>
      <c r="G699" s="82" t="str">
        <f t="shared" ca="1" si="76"/>
        <v/>
      </c>
      <c r="H699" s="82" t="str">
        <f t="shared" ca="1" si="77"/>
        <v/>
      </c>
      <c r="I699" s="82" t="str">
        <f t="shared" ca="1" si="78"/>
        <v/>
      </c>
    </row>
    <row r="700" spans="2:9" ht="15" thickBot="1" x14ac:dyDescent="0.35">
      <c r="B700" s="79" t="str">
        <f t="shared" ca="1" si="80"/>
        <v/>
      </c>
      <c r="C700" s="80" t="str">
        <f t="shared" ca="1" si="74"/>
        <v/>
      </c>
      <c r="D700" s="83" t="str">
        <f t="shared" ca="1" si="75"/>
        <v/>
      </c>
      <c r="E700" s="81">
        <f t="shared" ca="1" si="79"/>
        <v>0</v>
      </c>
      <c r="F700" s="83"/>
      <c r="G700" s="82" t="str">
        <f t="shared" ca="1" si="76"/>
        <v/>
      </c>
      <c r="H700" s="82" t="str">
        <f t="shared" ca="1" si="77"/>
        <v/>
      </c>
      <c r="I700" s="82" t="str">
        <f t="shared" ca="1" si="78"/>
        <v/>
      </c>
    </row>
    <row r="701" spans="2:9" ht="15" thickBot="1" x14ac:dyDescent="0.35">
      <c r="B701" s="79" t="str">
        <f t="shared" ca="1" si="80"/>
        <v/>
      </c>
      <c r="C701" s="80" t="str">
        <f t="shared" ca="1" si="74"/>
        <v/>
      </c>
      <c r="D701" s="83" t="str">
        <f t="shared" ca="1" si="75"/>
        <v/>
      </c>
      <c r="E701" s="81">
        <f t="shared" ca="1" si="79"/>
        <v>0</v>
      </c>
      <c r="F701" s="83"/>
      <c r="G701" s="82" t="str">
        <f t="shared" ca="1" si="76"/>
        <v/>
      </c>
      <c r="H701" s="82" t="str">
        <f t="shared" ca="1" si="77"/>
        <v/>
      </c>
      <c r="I701" s="82" t="str">
        <f t="shared" ca="1" si="78"/>
        <v/>
      </c>
    </row>
    <row r="702" spans="2:9" ht="15" thickBot="1" x14ac:dyDescent="0.35">
      <c r="B702" s="79" t="str">
        <f t="shared" ca="1" si="80"/>
        <v/>
      </c>
      <c r="C702" s="80" t="str">
        <f t="shared" ca="1" si="74"/>
        <v/>
      </c>
      <c r="D702" s="83" t="str">
        <f t="shared" ca="1" si="75"/>
        <v/>
      </c>
      <c r="E702" s="81">
        <f t="shared" ca="1" si="79"/>
        <v>0</v>
      </c>
      <c r="F702" s="83"/>
      <c r="G702" s="82" t="str">
        <f t="shared" ca="1" si="76"/>
        <v/>
      </c>
      <c r="H702" s="82" t="str">
        <f t="shared" ca="1" si="77"/>
        <v/>
      </c>
      <c r="I702" s="82" t="str">
        <f t="shared" ca="1" si="78"/>
        <v/>
      </c>
    </row>
    <row r="703" spans="2:9" ht="15" thickBot="1" x14ac:dyDescent="0.35">
      <c r="B703" s="79" t="str">
        <f t="shared" ca="1" si="80"/>
        <v/>
      </c>
      <c r="C703" s="80" t="str">
        <f t="shared" ca="1" si="74"/>
        <v/>
      </c>
      <c r="D703" s="83" t="str">
        <f t="shared" ca="1" si="75"/>
        <v/>
      </c>
      <c r="E703" s="81">
        <f t="shared" ca="1" si="79"/>
        <v>0</v>
      </c>
      <c r="F703" s="83"/>
      <c r="G703" s="82" t="str">
        <f t="shared" ca="1" si="76"/>
        <v/>
      </c>
      <c r="H703" s="82" t="str">
        <f t="shared" ca="1" si="77"/>
        <v/>
      </c>
      <c r="I703" s="82" t="str">
        <f t="shared" ca="1" si="78"/>
        <v/>
      </c>
    </row>
    <row r="704" spans="2:9" ht="15" thickBot="1" x14ac:dyDescent="0.35">
      <c r="B704" s="79" t="str">
        <f t="shared" ca="1" si="80"/>
        <v/>
      </c>
      <c r="C704" s="80" t="str">
        <f t="shared" ca="1" si="74"/>
        <v/>
      </c>
      <c r="D704" s="83" t="str">
        <f t="shared" ca="1" si="75"/>
        <v/>
      </c>
      <c r="E704" s="81">
        <f t="shared" ca="1" si="79"/>
        <v>0</v>
      </c>
      <c r="F704" s="83"/>
      <c r="G704" s="82" t="str">
        <f t="shared" ca="1" si="76"/>
        <v/>
      </c>
      <c r="H704" s="82" t="str">
        <f t="shared" ca="1" si="77"/>
        <v/>
      </c>
      <c r="I704" s="82" t="str">
        <f t="shared" ca="1" si="78"/>
        <v/>
      </c>
    </row>
    <row r="705" spans="2:9" ht="15" thickBot="1" x14ac:dyDescent="0.35">
      <c r="B705" s="79" t="str">
        <f t="shared" ca="1" si="80"/>
        <v/>
      </c>
      <c r="C705" s="80" t="str">
        <f t="shared" ca="1" si="74"/>
        <v/>
      </c>
      <c r="D705" s="83" t="str">
        <f t="shared" ca="1" si="75"/>
        <v/>
      </c>
      <c r="E705" s="81">
        <f t="shared" ca="1" si="79"/>
        <v>0</v>
      </c>
      <c r="F705" s="83"/>
      <c r="G705" s="82" t="str">
        <f t="shared" ca="1" si="76"/>
        <v/>
      </c>
      <c r="H705" s="82" t="str">
        <f t="shared" ca="1" si="77"/>
        <v/>
      </c>
      <c r="I705" s="82" t="str">
        <f t="shared" ca="1" si="78"/>
        <v/>
      </c>
    </row>
    <row r="706" spans="2:9" ht="15" thickBot="1" x14ac:dyDescent="0.35">
      <c r="B706" s="79" t="str">
        <f t="shared" ca="1" si="80"/>
        <v/>
      </c>
      <c r="C706" s="80" t="str">
        <f t="shared" ca="1" si="74"/>
        <v/>
      </c>
      <c r="D706" s="83" t="str">
        <f t="shared" ca="1" si="75"/>
        <v/>
      </c>
      <c r="E706" s="81">
        <f t="shared" ca="1" si="79"/>
        <v>0</v>
      </c>
      <c r="F706" s="83"/>
      <c r="G706" s="82" t="str">
        <f t="shared" ca="1" si="76"/>
        <v/>
      </c>
      <c r="H706" s="82" t="str">
        <f t="shared" ca="1" si="77"/>
        <v/>
      </c>
      <c r="I706" s="82" t="str">
        <f t="shared" ca="1" si="78"/>
        <v/>
      </c>
    </row>
    <row r="707" spans="2:9" ht="15" thickBot="1" x14ac:dyDescent="0.35">
      <c r="B707" s="79" t="str">
        <f t="shared" ca="1" si="80"/>
        <v/>
      </c>
      <c r="C707" s="80" t="str">
        <f t="shared" ca="1" si="74"/>
        <v/>
      </c>
      <c r="D707" s="83" t="str">
        <f t="shared" ca="1" si="75"/>
        <v/>
      </c>
      <c r="E707" s="81">
        <f t="shared" ca="1" si="79"/>
        <v>0</v>
      </c>
      <c r="F707" s="83"/>
      <c r="G707" s="82" t="str">
        <f t="shared" ca="1" si="76"/>
        <v/>
      </c>
      <c r="H707" s="82" t="str">
        <f t="shared" ca="1" si="77"/>
        <v/>
      </c>
      <c r="I707" s="82" t="str">
        <f t="shared" ca="1" si="78"/>
        <v/>
      </c>
    </row>
    <row r="708" spans="2:9" ht="15" thickBot="1" x14ac:dyDescent="0.35">
      <c r="B708" s="79" t="str">
        <f t="shared" ca="1" si="80"/>
        <v/>
      </c>
      <c r="C708" s="80" t="str">
        <f t="shared" ca="1" si="74"/>
        <v/>
      </c>
      <c r="D708" s="83" t="str">
        <f t="shared" ca="1" si="75"/>
        <v/>
      </c>
      <c r="E708" s="81">
        <f t="shared" ca="1" si="79"/>
        <v>0</v>
      </c>
      <c r="F708" s="83"/>
      <c r="G708" s="82" t="str">
        <f t="shared" ca="1" si="76"/>
        <v/>
      </c>
      <c r="H708" s="82" t="str">
        <f t="shared" ca="1" si="77"/>
        <v/>
      </c>
      <c r="I708" s="82" t="str">
        <f t="shared" ca="1" si="78"/>
        <v/>
      </c>
    </row>
    <row r="709" spans="2:9" ht="15" thickBot="1" x14ac:dyDescent="0.35">
      <c r="B709" s="79" t="str">
        <f t="shared" ca="1" si="80"/>
        <v/>
      </c>
      <c r="C709" s="80" t="str">
        <f t="shared" ca="1" si="74"/>
        <v/>
      </c>
      <c r="D709" s="83" t="str">
        <f t="shared" ca="1" si="75"/>
        <v/>
      </c>
      <c r="E709" s="81">
        <f t="shared" ca="1" si="79"/>
        <v>0</v>
      </c>
      <c r="F709" s="83"/>
      <c r="G709" s="82" t="str">
        <f t="shared" ca="1" si="76"/>
        <v/>
      </c>
      <c r="H709" s="82" t="str">
        <f t="shared" ca="1" si="77"/>
        <v/>
      </c>
      <c r="I709" s="82" t="str">
        <f t="shared" ca="1" si="78"/>
        <v/>
      </c>
    </row>
    <row r="710" spans="2:9" ht="15" thickBot="1" x14ac:dyDescent="0.35">
      <c r="B710" s="79" t="str">
        <f t="shared" ca="1" si="80"/>
        <v/>
      </c>
      <c r="C710" s="80" t="str">
        <f t="shared" ca="1" si="74"/>
        <v/>
      </c>
      <c r="D710" s="83" t="str">
        <f t="shared" ca="1" si="75"/>
        <v/>
      </c>
      <c r="E710" s="81">
        <f t="shared" ca="1" si="79"/>
        <v>0</v>
      </c>
      <c r="F710" s="83"/>
      <c r="G710" s="82" t="str">
        <f t="shared" ca="1" si="76"/>
        <v/>
      </c>
      <c r="H710" s="82" t="str">
        <f t="shared" ca="1" si="77"/>
        <v/>
      </c>
      <c r="I710" s="82" t="str">
        <f t="shared" ca="1" si="78"/>
        <v/>
      </c>
    </row>
    <row r="711" spans="2:9" ht="15" thickBot="1" x14ac:dyDescent="0.35">
      <c r="B711" s="79" t="str">
        <f t="shared" ca="1" si="80"/>
        <v/>
      </c>
      <c r="C711" s="80" t="str">
        <f t="shared" ca="1" si="74"/>
        <v/>
      </c>
      <c r="D711" s="83" t="str">
        <f t="shared" ca="1" si="75"/>
        <v/>
      </c>
      <c r="E711" s="81">
        <f t="shared" ca="1" si="79"/>
        <v>0</v>
      </c>
      <c r="F711" s="83"/>
      <c r="G711" s="82" t="str">
        <f t="shared" ca="1" si="76"/>
        <v/>
      </c>
      <c r="H711" s="82" t="str">
        <f t="shared" ca="1" si="77"/>
        <v/>
      </c>
      <c r="I711" s="82" t="str">
        <f t="shared" ca="1" si="78"/>
        <v/>
      </c>
    </row>
    <row r="712" spans="2:9" ht="15" thickBot="1" x14ac:dyDescent="0.35">
      <c r="B712" s="79" t="str">
        <f t="shared" ca="1" si="80"/>
        <v/>
      </c>
      <c r="C712" s="80" t="str">
        <f t="shared" ca="1" si="74"/>
        <v/>
      </c>
      <c r="D712" s="83" t="str">
        <f t="shared" ca="1" si="75"/>
        <v/>
      </c>
      <c r="E712" s="81">
        <f t="shared" ca="1" si="79"/>
        <v>0</v>
      </c>
      <c r="F712" s="83"/>
      <c r="G712" s="82" t="str">
        <f t="shared" ca="1" si="76"/>
        <v/>
      </c>
      <c r="H712" s="82" t="str">
        <f t="shared" ca="1" si="77"/>
        <v/>
      </c>
      <c r="I712" s="82" t="str">
        <f t="shared" ca="1" si="78"/>
        <v/>
      </c>
    </row>
    <row r="713" spans="2:9" ht="15" thickBot="1" x14ac:dyDescent="0.35">
      <c r="B713" s="79" t="str">
        <f t="shared" ca="1" si="80"/>
        <v/>
      </c>
      <c r="C713" s="80" t="str">
        <f t="shared" ca="1" si="74"/>
        <v/>
      </c>
      <c r="D713" s="83" t="str">
        <f t="shared" ca="1" si="75"/>
        <v/>
      </c>
      <c r="E713" s="81">
        <f t="shared" ca="1" si="79"/>
        <v>0</v>
      </c>
      <c r="F713" s="83"/>
      <c r="G713" s="82" t="str">
        <f t="shared" ca="1" si="76"/>
        <v/>
      </c>
      <c r="H713" s="82" t="str">
        <f t="shared" ca="1" si="77"/>
        <v/>
      </c>
      <c r="I713" s="82" t="str">
        <f t="shared" ca="1" si="78"/>
        <v/>
      </c>
    </row>
    <row r="714" spans="2:9" ht="15" thickBot="1" x14ac:dyDescent="0.35">
      <c r="B714" s="79" t="str">
        <f t="shared" ca="1" si="80"/>
        <v/>
      </c>
      <c r="C714" s="80" t="str">
        <f t="shared" ca="1" si="74"/>
        <v/>
      </c>
      <c r="D714" s="83" t="str">
        <f t="shared" ca="1" si="75"/>
        <v/>
      </c>
      <c r="E714" s="81">
        <f t="shared" ca="1" si="79"/>
        <v>0</v>
      </c>
      <c r="F714" s="83"/>
      <c r="G714" s="82" t="str">
        <f t="shared" ca="1" si="76"/>
        <v/>
      </c>
      <c r="H714" s="82" t="str">
        <f t="shared" ca="1" si="77"/>
        <v/>
      </c>
      <c r="I714" s="82" t="str">
        <f t="shared" ca="1" si="78"/>
        <v/>
      </c>
    </row>
    <row r="715" spans="2:9" ht="15" thickBot="1" x14ac:dyDescent="0.35">
      <c r="B715" s="79" t="str">
        <f t="shared" ca="1" si="80"/>
        <v/>
      </c>
      <c r="C715" s="80" t="str">
        <f t="shared" ca="1" si="74"/>
        <v/>
      </c>
      <c r="D715" s="83" t="str">
        <f t="shared" ca="1" si="75"/>
        <v/>
      </c>
      <c r="E715" s="81">
        <f t="shared" ca="1" si="79"/>
        <v>0</v>
      </c>
      <c r="F715" s="83"/>
      <c r="G715" s="82" t="str">
        <f t="shared" ca="1" si="76"/>
        <v/>
      </c>
      <c r="H715" s="82" t="str">
        <f t="shared" ca="1" si="77"/>
        <v/>
      </c>
      <c r="I715" s="82" t="str">
        <f t="shared" ca="1" si="78"/>
        <v/>
      </c>
    </row>
    <row r="716" spans="2:9" ht="15" thickBot="1" x14ac:dyDescent="0.35">
      <c r="B716" s="79" t="str">
        <f t="shared" ca="1" si="80"/>
        <v/>
      </c>
      <c r="C716" s="80" t="str">
        <f t="shared" ca="1" si="74"/>
        <v/>
      </c>
      <c r="D716" s="83" t="str">
        <f t="shared" ca="1" si="75"/>
        <v/>
      </c>
      <c r="E716" s="81">
        <f t="shared" ca="1" si="79"/>
        <v>0</v>
      </c>
      <c r="F716" s="83"/>
      <c r="G716" s="82" t="str">
        <f t="shared" ca="1" si="76"/>
        <v/>
      </c>
      <c r="H716" s="82" t="str">
        <f t="shared" ca="1" si="77"/>
        <v/>
      </c>
      <c r="I716" s="82" t="str">
        <f t="shared" ca="1" si="78"/>
        <v/>
      </c>
    </row>
    <row r="717" spans="2:9" ht="15" thickBot="1" x14ac:dyDescent="0.35">
      <c r="B717" s="79" t="str">
        <f t="shared" ca="1" si="80"/>
        <v/>
      </c>
      <c r="C717" s="80" t="str">
        <f t="shared" ca="1" si="74"/>
        <v/>
      </c>
      <c r="D717" s="83" t="str">
        <f t="shared" ca="1" si="75"/>
        <v/>
      </c>
      <c r="E717" s="81">
        <f t="shared" ca="1" si="79"/>
        <v>0</v>
      </c>
      <c r="F717" s="83"/>
      <c r="G717" s="82" t="str">
        <f t="shared" ca="1" si="76"/>
        <v/>
      </c>
      <c r="H717" s="82" t="str">
        <f t="shared" ca="1" si="77"/>
        <v/>
      </c>
      <c r="I717" s="82" t="str">
        <f t="shared" ca="1" si="78"/>
        <v/>
      </c>
    </row>
    <row r="718" spans="2:9" ht="15" thickBot="1" x14ac:dyDescent="0.35">
      <c r="B718" s="79" t="str">
        <f t="shared" ca="1" si="80"/>
        <v/>
      </c>
      <c r="C718" s="80" t="str">
        <f t="shared" ca="1" si="74"/>
        <v/>
      </c>
      <c r="D718" s="83" t="str">
        <f t="shared" ca="1" si="75"/>
        <v/>
      </c>
      <c r="E718" s="81">
        <f t="shared" ca="1" si="79"/>
        <v>0</v>
      </c>
      <c r="F718" s="83"/>
      <c r="G718" s="82" t="str">
        <f t="shared" ca="1" si="76"/>
        <v/>
      </c>
      <c r="H718" s="82" t="str">
        <f t="shared" ca="1" si="77"/>
        <v/>
      </c>
      <c r="I718" s="82" t="str">
        <f t="shared" ca="1" si="78"/>
        <v/>
      </c>
    </row>
    <row r="719" spans="2:9" ht="15" thickBot="1" x14ac:dyDescent="0.35">
      <c r="B719" s="79" t="str">
        <f t="shared" ca="1" si="80"/>
        <v/>
      </c>
      <c r="C719" s="80" t="str">
        <f t="shared" ca="1" si="74"/>
        <v/>
      </c>
      <c r="D719" s="83" t="str">
        <f t="shared" ca="1" si="75"/>
        <v/>
      </c>
      <c r="E719" s="81">
        <f t="shared" ca="1" si="79"/>
        <v>0</v>
      </c>
      <c r="F719" s="83"/>
      <c r="G719" s="82" t="str">
        <f t="shared" ca="1" si="76"/>
        <v/>
      </c>
      <c r="H719" s="82" t="str">
        <f t="shared" ca="1" si="77"/>
        <v/>
      </c>
      <c r="I719" s="82" t="str">
        <f t="shared" ca="1" si="78"/>
        <v/>
      </c>
    </row>
    <row r="720" spans="2:9" ht="15" thickBot="1" x14ac:dyDescent="0.35">
      <c r="B720" s="79" t="str">
        <f t="shared" ca="1" si="80"/>
        <v/>
      </c>
      <c r="C720" s="80" t="str">
        <f t="shared" ca="1" si="74"/>
        <v/>
      </c>
      <c r="D720" s="83" t="str">
        <f t="shared" ca="1" si="75"/>
        <v/>
      </c>
      <c r="E720" s="81">
        <f t="shared" ca="1" si="79"/>
        <v>0</v>
      </c>
      <c r="F720" s="83"/>
      <c r="G720" s="82" t="str">
        <f t="shared" ca="1" si="76"/>
        <v/>
      </c>
      <c r="H720" s="82" t="str">
        <f t="shared" ca="1" si="77"/>
        <v/>
      </c>
      <c r="I720" s="82" t="str">
        <f t="shared" ca="1" si="78"/>
        <v/>
      </c>
    </row>
    <row r="721" spans="2:9" ht="15" thickBot="1" x14ac:dyDescent="0.35">
      <c r="B721" s="79" t="str">
        <f t="shared" ca="1" si="80"/>
        <v/>
      </c>
      <c r="C721" s="80" t="str">
        <f t="shared" ca="1" si="74"/>
        <v/>
      </c>
      <c r="D721" s="83" t="str">
        <f t="shared" ca="1" si="75"/>
        <v/>
      </c>
      <c r="E721" s="81">
        <f t="shared" ca="1" si="79"/>
        <v>0</v>
      </c>
      <c r="F721" s="83"/>
      <c r="G721" s="82" t="str">
        <f t="shared" ca="1" si="76"/>
        <v/>
      </c>
      <c r="H721" s="82" t="str">
        <f t="shared" ca="1" si="77"/>
        <v/>
      </c>
      <c r="I721" s="82" t="str">
        <f t="shared" ca="1" si="78"/>
        <v/>
      </c>
    </row>
    <row r="722" spans="2:9" ht="15" thickBot="1" x14ac:dyDescent="0.35">
      <c r="B722" s="79" t="str">
        <f t="shared" ca="1" si="80"/>
        <v/>
      </c>
      <c r="C722" s="80" t="str">
        <f t="shared" ca="1" si="74"/>
        <v/>
      </c>
      <c r="D722" s="83" t="str">
        <f t="shared" ca="1" si="75"/>
        <v/>
      </c>
      <c r="E722" s="81">
        <f t="shared" ca="1" si="79"/>
        <v>0</v>
      </c>
      <c r="F722" s="83"/>
      <c r="G722" s="82" t="str">
        <f t="shared" ca="1" si="76"/>
        <v/>
      </c>
      <c r="H722" s="82" t="str">
        <f t="shared" ca="1" si="77"/>
        <v/>
      </c>
      <c r="I722" s="82" t="str">
        <f t="shared" ca="1" si="78"/>
        <v/>
      </c>
    </row>
    <row r="723" spans="2:9" ht="15" thickBot="1" x14ac:dyDescent="0.35">
      <c r="B723" s="79" t="str">
        <f t="shared" ca="1" si="80"/>
        <v/>
      </c>
      <c r="C723" s="80" t="str">
        <f t="shared" ca="1" si="74"/>
        <v/>
      </c>
      <c r="D723" s="83" t="str">
        <f t="shared" ca="1" si="75"/>
        <v/>
      </c>
      <c r="E723" s="81">
        <f t="shared" ca="1" si="79"/>
        <v>0</v>
      </c>
      <c r="F723" s="83"/>
      <c r="G723" s="82" t="str">
        <f t="shared" ca="1" si="76"/>
        <v/>
      </c>
      <c r="H723" s="82" t="str">
        <f t="shared" ca="1" si="77"/>
        <v/>
      </c>
      <c r="I723" s="82" t="str">
        <f t="shared" ca="1" si="78"/>
        <v/>
      </c>
    </row>
    <row r="724" spans="2:9" ht="15" thickBot="1" x14ac:dyDescent="0.35">
      <c r="B724" s="79" t="str">
        <f t="shared" ca="1" si="80"/>
        <v/>
      </c>
      <c r="C724" s="80" t="str">
        <f t="shared" ca="1" si="74"/>
        <v/>
      </c>
      <c r="D724" s="83" t="str">
        <f t="shared" ca="1" si="75"/>
        <v/>
      </c>
      <c r="E724" s="81">
        <f t="shared" ca="1" si="79"/>
        <v>0</v>
      </c>
      <c r="F724" s="83"/>
      <c r="G724" s="82" t="str">
        <f t="shared" ca="1" si="76"/>
        <v/>
      </c>
      <c r="H724" s="82" t="str">
        <f t="shared" ca="1" si="77"/>
        <v/>
      </c>
      <c r="I724" s="82" t="str">
        <f t="shared" ca="1" si="78"/>
        <v/>
      </c>
    </row>
    <row r="725" spans="2:9" ht="15" thickBot="1" x14ac:dyDescent="0.35">
      <c r="B725" s="79" t="str">
        <f t="shared" ca="1" si="80"/>
        <v/>
      </c>
      <c r="C725" s="80" t="str">
        <f t="shared" ca="1" si="74"/>
        <v/>
      </c>
      <c r="D725" s="83" t="str">
        <f t="shared" ca="1" si="75"/>
        <v/>
      </c>
      <c r="E725" s="81">
        <f t="shared" ca="1" si="79"/>
        <v>0</v>
      </c>
      <c r="F725" s="83"/>
      <c r="G725" s="82" t="str">
        <f t="shared" ca="1" si="76"/>
        <v/>
      </c>
      <c r="H725" s="82" t="str">
        <f t="shared" ca="1" si="77"/>
        <v/>
      </c>
      <c r="I725" s="82" t="str">
        <f t="shared" ca="1" si="78"/>
        <v/>
      </c>
    </row>
    <row r="726" spans="2:9" ht="15" thickBot="1" x14ac:dyDescent="0.35">
      <c r="B726" s="79" t="str">
        <f t="shared" ca="1" si="80"/>
        <v/>
      </c>
      <c r="C726" s="80" t="str">
        <f t="shared" ca="1" si="74"/>
        <v/>
      </c>
      <c r="D726" s="83" t="str">
        <f t="shared" ca="1" si="75"/>
        <v/>
      </c>
      <c r="E726" s="81">
        <f t="shared" ca="1" si="79"/>
        <v>0</v>
      </c>
      <c r="F726" s="83"/>
      <c r="G726" s="82" t="str">
        <f t="shared" ca="1" si="76"/>
        <v/>
      </c>
      <c r="H726" s="82" t="str">
        <f t="shared" ca="1" si="77"/>
        <v/>
      </c>
      <c r="I726" s="82" t="str">
        <f t="shared" ca="1" si="78"/>
        <v/>
      </c>
    </row>
    <row r="727" spans="2:9" ht="15" thickBot="1" x14ac:dyDescent="0.35">
      <c r="B727" s="79" t="str">
        <f t="shared" ca="1" si="80"/>
        <v/>
      </c>
      <c r="C727" s="80" t="str">
        <f t="shared" ca="1" si="74"/>
        <v/>
      </c>
      <c r="D727" s="83" t="str">
        <f t="shared" ca="1" si="75"/>
        <v/>
      </c>
      <c r="E727" s="81">
        <f t="shared" ca="1" si="79"/>
        <v>0</v>
      </c>
      <c r="F727" s="83"/>
      <c r="G727" s="82" t="str">
        <f t="shared" ca="1" si="76"/>
        <v/>
      </c>
      <c r="H727" s="82" t="str">
        <f t="shared" ca="1" si="77"/>
        <v/>
      </c>
      <c r="I727" s="82" t="str">
        <f t="shared" ca="1" si="78"/>
        <v/>
      </c>
    </row>
    <row r="728" spans="2:9" ht="15" thickBot="1" x14ac:dyDescent="0.35">
      <c r="B728" s="79" t="str">
        <f t="shared" ca="1" si="80"/>
        <v/>
      </c>
      <c r="C728" s="80" t="str">
        <f t="shared" ref="C728:C791" ca="1" si="81">IF($E$10="End of the Period",IF(B728="","",IF(OR(payment_frequency_4="Weekly",payment_frequency_4="Bi-weekly",payment_frequency_4="Semi-monthly"),first_payment_date_4+B728*VLOOKUP(payment_frequency_4,periodic_table,2,0),EDATE(first_payment_date_4,B728*VLOOKUP(payment_frequency_4,periodic_table,2,0)))),IF(B728="","",IF(OR(payment_frequency_4="Weekly",payment_frequency_4="Bi-weekly",payment_frequency_4="Semi-monthly"),first_payment_date_4+(B728-1)*VLOOKUP(payment_frequency_4,periodic_table,2,0),EDATE(first_payment_date_4,(B728-1)*VLOOKUP(payment_frequency_4,periodic_table,2,0)))))</f>
        <v/>
      </c>
      <c r="D728" s="83" t="str">
        <f t="shared" ref="D728:D791" ca="1" si="82">IF(B728="","",IF(I727&lt;payment_4,I727*(1+rate_4),payment_4))</f>
        <v/>
      </c>
      <c r="E728" s="81">
        <f t="shared" ca="1" si="79"/>
        <v>0</v>
      </c>
      <c r="F728" s="83"/>
      <c r="G728" s="82" t="str">
        <f t="shared" ref="G728:G791" ca="1" si="83">IF(AND(payment_type_4=1,B728=1),0,IF(B728="","",I727*rate_4))</f>
        <v/>
      </c>
      <c r="H728" s="82" t="str">
        <f t="shared" ca="1" si="77"/>
        <v/>
      </c>
      <c r="I728" s="82" t="str">
        <f t="shared" ca="1" si="78"/>
        <v/>
      </c>
    </row>
    <row r="729" spans="2:9" ht="15" thickBot="1" x14ac:dyDescent="0.35">
      <c r="B729" s="79" t="str">
        <f t="shared" ca="1" si="80"/>
        <v/>
      </c>
      <c r="C729" s="80" t="str">
        <f t="shared" ca="1" si="81"/>
        <v/>
      </c>
      <c r="D729" s="83" t="str">
        <f t="shared" ca="1" si="82"/>
        <v/>
      </c>
      <c r="E729" s="81">
        <f t="shared" ca="1" si="79"/>
        <v>0</v>
      </c>
      <c r="F729" s="83"/>
      <c r="G729" s="82" t="str">
        <f t="shared" ca="1" si="83"/>
        <v/>
      </c>
      <c r="H729" s="82" t="str">
        <f t="shared" ref="H729:H792" ca="1" si="84">IF(B729="","",D729-G729+E729+F729)</f>
        <v/>
      </c>
      <c r="I729" s="82" t="str">
        <f t="shared" ref="I729:I792" ca="1" si="85">IFERROR(IF(H729&lt;=0,"",I728-H729),"")</f>
        <v/>
      </c>
    </row>
    <row r="730" spans="2:9" ht="15" thickBot="1" x14ac:dyDescent="0.35">
      <c r="B730" s="79" t="str">
        <f t="shared" ca="1" si="80"/>
        <v/>
      </c>
      <c r="C730" s="80" t="str">
        <f t="shared" ca="1" si="81"/>
        <v/>
      </c>
      <c r="D730" s="83" t="str">
        <f t="shared" ca="1" si="82"/>
        <v/>
      </c>
      <c r="E730" s="81">
        <f t="shared" ca="1" si="79"/>
        <v>0</v>
      </c>
      <c r="F730" s="83"/>
      <c r="G730" s="82" t="str">
        <f t="shared" ca="1" si="83"/>
        <v/>
      </c>
      <c r="H730" s="82" t="str">
        <f t="shared" ca="1" si="84"/>
        <v/>
      </c>
      <c r="I730" s="82" t="str">
        <f t="shared" ca="1" si="85"/>
        <v/>
      </c>
    </row>
    <row r="731" spans="2:9" ht="15" thickBot="1" x14ac:dyDescent="0.35">
      <c r="B731" s="79" t="str">
        <f t="shared" ca="1" si="80"/>
        <v/>
      </c>
      <c r="C731" s="80" t="str">
        <f t="shared" ca="1" si="81"/>
        <v/>
      </c>
      <c r="D731" s="83" t="str">
        <f t="shared" ca="1" si="82"/>
        <v/>
      </c>
      <c r="E731" s="81">
        <f t="shared" ca="1" si="79"/>
        <v>0</v>
      </c>
      <c r="F731" s="83"/>
      <c r="G731" s="82" t="str">
        <f t="shared" ca="1" si="83"/>
        <v/>
      </c>
      <c r="H731" s="82" t="str">
        <f t="shared" ca="1" si="84"/>
        <v/>
      </c>
      <c r="I731" s="82" t="str">
        <f t="shared" ca="1" si="85"/>
        <v/>
      </c>
    </row>
    <row r="732" spans="2:9" ht="15" thickBot="1" x14ac:dyDescent="0.35">
      <c r="B732" s="79" t="str">
        <f t="shared" ca="1" si="80"/>
        <v/>
      </c>
      <c r="C732" s="80" t="str">
        <f t="shared" ca="1" si="81"/>
        <v/>
      </c>
      <c r="D732" s="83" t="str">
        <f t="shared" ca="1" si="82"/>
        <v/>
      </c>
      <c r="E732" s="81">
        <f t="shared" ca="1" si="79"/>
        <v>0</v>
      </c>
      <c r="F732" s="83"/>
      <c r="G732" s="82" t="str">
        <f t="shared" ca="1" si="83"/>
        <v/>
      </c>
      <c r="H732" s="82" t="str">
        <f t="shared" ca="1" si="84"/>
        <v/>
      </c>
      <c r="I732" s="82" t="str">
        <f t="shared" ca="1" si="85"/>
        <v/>
      </c>
    </row>
    <row r="733" spans="2:9" ht="15" thickBot="1" x14ac:dyDescent="0.35">
      <c r="B733" s="79" t="str">
        <f t="shared" ca="1" si="80"/>
        <v/>
      </c>
      <c r="C733" s="80" t="str">
        <f t="shared" ca="1" si="81"/>
        <v/>
      </c>
      <c r="D733" s="83" t="str">
        <f t="shared" ca="1" si="82"/>
        <v/>
      </c>
      <c r="E733" s="81">
        <f t="shared" ca="1" si="79"/>
        <v>0</v>
      </c>
      <c r="F733" s="83"/>
      <c r="G733" s="82" t="str">
        <f t="shared" ca="1" si="83"/>
        <v/>
      </c>
      <c r="H733" s="82" t="str">
        <f t="shared" ca="1" si="84"/>
        <v/>
      </c>
      <c r="I733" s="82" t="str">
        <f t="shared" ca="1" si="85"/>
        <v/>
      </c>
    </row>
    <row r="734" spans="2:9" ht="15" thickBot="1" x14ac:dyDescent="0.35">
      <c r="B734" s="79" t="str">
        <f t="shared" ca="1" si="80"/>
        <v/>
      </c>
      <c r="C734" s="80" t="str">
        <f t="shared" ca="1" si="81"/>
        <v/>
      </c>
      <c r="D734" s="83" t="str">
        <f t="shared" ca="1" si="82"/>
        <v/>
      </c>
      <c r="E734" s="81">
        <f t="shared" ca="1" si="79"/>
        <v>0</v>
      </c>
      <c r="F734" s="83"/>
      <c r="G734" s="82" t="str">
        <f t="shared" ca="1" si="83"/>
        <v/>
      </c>
      <c r="H734" s="82" t="str">
        <f t="shared" ca="1" si="84"/>
        <v/>
      </c>
      <c r="I734" s="82" t="str">
        <f t="shared" ca="1" si="85"/>
        <v/>
      </c>
    </row>
    <row r="735" spans="2:9" ht="15" thickBot="1" x14ac:dyDescent="0.35">
      <c r="B735" s="79" t="str">
        <f t="shared" ca="1" si="80"/>
        <v/>
      </c>
      <c r="C735" s="80" t="str">
        <f t="shared" ca="1" si="81"/>
        <v/>
      </c>
      <c r="D735" s="83" t="str">
        <f t="shared" ca="1" si="82"/>
        <v/>
      </c>
      <c r="E735" s="81">
        <f t="shared" ca="1" si="79"/>
        <v>0</v>
      </c>
      <c r="F735" s="83"/>
      <c r="G735" s="82" t="str">
        <f t="shared" ca="1" si="83"/>
        <v/>
      </c>
      <c r="H735" s="82" t="str">
        <f t="shared" ca="1" si="84"/>
        <v/>
      </c>
      <c r="I735" s="82" t="str">
        <f t="shared" ca="1" si="85"/>
        <v/>
      </c>
    </row>
    <row r="736" spans="2:9" ht="15" thickBot="1" x14ac:dyDescent="0.35">
      <c r="B736" s="79" t="str">
        <f t="shared" ca="1" si="80"/>
        <v/>
      </c>
      <c r="C736" s="80" t="str">
        <f t="shared" ca="1" si="81"/>
        <v/>
      </c>
      <c r="D736" s="83" t="str">
        <f t="shared" ca="1" si="82"/>
        <v/>
      </c>
      <c r="E736" s="81">
        <f t="shared" ca="1" si="79"/>
        <v>0</v>
      </c>
      <c r="F736" s="83"/>
      <c r="G736" s="82" t="str">
        <f t="shared" ca="1" si="83"/>
        <v/>
      </c>
      <c r="H736" s="82" t="str">
        <f t="shared" ca="1" si="84"/>
        <v/>
      </c>
      <c r="I736" s="82" t="str">
        <f t="shared" ca="1" si="85"/>
        <v/>
      </c>
    </row>
    <row r="737" spans="2:9" ht="15" thickBot="1" x14ac:dyDescent="0.35">
      <c r="B737" s="79" t="str">
        <f t="shared" ca="1" si="80"/>
        <v/>
      </c>
      <c r="C737" s="80" t="str">
        <f t="shared" ca="1" si="81"/>
        <v/>
      </c>
      <c r="D737" s="83" t="str">
        <f t="shared" ca="1" si="82"/>
        <v/>
      </c>
      <c r="E737" s="81">
        <f t="shared" ca="1" si="79"/>
        <v>0</v>
      </c>
      <c r="F737" s="83"/>
      <c r="G737" s="82" t="str">
        <f t="shared" ca="1" si="83"/>
        <v/>
      </c>
      <c r="H737" s="82" t="str">
        <f t="shared" ca="1" si="84"/>
        <v/>
      </c>
      <c r="I737" s="82" t="str">
        <f t="shared" ca="1" si="85"/>
        <v/>
      </c>
    </row>
    <row r="738" spans="2:9" ht="15" thickBot="1" x14ac:dyDescent="0.35">
      <c r="B738" s="79" t="str">
        <f t="shared" ca="1" si="80"/>
        <v/>
      </c>
      <c r="C738" s="80" t="str">
        <f t="shared" ca="1" si="81"/>
        <v/>
      </c>
      <c r="D738" s="83" t="str">
        <f t="shared" ca="1" si="82"/>
        <v/>
      </c>
      <c r="E738" s="81">
        <f t="shared" ca="1" si="79"/>
        <v>0</v>
      </c>
      <c r="F738" s="83"/>
      <c r="G738" s="82" t="str">
        <f t="shared" ca="1" si="83"/>
        <v/>
      </c>
      <c r="H738" s="82" t="str">
        <f t="shared" ca="1" si="84"/>
        <v/>
      </c>
      <c r="I738" s="82" t="str">
        <f t="shared" ca="1" si="85"/>
        <v/>
      </c>
    </row>
    <row r="739" spans="2:9" ht="15" thickBot="1" x14ac:dyDescent="0.35">
      <c r="B739" s="79" t="str">
        <f t="shared" ca="1" si="80"/>
        <v/>
      </c>
      <c r="C739" s="80" t="str">
        <f t="shared" ca="1" si="81"/>
        <v/>
      </c>
      <c r="D739" s="83" t="str">
        <f t="shared" ca="1" si="82"/>
        <v/>
      </c>
      <c r="E739" s="81">
        <f t="shared" ca="1" si="79"/>
        <v>0</v>
      </c>
      <c r="F739" s="83"/>
      <c r="G739" s="82" t="str">
        <f t="shared" ca="1" si="83"/>
        <v/>
      </c>
      <c r="H739" s="82" t="str">
        <f t="shared" ca="1" si="84"/>
        <v/>
      </c>
      <c r="I739" s="82" t="str">
        <f t="shared" ca="1" si="85"/>
        <v/>
      </c>
    </row>
    <row r="740" spans="2:9" ht="15" thickBot="1" x14ac:dyDescent="0.35">
      <c r="B740" s="79" t="str">
        <f t="shared" ca="1" si="80"/>
        <v/>
      </c>
      <c r="C740" s="80" t="str">
        <f t="shared" ca="1" si="81"/>
        <v/>
      </c>
      <c r="D740" s="83" t="str">
        <f t="shared" ca="1" si="82"/>
        <v/>
      </c>
      <c r="E740" s="81">
        <f t="shared" ref="E740:E803" ca="1" si="86">IFERROR(IF(I739-D740&lt;$E$13,0,IF(B740=$I$17,$E$13,IF(B740&lt;$I$17,0,IF(MOD(B740-$I$17,$E$18)=0,$E$13,0)))),0)</f>
        <v>0</v>
      </c>
      <c r="F740" s="83"/>
      <c r="G740" s="82" t="str">
        <f t="shared" ca="1" si="83"/>
        <v/>
      </c>
      <c r="H740" s="82" t="str">
        <f t="shared" ca="1" si="84"/>
        <v/>
      </c>
      <c r="I740" s="82" t="str">
        <f t="shared" ca="1" si="85"/>
        <v/>
      </c>
    </row>
    <row r="741" spans="2:9" ht="15" thickBot="1" x14ac:dyDescent="0.35">
      <c r="B741" s="79" t="str">
        <f t="shared" ca="1" si="80"/>
        <v/>
      </c>
      <c r="C741" s="80" t="str">
        <f t="shared" ca="1" si="81"/>
        <v/>
      </c>
      <c r="D741" s="83" t="str">
        <f t="shared" ca="1" si="82"/>
        <v/>
      </c>
      <c r="E741" s="81">
        <f t="shared" ca="1" si="86"/>
        <v>0</v>
      </c>
      <c r="F741" s="83"/>
      <c r="G741" s="82" t="str">
        <f t="shared" ca="1" si="83"/>
        <v/>
      </c>
      <c r="H741" s="82" t="str">
        <f t="shared" ca="1" si="84"/>
        <v/>
      </c>
      <c r="I741" s="82" t="str">
        <f t="shared" ca="1" si="85"/>
        <v/>
      </c>
    </row>
    <row r="742" spans="2:9" ht="15" thickBot="1" x14ac:dyDescent="0.35">
      <c r="B742" s="79" t="str">
        <f t="shared" ca="1" si="80"/>
        <v/>
      </c>
      <c r="C742" s="80" t="str">
        <f t="shared" ca="1" si="81"/>
        <v/>
      </c>
      <c r="D742" s="83" t="str">
        <f t="shared" ca="1" si="82"/>
        <v/>
      </c>
      <c r="E742" s="81">
        <f t="shared" ca="1" si="86"/>
        <v>0</v>
      </c>
      <c r="F742" s="83"/>
      <c r="G742" s="82" t="str">
        <f t="shared" ca="1" si="83"/>
        <v/>
      </c>
      <c r="H742" s="82" t="str">
        <f t="shared" ca="1" si="84"/>
        <v/>
      </c>
      <c r="I742" s="82" t="str">
        <f t="shared" ca="1" si="85"/>
        <v/>
      </c>
    </row>
    <row r="743" spans="2:9" ht="15" thickBot="1" x14ac:dyDescent="0.35">
      <c r="B743" s="79" t="str">
        <f t="shared" ca="1" si="80"/>
        <v/>
      </c>
      <c r="C743" s="80" t="str">
        <f t="shared" ca="1" si="81"/>
        <v/>
      </c>
      <c r="D743" s="83" t="str">
        <f t="shared" ca="1" si="82"/>
        <v/>
      </c>
      <c r="E743" s="81">
        <f t="shared" ca="1" si="86"/>
        <v>0</v>
      </c>
      <c r="F743" s="83"/>
      <c r="G743" s="82" t="str">
        <f t="shared" ca="1" si="83"/>
        <v/>
      </c>
      <c r="H743" s="82" t="str">
        <f t="shared" ca="1" si="84"/>
        <v/>
      </c>
      <c r="I743" s="82" t="str">
        <f t="shared" ca="1" si="85"/>
        <v/>
      </c>
    </row>
    <row r="744" spans="2:9" ht="15" thickBot="1" x14ac:dyDescent="0.35">
      <c r="B744" s="79" t="str">
        <f t="shared" ca="1" si="80"/>
        <v/>
      </c>
      <c r="C744" s="80" t="str">
        <f t="shared" ca="1" si="81"/>
        <v/>
      </c>
      <c r="D744" s="83" t="str">
        <f t="shared" ca="1" si="82"/>
        <v/>
      </c>
      <c r="E744" s="81">
        <f t="shared" ca="1" si="86"/>
        <v>0</v>
      </c>
      <c r="F744" s="83"/>
      <c r="G744" s="82" t="str">
        <f t="shared" ca="1" si="83"/>
        <v/>
      </c>
      <c r="H744" s="82" t="str">
        <f t="shared" ca="1" si="84"/>
        <v/>
      </c>
      <c r="I744" s="82" t="str">
        <f t="shared" ca="1" si="85"/>
        <v/>
      </c>
    </row>
    <row r="745" spans="2:9" ht="15" thickBot="1" x14ac:dyDescent="0.35">
      <c r="B745" s="79" t="str">
        <f t="shared" ca="1" si="80"/>
        <v/>
      </c>
      <c r="C745" s="80" t="str">
        <f t="shared" ca="1" si="81"/>
        <v/>
      </c>
      <c r="D745" s="83" t="str">
        <f t="shared" ca="1" si="82"/>
        <v/>
      </c>
      <c r="E745" s="81">
        <f t="shared" ca="1" si="86"/>
        <v>0</v>
      </c>
      <c r="F745" s="83"/>
      <c r="G745" s="82" t="str">
        <f t="shared" ca="1" si="83"/>
        <v/>
      </c>
      <c r="H745" s="82" t="str">
        <f t="shared" ca="1" si="84"/>
        <v/>
      </c>
      <c r="I745" s="82" t="str">
        <f t="shared" ca="1" si="85"/>
        <v/>
      </c>
    </row>
    <row r="746" spans="2:9" ht="15" thickBot="1" x14ac:dyDescent="0.35">
      <c r="B746" s="79" t="str">
        <f t="shared" ca="1" si="80"/>
        <v/>
      </c>
      <c r="C746" s="80" t="str">
        <f t="shared" ca="1" si="81"/>
        <v/>
      </c>
      <c r="D746" s="83" t="str">
        <f t="shared" ca="1" si="82"/>
        <v/>
      </c>
      <c r="E746" s="81">
        <f t="shared" ca="1" si="86"/>
        <v>0</v>
      </c>
      <c r="F746" s="83"/>
      <c r="G746" s="82" t="str">
        <f t="shared" ca="1" si="83"/>
        <v/>
      </c>
      <c r="H746" s="82" t="str">
        <f t="shared" ca="1" si="84"/>
        <v/>
      </c>
      <c r="I746" s="82" t="str">
        <f t="shared" ca="1" si="85"/>
        <v/>
      </c>
    </row>
    <row r="747" spans="2:9" ht="15" thickBot="1" x14ac:dyDescent="0.35">
      <c r="B747" s="79" t="str">
        <f t="shared" ca="1" si="80"/>
        <v/>
      </c>
      <c r="C747" s="80" t="str">
        <f t="shared" ca="1" si="81"/>
        <v/>
      </c>
      <c r="D747" s="83" t="str">
        <f t="shared" ca="1" si="82"/>
        <v/>
      </c>
      <c r="E747" s="81">
        <f t="shared" ca="1" si="86"/>
        <v>0</v>
      </c>
      <c r="F747" s="83"/>
      <c r="G747" s="82" t="str">
        <f t="shared" ca="1" si="83"/>
        <v/>
      </c>
      <c r="H747" s="82" t="str">
        <f t="shared" ca="1" si="84"/>
        <v/>
      </c>
      <c r="I747" s="82" t="str">
        <f t="shared" ca="1" si="85"/>
        <v/>
      </c>
    </row>
    <row r="748" spans="2:9" ht="15" thickBot="1" x14ac:dyDescent="0.35">
      <c r="B748" s="79" t="str">
        <f t="shared" ca="1" si="80"/>
        <v/>
      </c>
      <c r="C748" s="80" t="str">
        <f t="shared" ca="1" si="81"/>
        <v/>
      </c>
      <c r="D748" s="83" t="str">
        <f t="shared" ca="1" si="82"/>
        <v/>
      </c>
      <c r="E748" s="81">
        <f t="shared" ca="1" si="86"/>
        <v>0</v>
      </c>
      <c r="F748" s="83"/>
      <c r="G748" s="82" t="str">
        <f t="shared" ca="1" si="83"/>
        <v/>
      </c>
      <c r="H748" s="82" t="str">
        <f t="shared" ca="1" si="84"/>
        <v/>
      </c>
      <c r="I748" s="82" t="str">
        <f t="shared" ca="1" si="85"/>
        <v/>
      </c>
    </row>
    <row r="749" spans="2:9" ht="15" thickBot="1" x14ac:dyDescent="0.35">
      <c r="B749" s="79" t="str">
        <f t="shared" ca="1" si="80"/>
        <v/>
      </c>
      <c r="C749" s="80" t="str">
        <f t="shared" ca="1" si="81"/>
        <v/>
      </c>
      <c r="D749" s="83" t="str">
        <f t="shared" ca="1" si="82"/>
        <v/>
      </c>
      <c r="E749" s="81">
        <f t="shared" ca="1" si="86"/>
        <v>0</v>
      </c>
      <c r="F749" s="83"/>
      <c r="G749" s="82" t="str">
        <f t="shared" ca="1" si="83"/>
        <v/>
      </c>
      <c r="H749" s="82" t="str">
        <f t="shared" ca="1" si="84"/>
        <v/>
      </c>
      <c r="I749" s="82" t="str">
        <f t="shared" ca="1" si="85"/>
        <v/>
      </c>
    </row>
    <row r="750" spans="2:9" ht="15" thickBot="1" x14ac:dyDescent="0.35">
      <c r="B750" s="79" t="str">
        <f t="shared" ca="1" si="80"/>
        <v/>
      </c>
      <c r="C750" s="80" t="str">
        <f t="shared" ca="1" si="81"/>
        <v/>
      </c>
      <c r="D750" s="83" t="str">
        <f t="shared" ca="1" si="82"/>
        <v/>
      </c>
      <c r="E750" s="81">
        <f t="shared" ca="1" si="86"/>
        <v>0</v>
      </c>
      <c r="F750" s="83"/>
      <c r="G750" s="82" t="str">
        <f t="shared" ca="1" si="83"/>
        <v/>
      </c>
      <c r="H750" s="82" t="str">
        <f t="shared" ca="1" si="84"/>
        <v/>
      </c>
      <c r="I750" s="82" t="str">
        <f t="shared" ca="1" si="85"/>
        <v/>
      </c>
    </row>
    <row r="751" spans="2:9" ht="15" thickBot="1" x14ac:dyDescent="0.35">
      <c r="B751" s="79" t="str">
        <f t="shared" ref="B751:B814" ca="1" si="87">IFERROR(IF(I750&lt;=0,"",B750+1),"")</f>
        <v/>
      </c>
      <c r="C751" s="80" t="str">
        <f t="shared" ca="1" si="81"/>
        <v/>
      </c>
      <c r="D751" s="83" t="str">
        <f t="shared" ca="1" si="82"/>
        <v/>
      </c>
      <c r="E751" s="81">
        <f t="shared" ca="1" si="86"/>
        <v>0</v>
      </c>
      <c r="F751" s="83"/>
      <c r="G751" s="82" t="str">
        <f t="shared" ca="1" si="83"/>
        <v/>
      </c>
      <c r="H751" s="82" t="str">
        <f t="shared" ca="1" si="84"/>
        <v/>
      </c>
      <c r="I751" s="82" t="str">
        <f t="shared" ca="1" si="85"/>
        <v/>
      </c>
    </row>
    <row r="752" spans="2:9" ht="15" thickBot="1" x14ac:dyDescent="0.35">
      <c r="B752" s="79" t="str">
        <f t="shared" ca="1" si="87"/>
        <v/>
      </c>
      <c r="C752" s="80" t="str">
        <f t="shared" ca="1" si="81"/>
        <v/>
      </c>
      <c r="D752" s="83" t="str">
        <f t="shared" ca="1" si="82"/>
        <v/>
      </c>
      <c r="E752" s="81">
        <f t="shared" ca="1" si="86"/>
        <v>0</v>
      </c>
      <c r="F752" s="83"/>
      <c r="G752" s="82" t="str">
        <f t="shared" ca="1" si="83"/>
        <v/>
      </c>
      <c r="H752" s="82" t="str">
        <f t="shared" ca="1" si="84"/>
        <v/>
      </c>
      <c r="I752" s="82" t="str">
        <f t="shared" ca="1" si="85"/>
        <v/>
      </c>
    </row>
    <row r="753" spans="2:9" ht="15" thickBot="1" x14ac:dyDescent="0.35">
      <c r="B753" s="79" t="str">
        <f t="shared" ca="1" si="87"/>
        <v/>
      </c>
      <c r="C753" s="80" t="str">
        <f t="shared" ca="1" si="81"/>
        <v/>
      </c>
      <c r="D753" s="83" t="str">
        <f t="shared" ca="1" si="82"/>
        <v/>
      </c>
      <c r="E753" s="81">
        <f t="shared" ca="1" si="86"/>
        <v>0</v>
      </c>
      <c r="F753" s="83"/>
      <c r="G753" s="82" t="str">
        <f t="shared" ca="1" si="83"/>
        <v/>
      </c>
      <c r="H753" s="82" t="str">
        <f t="shared" ca="1" si="84"/>
        <v/>
      </c>
      <c r="I753" s="82" t="str">
        <f t="shared" ca="1" si="85"/>
        <v/>
      </c>
    </row>
    <row r="754" spans="2:9" ht="15" thickBot="1" x14ac:dyDescent="0.35">
      <c r="B754" s="79" t="str">
        <f t="shared" ca="1" si="87"/>
        <v/>
      </c>
      <c r="C754" s="80" t="str">
        <f t="shared" ca="1" si="81"/>
        <v/>
      </c>
      <c r="D754" s="83" t="str">
        <f t="shared" ca="1" si="82"/>
        <v/>
      </c>
      <c r="E754" s="81">
        <f t="shared" ca="1" si="86"/>
        <v>0</v>
      </c>
      <c r="F754" s="83"/>
      <c r="G754" s="82" t="str">
        <f t="shared" ca="1" si="83"/>
        <v/>
      </c>
      <c r="H754" s="82" t="str">
        <f t="shared" ca="1" si="84"/>
        <v/>
      </c>
      <c r="I754" s="82" t="str">
        <f t="shared" ca="1" si="85"/>
        <v/>
      </c>
    </row>
    <row r="755" spans="2:9" ht="15" thickBot="1" x14ac:dyDescent="0.35">
      <c r="B755" s="79" t="str">
        <f t="shared" ca="1" si="87"/>
        <v/>
      </c>
      <c r="C755" s="80" t="str">
        <f t="shared" ca="1" si="81"/>
        <v/>
      </c>
      <c r="D755" s="83" t="str">
        <f t="shared" ca="1" si="82"/>
        <v/>
      </c>
      <c r="E755" s="81">
        <f t="shared" ca="1" si="86"/>
        <v>0</v>
      </c>
      <c r="F755" s="83"/>
      <c r="G755" s="82" t="str">
        <f t="shared" ca="1" si="83"/>
        <v/>
      </c>
      <c r="H755" s="82" t="str">
        <f t="shared" ca="1" si="84"/>
        <v/>
      </c>
      <c r="I755" s="82" t="str">
        <f t="shared" ca="1" si="85"/>
        <v/>
      </c>
    </row>
    <row r="756" spans="2:9" ht="15" thickBot="1" x14ac:dyDescent="0.35">
      <c r="B756" s="79" t="str">
        <f t="shared" ca="1" si="87"/>
        <v/>
      </c>
      <c r="C756" s="80" t="str">
        <f t="shared" ca="1" si="81"/>
        <v/>
      </c>
      <c r="D756" s="83" t="str">
        <f t="shared" ca="1" si="82"/>
        <v/>
      </c>
      <c r="E756" s="81">
        <f t="shared" ca="1" si="86"/>
        <v>0</v>
      </c>
      <c r="F756" s="83"/>
      <c r="G756" s="82" t="str">
        <f t="shared" ca="1" si="83"/>
        <v/>
      </c>
      <c r="H756" s="82" t="str">
        <f t="shared" ca="1" si="84"/>
        <v/>
      </c>
      <c r="I756" s="82" t="str">
        <f t="shared" ca="1" si="85"/>
        <v/>
      </c>
    </row>
    <row r="757" spans="2:9" ht="15" thickBot="1" x14ac:dyDescent="0.35">
      <c r="B757" s="79" t="str">
        <f t="shared" ca="1" si="87"/>
        <v/>
      </c>
      <c r="C757" s="80" t="str">
        <f t="shared" ca="1" si="81"/>
        <v/>
      </c>
      <c r="D757" s="83" t="str">
        <f t="shared" ca="1" si="82"/>
        <v/>
      </c>
      <c r="E757" s="81">
        <f t="shared" ca="1" si="86"/>
        <v>0</v>
      </c>
      <c r="F757" s="83"/>
      <c r="G757" s="82" t="str">
        <f t="shared" ca="1" si="83"/>
        <v/>
      </c>
      <c r="H757" s="82" t="str">
        <f t="shared" ca="1" si="84"/>
        <v/>
      </c>
      <c r="I757" s="82" t="str">
        <f t="shared" ca="1" si="85"/>
        <v/>
      </c>
    </row>
    <row r="758" spans="2:9" ht="15" thickBot="1" x14ac:dyDescent="0.35">
      <c r="B758" s="79" t="str">
        <f t="shared" ca="1" si="87"/>
        <v/>
      </c>
      <c r="C758" s="80" t="str">
        <f t="shared" ca="1" si="81"/>
        <v/>
      </c>
      <c r="D758" s="83" t="str">
        <f t="shared" ca="1" si="82"/>
        <v/>
      </c>
      <c r="E758" s="81">
        <f t="shared" ca="1" si="86"/>
        <v>0</v>
      </c>
      <c r="F758" s="83"/>
      <c r="G758" s="82" t="str">
        <f t="shared" ca="1" si="83"/>
        <v/>
      </c>
      <c r="H758" s="82" t="str">
        <f t="shared" ca="1" si="84"/>
        <v/>
      </c>
      <c r="I758" s="82" t="str">
        <f t="shared" ca="1" si="85"/>
        <v/>
      </c>
    </row>
    <row r="759" spans="2:9" ht="15" thickBot="1" x14ac:dyDescent="0.35">
      <c r="B759" s="79" t="str">
        <f t="shared" ca="1" si="87"/>
        <v/>
      </c>
      <c r="C759" s="80" t="str">
        <f t="shared" ca="1" si="81"/>
        <v/>
      </c>
      <c r="D759" s="83" t="str">
        <f t="shared" ca="1" si="82"/>
        <v/>
      </c>
      <c r="E759" s="81">
        <f t="shared" ca="1" si="86"/>
        <v>0</v>
      </c>
      <c r="F759" s="83"/>
      <c r="G759" s="82" t="str">
        <f t="shared" ca="1" si="83"/>
        <v/>
      </c>
      <c r="H759" s="82" t="str">
        <f t="shared" ca="1" si="84"/>
        <v/>
      </c>
      <c r="I759" s="82" t="str">
        <f t="shared" ca="1" si="85"/>
        <v/>
      </c>
    </row>
    <row r="760" spans="2:9" ht="15" thickBot="1" x14ac:dyDescent="0.35">
      <c r="B760" s="79" t="str">
        <f t="shared" ca="1" si="87"/>
        <v/>
      </c>
      <c r="C760" s="80" t="str">
        <f t="shared" ca="1" si="81"/>
        <v/>
      </c>
      <c r="D760" s="83" t="str">
        <f t="shared" ca="1" si="82"/>
        <v/>
      </c>
      <c r="E760" s="81">
        <f t="shared" ca="1" si="86"/>
        <v>0</v>
      </c>
      <c r="F760" s="83"/>
      <c r="G760" s="82" t="str">
        <f t="shared" ca="1" si="83"/>
        <v/>
      </c>
      <c r="H760" s="82" t="str">
        <f t="shared" ca="1" si="84"/>
        <v/>
      </c>
      <c r="I760" s="82" t="str">
        <f t="shared" ca="1" si="85"/>
        <v/>
      </c>
    </row>
    <row r="761" spans="2:9" ht="15" thickBot="1" x14ac:dyDescent="0.35">
      <c r="B761" s="79" t="str">
        <f t="shared" ca="1" si="87"/>
        <v/>
      </c>
      <c r="C761" s="80" t="str">
        <f t="shared" ca="1" si="81"/>
        <v/>
      </c>
      <c r="D761" s="83" t="str">
        <f t="shared" ca="1" si="82"/>
        <v/>
      </c>
      <c r="E761" s="81">
        <f t="shared" ca="1" si="86"/>
        <v>0</v>
      </c>
      <c r="F761" s="83"/>
      <c r="G761" s="82" t="str">
        <f t="shared" ca="1" si="83"/>
        <v/>
      </c>
      <c r="H761" s="82" t="str">
        <f t="shared" ca="1" si="84"/>
        <v/>
      </c>
      <c r="I761" s="82" t="str">
        <f t="shared" ca="1" si="85"/>
        <v/>
      </c>
    </row>
    <row r="762" spans="2:9" ht="15" thickBot="1" x14ac:dyDescent="0.35">
      <c r="B762" s="79" t="str">
        <f t="shared" ca="1" si="87"/>
        <v/>
      </c>
      <c r="C762" s="80" t="str">
        <f t="shared" ca="1" si="81"/>
        <v/>
      </c>
      <c r="D762" s="83" t="str">
        <f t="shared" ca="1" si="82"/>
        <v/>
      </c>
      <c r="E762" s="81">
        <f t="shared" ca="1" si="86"/>
        <v>0</v>
      </c>
      <c r="F762" s="83"/>
      <c r="G762" s="82" t="str">
        <f t="shared" ca="1" si="83"/>
        <v/>
      </c>
      <c r="H762" s="82" t="str">
        <f t="shared" ca="1" si="84"/>
        <v/>
      </c>
      <c r="I762" s="82" t="str">
        <f t="shared" ca="1" si="85"/>
        <v/>
      </c>
    </row>
    <row r="763" spans="2:9" ht="15" thickBot="1" x14ac:dyDescent="0.35">
      <c r="B763" s="79" t="str">
        <f t="shared" ca="1" si="87"/>
        <v/>
      </c>
      <c r="C763" s="80" t="str">
        <f t="shared" ca="1" si="81"/>
        <v/>
      </c>
      <c r="D763" s="83" t="str">
        <f t="shared" ca="1" si="82"/>
        <v/>
      </c>
      <c r="E763" s="81">
        <f t="shared" ca="1" si="86"/>
        <v>0</v>
      </c>
      <c r="F763" s="83"/>
      <c r="G763" s="82" t="str">
        <f t="shared" ca="1" si="83"/>
        <v/>
      </c>
      <c r="H763" s="82" t="str">
        <f t="shared" ca="1" si="84"/>
        <v/>
      </c>
      <c r="I763" s="82" t="str">
        <f t="shared" ca="1" si="85"/>
        <v/>
      </c>
    </row>
    <row r="764" spans="2:9" ht="15" thickBot="1" x14ac:dyDescent="0.35">
      <c r="B764" s="79" t="str">
        <f t="shared" ca="1" si="87"/>
        <v/>
      </c>
      <c r="C764" s="80" t="str">
        <f t="shared" ca="1" si="81"/>
        <v/>
      </c>
      <c r="D764" s="83" t="str">
        <f t="shared" ca="1" si="82"/>
        <v/>
      </c>
      <c r="E764" s="81">
        <f t="shared" ca="1" si="86"/>
        <v>0</v>
      </c>
      <c r="F764" s="83"/>
      <c r="G764" s="82" t="str">
        <f t="shared" ca="1" si="83"/>
        <v/>
      </c>
      <c r="H764" s="82" t="str">
        <f t="shared" ca="1" si="84"/>
        <v/>
      </c>
      <c r="I764" s="82" t="str">
        <f t="shared" ca="1" si="85"/>
        <v/>
      </c>
    </row>
    <row r="765" spans="2:9" ht="15" thickBot="1" x14ac:dyDescent="0.35">
      <c r="B765" s="79" t="str">
        <f t="shared" ca="1" si="87"/>
        <v/>
      </c>
      <c r="C765" s="80" t="str">
        <f t="shared" ca="1" si="81"/>
        <v/>
      </c>
      <c r="D765" s="83" t="str">
        <f t="shared" ca="1" si="82"/>
        <v/>
      </c>
      <c r="E765" s="81">
        <f t="shared" ca="1" si="86"/>
        <v>0</v>
      </c>
      <c r="F765" s="83"/>
      <c r="G765" s="82" t="str">
        <f t="shared" ca="1" si="83"/>
        <v/>
      </c>
      <c r="H765" s="82" t="str">
        <f t="shared" ca="1" si="84"/>
        <v/>
      </c>
      <c r="I765" s="82" t="str">
        <f t="shared" ca="1" si="85"/>
        <v/>
      </c>
    </row>
    <row r="766" spans="2:9" ht="15" thickBot="1" x14ac:dyDescent="0.35">
      <c r="B766" s="79" t="str">
        <f t="shared" ca="1" si="87"/>
        <v/>
      </c>
      <c r="C766" s="80" t="str">
        <f t="shared" ca="1" si="81"/>
        <v/>
      </c>
      <c r="D766" s="83" t="str">
        <f t="shared" ca="1" si="82"/>
        <v/>
      </c>
      <c r="E766" s="81">
        <f t="shared" ca="1" si="86"/>
        <v>0</v>
      </c>
      <c r="F766" s="83"/>
      <c r="G766" s="82" t="str">
        <f t="shared" ca="1" si="83"/>
        <v/>
      </c>
      <c r="H766" s="82" t="str">
        <f t="shared" ca="1" si="84"/>
        <v/>
      </c>
      <c r="I766" s="82" t="str">
        <f t="shared" ca="1" si="85"/>
        <v/>
      </c>
    </row>
    <row r="767" spans="2:9" ht="15" thickBot="1" x14ac:dyDescent="0.35">
      <c r="B767" s="79" t="str">
        <f t="shared" ca="1" si="87"/>
        <v/>
      </c>
      <c r="C767" s="80" t="str">
        <f t="shared" ca="1" si="81"/>
        <v/>
      </c>
      <c r="D767" s="83" t="str">
        <f t="shared" ca="1" si="82"/>
        <v/>
      </c>
      <c r="E767" s="81">
        <f t="shared" ca="1" si="86"/>
        <v>0</v>
      </c>
      <c r="F767" s="83"/>
      <c r="G767" s="82" t="str">
        <f t="shared" ca="1" si="83"/>
        <v/>
      </c>
      <c r="H767" s="82" t="str">
        <f t="shared" ca="1" si="84"/>
        <v/>
      </c>
      <c r="I767" s="82" t="str">
        <f t="shared" ca="1" si="85"/>
        <v/>
      </c>
    </row>
    <row r="768" spans="2:9" ht="15" thickBot="1" x14ac:dyDescent="0.35">
      <c r="B768" s="79" t="str">
        <f t="shared" ca="1" si="87"/>
        <v/>
      </c>
      <c r="C768" s="80" t="str">
        <f t="shared" ca="1" si="81"/>
        <v/>
      </c>
      <c r="D768" s="83" t="str">
        <f t="shared" ca="1" si="82"/>
        <v/>
      </c>
      <c r="E768" s="81">
        <f t="shared" ca="1" si="86"/>
        <v>0</v>
      </c>
      <c r="F768" s="83"/>
      <c r="G768" s="82" t="str">
        <f t="shared" ca="1" si="83"/>
        <v/>
      </c>
      <c r="H768" s="82" t="str">
        <f t="shared" ca="1" si="84"/>
        <v/>
      </c>
      <c r="I768" s="82" t="str">
        <f t="shared" ca="1" si="85"/>
        <v/>
      </c>
    </row>
    <row r="769" spans="2:9" ht="15" thickBot="1" x14ac:dyDescent="0.35">
      <c r="B769" s="79" t="str">
        <f t="shared" ca="1" si="87"/>
        <v/>
      </c>
      <c r="C769" s="80" t="str">
        <f t="shared" ca="1" si="81"/>
        <v/>
      </c>
      <c r="D769" s="83" t="str">
        <f t="shared" ca="1" si="82"/>
        <v/>
      </c>
      <c r="E769" s="81">
        <f t="shared" ca="1" si="86"/>
        <v>0</v>
      </c>
      <c r="F769" s="83"/>
      <c r="G769" s="82" t="str">
        <f t="shared" ca="1" si="83"/>
        <v/>
      </c>
      <c r="H769" s="82" t="str">
        <f t="shared" ca="1" si="84"/>
        <v/>
      </c>
      <c r="I769" s="82" t="str">
        <f t="shared" ca="1" si="85"/>
        <v/>
      </c>
    </row>
    <row r="770" spans="2:9" ht="15" thickBot="1" x14ac:dyDescent="0.35">
      <c r="B770" s="79" t="str">
        <f t="shared" ca="1" si="87"/>
        <v/>
      </c>
      <c r="C770" s="80" t="str">
        <f t="shared" ca="1" si="81"/>
        <v/>
      </c>
      <c r="D770" s="83" t="str">
        <f t="shared" ca="1" si="82"/>
        <v/>
      </c>
      <c r="E770" s="81">
        <f t="shared" ca="1" si="86"/>
        <v>0</v>
      </c>
      <c r="F770" s="83"/>
      <c r="G770" s="82" t="str">
        <f t="shared" ca="1" si="83"/>
        <v/>
      </c>
      <c r="H770" s="82" t="str">
        <f t="shared" ca="1" si="84"/>
        <v/>
      </c>
      <c r="I770" s="82" t="str">
        <f t="shared" ca="1" si="85"/>
        <v/>
      </c>
    </row>
    <row r="771" spans="2:9" ht="15" thickBot="1" x14ac:dyDescent="0.35">
      <c r="B771" s="79" t="str">
        <f t="shared" ca="1" si="87"/>
        <v/>
      </c>
      <c r="C771" s="80" t="str">
        <f t="shared" ca="1" si="81"/>
        <v/>
      </c>
      <c r="D771" s="83" t="str">
        <f t="shared" ca="1" si="82"/>
        <v/>
      </c>
      <c r="E771" s="81">
        <f t="shared" ca="1" si="86"/>
        <v>0</v>
      </c>
      <c r="F771" s="83"/>
      <c r="G771" s="82" t="str">
        <f t="shared" ca="1" si="83"/>
        <v/>
      </c>
      <c r="H771" s="82" t="str">
        <f t="shared" ca="1" si="84"/>
        <v/>
      </c>
      <c r="I771" s="82" t="str">
        <f t="shared" ca="1" si="85"/>
        <v/>
      </c>
    </row>
    <row r="772" spans="2:9" ht="15" thickBot="1" x14ac:dyDescent="0.35">
      <c r="B772" s="79" t="str">
        <f t="shared" ca="1" si="87"/>
        <v/>
      </c>
      <c r="C772" s="80" t="str">
        <f t="shared" ca="1" si="81"/>
        <v/>
      </c>
      <c r="D772" s="83" t="str">
        <f t="shared" ca="1" si="82"/>
        <v/>
      </c>
      <c r="E772" s="81">
        <f t="shared" ca="1" si="86"/>
        <v>0</v>
      </c>
      <c r="F772" s="83"/>
      <c r="G772" s="82" t="str">
        <f t="shared" ca="1" si="83"/>
        <v/>
      </c>
      <c r="H772" s="82" t="str">
        <f t="shared" ca="1" si="84"/>
        <v/>
      </c>
      <c r="I772" s="82" t="str">
        <f t="shared" ca="1" si="85"/>
        <v/>
      </c>
    </row>
    <row r="773" spans="2:9" ht="15" thickBot="1" x14ac:dyDescent="0.35">
      <c r="B773" s="79" t="str">
        <f t="shared" ca="1" si="87"/>
        <v/>
      </c>
      <c r="C773" s="80" t="str">
        <f t="shared" ca="1" si="81"/>
        <v/>
      </c>
      <c r="D773" s="83" t="str">
        <f t="shared" ca="1" si="82"/>
        <v/>
      </c>
      <c r="E773" s="81">
        <f t="shared" ca="1" si="86"/>
        <v>0</v>
      </c>
      <c r="F773" s="83"/>
      <c r="G773" s="82" t="str">
        <f t="shared" ca="1" si="83"/>
        <v/>
      </c>
      <c r="H773" s="82" t="str">
        <f t="shared" ca="1" si="84"/>
        <v/>
      </c>
      <c r="I773" s="82" t="str">
        <f t="shared" ca="1" si="85"/>
        <v/>
      </c>
    </row>
    <row r="774" spans="2:9" ht="15" thickBot="1" x14ac:dyDescent="0.35">
      <c r="B774" s="79" t="str">
        <f t="shared" ca="1" si="87"/>
        <v/>
      </c>
      <c r="C774" s="80" t="str">
        <f t="shared" ca="1" si="81"/>
        <v/>
      </c>
      <c r="D774" s="83" t="str">
        <f t="shared" ca="1" si="82"/>
        <v/>
      </c>
      <c r="E774" s="81">
        <f t="shared" ca="1" si="86"/>
        <v>0</v>
      </c>
      <c r="F774" s="83"/>
      <c r="G774" s="82" t="str">
        <f t="shared" ca="1" si="83"/>
        <v/>
      </c>
      <c r="H774" s="82" t="str">
        <f t="shared" ca="1" si="84"/>
        <v/>
      </c>
      <c r="I774" s="82" t="str">
        <f t="shared" ca="1" si="85"/>
        <v/>
      </c>
    </row>
    <row r="775" spans="2:9" ht="15" thickBot="1" x14ac:dyDescent="0.35">
      <c r="B775" s="79" t="str">
        <f t="shared" ca="1" si="87"/>
        <v/>
      </c>
      <c r="C775" s="80" t="str">
        <f t="shared" ca="1" si="81"/>
        <v/>
      </c>
      <c r="D775" s="83" t="str">
        <f t="shared" ca="1" si="82"/>
        <v/>
      </c>
      <c r="E775" s="81">
        <f t="shared" ca="1" si="86"/>
        <v>0</v>
      </c>
      <c r="F775" s="83"/>
      <c r="G775" s="82" t="str">
        <f t="shared" ca="1" si="83"/>
        <v/>
      </c>
      <c r="H775" s="82" t="str">
        <f t="shared" ca="1" si="84"/>
        <v/>
      </c>
      <c r="I775" s="82" t="str">
        <f t="shared" ca="1" si="85"/>
        <v/>
      </c>
    </row>
    <row r="776" spans="2:9" ht="15" thickBot="1" x14ac:dyDescent="0.35">
      <c r="B776" s="79" t="str">
        <f t="shared" ca="1" si="87"/>
        <v/>
      </c>
      <c r="C776" s="80" t="str">
        <f t="shared" ca="1" si="81"/>
        <v/>
      </c>
      <c r="D776" s="83" t="str">
        <f t="shared" ca="1" si="82"/>
        <v/>
      </c>
      <c r="E776" s="81">
        <f t="shared" ca="1" si="86"/>
        <v>0</v>
      </c>
      <c r="F776" s="83"/>
      <c r="G776" s="82" t="str">
        <f t="shared" ca="1" si="83"/>
        <v/>
      </c>
      <c r="H776" s="82" t="str">
        <f t="shared" ca="1" si="84"/>
        <v/>
      </c>
      <c r="I776" s="82" t="str">
        <f t="shared" ca="1" si="85"/>
        <v/>
      </c>
    </row>
    <row r="777" spans="2:9" ht="15" thickBot="1" x14ac:dyDescent="0.35">
      <c r="B777" s="79" t="str">
        <f t="shared" ca="1" si="87"/>
        <v/>
      </c>
      <c r="C777" s="80" t="str">
        <f t="shared" ca="1" si="81"/>
        <v/>
      </c>
      <c r="D777" s="83" t="str">
        <f t="shared" ca="1" si="82"/>
        <v/>
      </c>
      <c r="E777" s="81">
        <f t="shared" ca="1" si="86"/>
        <v>0</v>
      </c>
      <c r="F777" s="83"/>
      <c r="G777" s="82" t="str">
        <f t="shared" ca="1" si="83"/>
        <v/>
      </c>
      <c r="H777" s="82" t="str">
        <f t="shared" ca="1" si="84"/>
        <v/>
      </c>
      <c r="I777" s="82" t="str">
        <f t="shared" ca="1" si="85"/>
        <v/>
      </c>
    </row>
    <row r="778" spans="2:9" ht="15" thickBot="1" x14ac:dyDescent="0.35">
      <c r="B778" s="79" t="str">
        <f t="shared" ca="1" si="87"/>
        <v/>
      </c>
      <c r="C778" s="80" t="str">
        <f t="shared" ca="1" si="81"/>
        <v/>
      </c>
      <c r="D778" s="83" t="str">
        <f t="shared" ca="1" si="82"/>
        <v/>
      </c>
      <c r="E778" s="81">
        <f t="shared" ca="1" si="86"/>
        <v>0</v>
      </c>
      <c r="F778" s="83"/>
      <c r="G778" s="82" t="str">
        <f t="shared" ca="1" si="83"/>
        <v/>
      </c>
      <c r="H778" s="82" t="str">
        <f t="shared" ca="1" si="84"/>
        <v/>
      </c>
      <c r="I778" s="82" t="str">
        <f t="shared" ca="1" si="85"/>
        <v/>
      </c>
    </row>
    <row r="779" spans="2:9" ht="15" thickBot="1" x14ac:dyDescent="0.35">
      <c r="B779" s="79" t="str">
        <f t="shared" ca="1" si="87"/>
        <v/>
      </c>
      <c r="C779" s="80" t="str">
        <f t="shared" ca="1" si="81"/>
        <v/>
      </c>
      <c r="D779" s="83" t="str">
        <f t="shared" ca="1" si="82"/>
        <v/>
      </c>
      <c r="E779" s="81">
        <f t="shared" ca="1" si="86"/>
        <v>0</v>
      </c>
      <c r="F779" s="83"/>
      <c r="G779" s="82" t="str">
        <f t="shared" ca="1" si="83"/>
        <v/>
      </c>
      <c r="H779" s="82" t="str">
        <f t="shared" ca="1" si="84"/>
        <v/>
      </c>
      <c r="I779" s="82" t="str">
        <f t="shared" ca="1" si="85"/>
        <v/>
      </c>
    </row>
    <row r="780" spans="2:9" ht="15" thickBot="1" x14ac:dyDescent="0.35">
      <c r="B780" s="79" t="str">
        <f t="shared" ca="1" si="87"/>
        <v/>
      </c>
      <c r="C780" s="80" t="str">
        <f t="shared" ca="1" si="81"/>
        <v/>
      </c>
      <c r="D780" s="83" t="str">
        <f t="shared" ca="1" si="82"/>
        <v/>
      </c>
      <c r="E780" s="81">
        <f t="shared" ca="1" si="86"/>
        <v>0</v>
      </c>
      <c r="F780" s="83"/>
      <c r="G780" s="82" t="str">
        <f t="shared" ca="1" si="83"/>
        <v/>
      </c>
      <c r="H780" s="82" t="str">
        <f t="shared" ca="1" si="84"/>
        <v/>
      </c>
      <c r="I780" s="82" t="str">
        <f t="shared" ca="1" si="85"/>
        <v/>
      </c>
    </row>
    <row r="781" spans="2:9" ht="15" thickBot="1" x14ac:dyDescent="0.35">
      <c r="B781" s="79" t="str">
        <f t="shared" ca="1" si="87"/>
        <v/>
      </c>
      <c r="C781" s="80" t="str">
        <f t="shared" ca="1" si="81"/>
        <v/>
      </c>
      <c r="D781" s="83" t="str">
        <f t="shared" ca="1" si="82"/>
        <v/>
      </c>
      <c r="E781" s="81">
        <f t="shared" ca="1" si="86"/>
        <v>0</v>
      </c>
      <c r="F781" s="83"/>
      <c r="G781" s="82" t="str">
        <f t="shared" ca="1" si="83"/>
        <v/>
      </c>
      <c r="H781" s="82" t="str">
        <f t="shared" ca="1" si="84"/>
        <v/>
      </c>
      <c r="I781" s="82" t="str">
        <f t="shared" ca="1" si="85"/>
        <v/>
      </c>
    </row>
    <row r="782" spans="2:9" ht="15" thickBot="1" x14ac:dyDescent="0.35">
      <c r="B782" s="79" t="str">
        <f t="shared" ca="1" si="87"/>
        <v/>
      </c>
      <c r="C782" s="80" t="str">
        <f t="shared" ca="1" si="81"/>
        <v/>
      </c>
      <c r="D782" s="83" t="str">
        <f t="shared" ca="1" si="82"/>
        <v/>
      </c>
      <c r="E782" s="81">
        <f t="shared" ca="1" si="86"/>
        <v>0</v>
      </c>
      <c r="F782" s="83"/>
      <c r="G782" s="82" t="str">
        <f t="shared" ca="1" si="83"/>
        <v/>
      </c>
      <c r="H782" s="82" t="str">
        <f t="shared" ca="1" si="84"/>
        <v/>
      </c>
      <c r="I782" s="82" t="str">
        <f t="shared" ca="1" si="85"/>
        <v/>
      </c>
    </row>
    <row r="783" spans="2:9" ht="15" thickBot="1" x14ac:dyDescent="0.35">
      <c r="B783" s="79" t="str">
        <f t="shared" ca="1" si="87"/>
        <v/>
      </c>
      <c r="C783" s="80" t="str">
        <f t="shared" ca="1" si="81"/>
        <v/>
      </c>
      <c r="D783" s="83" t="str">
        <f t="shared" ca="1" si="82"/>
        <v/>
      </c>
      <c r="E783" s="81">
        <f t="shared" ca="1" si="86"/>
        <v>0</v>
      </c>
      <c r="F783" s="83"/>
      <c r="G783" s="82" t="str">
        <f t="shared" ca="1" si="83"/>
        <v/>
      </c>
      <c r="H783" s="82" t="str">
        <f t="shared" ca="1" si="84"/>
        <v/>
      </c>
      <c r="I783" s="82" t="str">
        <f t="shared" ca="1" si="85"/>
        <v/>
      </c>
    </row>
    <row r="784" spans="2:9" ht="15" thickBot="1" x14ac:dyDescent="0.35">
      <c r="B784" s="79" t="str">
        <f t="shared" ca="1" si="87"/>
        <v/>
      </c>
      <c r="C784" s="80" t="str">
        <f t="shared" ca="1" si="81"/>
        <v/>
      </c>
      <c r="D784" s="83" t="str">
        <f t="shared" ca="1" si="82"/>
        <v/>
      </c>
      <c r="E784" s="81">
        <f t="shared" ca="1" si="86"/>
        <v>0</v>
      </c>
      <c r="F784" s="83"/>
      <c r="G784" s="82" t="str">
        <f t="shared" ca="1" si="83"/>
        <v/>
      </c>
      <c r="H784" s="82" t="str">
        <f t="shared" ca="1" si="84"/>
        <v/>
      </c>
      <c r="I784" s="82" t="str">
        <f t="shared" ca="1" si="85"/>
        <v/>
      </c>
    </row>
    <row r="785" spans="2:9" ht="15" thickBot="1" x14ac:dyDescent="0.35">
      <c r="B785" s="79" t="str">
        <f t="shared" ca="1" si="87"/>
        <v/>
      </c>
      <c r="C785" s="80" t="str">
        <f t="shared" ca="1" si="81"/>
        <v/>
      </c>
      <c r="D785" s="83" t="str">
        <f t="shared" ca="1" si="82"/>
        <v/>
      </c>
      <c r="E785" s="81">
        <f t="shared" ca="1" si="86"/>
        <v>0</v>
      </c>
      <c r="F785" s="83"/>
      <c r="G785" s="82" t="str">
        <f t="shared" ca="1" si="83"/>
        <v/>
      </c>
      <c r="H785" s="82" t="str">
        <f t="shared" ca="1" si="84"/>
        <v/>
      </c>
      <c r="I785" s="82" t="str">
        <f t="shared" ca="1" si="85"/>
        <v/>
      </c>
    </row>
    <row r="786" spans="2:9" ht="15" thickBot="1" x14ac:dyDescent="0.35">
      <c r="B786" s="79" t="str">
        <f t="shared" ca="1" si="87"/>
        <v/>
      </c>
      <c r="C786" s="80" t="str">
        <f t="shared" ca="1" si="81"/>
        <v/>
      </c>
      <c r="D786" s="83" t="str">
        <f t="shared" ca="1" si="82"/>
        <v/>
      </c>
      <c r="E786" s="81">
        <f t="shared" ca="1" si="86"/>
        <v>0</v>
      </c>
      <c r="F786" s="83"/>
      <c r="G786" s="82" t="str">
        <f t="shared" ca="1" si="83"/>
        <v/>
      </c>
      <c r="H786" s="82" t="str">
        <f t="shared" ca="1" si="84"/>
        <v/>
      </c>
      <c r="I786" s="82" t="str">
        <f t="shared" ca="1" si="85"/>
        <v/>
      </c>
    </row>
    <row r="787" spans="2:9" ht="15" thickBot="1" x14ac:dyDescent="0.35">
      <c r="B787" s="79" t="str">
        <f t="shared" ca="1" si="87"/>
        <v/>
      </c>
      <c r="C787" s="80" t="str">
        <f t="shared" ca="1" si="81"/>
        <v/>
      </c>
      <c r="D787" s="83" t="str">
        <f t="shared" ca="1" si="82"/>
        <v/>
      </c>
      <c r="E787" s="81">
        <f t="shared" ca="1" si="86"/>
        <v>0</v>
      </c>
      <c r="F787" s="83"/>
      <c r="G787" s="82" t="str">
        <f t="shared" ca="1" si="83"/>
        <v/>
      </c>
      <c r="H787" s="82" t="str">
        <f t="shared" ca="1" si="84"/>
        <v/>
      </c>
      <c r="I787" s="82" t="str">
        <f t="shared" ca="1" si="85"/>
        <v/>
      </c>
    </row>
    <row r="788" spans="2:9" ht="15" thickBot="1" x14ac:dyDescent="0.35">
      <c r="B788" s="79" t="str">
        <f t="shared" ca="1" si="87"/>
        <v/>
      </c>
      <c r="C788" s="80" t="str">
        <f t="shared" ca="1" si="81"/>
        <v/>
      </c>
      <c r="D788" s="83" t="str">
        <f t="shared" ca="1" si="82"/>
        <v/>
      </c>
      <c r="E788" s="81">
        <f t="shared" ca="1" si="86"/>
        <v>0</v>
      </c>
      <c r="F788" s="83"/>
      <c r="G788" s="82" t="str">
        <f t="shared" ca="1" si="83"/>
        <v/>
      </c>
      <c r="H788" s="82" t="str">
        <f t="shared" ca="1" si="84"/>
        <v/>
      </c>
      <c r="I788" s="82" t="str">
        <f t="shared" ca="1" si="85"/>
        <v/>
      </c>
    </row>
    <row r="789" spans="2:9" ht="15" thickBot="1" x14ac:dyDescent="0.35">
      <c r="B789" s="79" t="str">
        <f t="shared" ca="1" si="87"/>
        <v/>
      </c>
      <c r="C789" s="80" t="str">
        <f t="shared" ca="1" si="81"/>
        <v/>
      </c>
      <c r="D789" s="83" t="str">
        <f t="shared" ca="1" si="82"/>
        <v/>
      </c>
      <c r="E789" s="81">
        <f t="shared" ca="1" si="86"/>
        <v>0</v>
      </c>
      <c r="F789" s="83"/>
      <c r="G789" s="82" t="str">
        <f t="shared" ca="1" si="83"/>
        <v/>
      </c>
      <c r="H789" s="82" t="str">
        <f t="shared" ca="1" si="84"/>
        <v/>
      </c>
      <c r="I789" s="82" t="str">
        <f t="shared" ca="1" si="85"/>
        <v/>
      </c>
    </row>
    <row r="790" spans="2:9" ht="15" thickBot="1" x14ac:dyDescent="0.35">
      <c r="B790" s="79" t="str">
        <f t="shared" ca="1" si="87"/>
        <v/>
      </c>
      <c r="C790" s="80" t="str">
        <f t="shared" ca="1" si="81"/>
        <v/>
      </c>
      <c r="D790" s="83" t="str">
        <f t="shared" ca="1" si="82"/>
        <v/>
      </c>
      <c r="E790" s="81">
        <f t="shared" ca="1" si="86"/>
        <v>0</v>
      </c>
      <c r="F790" s="83"/>
      <c r="G790" s="82" t="str">
        <f t="shared" ca="1" si="83"/>
        <v/>
      </c>
      <c r="H790" s="82" t="str">
        <f t="shared" ca="1" si="84"/>
        <v/>
      </c>
      <c r="I790" s="82" t="str">
        <f t="shared" ca="1" si="85"/>
        <v/>
      </c>
    </row>
    <row r="791" spans="2:9" ht="15" thickBot="1" x14ac:dyDescent="0.35">
      <c r="B791" s="79" t="str">
        <f t="shared" ca="1" si="87"/>
        <v/>
      </c>
      <c r="C791" s="80" t="str">
        <f t="shared" ca="1" si="81"/>
        <v/>
      </c>
      <c r="D791" s="83" t="str">
        <f t="shared" ca="1" si="82"/>
        <v/>
      </c>
      <c r="E791" s="81">
        <f t="shared" ca="1" si="86"/>
        <v>0</v>
      </c>
      <c r="F791" s="83"/>
      <c r="G791" s="82" t="str">
        <f t="shared" ca="1" si="83"/>
        <v/>
      </c>
      <c r="H791" s="82" t="str">
        <f t="shared" ca="1" si="84"/>
        <v/>
      </c>
      <c r="I791" s="82" t="str">
        <f t="shared" ca="1" si="85"/>
        <v/>
      </c>
    </row>
    <row r="792" spans="2:9" ht="15" thickBot="1" x14ac:dyDescent="0.35">
      <c r="B792" s="79" t="str">
        <f t="shared" ca="1" si="87"/>
        <v/>
      </c>
      <c r="C792" s="80" t="str">
        <f t="shared" ref="C792:C855" ca="1" si="88">IF($E$10="End of the Period",IF(B792="","",IF(OR(payment_frequency_4="Weekly",payment_frequency_4="Bi-weekly",payment_frequency_4="Semi-monthly"),first_payment_date_4+B792*VLOOKUP(payment_frequency_4,periodic_table,2,0),EDATE(first_payment_date_4,B792*VLOOKUP(payment_frequency_4,periodic_table,2,0)))),IF(B792="","",IF(OR(payment_frequency_4="Weekly",payment_frequency_4="Bi-weekly",payment_frequency_4="Semi-monthly"),first_payment_date_4+(B792-1)*VLOOKUP(payment_frequency_4,periodic_table,2,0),EDATE(first_payment_date_4,(B792-1)*VLOOKUP(payment_frequency_4,periodic_table,2,0)))))</f>
        <v/>
      </c>
      <c r="D792" s="83" t="str">
        <f t="shared" ref="D792:D855" ca="1" si="89">IF(B792="","",IF(I791&lt;payment_4,I791*(1+rate_4),payment_4))</f>
        <v/>
      </c>
      <c r="E792" s="81">
        <f t="shared" ca="1" si="86"/>
        <v>0</v>
      </c>
      <c r="F792" s="83"/>
      <c r="G792" s="82" t="str">
        <f t="shared" ref="G792:G855" ca="1" si="90">IF(AND(payment_type_4=1,B792=1),0,IF(B792="","",I791*rate_4))</f>
        <v/>
      </c>
      <c r="H792" s="82" t="str">
        <f t="shared" ca="1" si="84"/>
        <v/>
      </c>
      <c r="I792" s="82" t="str">
        <f t="shared" ca="1" si="85"/>
        <v/>
      </c>
    </row>
    <row r="793" spans="2:9" ht="15" thickBot="1" x14ac:dyDescent="0.35">
      <c r="B793" s="79" t="str">
        <f t="shared" ca="1" si="87"/>
        <v/>
      </c>
      <c r="C793" s="80" t="str">
        <f t="shared" ca="1" si="88"/>
        <v/>
      </c>
      <c r="D793" s="83" t="str">
        <f t="shared" ca="1" si="89"/>
        <v/>
      </c>
      <c r="E793" s="81">
        <f t="shared" ca="1" si="86"/>
        <v>0</v>
      </c>
      <c r="F793" s="83"/>
      <c r="G793" s="82" t="str">
        <f t="shared" ca="1" si="90"/>
        <v/>
      </c>
      <c r="H793" s="82" t="str">
        <f t="shared" ref="H793:H856" ca="1" si="91">IF(B793="","",D793-G793+E793+F793)</f>
        <v/>
      </c>
      <c r="I793" s="82" t="str">
        <f t="shared" ref="I793:I856" ca="1" si="92">IFERROR(IF(H793&lt;=0,"",I792-H793),"")</f>
        <v/>
      </c>
    </row>
    <row r="794" spans="2:9" ht="15" thickBot="1" x14ac:dyDescent="0.35">
      <c r="B794" s="79" t="str">
        <f t="shared" ca="1" si="87"/>
        <v/>
      </c>
      <c r="C794" s="80" t="str">
        <f t="shared" ca="1" si="88"/>
        <v/>
      </c>
      <c r="D794" s="83" t="str">
        <f t="shared" ca="1" si="89"/>
        <v/>
      </c>
      <c r="E794" s="81">
        <f t="shared" ca="1" si="86"/>
        <v>0</v>
      </c>
      <c r="F794" s="83"/>
      <c r="G794" s="82" t="str">
        <f t="shared" ca="1" si="90"/>
        <v/>
      </c>
      <c r="H794" s="82" t="str">
        <f t="shared" ca="1" si="91"/>
        <v/>
      </c>
      <c r="I794" s="82" t="str">
        <f t="shared" ca="1" si="92"/>
        <v/>
      </c>
    </row>
    <row r="795" spans="2:9" ht="15" thickBot="1" x14ac:dyDescent="0.35">
      <c r="B795" s="79" t="str">
        <f t="shared" ca="1" si="87"/>
        <v/>
      </c>
      <c r="C795" s="80" t="str">
        <f t="shared" ca="1" si="88"/>
        <v/>
      </c>
      <c r="D795" s="83" t="str">
        <f t="shared" ca="1" si="89"/>
        <v/>
      </c>
      <c r="E795" s="81">
        <f t="shared" ca="1" si="86"/>
        <v>0</v>
      </c>
      <c r="F795" s="83"/>
      <c r="G795" s="82" t="str">
        <f t="shared" ca="1" si="90"/>
        <v/>
      </c>
      <c r="H795" s="82" t="str">
        <f t="shared" ca="1" si="91"/>
        <v/>
      </c>
      <c r="I795" s="82" t="str">
        <f t="shared" ca="1" si="92"/>
        <v/>
      </c>
    </row>
    <row r="796" spans="2:9" ht="15" thickBot="1" x14ac:dyDescent="0.35">
      <c r="B796" s="79" t="str">
        <f t="shared" ca="1" si="87"/>
        <v/>
      </c>
      <c r="C796" s="80" t="str">
        <f t="shared" ca="1" si="88"/>
        <v/>
      </c>
      <c r="D796" s="83" t="str">
        <f t="shared" ca="1" si="89"/>
        <v/>
      </c>
      <c r="E796" s="81">
        <f t="shared" ca="1" si="86"/>
        <v>0</v>
      </c>
      <c r="F796" s="83"/>
      <c r="G796" s="82" t="str">
        <f t="shared" ca="1" si="90"/>
        <v/>
      </c>
      <c r="H796" s="82" t="str">
        <f t="shared" ca="1" si="91"/>
        <v/>
      </c>
      <c r="I796" s="82" t="str">
        <f t="shared" ca="1" si="92"/>
        <v/>
      </c>
    </row>
    <row r="797" spans="2:9" ht="15" thickBot="1" x14ac:dyDescent="0.35">
      <c r="B797" s="79" t="str">
        <f t="shared" ca="1" si="87"/>
        <v/>
      </c>
      <c r="C797" s="80" t="str">
        <f t="shared" ca="1" si="88"/>
        <v/>
      </c>
      <c r="D797" s="83" t="str">
        <f t="shared" ca="1" si="89"/>
        <v/>
      </c>
      <c r="E797" s="81">
        <f t="shared" ca="1" si="86"/>
        <v>0</v>
      </c>
      <c r="F797" s="83"/>
      <c r="G797" s="82" t="str">
        <f t="shared" ca="1" si="90"/>
        <v/>
      </c>
      <c r="H797" s="82" t="str">
        <f t="shared" ca="1" si="91"/>
        <v/>
      </c>
      <c r="I797" s="82" t="str">
        <f t="shared" ca="1" si="92"/>
        <v/>
      </c>
    </row>
    <row r="798" spans="2:9" ht="15" thickBot="1" x14ac:dyDescent="0.35">
      <c r="B798" s="79" t="str">
        <f t="shared" ca="1" si="87"/>
        <v/>
      </c>
      <c r="C798" s="80" t="str">
        <f t="shared" ca="1" si="88"/>
        <v/>
      </c>
      <c r="D798" s="83" t="str">
        <f t="shared" ca="1" si="89"/>
        <v/>
      </c>
      <c r="E798" s="81">
        <f t="shared" ca="1" si="86"/>
        <v>0</v>
      </c>
      <c r="F798" s="83"/>
      <c r="G798" s="82" t="str">
        <f t="shared" ca="1" si="90"/>
        <v/>
      </c>
      <c r="H798" s="82" t="str">
        <f t="shared" ca="1" si="91"/>
        <v/>
      </c>
      <c r="I798" s="82" t="str">
        <f t="shared" ca="1" si="92"/>
        <v/>
      </c>
    </row>
    <row r="799" spans="2:9" ht="15" thickBot="1" x14ac:dyDescent="0.35">
      <c r="B799" s="79" t="str">
        <f t="shared" ca="1" si="87"/>
        <v/>
      </c>
      <c r="C799" s="80" t="str">
        <f t="shared" ca="1" si="88"/>
        <v/>
      </c>
      <c r="D799" s="83" t="str">
        <f t="shared" ca="1" si="89"/>
        <v/>
      </c>
      <c r="E799" s="81">
        <f t="shared" ca="1" si="86"/>
        <v>0</v>
      </c>
      <c r="F799" s="83"/>
      <c r="G799" s="82" t="str">
        <f t="shared" ca="1" si="90"/>
        <v/>
      </c>
      <c r="H799" s="82" t="str">
        <f t="shared" ca="1" si="91"/>
        <v/>
      </c>
      <c r="I799" s="82" t="str">
        <f t="shared" ca="1" si="92"/>
        <v/>
      </c>
    </row>
    <row r="800" spans="2:9" ht="15" thickBot="1" x14ac:dyDescent="0.35">
      <c r="B800" s="79" t="str">
        <f t="shared" ca="1" si="87"/>
        <v/>
      </c>
      <c r="C800" s="80" t="str">
        <f t="shared" ca="1" si="88"/>
        <v/>
      </c>
      <c r="D800" s="83" t="str">
        <f t="shared" ca="1" si="89"/>
        <v/>
      </c>
      <c r="E800" s="81">
        <f t="shared" ca="1" si="86"/>
        <v>0</v>
      </c>
      <c r="F800" s="83"/>
      <c r="G800" s="82" t="str">
        <f t="shared" ca="1" si="90"/>
        <v/>
      </c>
      <c r="H800" s="82" t="str">
        <f t="shared" ca="1" si="91"/>
        <v/>
      </c>
      <c r="I800" s="82" t="str">
        <f t="shared" ca="1" si="92"/>
        <v/>
      </c>
    </row>
    <row r="801" spans="2:9" ht="15" thickBot="1" x14ac:dyDescent="0.35">
      <c r="B801" s="79" t="str">
        <f t="shared" ca="1" si="87"/>
        <v/>
      </c>
      <c r="C801" s="80" t="str">
        <f t="shared" ca="1" si="88"/>
        <v/>
      </c>
      <c r="D801" s="83" t="str">
        <f t="shared" ca="1" si="89"/>
        <v/>
      </c>
      <c r="E801" s="81">
        <f t="shared" ca="1" si="86"/>
        <v>0</v>
      </c>
      <c r="F801" s="83"/>
      <c r="G801" s="82" t="str">
        <f t="shared" ca="1" si="90"/>
        <v/>
      </c>
      <c r="H801" s="82" t="str">
        <f t="shared" ca="1" si="91"/>
        <v/>
      </c>
      <c r="I801" s="82" t="str">
        <f t="shared" ca="1" si="92"/>
        <v/>
      </c>
    </row>
    <row r="802" spans="2:9" ht="15" thickBot="1" x14ac:dyDescent="0.35">
      <c r="B802" s="79" t="str">
        <f t="shared" ca="1" si="87"/>
        <v/>
      </c>
      <c r="C802" s="80" t="str">
        <f t="shared" ca="1" si="88"/>
        <v/>
      </c>
      <c r="D802" s="83" t="str">
        <f t="shared" ca="1" si="89"/>
        <v/>
      </c>
      <c r="E802" s="81">
        <f t="shared" ca="1" si="86"/>
        <v>0</v>
      </c>
      <c r="F802" s="83"/>
      <c r="G802" s="82" t="str">
        <f t="shared" ca="1" si="90"/>
        <v/>
      </c>
      <c r="H802" s="82" t="str">
        <f t="shared" ca="1" si="91"/>
        <v/>
      </c>
      <c r="I802" s="82" t="str">
        <f t="shared" ca="1" si="92"/>
        <v/>
      </c>
    </row>
    <row r="803" spans="2:9" ht="15" thickBot="1" x14ac:dyDescent="0.35">
      <c r="B803" s="79" t="str">
        <f t="shared" ca="1" si="87"/>
        <v/>
      </c>
      <c r="C803" s="80" t="str">
        <f t="shared" ca="1" si="88"/>
        <v/>
      </c>
      <c r="D803" s="83" t="str">
        <f t="shared" ca="1" si="89"/>
        <v/>
      </c>
      <c r="E803" s="81">
        <f t="shared" ca="1" si="86"/>
        <v>0</v>
      </c>
      <c r="F803" s="83"/>
      <c r="G803" s="82" t="str">
        <f t="shared" ca="1" si="90"/>
        <v/>
      </c>
      <c r="H803" s="82" t="str">
        <f t="shared" ca="1" si="91"/>
        <v/>
      </c>
      <c r="I803" s="82" t="str">
        <f t="shared" ca="1" si="92"/>
        <v/>
      </c>
    </row>
    <row r="804" spans="2:9" ht="15" thickBot="1" x14ac:dyDescent="0.35">
      <c r="B804" s="79" t="str">
        <f t="shared" ca="1" si="87"/>
        <v/>
      </c>
      <c r="C804" s="80" t="str">
        <f t="shared" ca="1" si="88"/>
        <v/>
      </c>
      <c r="D804" s="83" t="str">
        <f t="shared" ca="1" si="89"/>
        <v/>
      </c>
      <c r="E804" s="81">
        <f t="shared" ref="E804:E867" ca="1" si="93">IFERROR(IF(I803-D804&lt;$E$13,0,IF(B804=$I$17,$E$13,IF(B804&lt;$I$17,0,IF(MOD(B804-$I$17,$E$18)=0,$E$13,0)))),0)</f>
        <v>0</v>
      </c>
      <c r="F804" s="83"/>
      <c r="G804" s="82" t="str">
        <f t="shared" ca="1" si="90"/>
        <v/>
      </c>
      <c r="H804" s="82" t="str">
        <f t="shared" ca="1" si="91"/>
        <v/>
      </c>
      <c r="I804" s="82" t="str">
        <f t="shared" ca="1" si="92"/>
        <v/>
      </c>
    </row>
    <row r="805" spans="2:9" ht="15" thickBot="1" x14ac:dyDescent="0.35">
      <c r="B805" s="79" t="str">
        <f t="shared" ca="1" si="87"/>
        <v/>
      </c>
      <c r="C805" s="80" t="str">
        <f t="shared" ca="1" si="88"/>
        <v/>
      </c>
      <c r="D805" s="83" t="str">
        <f t="shared" ca="1" si="89"/>
        <v/>
      </c>
      <c r="E805" s="81">
        <f t="shared" ca="1" si="93"/>
        <v>0</v>
      </c>
      <c r="F805" s="83"/>
      <c r="G805" s="82" t="str">
        <f t="shared" ca="1" si="90"/>
        <v/>
      </c>
      <c r="H805" s="82" t="str">
        <f t="shared" ca="1" si="91"/>
        <v/>
      </c>
      <c r="I805" s="82" t="str">
        <f t="shared" ca="1" si="92"/>
        <v/>
      </c>
    </row>
    <row r="806" spans="2:9" ht="15" thickBot="1" x14ac:dyDescent="0.35">
      <c r="B806" s="79" t="str">
        <f t="shared" ca="1" si="87"/>
        <v/>
      </c>
      <c r="C806" s="80" t="str">
        <f t="shared" ca="1" si="88"/>
        <v/>
      </c>
      <c r="D806" s="83" t="str">
        <f t="shared" ca="1" si="89"/>
        <v/>
      </c>
      <c r="E806" s="81">
        <f t="shared" ca="1" si="93"/>
        <v>0</v>
      </c>
      <c r="F806" s="83"/>
      <c r="G806" s="82" t="str">
        <f t="shared" ca="1" si="90"/>
        <v/>
      </c>
      <c r="H806" s="82" t="str">
        <f t="shared" ca="1" si="91"/>
        <v/>
      </c>
      <c r="I806" s="82" t="str">
        <f t="shared" ca="1" si="92"/>
        <v/>
      </c>
    </row>
    <row r="807" spans="2:9" ht="15" thickBot="1" x14ac:dyDescent="0.35">
      <c r="B807" s="79" t="str">
        <f t="shared" ca="1" si="87"/>
        <v/>
      </c>
      <c r="C807" s="80" t="str">
        <f t="shared" ca="1" si="88"/>
        <v/>
      </c>
      <c r="D807" s="83" t="str">
        <f t="shared" ca="1" si="89"/>
        <v/>
      </c>
      <c r="E807" s="81">
        <f t="shared" ca="1" si="93"/>
        <v>0</v>
      </c>
      <c r="F807" s="83"/>
      <c r="G807" s="82" t="str">
        <f t="shared" ca="1" si="90"/>
        <v/>
      </c>
      <c r="H807" s="82" t="str">
        <f t="shared" ca="1" si="91"/>
        <v/>
      </c>
      <c r="I807" s="82" t="str">
        <f t="shared" ca="1" si="92"/>
        <v/>
      </c>
    </row>
    <row r="808" spans="2:9" ht="15" thickBot="1" x14ac:dyDescent="0.35">
      <c r="B808" s="79" t="str">
        <f t="shared" ca="1" si="87"/>
        <v/>
      </c>
      <c r="C808" s="80" t="str">
        <f t="shared" ca="1" si="88"/>
        <v/>
      </c>
      <c r="D808" s="83" t="str">
        <f t="shared" ca="1" si="89"/>
        <v/>
      </c>
      <c r="E808" s="81">
        <f t="shared" ca="1" si="93"/>
        <v>0</v>
      </c>
      <c r="F808" s="83"/>
      <c r="G808" s="82" t="str">
        <f t="shared" ca="1" si="90"/>
        <v/>
      </c>
      <c r="H808" s="82" t="str">
        <f t="shared" ca="1" si="91"/>
        <v/>
      </c>
      <c r="I808" s="82" t="str">
        <f t="shared" ca="1" si="92"/>
        <v/>
      </c>
    </row>
    <row r="809" spans="2:9" ht="15" thickBot="1" x14ac:dyDescent="0.35">
      <c r="B809" s="79" t="str">
        <f t="shared" ca="1" si="87"/>
        <v/>
      </c>
      <c r="C809" s="80" t="str">
        <f t="shared" ca="1" si="88"/>
        <v/>
      </c>
      <c r="D809" s="83" t="str">
        <f t="shared" ca="1" si="89"/>
        <v/>
      </c>
      <c r="E809" s="81">
        <f t="shared" ca="1" si="93"/>
        <v>0</v>
      </c>
      <c r="F809" s="83"/>
      <c r="G809" s="82" t="str">
        <f t="shared" ca="1" si="90"/>
        <v/>
      </c>
      <c r="H809" s="82" t="str">
        <f t="shared" ca="1" si="91"/>
        <v/>
      </c>
      <c r="I809" s="82" t="str">
        <f t="shared" ca="1" si="92"/>
        <v/>
      </c>
    </row>
    <row r="810" spans="2:9" ht="15" thickBot="1" x14ac:dyDescent="0.35">
      <c r="B810" s="79" t="str">
        <f t="shared" ca="1" si="87"/>
        <v/>
      </c>
      <c r="C810" s="80" t="str">
        <f t="shared" ca="1" si="88"/>
        <v/>
      </c>
      <c r="D810" s="83" t="str">
        <f t="shared" ca="1" si="89"/>
        <v/>
      </c>
      <c r="E810" s="81">
        <f t="shared" ca="1" si="93"/>
        <v>0</v>
      </c>
      <c r="F810" s="83"/>
      <c r="G810" s="82" t="str">
        <f t="shared" ca="1" si="90"/>
        <v/>
      </c>
      <c r="H810" s="82" t="str">
        <f t="shared" ca="1" si="91"/>
        <v/>
      </c>
      <c r="I810" s="82" t="str">
        <f t="shared" ca="1" si="92"/>
        <v/>
      </c>
    </row>
    <row r="811" spans="2:9" ht="15" thickBot="1" x14ac:dyDescent="0.35">
      <c r="B811" s="79" t="str">
        <f t="shared" ca="1" si="87"/>
        <v/>
      </c>
      <c r="C811" s="80" t="str">
        <f t="shared" ca="1" si="88"/>
        <v/>
      </c>
      <c r="D811" s="83" t="str">
        <f t="shared" ca="1" si="89"/>
        <v/>
      </c>
      <c r="E811" s="81">
        <f t="shared" ca="1" si="93"/>
        <v>0</v>
      </c>
      <c r="F811" s="83"/>
      <c r="G811" s="82" t="str">
        <f t="shared" ca="1" si="90"/>
        <v/>
      </c>
      <c r="H811" s="82" t="str">
        <f t="shared" ca="1" si="91"/>
        <v/>
      </c>
      <c r="I811" s="82" t="str">
        <f t="shared" ca="1" si="92"/>
        <v/>
      </c>
    </row>
    <row r="812" spans="2:9" ht="15" thickBot="1" x14ac:dyDescent="0.35">
      <c r="B812" s="79" t="str">
        <f t="shared" ca="1" si="87"/>
        <v/>
      </c>
      <c r="C812" s="80" t="str">
        <f t="shared" ca="1" si="88"/>
        <v/>
      </c>
      <c r="D812" s="83" t="str">
        <f t="shared" ca="1" si="89"/>
        <v/>
      </c>
      <c r="E812" s="81">
        <f t="shared" ca="1" si="93"/>
        <v>0</v>
      </c>
      <c r="F812" s="83"/>
      <c r="G812" s="82" t="str">
        <f t="shared" ca="1" si="90"/>
        <v/>
      </c>
      <c r="H812" s="82" t="str">
        <f t="shared" ca="1" si="91"/>
        <v/>
      </c>
      <c r="I812" s="82" t="str">
        <f t="shared" ca="1" si="92"/>
        <v/>
      </c>
    </row>
    <row r="813" spans="2:9" ht="15" thickBot="1" x14ac:dyDescent="0.35">
      <c r="B813" s="79" t="str">
        <f t="shared" ca="1" si="87"/>
        <v/>
      </c>
      <c r="C813" s="80" t="str">
        <f t="shared" ca="1" si="88"/>
        <v/>
      </c>
      <c r="D813" s="83" t="str">
        <f t="shared" ca="1" si="89"/>
        <v/>
      </c>
      <c r="E813" s="81">
        <f t="shared" ca="1" si="93"/>
        <v>0</v>
      </c>
      <c r="F813" s="83"/>
      <c r="G813" s="82" t="str">
        <f t="shared" ca="1" si="90"/>
        <v/>
      </c>
      <c r="H813" s="82" t="str">
        <f t="shared" ca="1" si="91"/>
        <v/>
      </c>
      <c r="I813" s="82" t="str">
        <f t="shared" ca="1" si="92"/>
        <v/>
      </c>
    </row>
    <row r="814" spans="2:9" ht="15" thickBot="1" x14ac:dyDescent="0.35">
      <c r="B814" s="79" t="str">
        <f t="shared" ca="1" si="87"/>
        <v/>
      </c>
      <c r="C814" s="80" t="str">
        <f t="shared" ca="1" si="88"/>
        <v/>
      </c>
      <c r="D814" s="83" t="str">
        <f t="shared" ca="1" si="89"/>
        <v/>
      </c>
      <c r="E814" s="81">
        <f t="shared" ca="1" si="93"/>
        <v>0</v>
      </c>
      <c r="F814" s="83"/>
      <c r="G814" s="82" t="str">
        <f t="shared" ca="1" si="90"/>
        <v/>
      </c>
      <c r="H814" s="82" t="str">
        <f t="shared" ca="1" si="91"/>
        <v/>
      </c>
      <c r="I814" s="82" t="str">
        <f t="shared" ca="1" si="92"/>
        <v/>
      </c>
    </row>
    <row r="815" spans="2:9" ht="15" thickBot="1" x14ac:dyDescent="0.35">
      <c r="B815" s="79" t="str">
        <f t="shared" ref="B815:B878" ca="1" si="94">IFERROR(IF(I814&lt;=0,"",B814+1),"")</f>
        <v/>
      </c>
      <c r="C815" s="80" t="str">
        <f t="shared" ca="1" si="88"/>
        <v/>
      </c>
      <c r="D815" s="83" t="str">
        <f t="shared" ca="1" si="89"/>
        <v/>
      </c>
      <c r="E815" s="81">
        <f t="shared" ca="1" si="93"/>
        <v>0</v>
      </c>
      <c r="F815" s="83"/>
      <c r="G815" s="82" t="str">
        <f t="shared" ca="1" si="90"/>
        <v/>
      </c>
      <c r="H815" s="82" t="str">
        <f t="shared" ca="1" si="91"/>
        <v/>
      </c>
      <c r="I815" s="82" t="str">
        <f t="shared" ca="1" si="92"/>
        <v/>
      </c>
    </row>
    <row r="816" spans="2:9" ht="15" thickBot="1" x14ac:dyDescent="0.35">
      <c r="B816" s="79" t="str">
        <f t="shared" ca="1" si="94"/>
        <v/>
      </c>
      <c r="C816" s="80" t="str">
        <f t="shared" ca="1" si="88"/>
        <v/>
      </c>
      <c r="D816" s="83" t="str">
        <f t="shared" ca="1" si="89"/>
        <v/>
      </c>
      <c r="E816" s="81">
        <f t="shared" ca="1" si="93"/>
        <v>0</v>
      </c>
      <c r="F816" s="83"/>
      <c r="G816" s="82" t="str">
        <f t="shared" ca="1" si="90"/>
        <v/>
      </c>
      <c r="H816" s="82" t="str">
        <f t="shared" ca="1" si="91"/>
        <v/>
      </c>
      <c r="I816" s="82" t="str">
        <f t="shared" ca="1" si="92"/>
        <v/>
      </c>
    </row>
    <row r="817" spans="2:9" ht="15" thickBot="1" x14ac:dyDescent="0.35">
      <c r="B817" s="79" t="str">
        <f t="shared" ca="1" si="94"/>
        <v/>
      </c>
      <c r="C817" s="80" t="str">
        <f t="shared" ca="1" si="88"/>
        <v/>
      </c>
      <c r="D817" s="83" t="str">
        <f t="shared" ca="1" si="89"/>
        <v/>
      </c>
      <c r="E817" s="81">
        <f t="shared" ca="1" si="93"/>
        <v>0</v>
      </c>
      <c r="F817" s="83"/>
      <c r="G817" s="82" t="str">
        <f t="shared" ca="1" si="90"/>
        <v/>
      </c>
      <c r="H817" s="82" t="str">
        <f t="shared" ca="1" si="91"/>
        <v/>
      </c>
      <c r="I817" s="82" t="str">
        <f t="shared" ca="1" si="92"/>
        <v/>
      </c>
    </row>
    <row r="818" spans="2:9" ht="15" thickBot="1" x14ac:dyDescent="0.35">
      <c r="B818" s="79" t="str">
        <f t="shared" ca="1" si="94"/>
        <v/>
      </c>
      <c r="C818" s="80" t="str">
        <f t="shared" ca="1" si="88"/>
        <v/>
      </c>
      <c r="D818" s="83" t="str">
        <f t="shared" ca="1" si="89"/>
        <v/>
      </c>
      <c r="E818" s="81">
        <f t="shared" ca="1" si="93"/>
        <v>0</v>
      </c>
      <c r="F818" s="83"/>
      <c r="G818" s="82" t="str">
        <f t="shared" ca="1" si="90"/>
        <v/>
      </c>
      <c r="H818" s="82" t="str">
        <f t="shared" ca="1" si="91"/>
        <v/>
      </c>
      <c r="I818" s="82" t="str">
        <f t="shared" ca="1" si="92"/>
        <v/>
      </c>
    </row>
    <row r="819" spans="2:9" ht="15" thickBot="1" x14ac:dyDescent="0.35">
      <c r="B819" s="79" t="str">
        <f t="shared" ca="1" si="94"/>
        <v/>
      </c>
      <c r="C819" s="80" t="str">
        <f t="shared" ca="1" si="88"/>
        <v/>
      </c>
      <c r="D819" s="83" t="str">
        <f t="shared" ca="1" si="89"/>
        <v/>
      </c>
      <c r="E819" s="81">
        <f t="shared" ca="1" si="93"/>
        <v>0</v>
      </c>
      <c r="F819" s="83"/>
      <c r="G819" s="82" t="str">
        <f t="shared" ca="1" si="90"/>
        <v/>
      </c>
      <c r="H819" s="82" t="str">
        <f t="shared" ca="1" si="91"/>
        <v/>
      </c>
      <c r="I819" s="82" t="str">
        <f t="shared" ca="1" si="92"/>
        <v/>
      </c>
    </row>
    <row r="820" spans="2:9" ht="15" thickBot="1" x14ac:dyDescent="0.35">
      <c r="B820" s="79" t="str">
        <f t="shared" ca="1" si="94"/>
        <v/>
      </c>
      <c r="C820" s="80" t="str">
        <f t="shared" ca="1" si="88"/>
        <v/>
      </c>
      <c r="D820" s="83" t="str">
        <f t="shared" ca="1" si="89"/>
        <v/>
      </c>
      <c r="E820" s="81">
        <f t="shared" ca="1" si="93"/>
        <v>0</v>
      </c>
      <c r="F820" s="83"/>
      <c r="G820" s="82" t="str">
        <f t="shared" ca="1" si="90"/>
        <v/>
      </c>
      <c r="H820" s="82" t="str">
        <f t="shared" ca="1" si="91"/>
        <v/>
      </c>
      <c r="I820" s="82" t="str">
        <f t="shared" ca="1" si="92"/>
        <v/>
      </c>
    </row>
    <row r="821" spans="2:9" ht="15" thickBot="1" x14ac:dyDescent="0.35">
      <c r="B821" s="79" t="str">
        <f t="shared" ca="1" si="94"/>
        <v/>
      </c>
      <c r="C821" s="80" t="str">
        <f t="shared" ca="1" si="88"/>
        <v/>
      </c>
      <c r="D821" s="83" t="str">
        <f t="shared" ca="1" si="89"/>
        <v/>
      </c>
      <c r="E821" s="81">
        <f t="shared" ca="1" si="93"/>
        <v>0</v>
      </c>
      <c r="F821" s="83"/>
      <c r="G821" s="82" t="str">
        <f t="shared" ca="1" si="90"/>
        <v/>
      </c>
      <c r="H821" s="82" t="str">
        <f t="shared" ca="1" si="91"/>
        <v/>
      </c>
      <c r="I821" s="82" t="str">
        <f t="shared" ca="1" si="92"/>
        <v/>
      </c>
    </row>
    <row r="822" spans="2:9" ht="15" thickBot="1" x14ac:dyDescent="0.35">
      <c r="B822" s="79" t="str">
        <f t="shared" ca="1" si="94"/>
        <v/>
      </c>
      <c r="C822" s="80" t="str">
        <f t="shared" ca="1" si="88"/>
        <v/>
      </c>
      <c r="D822" s="83" t="str">
        <f t="shared" ca="1" si="89"/>
        <v/>
      </c>
      <c r="E822" s="81">
        <f t="shared" ca="1" si="93"/>
        <v>0</v>
      </c>
      <c r="F822" s="83"/>
      <c r="G822" s="82" t="str">
        <f t="shared" ca="1" si="90"/>
        <v/>
      </c>
      <c r="H822" s="82" t="str">
        <f t="shared" ca="1" si="91"/>
        <v/>
      </c>
      <c r="I822" s="82" t="str">
        <f t="shared" ca="1" si="92"/>
        <v/>
      </c>
    </row>
    <row r="823" spans="2:9" ht="15" thickBot="1" x14ac:dyDescent="0.35">
      <c r="B823" s="79" t="str">
        <f t="shared" ca="1" si="94"/>
        <v/>
      </c>
      <c r="C823" s="80" t="str">
        <f t="shared" ca="1" si="88"/>
        <v/>
      </c>
      <c r="D823" s="83" t="str">
        <f t="shared" ca="1" si="89"/>
        <v/>
      </c>
      <c r="E823" s="81">
        <f t="shared" ca="1" si="93"/>
        <v>0</v>
      </c>
      <c r="F823" s="83"/>
      <c r="G823" s="82" t="str">
        <f t="shared" ca="1" si="90"/>
        <v/>
      </c>
      <c r="H823" s="82" t="str">
        <f t="shared" ca="1" si="91"/>
        <v/>
      </c>
      <c r="I823" s="82" t="str">
        <f t="shared" ca="1" si="92"/>
        <v/>
      </c>
    </row>
    <row r="824" spans="2:9" ht="15" thickBot="1" x14ac:dyDescent="0.35">
      <c r="B824" s="79" t="str">
        <f t="shared" ca="1" si="94"/>
        <v/>
      </c>
      <c r="C824" s="80" t="str">
        <f t="shared" ca="1" si="88"/>
        <v/>
      </c>
      <c r="D824" s="83" t="str">
        <f t="shared" ca="1" si="89"/>
        <v/>
      </c>
      <c r="E824" s="81">
        <f t="shared" ca="1" si="93"/>
        <v>0</v>
      </c>
      <c r="F824" s="83"/>
      <c r="G824" s="82" t="str">
        <f t="shared" ca="1" si="90"/>
        <v/>
      </c>
      <c r="H824" s="82" t="str">
        <f t="shared" ca="1" si="91"/>
        <v/>
      </c>
      <c r="I824" s="82" t="str">
        <f t="shared" ca="1" si="92"/>
        <v/>
      </c>
    </row>
    <row r="825" spans="2:9" ht="15" thickBot="1" x14ac:dyDescent="0.35">
      <c r="B825" s="79" t="str">
        <f t="shared" ca="1" si="94"/>
        <v/>
      </c>
      <c r="C825" s="80" t="str">
        <f t="shared" ca="1" si="88"/>
        <v/>
      </c>
      <c r="D825" s="83" t="str">
        <f t="shared" ca="1" si="89"/>
        <v/>
      </c>
      <c r="E825" s="81">
        <f t="shared" ca="1" si="93"/>
        <v>0</v>
      </c>
      <c r="F825" s="83"/>
      <c r="G825" s="82" t="str">
        <f t="shared" ca="1" si="90"/>
        <v/>
      </c>
      <c r="H825" s="82" t="str">
        <f t="shared" ca="1" si="91"/>
        <v/>
      </c>
      <c r="I825" s="82" t="str">
        <f t="shared" ca="1" si="92"/>
        <v/>
      </c>
    </row>
    <row r="826" spans="2:9" ht="15" thickBot="1" x14ac:dyDescent="0.35">
      <c r="B826" s="79" t="str">
        <f t="shared" ca="1" si="94"/>
        <v/>
      </c>
      <c r="C826" s="80" t="str">
        <f t="shared" ca="1" si="88"/>
        <v/>
      </c>
      <c r="D826" s="83" t="str">
        <f t="shared" ca="1" si="89"/>
        <v/>
      </c>
      <c r="E826" s="81">
        <f t="shared" ca="1" si="93"/>
        <v>0</v>
      </c>
      <c r="F826" s="83"/>
      <c r="G826" s="82" t="str">
        <f t="shared" ca="1" si="90"/>
        <v/>
      </c>
      <c r="H826" s="82" t="str">
        <f t="shared" ca="1" si="91"/>
        <v/>
      </c>
      <c r="I826" s="82" t="str">
        <f t="shared" ca="1" si="92"/>
        <v/>
      </c>
    </row>
    <row r="827" spans="2:9" ht="15" thickBot="1" x14ac:dyDescent="0.35">
      <c r="B827" s="79" t="str">
        <f t="shared" ca="1" si="94"/>
        <v/>
      </c>
      <c r="C827" s="80" t="str">
        <f t="shared" ca="1" si="88"/>
        <v/>
      </c>
      <c r="D827" s="83" t="str">
        <f t="shared" ca="1" si="89"/>
        <v/>
      </c>
      <c r="E827" s="81">
        <f t="shared" ca="1" si="93"/>
        <v>0</v>
      </c>
      <c r="F827" s="83"/>
      <c r="G827" s="82" t="str">
        <f t="shared" ca="1" si="90"/>
        <v/>
      </c>
      <c r="H827" s="82" t="str">
        <f t="shared" ca="1" si="91"/>
        <v/>
      </c>
      <c r="I827" s="82" t="str">
        <f t="shared" ca="1" si="92"/>
        <v/>
      </c>
    </row>
    <row r="828" spans="2:9" ht="15" thickBot="1" x14ac:dyDescent="0.35">
      <c r="B828" s="79" t="str">
        <f t="shared" ca="1" si="94"/>
        <v/>
      </c>
      <c r="C828" s="80" t="str">
        <f t="shared" ca="1" si="88"/>
        <v/>
      </c>
      <c r="D828" s="83" t="str">
        <f t="shared" ca="1" si="89"/>
        <v/>
      </c>
      <c r="E828" s="81">
        <f t="shared" ca="1" si="93"/>
        <v>0</v>
      </c>
      <c r="F828" s="83"/>
      <c r="G828" s="82" t="str">
        <f t="shared" ca="1" si="90"/>
        <v/>
      </c>
      <c r="H828" s="82" t="str">
        <f t="shared" ca="1" si="91"/>
        <v/>
      </c>
      <c r="I828" s="82" t="str">
        <f t="shared" ca="1" si="92"/>
        <v/>
      </c>
    </row>
    <row r="829" spans="2:9" ht="15" thickBot="1" x14ac:dyDescent="0.35">
      <c r="B829" s="79" t="str">
        <f t="shared" ca="1" si="94"/>
        <v/>
      </c>
      <c r="C829" s="80" t="str">
        <f t="shared" ca="1" si="88"/>
        <v/>
      </c>
      <c r="D829" s="83" t="str">
        <f t="shared" ca="1" si="89"/>
        <v/>
      </c>
      <c r="E829" s="81">
        <f t="shared" ca="1" si="93"/>
        <v>0</v>
      </c>
      <c r="F829" s="83"/>
      <c r="G829" s="82" t="str">
        <f t="shared" ca="1" si="90"/>
        <v/>
      </c>
      <c r="H829" s="82" t="str">
        <f t="shared" ca="1" si="91"/>
        <v/>
      </c>
      <c r="I829" s="82" t="str">
        <f t="shared" ca="1" si="92"/>
        <v/>
      </c>
    </row>
    <row r="830" spans="2:9" ht="15" thickBot="1" x14ac:dyDescent="0.35">
      <c r="B830" s="79" t="str">
        <f t="shared" ca="1" si="94"/>
        <v/>
      </c>
      <c r="C830" s="80" t="str">
        <f t="shared" ca="1" si="88"/>
        <v/>
      </c>
      <c r="D830" s="83" t="str">
        <f t="shared" ca="1" si="89"/>
        <v/>
      </c>
      <c r="E830" s="81">
        <f t="shared" ca="1" si="93"/>
        <v>0</v>
      </c>
      <c r="F830" s="83"/>
      <c r="G830" s="82" t="str">
        <f t="shared" ca="1" si="90"/>
        <v/>
      </c>
      <c r="H830" s="82" t="str">
        <f t="shared" ca="1" si="91"/>
        <v/>
      </c>
      <c r="I830" s="82" t="str">
        <f t="shared" ca="1" si="92"/>
        <v/>
      </c>
    </row>
    <row r="831" spans="2:9" ht="15" thickBot="1" x14ac:dyDescent="0.35">
      <c r="B831" s="79" t="str">
        <f t="shared" ca="1" si="94"/>
        <v/>
      </c>
      <c r="C831" s="80" t="str">
        <f t="shared" ca="1" si="88"/>
        <v/>
      </c>
      <c r="D831" s="83" t="str">
        <f t="shared" ca="1" si="89"/>
        <v/>
      </c>
      <c r="E831" s="81">
        <f t="shared" ca="1" si="93"/>
        <v>0</v>
      </c>
      <c r="F831" s="83"/>
      <c r="G831" s="82" t="str">
        <f t="shared" ca="1" si="90"/>
        <v/>
      </c>
      <c r="H831" s="82" t="str">
        <f t="shared" ca="1" si="91"/>
        <v/>
      </c>
      <c r="I831" s="82" t="str">
        <f t="shared" ca="1" si="92"/>
        <v/>
      </c>
    </row>
    <row r="832" spans="2:9" ht="15" thickBot="1" x14ac:dyDescent="0.35">
      <c r="B832" s="79" t="str">
        <f t="shared" ca="1" si="94"/>
        <v/>
      </c>
      <c r="C832" s="80" t="str">
        <f t="shared" ca="1" si="88"/>
        <v/>
      </c>
      <c r="D832" s="83" t="str">
        <f t="shared" ca="1" si="89"/>
        <v/>
      </c>
      <c r="E832" s="81">
        <f t="shared" ca="1" si="93"/>
        <v>0</v>
      </c>
      <c r="F832" s="83"/>
      <c r="G832" s="82" t="str">
        <f t="shared" ca="1" si="90"/>
        <v/>
      </c>
      <c r="H832" s="82" t="str">
        <f t="shared" ca="1" si="91"/>
        <v/>
      </c>
      <c r="I832" s="82" t="str">
        <f t="shared" ca="1" si="92"/>
        <v/>
      </c>
    </row>
    <row r="833" spans="2:9" ht="15" thickBot="1" x14ac:dyDescent="0.35">
      <c r="B833" s="79" t="str">
        <f t="shared" ca="1" si="94"/>
        <v/>
      </c>
      <c r="C833" s="80" t="str">
        <f t="shared" ca="1" si="88"/>
        <v/>
      </c>
      <c r="D833" s="83" t="str">
        <f t="shared" ca="1" si="89"/>
        <v/>
      </c>
      <c r="E833" s="81">
        <f t="shared" ca="1" si="93"/>
        <v>0</v>
      </c>
      <c r="F833" s="83"/>
      <c r="G833" s="82" t="str">
        <f t="shared" ca="1" si="90"/>
        <v/>
      </c>
      <c r="H833" s="82" t="str">
        <f t="shared" ca="1" si="91"/>
        <v/>
      </c>
      <c r="I833" s="82" t="str">
        <f t="shared" ca="1" si="92"/>
        <v/>
      </c>
    </row>
    <row r="834" spans="2:9" ht="15" thickBot="1" x14ac:dyDescent="0.35">
      <c r="B834" s="79" t="str">
        <f t="shared" ca="1" si="94"/>
        <v/>
      </c>
      <c r="C834" s="80" t="str">
        <f t="shared" ca="1" si="88"/>
        <v/>
      </c>
      <c r="D834" s="83" t="str">
        <f t="shared" ca="1" si="89"/>
        <v/>
      </c>
      <c r="E834" s="81">
        <f t="shared" ca="1" si="93"/>
        <v>0</v>
      </c>
      <c r="F834" s="83"/>
      <c r="G834" s="82" t="str">
        <f t="shared" ca="1" si="90"/>
        <v/>
      </c>
      <c r="H834" s="82" t="str">
        <f t="shared" ca="1" si="91"/>
        <v/>
      </c>
      <c r="I834" s="82" t="str">
        <f t="shared" ca="1" si="92"/>
        <v/>
      </c>
    </row>
    <row r="835" spans="2:9" ht="15" thickBot="1" x14ac:dyDescent="0.35">
      <c r="B835" s="79" t="str">
        <f t="shared" ca="1" si="94"/>
        <v/>
      </c>
      <c r="C835" s="80" t="str">
        <f t="shared" ca="1" si="88"/>
        <v/>
      </c>
      <c r="D835" s="83" t="str">
        <f t="shared" ca="1" si="89"/>
        <v/>
      </c>
      <c r="E835" s="81">
        <f t="shared" ca="1" si="93"/>
        <v>0</v>
      </c>
      <c r="F835" s="83"/>
      <c r="G835" s="82" t="str">
        <f t="shared" ca="1" si="90"/>
        <v/>
      </c>
      <c r="H835" s="82" t="str">
        <f t="shared" ca="1" si="91"/>
        <v/>
      </c>
      <c r="I835" s="82" t="str">
        <f t="shared" ca="1" si="92"/>
        <v/>
      </c>
    </row>
    <row r="836" spans="2:9" ht="15" thickBot="1" x14ac:dyDescent="0.35">
      <c r="B836" s="79" t="str">
        <f t="shared" ca="1" si="94"/>
        <v/>
      </c>
      <c r="C836" s="80" t="str">
        <f t="shared" ca="1" si="88"/>
        <v/>
      </c>
      <c r="D836" s="83" t="str">
        <f t="shared" ca="1" si="89"/>
        <v/>
      </c>
      <c r="E836" s="81">
        <f t="shared" ca="1" si="93"/>
        <v>0</v>
      </c>
      <c r="F836" s="83"/>
      <c r="G836" s="82" t="str">
        <f t="shared" ca="1" si="90"/>
        <v/>
      </c>
      <c r="H836" s="82" t="str">
        <f t="shared" ca="1" si="91"/>
        <v/>
      </c>
      <c r="I836" s="82" t="str">
        <f t="shared" ca="1" si="92"/>
        <v/>
      </c>
    </row>
    <row r="837" spans="2:9" ht="15" thickBot="1" x14ac:dyDescent="0.35">
      <c r="B837" s="79" t="str">
        <f t="shared" ca="1" si="94"/>
        <v/>
      </c>
      <c r="C837" s="80" t="str">
        <f t="shared" ca="1" si="88"/>
        <v/>
      </c>
      <c r="D837" s="83" t="str">
        <f t="shared" ca="1" si="89"/>
        <v/>
      </c>
      <c r="E837" s="81">
        <f t="shared" ca="1" si="93"/>
        <v>0</v>
      </c>
      <c r="F837" s="83"/>
      <c r="G837" s="82" t="str">
        <f t="shared" ca="1" si="90"/>
        <v/>
      </c>
      <c r="H837" s="82" t="str">
        <f t="shared" ca="1" si="91"/>
        <v/>
      </c>
      <c r="I837" s="82" t="str">
        <f t="shared" ca="1" si="92"/>
        <v/>
      </c>
    </row>
    <row r="838" spans="2:9" ht="15" thickBot="1" x14ac:dyDescent="0.35">
      <c r="B838" s="79" t="str">
        <f t="shared" ca="1" si="94"/>
        <v/>
      </c>
      <c r="C838" s="80" t="str">
        <f t="shared" ca="1" si="88"/>
        <v/>
      </c>
      <c r="D838" s="83" t="str">
        <f t="shared" ca="1" si="89"/>
        <v/>
      </c>
      <c r="E838" s="81">
        <f t="shared" ca="1" si="93"/>
        <v>0</v>
      </c>
      <c r="F838" s="83"/>
      <c r="G838" s="82" t="str">
        <f t="shared" ca="1" si="90"/>
        <v/>
      </c>
      <c r="H838" s="82" t="str">
        <f t="shared" ca="1" si="91"/>
        <v/>
      </c>
      <c r="I838" s="82" t="str">
        <f t="shared" ca="1" si="92"/>
        <v/>
      </c>
    </row>
    <row r="839" spans="2:9" ht="15" thickBot="1" x14ac:dyDescent="0.35">
      <c r="B839" s="79" t="str">
        <f t="shared" ca="1" si="94"/>
        <v/>
      </c>
      <c r="C839" s="80" t="str">
        <f t="shared" ca="1" si="88"/>
        <v/>
      </c>
      <c r="D839" s="83" t="str">
        <f t="shared" ca="1" si="89"/>
        <v/>
      </c>
      <c r="E839" s="81">
        <f t="shared" ca="1" si="93"/>
        <v>0</v>
      </c>
      <c r="F839" s="83"/>
      <c r="G839" s="82" t="str">
        <f t="shared" ca="1" si="90"/>
        <v/>
      </c>
      <c r="H839" s="82" t="str">
        <f t="shared" ca="1" si="91"/>
        <v/>
      </c>
      <c r="I839" s="82" t="str">
        <f t="shared" ca="1" si="92"/>
        <v/>
      </c>
    </row>
    <row r="840" spans="2:9" ht="15" thickBot="1" x14ac:dyDescent="0.35">
      <c r="B840" s="79" t="str">
        <f t="shared" ca="1" si="94"/>
        <v/>
      </c>
      <c r="C840" s="80" t="str">
        <f t="shared" ca="1" si="88"/>
        <v/>
      </c>
      <c r="D840" s="83" t="str">
        <f t="shared" ca="1" si="89"/>
        <v/>
      </c>
      <c r="E840" s="81">
        <f t="shared" ca="1" si="93"/>
        <v>0</v>
      </c>
      <c r="F840" s="83"/>
      <c r="G840" s="82" t="str">
        <f t="shared" ca="1" si="90"/>
        <v/>
      </c>
      <c r="H840" s="82" t="str">
        <f t="shared" ca="1" si="91"/>
        <v/>
      </c>
      <c r="I840" s="82" t="str">
        <f t="shared" ca="1" si="92"/>
        <v/>
      </c>
    </row>
    <row r="841" spans="2:9" ht="15" thickBot="1" x14ac:dyDescent="0.35">
      <c r="B841" s="79" t="str">
        <f t="shared" ca="1" si="94"/>
        <v/>
      </c>
      <c r="C841" s="80" t="str">
        <f t="shared" ca="1" si="88"/>
        <v/>
      </c>
      <c r="D841" s="83" t="str">
        <f t="shared" ca="1" si="89"/>
        <v/>
      </c>
      <c r="E841" s="81">
        <f t="shared" ca="1" si="93"/>
        <v>0</v>
      </c>
      <c r="F841" s="83"/>
      <c r="G841" s="82" t="str">
        <f t="shared" ca="1" si="90"/>
        <v/>
      </c>
      <c r="H841" s="82" t="str">
        <f t="shared" ca="1" si="91"/>
        <v/>
      </c>
      <c r="I841" s="82" t="str">
        <f t="shared" ca="1" si="92"/>
        <v/>
      </c>
    </row>
    <row r="842" spans="2:9" ht="15" thickBot="1" x14ac:dyDescent="0.35">
      <c r="B842" s="79" t="str">
        <f t="shared" ca="1" si="94"/>
        <v/>
      </c>
      <c r="C842" s="80" t="str">
        <f t="shared" ca="1" si="88"/>
        <v/>
      </c>
      <c r="D842" s="83" t="str">
        <f t="shared" ca="1" si="89"/>
        <v/>
      </c>
      <c r="E842" s="81">
        <f t="shared" ca="1" si="93"/>
        <v>0</v>
      </c>
      <c r="F842" s="83"/>
      <c r="G842" s="82" t="str">
        <f t="shared" ca="1" si="90"/>
        <v/>
      </c>
      <c r="H842" s="82" t="str">
        <f t="shared" ca="1" si="91"/>
        <v/>
      </c>
      <c r="I842" s="82" t="str">
        <f t="shared" ca="1" si="92"/>
        <v/>
      </c>
    </row>
    <row r="843" spans="2:9" ht="15" thickBot="1" x14ac:dyDescent="0.35">
      <c r="B843" s="79" t="str">
        <f t="shared" ca="1" si="94"/>
        <v/>
      </c>
      <c r="C843" s="80" t="str">
        <f t="shared" ca="1" si="88"/>
        <v/>
      </c>
      <c r="D843" s="83" t="str">
        <f t="shared" ca="1" si="89"/>
        <v/>
      </c>
      <c r="E843" s="81">
        <f t="shared" ca="1" si="93"/>
        <v>0</v>
      </c>
      <c r="F843" s="83"/>
      <c r="G843" s="82" t="str">
        <f t="shared" ca="1" si="90"/>
        <v/>
      </c>
      <c r="H843" s="82" t="str">
        <f t="shared" ca="1" si="91"/>
        <v/>
      </c>
      <c r="I843" s="82" t="str">
        <f t="shared" ca="1" si="92"/>
        <v/>
      </c>
    </row>
    <row r="844" spans="2:9" ht="15" thickBot="1" x14ac:dyDescent="0.35">
      <c r="B844" s="79" t="str">
        <f t="shared" ca="1" si="94"/>
        <v/>
      </c>
      <c r="C844" s="80" t="str">
        <f t="shared" ca="1" si="88"/>
        <v/>
      </c>
      <c r="D844" s="83" t="str">
        <f t="shared" ca="1" si="89"/>
        <v/>
      </c>
      <c r="E844" s="81">
        <f t="shared" ca="1" si="93"/>
        <v>0</v>
      </c>
      <c r="F844" s="83"/>
      <c r="G844" s="82" t="str">
        <f t="shared" ca="1" si="90"/>
        <v/>
      </c>
      <c r="H844" s="82" t="str">
        <f t="shared" ca="1" si="91"/>
        <v/>
      </c>
      <c r="I844" s="82" t="str">
        <f t="shared" ca="1" si="92"/>
        <v/>
      </c>
    </row>
    <row r="845" spans="2:9" ht="15" thickBot="1" x14ac:dyDescent="0.35">
      <c r="B845" s="79" t="str">
        <f t="shared" ca="1" si="94"/>
        <v/>
      </c>
      <c r="C845" s="80" t="str">
        <f t="shared" ca="1" si="88"/>
        <v/>
      </c>
      <c r="D845" s="83" t="str">
        <f t="shared" ca="1" si="89"/>
        <v/>
      </c>
      <c r="E845" s="81">
        <f t="shared" ca="1" si="93"/>
        <v>0</v>
      </c>
      <c r="F845" s="83"/>
      <c r="G845" s="82" t="str">
        <f t="shared" ca="1" si="90"/>
        <v/>
      </c>
      <c r="H845" s="82" t="str">
        <f t="shared" ca="1" si="91"/>
        <v/>
      </c>
      <c r="I845" s="82" t="str">
        <f t="shared" ca="1" si="92"/>
        <v/>
      </c>
    </row>
    <row r="846" spans="2:9" ht="15" thickBot="1" x14ac:dyDescent="0.35">
      <c r="B846" s="79" t="str">
        <f t="shared" ca="1" si="94"/>
        <v/>
      </c>
      <c r="C846" s="80" t="str">
        <f t="shared" ca="1" si="88"/>
        <v/>
      </c>
      <c r="D846" s="83" t="str">
        <f t="shared" ca="1" si="89"/>
        <v/>
      </c>
      <c r="E846" s="81">
        <f t="shared" ca="1" si="93"/>
        <v>0</v>
      </c>
      <c r="F846" s="83"/>
      <c r="G846" s="82" t="str">
        <f t="shared" ca="1" si="90"/>
        <v/>
      </c>
      <c r="H846" s="82" t="str">
        <f t="shared" ca="1" si="91"/>
        <v/>
      </c>
      <c r="I846" s="82" t="str">
        <f t="shared" ca="1" si="92"/>
        <v/>
      </c>
    </row>
    <row r="847" spans="2:9" ht="15" thickBot="1" x14ac:dyDescent="0.35">
      <c r="B847" s="79" t="str">
        <f t="shared" ca="1" si="94"/>
        <v/>
      </c>
      <c r="C847" s="80" t="str">
        <f t="shared" ca="1" si="88"/>
        <v/>
      </c>
      <c r="D847" s="83" t="str">
        <f t="shared" ca="1" si="89"/>
        <v/>
      </c>
      <c r="E847" s="81">
        <f t="shared" ca="1" si="93"/>
        <v>0</v>
      </c>
      <c r="F847" s="83"/>
      <c r="G847" s="82" t="str">
        <f t="shared" ca="1" si="90"/>
        <v/>
      </c>
      <c r="H847" s="82" t="str">
        <f t="shared" ca="1" si="91"/>
        <v/>
      </c>
      <c r="I847" s="82" t="str">
        <f t="shared" ca="1" si="92"/>
        <v/>
      </c>
    </row>
    <row r="848" spans="2:9" ht="15" thickBot="1" x14ac:dyDescent="0.35">
      <c r="B848" s="79" t="str">
        <f t="shared" ca="1" si="94"/>
        <v/>
      </c>
      <c r="C848" s="80" t="str">
        <f t="shared" ca="1" si="88"/>
        <v/>
      </c>
      <c r="D848" s="83" t="str">
        <f t="shared" ca="1" si="89"/>
        <v/>
      </c>
      <c r="E848" s="81">
        <f t="shared" ca="1" si="93"/>
        <v>0</v>
      </c>
      <c r="F848" s="83"/>
      <c r="G848" s="82" t="str">
        <f t="shared" ca="1" si="90"/>
        <v/>
      </c>
      <c r="H848" s="82" t="str">
        <f t="shared" ca="1" si="91"/>
        <v/>
      </c>
      <c r="I848" s="82" t="str">
        <f t="shared" ca="1" si="92"/>
        <v/>
      </c>
    </row>
    <row r="849" spans="2:9" ht="15" thickBot="1" x14ac:dyDescent="0.35">
      <c r="B849" s="79" t="str">
        <f t="shared" ca="1" si="94"/>
        <v/>
      </c>
      <c r="C849" s="80" t="str">
        <f t="shared" ca="1" si="88"/>
        <v/>
      </c>
      <c r="D849" s="83" t="str">
        <f t="shared" ca="1" si="89"/>
        <v/>
      </c>
      <c r="E849" s="81">
        <f t="shared" ca="1" si="93"/>
        <v>0</v>
      </c>
      <c r="F849" s="83"/>
      <c r="G849" s="82" t="str">
        <f t="shared" ca="1" si="90"/>
        <v/>
      </c>
      <c r="H849" s="82" t="str">
        <f t="shared" ca="1" si="91"/>
        <v/>
      </c>
      <c r="I849" s="82" t="str">
        <f t="shared" ca="1" si="92"/>
        <v/>
      </c>
    </row>
    <row r="850" spans="2:9" ht="15" thickBot="1" x14ac:dyDescent="0.35">
      <c r="B850" s="79" t="str">
        <f t="shared" ca="1" si="94"/>
        <v/>
      </c>
      <c r="C850" s="80" t="str">
        <f t="shared" ca="1" si="88"/>
        <v/>
      </c>
      <c r="D850" s="83" t="str">
        <f t="shared" ca="1" si="89"/>
        <v/>
      </c>
      <c r="E850" s="81">
        <f t="shared" ca="1" si="93"/>
        <v>0</v>
      </c>
      <c r="F850" s="83"/>
      <c r="G850" s="82" t="str">
        <f t="shared" ca="1" si="90"/>
        <v/>
      </c>
      <c r="H850" s="82" t="str">
        <f t="shared" ca="1" si="91"/>
        <v/>
      </c>
      <c r="I850" s="82" t="str">
        <f t="shared" ca="1" si="92"/>
        <v/>
      </c>
    </row>
    <row r="851" spans="2:9" ht="15" thickBot="1" x14ac:dyDescent="0.35">
      <c r="B851" s="79" t="str">
        <f t="shared" ca="1" si="94"/>
        <v/>
      </c>
      <c r="C851" s="80" t="str">
        <f t="shared" ca="1" si="88"/>
        <v/>
      </c>
      <c r="D851" s="83" t="str">
        <f t="shared" ca="1" si="89"/>
        <v/>
      </c>
      <c r="E851" s="81">
        <f t="shared" ca="1" si="93"/>
        <v>0</v>
      </c>
      <c r="F851" s="83"/>
      <c r="G851" s="82" t="str">
        <f t="shared" ca="1" si="90"/>
        <v/>
      </c>
      <c r="H851" s="82" t="str">
        <f t="shared" ca="1" si="91"/>
        <v/>
      </c>
      <c r="I851" s="82" t="str">
        <f t="shared" ca="1" si="92"/>
        <v/>
      </c>
    </row>
    <row r="852" spans="2:9" ht="15" thickBot="1" x14ac:dyDescent="0.35">
      <c r="B852" s="79" t="str">
        <f t="shared" ca="1" si="94"/>
        <v/>
      </c>
      <c r="C852" s="80" t="str">
        <f t="shared" ca="1" si="88"/>
        <v/>
      </c>
      <c r="D852" s="83" t="str">
        <f t="shared" ca="1" si="89"/>
        <v/>
      </c>
      <c r="E852" s="81">
        <f t="shared" ca="1" si="93"/>
        <v>0</v>
      </c>
      <c r="F852" s="83"/>
      <c r="G852" s="82" t="str">
        <f t="shared" ca="1" si="90"/>
        <v/>
      </c>
      <c r="H852" s="82" t="str">
        <f t="shared" ca="1" si="91"/>
        <v/>
      </c>
      <c r="I852" s="82" t="str">
        <f t="shared" ca="1" si="92"/>
        <v/>
      </c>
    </row>
    <row r="853" spans="2:9" ht="15" thickBot="1" x14ac:dyDescent="0.35">
      <c r="B853" s="79" t="str">
        <f t="shared" ca="1" si="94"/>
        <v/>
      </c>
      <c r="C853" s="80" t="str">
        <f t="shared" ca="1" si="88"/>
        <v/>
      </c>
      <c r="D853" s="83" t="str">
        <f t="shared" ca="1" si="89"/>
        <v/>
      </c>
      <c r="E853" s="81">
        <f t="shared" ca="1" si="93"/>
        <v>0</v>
      </c>
      <c r="F853" s="83"/>
      <c r="G853" s="82" t="str">
        <f t="shared" ca="1" si="90"/>
        <v/>
      </c>
      <c r="H853" s="82" t="str">
        <f t="shared" ca="1" si="91"/>
        <v/>
      </c>
      <c r="I853" s="82" t="str">
        <f t="shared" ca="1" si="92"/>
        <v/>
      </c>
    </row>
    <row r="854" spans="2:9" ht="15" thickBot="1" x14ac:dyDescent="0.35">
      <c r="B854" s="79" t="str">
        <f t="shared" ca="1" si="94"/>
        <v/>
      </c>
      <c r="C854" s="80" t="str">
        <f t="shared" ca="1" si="88"/>
        <v/>
      </c>
      <c r="D854" s="83" t="str">
        <f t="shared" ca="1" si="89"/>
        <v/>
      </c>
      <c r="E854" s="81">
        <f t="shared" ca="1" si="93"/>
        <v>0</v>
      </c>
      <c r="F854" s="83"/>
      <c r="G854" s="82" t="str">
        <f t="shared" ca="1" si="90"/>
        <v/>
      </c>
      <c r="H854" s="82" t="str">
        <f t="shared" ca="1" si="91"/>
        <v/>
      </c>
      <c r="I854" s="82" t="str">
        <f t="shared" ca="1" si="92"/>
        <v/>
      </c>
    </row>
    <row r="855" spans="2:9" ht="15" thickBot="1" x14ac:dyDescent="0.35">
      <c r="B855" s="79" t="str">
        <f t="shared" ca="1" si="94"/>
        <v/>
      </c>
      <c r="C855" s="80" t="str">
        <f t="shared" ca="1" si="88"/>
        <v/>
      </c>
      <c r="D855" s="83" t="str">
        <f t="shared" ca="1" si="89"/>
        <v/>
      </c>
      <c r="E855" s="81">
        <f t="shared" ca="1" si="93"/>
        <v>0</v>
      </c>
      <c r="F855" s="83"/>
      <c r="G855" s="82" t="str">
        <f t="shared" ca="1" si="90"/>
        <v/>
      </c>
      <c r="H855" s="82" t="str">
        <f t="shared" ca="1" si="91"/>
        <v/>
      </c>
      <c r="I855" s="82" t="str">
        <f t="shared" ca="1" si="92"/>
        <v/>
      </c>
    </row>
    <row r="856" spans="2:9" ht="15" thickBot="1" x14ac:dyDescent="0.35">
      <c r="B856" s="79" t="str">
        <f t="shared" ca="1" si="94"/>
        <v/>
      </c>
      <c r="C856" s="80" t="str">
        <f t="shared" ref="C856:C919" ca="1" si="95">IF($E$10="End of the Period",IF(B856="","",IF(OR(payment_frequency_4="Weekly",payment_frequency_4="Bi-weekly",payment_frequency_4="Semi-monthly"),first_payment_date_4+B856*VLOOKUP(payment_frequency_4,periodic_table,2,0),EDATE(first_payment_date_4,B856*VLOOKUP(payment_frequency_4,periodic_table,2,0)))),IF(B856="","",IF(OR(payment_frequency_4="Weekly",payment_frequency_4="Bi-weekly",payment_frequency_4="Semi-monthly"),first_payment_date_4+(B856-1)*VLOOKUP(payment_frequency_4,periodic_table,2,0),EDATE(first_payment_date_4,(B856-1)*VLOOKUP(payment_frequency_4,periodic_table,2,0)))))</f>
        <v/>
      </c>
      <c r="D856" s="83" t="str">
        <f t="shared" ref="D856:D919" ca="1" si="96">IF(B856="","",IF(I855&lt;payment_4,I855*(1+rate_4),payment_4))</f>
        <v/>
      </c>
      <c r="E856" s="81">
        <f t="shared" ca="1" si="93"/>
        <v>0</v>
      </c>
      <c r="F856" s="83"/>
      <c r="G856" s="82" t="str">
        <f t="shared" ref="G856:G919" ca="1" si="97">IF(AND(payment_type_4=1,B856=1),0,IF(B856="","",I855*rate_4))</f>
        <v/>
      </c>
      <c r="H856" s="82" t="str">
        <f t="shared" ca="1" si="91"/>
        <v/>
      </c>
      <c r="I856" s="82" t="str">
        <f t="shared" ca="1" si="92"/>
        <v/>
      </c>
    </row>
    <row r="857" spans="2:9" ht="15" thickBot="1" x14ac:dyDescent="0.35">
      <c r="B857" s="79" t="str">
        <f t="shared" ca="1" si="94"/>
        <v/>
      </c>
      <c r="C857" s="80" t="str">
        <f t="shared" ca="1" si="95"/>
        <v/>
      </c>
      <c r="D857" s="83" t="str">
        <f t="shared" ca="1" si="96"/>
        <v/>
      </c>
      <c r="E857" s="81">
        <f t="shared" ca="1" si="93"/>
        <v>0</v>
      </c>
      <c r="F857" s="83"/>
      <c r="G857" s="82" t="str">
        <f t="shared" ca="1" si="97"/>
        <v/>
      </c>
      <c r="H857" s="82" t="str">
        <f t="shared" ref="H857:H920" ca="1" si="98">IF(B857="","",D857-G857+E857+F857)</f>
        <v/>
      </c>
      <c r="I857" s="82" t="str">
        <f t="shared" ref="I857:I920" ca="1" si="99">IFERROR(IF(H857&lt;=0,"",I856-H857),"")</f>
        <v/>
      </c>
    </row>
    <row r="858" spans="2:9" ht="15" thickBot="1" x14ac:dyDescent="0.35">
      <c r="B858" s="79" t="str">
        <f t="shared" ca="1" si="94"/>
        <v/>
      </c>
      <c r="C858" s="80" t="str">
        <f t="shared" ca="1" si="95"/>
        <v/>
      </c>
      <c r="D858" s="83" t="str">
        <f t="shared" ca="1" si="96"/>
        <v/>
      </c>
      <c r="E858" s="81">
        <f t="shared" ca="1" si="93"/>
        <v>0</v>
      </c>
      <c r="F858" s="83"/>
      <c r="G858" s="82" t="str">
        <f t="shared" ca="1" si="97"/>
        <v/>
      </c>
      <c r="H858" s="82" t="str">
        <f t="shared" ca="1" si="98"/>
        <v/>
      </c>
      <c r="I858" s="82" t="str">
        <f t="shared" ca="1" si="99"/>
        <v/>
      </c>
    </row>
    <row r="859" spans="2:9" ht="15" thickBot="1" x14ac:dyDescent="0.35">
      <c r="B859" s="79" t="str">
        <f t="shared" ca="1" si="94"/>
        <v/>
      </c>
      <c r="C859" s="80" t="str">
        <f t="shared" ca="1" si="95"/>
        <v/>
      </c>
      <c r="D859" s="83" t="str">
        <f t="shared" ca="1" si="96"/>
        <v/>
      </c>
      <c r="E859" s="81">
        <f t="shared" ca="1" si="93"/>
        <v>0</v>
      </c>
      <c r="F859" s="83"/>
      <c r="G859" s="82" t="str">
        <f t="shared" ca="1" si="97"/>
        <v/>
      </c>
      <c r="H859" s="82" t="str">
        <f t="shared" ca="1" si="98"/>
        <v/>
      </c>
      <c r="I859" s="82" t="str">
        <f t="shared" ca="1" si="99"/>
        <v/>
      </c>
    </row>
    <row r="860" spans="2:9" ht="15" thickBot="1" x14ac:dyDescent="0.35">
      <c r="B860" s="79" t="str">
        <f t="shared" ca="1" si="94"/>
        <v/>
      </c>
      <c r="C860" s="80" t="str">
        <f t="shared" ca="1" si="95"/>
        <v/>
      </c>
      <c r="D860" s="83" t="str">
        <f t="shared" ca="1" si="96"/>
        <v/>
      </c>
      <c r="E860" s="81">
        <f t="shared" ca="1" si="93"/>
        <v>0</v>
      </c>
      <c r="F860" s="83"/>
      <c r="G860" s="82" t="str">
        <f t="shared" ca="1" si="97"/>
        <v/>
      </c>
      <c r="H860" s="82" t="str">
        <f t="shared" ca="1" si="98"/>
        <v/>
      </c>
      <c r="I860" s="82" t="str">
        <f t="shared" ca="1" si="99"/>
        <v/>
      </c>
    </row>
    <row r="861" spans="2:9" ht="15" thickBot="1" x14ac:dyDescent="0.35">
      <c r="B861" s="79" t="str">
        <f t="shared" ca="1" si="94"/>
        <v/>
      </c>
      <c r="C861" s="80" t="str">
        <f t="shared" ca="1" si="95"/>
        <v/>
      </c>
      <c r="D861" s="83" t="str">
        <f t="shared" ca="1" si="96"/>
        <v/>
      </c>
      <c r="E861" s="81">
        <f t="shared" ca="1" si="93"/>
        <v>0</v>
      </c>
      <c r="F861" s="83"/>
      <c r="G861" s="82" t="str">
        <f t="shared" ca="1" si="97"/>
        <v/>
      </c>
      <c r="H861" s="82" t="str">
        <f t="shared" ca="1" si="98"/>
        <v/>
      </c>
      <c r="I861" s="82" t="str">
        <f t="shared" ca="1" si="99"/>
        <v/>
      </c>
    </row>
    <row r="862" spans="2:9" ht="15" thickBot="1" x14ac:dyDescent="0.35">
      <c r="B862" s="79" t="str">
        <f t="shared" ca="1" si="94"/>
        <v/>
      </c>
      <c r="C862" s="80" t="str">
        <f t="shared" ca="1" si="95"/>
        <v/>
      </c>
      <c r="D862" s="83" t="str">
        <f t="shared" ca="1" si="96"/>
        <v/>
      </c>
      <c r="E862" s="81">
        <f t="shared" ca="1" si="93"/>
        <v>0</v>
      </c>
      <c r="F862" s="83"/>
      <c r="G862" s="82" t="str">
        <f t="shared" ca="1" si="97"/>
        <v/>
      </c>
      <c r="H862" s="82" t="str">
        <f t="shared" ca="1" si="98"/>
        <v/>
      </c>
      <c r="I862" s="82" t="str">
        <f t="shared" ca="1" si="99"/>
        <v/>
      </c>
    </row>
    <row r="863" spans="2:9" ht="15" thickBot="1" x14ac:dyDescent="0.35">
      <c r="B863" s="79" t="str">
        <f t="shared" ca="1" si="94"/>
        <v/>
      </c>
      <c r="C863" s="80" t="str">
        <f t="shared" ca="1" si="95"/>
        <v/>
      </c>
      <c r="D863" s="83" t="str">
        <f t="shared" ca="1" si="96"/>
        <v/>
      </c>
      <c r="E863" s="81">
        <f t="shared" ca="1" si="93"/>
        <v>0</v>
      </c>
      <c r="F863" s="83"/>
      <c r="G863" s="82" t="str">
        <f t="shared" ca="1" si="97"/>
        <v/>
      </c>
      <c r="H863" s="82" t="str">
        <f t="shared" ca="1" si="98"/>
        <v/>
      </c>
      <c r="I863" s="82" t="str">
        <f t="shared" ca="1" si="99"/>
        <v/>
      </c>
    </row>
    <row r="864" spans="2:9" ht="15" thickBot="1" x14ac:dyDescent="0.35">
      <c r="B864" s="79" t="str">
        <f t="shared" ca="1" si="94"/>
        <v/>
      </c>
      <c r="C864" s="80" t="str">
        <f t="shared" ca="1" si="95"/>
        <v/>
      </c>
      <c r="D864" s="83" t="str">
        <f t="shared" ca="1" si="96"/>
        <v/>
      </c>
      <c r="E864" s="81">
        <f t="shared" ca="1" si="93"/>
        <v>0</v>
      </c>
      <c r="F864" s="83"/>
      <c r="G864" s="82" t="str">
        <f t="shared" ca="1" si="97"/>
        <v/>
      </c>
      <c r="H864" s="82" t="str">
        <f t="shared" ca="1" si="98"/>
        <v/>
      </c>
      <c r="I864" s="82" t="str">
        <f t="shared" ca="1" si="99"/>
        <v/>
      </c>
    </row>
    <row r="865" spans="2:9" ht="15" thickBot="1" x14ac:dyDescent="0.35">
      <c r="B865" s="79" t="str">
        <f t="shared" ca="1" si="94"/>
        <v/>
      </c>
      <c r="C865" s="80" t="str">
        <f t="shared" ca="1" si="95"/>
        <v/>
      </c>
      <c r="D865" s="83" t="str">
        <f t="shared" ca="1" si="96"/>
        <v/>
      </c>
      <c r="E865" s="81">
        <f t="shared" ca="1" si="93"/>
        <v>0</v>
      </c>
      <c r="F865" s="83"/>
      <c r="G865" s="82" t="str">
        <f t="shared" ca="1" si="97"/>
        <v/>
      </c>
      <c r="H865" s="82" t="str">
        <f t="shared" ca="1" si="98"/>
        <v/>
      </c>
      <c r="I865" s="82" t="str">
        <f t="shared" ca="1" si="99"/>
        <v/>
      </c>
    </row>
    <row r="866" spans="2:9" ht="15" thickBot="1" x14ac:dyDescent="0.35">
      <c r="B866" s="79" t="str">
        <f t="shared" ca="1" si="94"/>
        <v/>
      </c>
      <c r="C866" s="80" t="str">
        <f t="shared" ca="1" si="95"/>
        <v/>
      </c>
      <c r="D866" s="83" t="str">
        <f t="shared" ca="1" si="96"/>
        <v/>
      </c>
      <c r="E866" s="81">
        <f t="shared" ca="1" si="93"/>
        <v>0</v>
      </c>
      <c r="F866" s="83"/>
      <c r="G866" s="82" t="str">
        <f t="shared" ca="1" si="97"/>
        <v/>
      </c>
      <c r="H866" s="82" t="str">
        <f t="shared" ca="1" si="98"/>
        <v/>
      </c>
      <c r="I866" s="82" t="str">
        <f t="shared" ca="1" si="99"/>
        <v/>
      </c>
    </row>
    <row r="867" spans="2:9" ht="15" thickBot="1" x14ac:dyDescent="0.35">
      <c r="B867" s="79" t="str">
        <f t="shared" ca="1" si="94"/>
        <v/>
      </c>
      <c r="C867" s="80" t="str">
        <f t="shared" ca="1" si="95"/>
        <v/>
      </c>
      <c r="D867" s="83" t="str">
        <f t="shared" ca="1" si="96"/>
        <v/>
      </c>
      <c r="E867" s="81">
        <f t="shared" ca="1" si="93"/>
        <v>0</v>
      </c>
      <c r="F867" s="83"/>
      <c r="G867" s="82" t="str">
        <f t="shared" ca="1" si="97"/>
        <v/>
      </c>
      <c r="H867" s="82" t="str">
        <f t="shared" ca="1" si="98"/>
        <v/>
      </c>
      <c r="I867" s="82" t="str">
        <f t="shared" ca="1" si="99"/>
        <v/>
      </c>
    </row>
    <row r="868" spans="2:9" ht="15" thickBot="1" x14ac:dyDescent="0.35">
      <c r="B868" s="79" t="str">
        <f t="shared" ca="1" si="94"/>
        <v/>
      </c>
      <c r="C868" s="80" t="str">
        <f t="shared" ca="1" si="95"/>
        <v/>
      </c>
      <c r="D868" s="83" t="str">
        <f t="shared" ca="1" si="96"/>
        <v/>
      </c>
      <c r="E868" s="81">
        <f t="shared" ref="E868:E931" ca="1" si="100">IFERROR(IF(I867-D868&lt;$E$13,0,IF(B868=$I$17,$E$13,IF(B868&lt;$I$17,0,IF(MOD(B868-$I$17,$E$18)=0,$E$13,0)))),0)</f>
        <v>0</v>
      </c>
      <c r="F868" s="83"/>
      <c r="G868" s="82" t="str">
        <f t="shared" ca="1" si="97"/>
        <v/>
      </c>
      <c r="H868" s="82" t="str">
        <f t="shared" ca="1" si="98"/>
        <v/>
      </c>
      <c r="I868" s="82" t="str">
        <f t="shared" ca="1" si="99"/>
        <v/>
      </c>
    </row>
    <row r="869" spans="2:9" ht="15" thickBot="1" x14ac:dyDescent="0.35">
      <c r="B869" s="79" t="str">
        <f t="shared" ca="1" si="94"/>
        <v/>
      </c>
      <c r="C869" s="80" t="str">
        <f t="shared" ca="1" si="95"/>
        <v/>
      </c>
      <c r="D869" s="83" t="str">
        <f t="shared" ca="1" si="96"/>
        <v/>
      </c>
      <c r="E869" s="81">
        <f t="shared" ca="1" si="100"/>
        <v>0</v>
      </c>
      <c r="F869" s="83"/>
      <c r="G869" s="82" t="str">
        <f t="shared" ca="1" si="97"/>
        <v/>
      </c>
      <c r="H869" s="82" t="str">
        <f t="shared" ca="1" si="98"/>
        <v/>
      </c>
      <c r="I869" s="82" t="str">
        <f t="shared" ca="1" si="99"/>
        <v/>
      </c>
    </row>
    <row r="870" spans="2:9" ht="15" thickBot="1" x14ac:dyDescent="0.35">
      <c r="B870" s="79" t="str">
        <f t="shared" ca="1" si="94"/>
        <v/>
      </c>
      <c r="C870" s="80" t="str">
        <f t="shared" ca="1" si="95"/>
        <v/>
      </c>
      <c r="D870" s="83" t="str">
        <f t="shared" ca="1" si="96"/>
        <v/>
      </c>
      <c r="E870" s="81">
        <f t="shared" ca="1" si="100"/>
        <v>0</v>
      </c>
      <c r="F870" s="83"/>
      <c r="G870" s="82" t="str">
        <f t="shared" ca="1" si="97"/>
        <v/>
      </c>
      <c r="H870" s="82" t="str">
        <f t="shared" ca="1" si="98"/>
        <v/>
      </c>
      <c r="I870" s="82" t="str">
        <f t="shared" ca="1" si="99"/>
        <v/>
      </c>
    </row>
    <row r="871" spans="2:9" ht="15" thickBot="1" x14ac:dyDescent="0.35">
      <c r="B871" s="79" t="str">
        <f t="shared" ca="1" si="94"/>
        <v/>
      </c>
      <c r="C871" s="80" t="str">
        <f t="shared" ca="1" si="95"/>
        <v/>
      </c>
      <c r="D871" s="83" t="str">
        <f t="shared" ca="1" si="96"/>
        <v/>
      </c>
      <c r="E871" s="81">
        <f t="shared" ca="1" si="100"/>
        <v>0</v>
      </c>
      <c r="F871" s="83"/>
      <c r="G871" s="82" t="str">
        <f t="shared" ca="1" si="97"/>
        <v/>
      </c>
      <c r="H871" s="82" t="str">
        <f t="shared" ca="1" si="98"/>
        <v/>
      </c>
      <c r="I871" s="82" t="str">
        <f t="shared" ca="1" si="99"/>
        <v/>
      </c>
    </row>
    <row r="872" spans="2:9" ht="15" thickBot="1" x14ac:dyDescent="0.35">
      <c r="B872" s="79" t="str">
        <f t="shared" ca="1" si="94"/>
        <v/>
      </c>
      <c r="C872" s="80" t="str">
        <f t="shared" ca="1" si="95"/>
        <v/>
      </c>
      <c r="D872" s="83" t="str">
        <f t="shared" ca="1" si="96"/>
        <v/>
      </c>
      <c r="E872" s="81">
        <f t="shared" ca="1" si="100"/>
        <v>0</v>
      </c>
      <c r="F872" s="83"/>
      <c r="G872" s="82" t="str">
        <f t="shared" ca="1" si="97"/>
        <v/>
      </c>
      <c r="H872" s="82" t="str">
        <f t="shared" ca="1" si="98"/>
        <v/>
      </c>
      <c r="I872" s="82" t="str">
        <f t="shared" ca="1" si="99"/>
        <v/>
      </c>
    </row>
    <row r="873" spans="2:9" ht="15" thickBot="1" x14ac:dyDescent="0.35">
      <c r="B873" s="79" t="str">
        <f t="shared" ca="1" si="94"/>
        <v/>
      </c>
      <c r="C873" s="80" t="str">
        <f t="shared" ca="1" si="95"/>
        <v/>
      </c>
      <c r="D873" s="83" t="str">
        <f t="shared" ca="1" si="96"/>
        <v/>
      </c>
      <c r="E873" s="81">
        <f t="shared" ca="1" si="100"/>
        <v>0</v>
      </c>
      <c r="F873" s="83"/>
      <c r="G873" s="82" t="str">
        <f t="shared" ca="1" si="97"/>
        <v/>
      </c>
      <c r="H873" s="82" t="str">
        <f t="shared" ca="1" si="98"/>
        <v/>
      </c>
      <c r="I873" s="82" t="str">
        <f t="shared" ca="1" si="99"/>
        <v/>
      </c>
    </row>
    <row r="874" spans="2:9" ht="15" thickBot="1" x14ac:dyDescent="0.35">
      <c r="B874" s="79" t="str">
        <f t="shared" ca="1" si="94"/>
        <v/>
      </c>
      <c r="C874" s="80" t="str">
        <f t="shared" ca="1" si="95"/>
        <v/>
      </c>
      <c r="D874" s="83" t="str">
        <f t="shared" ca="1" si="96"/>
        <v/>
      </c>
      <c r="E874" s="81">
        <f t="shared" ca="1" si="100"/>
        <v>0</v>
      </c>
      <c r="F874" s="83"/>
      <c r="G874" s="82" t="str">
        <f t="shared" ca="1" si="97"/>
        <v/>
      </c>
      <c r="H874" s="82" t="str">
        <f t="shared" ca="1" si="98"/>
        <v/>
      </c>
      <c r="I874" s="82" t="str">
        <f t="shared" ca="1" si="99"/>
        <v/>
      </c>
    </row>
    <row r="875" spans="2:9" ht="15" thickBot="1" x14ac:dyDescent="0.35">
      <c r="B875" s="79" t="str">
        <f t="shared" ca="1" si="94"/>
        <v/>
      </c>
      <c r="C875" s="80" t="str">
        <f t="shared" ca="1" si="95"/>
        <v/>
      </c>
      <c r="D875" s="83" t="str">
        <f t="shared" ca="1" si="96"/>
        <v/>
      </c>
      <c r="E875" s="81">
        <f t="shared" ca="1" si="100"/>
        <v>0</v>
      </c>
      <c r="F875" s="83"/>
      <c r="G875" s="82" t="str">
        <f t="shared" ca="1" si="97"/>
        <v/>
      </c>
      <c r="H875" s="82" t="str">
        <f t="shared" ca="1" si="98"/>
        <v/>
      </c>
      <c r="I875" s="82" t="str">
        <f t="shared" ca="1" si="99"/>
        <v/>
      </c>
    </row>
    <row r="876" spans="2:9" ht="15" thickBot="1" x14ac:dyDescent="0.35">
      <c r="B876" s="79" t="str">
        <f t="shared" ca="1" si="94"/>
        <v/>
      </c>
      <c r="C876" s="80" t="str">
        <f t="shared" ca="1" si="95"/>
        <v/>
      </c>
      <c r="D876" s="83" t="str">
        <f t="shared" ca="1" si="96"/>
        <v/>
      </c>
      <c r="E876" s="81">
        <f t="shared" ca="1" si="100"/>
        <v>0</v>
      </c>
      <c r="F876" s="83"/>
      <c r="G876" s="82" t="str">
        <f t="shared" ca="1" si="97"/>
        <v/>
      </c>
      <c r="H876" s="82" t="str">
        <f t="shared" ca="1" si="98"/>
        <v/>
      </c>
      <c r="I876" s="82" t="str">
        <f t="shared" ca="1" si="99"/>
        <v/>
      </c>
    </row>
    <row r="877" spans="2:9" ht="15" thickBot="1" x14ac:dyDescent="0.35">
      <c r="B877" s="79" t="str">
        <f t="shared" ca="1" si="94"/>
        <v/>
      </c>
      <c r="C877" s="80" t="str">
        <f t="shared" ca="1" si="95"/>
        <v/>
      </c>
      <c r="D877" s="83" t="str">
        <f t="shared" ca="1" si="96"/>
        <v/>
      </c>
      <c r="E877" s="81">
        <f t="shared" ca="1" si="100"/>
        <v>0</v>
      </c>
      <c r="F877" s="83"/>
      <c r="G877" s="82" t="str">
        <f t="shared" ca="1" si="97"/>
        <v/>
      </c>
      <c r="H877" s="82" t="str">
        <f t="shared" ca="1" si="98"/>
        <v/>
      </c>
      <c r="I877" s="82" t="str">
        <f t="shared" ca="1" si="99"/>
        <v/>
      </c>
    </row>
    <row r="878" spans="2:9" ht="15" thickBot="1" x14ac:dyDescent="0.35">
      <c r="B878" s="79" t="str">
        <f t="shared" ca="1" si="94"/>
        <v/>
      </c>
      <c r="C878" s="80" t="str">
        <f t="shared" ca="1" si="95"/>
        <v/>
      </c>
      <c r="D878" s="83" t="str">
        <f t="shared" ca="1" si="96"/>
        <v/>
      </c>
      <c r="E878" s="81">
        <f t="shared" ca="1" si="100"/>
        <v>0</v>
      </c>
      <c r="F878" s="83"/>
      <c r="G878" s="82" t="str">
        <f t="shared" ca="1" si="97"/>
        <v/>
      </c>
      <c r="H878" s="82" t="str">
        <f t="shared" ca="1" si="98"/>
        <v/>
      </c>
      <c r="I878" s="82" t="str">
        <f t="shared" ca="1" si="99"/>
        <v/>
      </c>
    </row>
    <row r="879" spans="2:9" ht="15" thickBot="1" x14ac:dyDescent="0.35">
      <c r="B879" s="79" t="str">
        <f t="shared" ref="B879:B942" ca="1" si="101">IFERROR(IF(I878&lt;=0,"",B878+1),"")</f>
        <v/>
      </c>
      <c r="C879" s="80" t="str">
        <f t="shared" ca="1" si="95"/>
        <v/>
      </c>
      <c r="D879" s="83" t="str">
        <f t="shared" ca="1" si="96"/>
        <v/>
      </c>
      <c r="E879" s="81">
        <f t="shared" ca="1" si="100"/>
        <v>0</v>
      </c>
      <c r="F879" s="83"/>
      <c r="G879" s="82" t="str">
        <f t="shared" ca="1" si="97"/>
        <v/>
      </c>
      <c r="H879" s="82" t="str">
        <f t="shared" ca="1" si="98"/>
        <v/>
      </c>
      <c r="I879" s="82" t="str">
        <f t="shared" ca="1" si="99"/>
        <v/>
      </c>
    </row>
    <row r="880" spans="2:9" ht="15" thickBot="1" x14ac:dyDescent="0.35">
      <c r="B880" s="79" t="str">
        <f t="shared" ca="1" si="101"/>
        <v/>
      </c>
      <c r="C880" s="80" t="str">
        <f t="shared" ca="1" si="95"/>
        <v/>
      </c>
      <c r="D880" s="83" t="str">
        <f t="shared" ca="1" si="96"/>
        <v/>
      </c>
      <c r="E880" s="81">
        <f t="shared" ca="1" si="100"/>
        <v>0</v>
      </c>
      <c r="F880" s="83"/>
      <c r="G880" s="82" t="str">
        <f t="shared" ca="1" si="97"/>
        <v/>
      </c>
      <c r="H880" s="82" t="str">
        <f t="shared" ca="1" si="98"/>
        <v/>
      </c>
      <c r="I880" s="82" t="str">
        <f t="shared" ca="1" si="99"/>
        <v/>
      </c>
    </row>
    <row r="881" spans="2:9" ht="15" thickBot="1" x14ac:dyDescent="0.35">
      <c r="B881" s="79" t="str">
        <f t="shared" ca="1" si="101"/>
        <v/>
      </c>
      <c r="C881" s="80" t="str">
        <f t="shared" ca="1" si="95"/>
        <v/>
      </c>
      <c r="D881" s="83" t="str">
        <f t="shared" ca="1" si="96"/>
        <v/>
      </c>
      <c r="E881" s="81">
        <f t="shared" ca="1" si="100"/>
        <v>0</v>
      </c>
      <c r="F881" s="83"/>
      <c r="G881" s="82" t="str">
        <f t="shared" ca="1" si="97"/>
        <v/>
      </c>
      <c r="H881" s="82" t="str">
        <f t="shared" ca="1" si="98"/>
        <v/>
      </c>
      <c r="I881" s="82" t="str">
        <f t="shared" ca="1" si="99"/>
        <v/>
      </c>
    </row>
    <row r="882" spans="2:9" ht="15" thickBot="1" x14ac:dyDescent="0.35">
      <c r="B882" s="79" t="str">
        <f t="shared" ca="1" si="101"/>
        <v/>
      </c>
      <c r="C882" s="80" t="str">
        <f t="shared" ca="1" si="95"/>
        <v/>
      </c>
      <c r="D882" s="83" t="str">
        <f t="shared" ca="1" si="96"/>
        <v/>
      </c>
      <c r="E882" s="81">
        <f t="shared" ca="1" si="100"/>
        <v>0</v>
      </c>
      <c r="F882" s="83"/>
      <c r="G882" s="82" t="str">
        <f t="shared" ca="1" si="97"/>
        <v/>
      </c>
      <c r="H882" s="82" t="str">
        <f t="shared" ca="1" si="98"/>
        <v/>
      </c>
      <c r="I882" s="82" t="str">
        <f t="shared" ca="1" si="99"/>
        <v/>
      </c>
    </row>
    <row r="883" spans="2:9" ht="15" thickBot="1" x14ac:dyDescent="0.35">
      <c r="B883" s="79" t="str">
        <f t="shared" ca="1" si="101"/>
        <v/>
      </c>
      <c r="C883" s="80" t="str">
        <f t="shared" ca="1" si="95"/>
        <v/>
      </c>
      <c r="D883" s="83" t="str">
        <f t="shared" ca="1" si="96"/>
        <v/>
      </c>
      <c r="E883" s="81">
        <f t="shared" ca="1" si="100"/>
        <v>0</v>
      </c>
      <c r="F883" s="83"/>
      <c r="G883" s="82" t="str">
        <f t="shared" ca="1" si="97"/>
        <v/>
      </c>
      <c r="H883" s="82" t="str">
        <f t="shared" ca="1" si="98"/>
        <v/>
      </c>
      <c r="I883" s="82" t="str">
        <f t="shared" ca="1" si="99"/>
        <v/>
      </c>
    </row>
    <row r="884" spans="2:9" ht="15" thickBot="1" x14ac:dyDescent="0.35">
      <c r="B884" s="79" t="str">
        <f t="shared" ca="1" si="101"/>
        <v/>
      </c>
      <c r="C884" s="80" t="str">
        <f t="shared" ca="1" si="95"/>
        <v/>
      </c>
      <c r="D884" s="83" t="str">
        <f t="shared" ca="1" si="96"/>
        <v/>
      </c>
      <c r="E884" s="81">
        <f t="shared" ca="1" si="100"/>
        <v>0</v>
      </c>
      <c r="F884" s="83"/>
      <c r="G884" s="82" t="str">
        <f t="shared" ca="1" si="97"/>
        <v/>
      </c>
      <c r="H884" s="82" t="str">
        <f t="shared" ca="1" si="98"/>
        <v/>
      </c>
      <c r="I884" s="82" t="str">
        <f t="shared" ca="1" si="99"/>
        <v/>
      </c>
    </row>
    <row r="885" spans="2:9" ht="15" thickBot="1" x14ac:dyDescent="0.35">
      <c r="B885" s="79" t="str">
        <f t="shared" ca="1" si="101"/>
        <v/>
      </c>
      <c r="C885" s="80" t="str">
        <f t="shared" ca="1" si="95"/>
        <v/>
      </c>
      <c r="D885" s="83" t="str">
        <f t="shared" ca="1" si="96"/>
        <v/>
      </c>
      <c r="E885" s="81">
        <f t="shared" ca="1" si="100"/>
        <v>0</v>
      </c>
      <c r="F885" s="83"/>
      <c r="G885" s="82" t="str">
        <f t="shared" ca="1" si="97"/>
        <v/>
      </c>
      <c r="H885" s="82" t="str">
        <f t="shared" ca="1" si="98"/>
        <v/>
      </c>
      <c r="I885" s="82" t="str">
        <f t="shared" ca="1" si="99"/>
        <v/>
      </c>
    </row>
    <row r="886" spans="2:9" ht="15" thickBot="1" x14ac:dyDescent="0.35">
      <c r="B886" s="79" t="str">
        <f t="shared" ca="1" si="101"/>
        <v/>
      </c>
      <c r="C886" s="80" t="str">
        <f t="shared" ca="1" si="95"/>
        <v/>
      </c>
      <c r="D886" s="83" t="str">
        <f t="shared" ca="1" si="96"/>
        <v/>
      </c>
      <c r="E886" s="81">
        <f t="shared" ca="1" si="100"/>
        <v>0</v>
      </c>
      <c r="F886" s="83"/>
      <c r="G886" s="82" t="str">
        <f t="shared" ca="1" si="97"/>
        <v/>
      </c>
      <c r="H886" s="82" t="str">
        <f t="shared" ca="1" si="98"/>
        <v/>
      </c>
      <c r="I886" s="82" t="str">
        <f t="shared" ca="1" si="99"/>
        <v/>
      </c>
    </row>
    <row r="887" spans="2:9" ht="15" thickBot="1" x14ac:dyDescent="0.35">
      <c r="B887" s="79" t="str">
        <f t="shared" ca="1" si="101"/>
        <v/>
      </c>
      <c r="C887" s="80" t="str">
        <f t="shared" ca="1" si="95"/>
        <v/>
      </c>
      <c r="D887" s="83" t="str">
        <f t="shared" ca="1" si="96"/>
        <v/>
      </c>
      <c r="E887" s="81">
        <f t="shared" ca="1" si="100"/>
        <v>0</v>
      </c>
      <c r="F887" s="83"/>
      <c r="G887" s="82" t="str">
        <f t="shared" ca="1" si="97"/>
        <v/>
      </c>
      <c r="H887" s="82" t="str">
        <f t="shared" ca="1" si="98"/>
        <v/>
      </c>
      <c r="I887" s="82" t="str">
        <f t="shared" ca="1" si="99"/>
        <v/>
      </c>
    </row>
    <row r="888" spans="2:9" ht="15" thickBot="1" x14ac:dyDescent="0.35">
      <c r="B888" s="79" t="str">
        <f t="shared" ca="1" si="101"/>
        <v/>
      </c>
      <c r="C888" s="80" t="str">
        <f t="shared" ca="1" si="95"/>
        <v/>
      </c>
      <c r="D888" s="83" t="str">
        <f t="shared" ca="1" si="96"/>
        <v/>
      </c>
      <c r="E888" s="81">
        <f t="shared" ca="1" si="100"/>
        <v>0</v>
      </c>
      <c r="F888" s="83"/>
      <c r="G888" s="82" t="str">
        <f t="shared" ca="1" si="97"/>
        <v/>
      </c>
      <c r="H888" s="82" t="str">
        <f t="shared" ca="1" si="98"/>
        <v/>
      </c>
      <c r="I888" s="82" t="str">
        <f t="shared" ca="1" si="99"/>
        <v/>
      </c>
    </row>
    <row r="889" spans="2:9" ht="15" thickBot="1" x14ac:dyDescent="0.35">
      <c r="B889" s="79" t="str">
        <f t="shared" ca="1" si="101"/>
        <v/>
      </c>
      <c r="C889" s="80" t="str">
        <f t="shared" ca="1" si="95"/>
        <v/>
      </c>
      <c r="D889" s="83" t="str">
        <f t="shared" ca="1" si="96"/>
        <v/>
      </c>
      <c r="E889" s="81">
        <f t="shared" ca="1" si="100"/>
        <v>0</v>
      </c>
      <c r="F889" s="83"/>
      <c r="G889" s="82" t="str">
        <f t="shared" ca="1" si="97"/>
        <v/>
      </c>
      <c r="H889" s="82" t="str">
        <f t="shared" ca="1" si="98"/>
        <v/>
      </c>
      <c r="I889" s="82" t="str">
        <f t="shared" ca="1" si="99"/>
        <v/>
      </c>
    </row>
    <row r="890" spans="2:9" ht="15" thickBot="1" x14ac:dyDescent="0.35">
      <c r="B890" s="79" t="str">
        <f t="shared" ca="1" si="101"/>
        <v/>
      </c>
      <c r="C890" s="80" t="str">
        <f t="shared" ca="1" si="95"/>
        <v/>
      </c>
      <c r="D890" s="83" t="str">
        <f t="shared" ca="1" si="96"/>
        <v/>
      </c>
      <c r="E890" s="81">
        <f t="shared" ca="1" si="100"/>
        <v>0</v>
      </c>
      <c r="F890" s="83"/>
      <c r="G890" s="82" t="str">
        <f t="shared" ca="1" si="97"/>
        <v/>
      </c>
      <c r="H890" s="82" t="str">
        <f t="shared" ca="1" si="98"/>
        <v/>
      </c>
      <c r="I890" s="82" t="str">
        <f t="shared" ca="1" si="99"/>
        <v/>
      </c>
    </row>
    <row r="891" spans="2:9" ht="15" thickBot="1" x14ac:dyDescent="0.35">
      <c r="B891" s="79" t="str">
        <f t="shared" ca="1" si="101"/>
        <v/>
      </c>
      <c r="C891" s="80" t="str">
        <f t="shared" ca="1" si="95"/>
        <v/>
      </c>
      <c r="D891" s="83" t="str">
        <f t="shared" ca="1" si="96"/>
        <v/>
      </c>
      <c r="E891" s="81">
        <f t="shared" ca="1" si="100"/>
        <v>0</v>
      </c>
      <c r="F891" s="83"/>
      <c r="G891" s="82" t="str">
        <f t="shared" ca="1" si="97"/>
        <v/>
      </c>
      <c r="H891" s="82" t="str">
        <f t="shared" ca="1" si="98"/>
        <v/>
      </c>
      <c r="I891" s="82" t="str">
        <f t="shared" ca="1" si="99"/>
        <v/>
      </c>
    </row>
    <row r="892" spans="2:9" ht="15" thickBot="1" x14ac:dyDescent="0.35">
      <c r="B892" s="79" t="str">
        <f t="shared" ca="1" si="101"/>
        <v/>
      </c>
      <c r="C892" s="80" t="str">
        <f t="shared" ca="1" si="95"/>
        <v/>
      </c>
      <c r="D892" s="83" t="str">
        <f t="shared" ca="1" si="96"/>
        <v/>
      </c>
      <c r="E892" s="81">
        <f t="shared" ca="1" si="100"/>
        <v>0</v>
      </c>
      <c r="F892" s="83"/>
      <c r="G892" s="82" t="str">
        <f t="shared" ca="1" si="97"/>
        <v/>
      </c>
      <c r="H892" s="82" t="str">
        <f t="shared" ca="1" si="98"/>
        <v/>
      </c>
      <c r="I892" s="82" t="str">
        <f t="shared" ca="1" si="99"/>
        <v/>
      </c>
    </row>
    <row r="893" spans="2:9" ht="15" thickBot="1" x14ac:dyDescent="0.35">
      <c r="B893" s="79" t="str">
        <f t="shared" ca="1" si="101"/>
        <v/>
      </c>
      <c r="C893" s="80" t="str">
        <f t="shared" ca="1" si="95"/>
        <v/>
      </c>
      <c r="D893" s="83" t="str">
        <f t="shared" ca="1" si="96"/>
        <v/>
      </c>
      <c r="E893" s="81">
        <f t="shared" ca="1" si="100"/>
        <v>0</v>
      </c>
      <c r="F893" s="83"/>
      <c r="G893" s="82" t="str">
        <f t="shared" ca="1" si="97"/>
        <v/>
      </c>
      <c r="H893" s="82" t="str">
        <f t="shared" ca="1" si="98"/>
        <v/>
      </c>
      <c r="I893" s="82" t="str">
        <f t="shared" ca="1" si="99"/>
        <v/>
      </c>
    </row>
    <row r="894" spans="2:9" ht="15" thickBot="1" x14ac:dyDescent="0.35">
      <c r="B894" s="79" t="str">
        <f t="shared" ca="1" si="101"/>
        <v/>
      </c>
      <c r="C894" s="80" t="str">
        <f t="shared" ca="1" si="95"/>
        <v/>
      </c>
      <c r="D894" s="83" t="str">
        <f t="shared" ca="1" si="96"/>
        <v/>
      </c>
      <c r="E894" s="81">
        <f t="shared" ca="1" si="100"/>
        <v>0</v>
      </c>
      <c r="F894" s="83"/>
      <c r="G894" s="82" t="str">
        <f t="shared" ca="1" si="97"/>
        <v/>
      </c>
      <c r="H894" s="82" t="str">
        <f t="shared" ca="1" si="98"/>
        <v/>
      </c>
      <c r="I894" s="82" t="str">
        <f t="shared" ca="1" si="99"/>
        <v/>
      </c>
    </row>
    <row r="895" spans="2:9" ht="15" thickBot="1" x14ac:dyDescent="0.35">
      <c r="B895" s="79" t="str">
        <f t="shared" ca="1" si="101"/>
        <v/>
      </c>
      <c r="C895" s="80" t="str">
        <f t="shared" ca="1" si="95"/>
        <v/>
      </c>
      <c r="D895" s="83" t="str">
        <f t="shared" ca="1" si="96"/>
        <v/>
      </c>
      <c r="E895" s="81">
        <f t="shared" ca="1" si="100"/>
        <v>0</v>
      </c>
      <c r="F895" s="83"/>
      <c r="G895" s="82" t="str">
        <f t="shared" ca="1" si="97"/>
        <v/>
      </c>
      <c r="H895" s="82" t="str">
        <f t="shared" ca="1" si="98"/>
        <v/>
      </c>
      <c r="I895" s="82" t="str">
        <f t="shared" ca="1" si="99"/>
        <v/>
      </c>
    </row>
    <row r="896" spans="2:9" ht="15" thickBot="1" x14ac:dyDescent="0.35">
      <c r="B896" s="79" t="str">
        <f t="shared" ca="1" si="101"/>
        <v/>
      </c>
      <c r="C896" s="80" t="str">
        <f t="shared" ca="1" si="95"/>
        <v/>
      </c>
      <c r="D896" s="83" t="str">
        <f t="shared" ca="1" si="96"/>
        <v/>
      </c>
      <c r="E896" s="81">
        <f t="shared" ca="1" si="100"/>
        <v>0</v>
      </c>
      <c r="F896" s="83"/>
      <c r="G896" s="82" t="str">
        <f t="shared" ca="1" si="97"/>
        <v/>
      </c>
      <c r="H896" s="82" t="str">
        <f t="shared" ca="1" si="98"/>
        <v/>
      </c>
      <c r="I896" s="82" t="str">
        <f t="shared" ca="1" si="99"/>
        <v/>
      </c>
    </row>
    <row r="897" spans="2:9" ht="15" thickBot="1" x14ac:dyDescent="0.35">
      <c r="B897" s="79" t="str">
        <f t="shared" ca="1" si="101"/>
        <v/>
      </c>
      <c r="C897" s="80" t="str">
        <f t="shared" ca="1" si="95"/>
        <v/>
      </c>
      <c r="D897" s="83" t="str">
        <f t="shared" ca="1" si="96"/>
        <v/>
      </c>
      <c r="E897" s="81">
        <f t="shared" ca="1" si="100"/>
        <v>0</v>
      </c>
      <c r="F897" s="83"/>
      <c r="G897" s="82" t="str">
        <f t="shared" ca="1" si="97"/>
        <v/>
      </c>
      <c r="H897" s="82" t="str">
        <f t="shared" ca="1" si="98"/>
        <v/>
      </c>
      <c r="I897" s="82" t="str">
        <f t="shared" ca="1" si="99"/>
        <v/>
      </c>
    </row>
    <row r="898" spans="2:9" ht="15" thickBot="1" x14ac:dyDescent="0.35">
      <c r="B898" s="79" t="str">
        <f t="shared" ca="1" si="101"/>
        <v/>
      </c>
      <c r="C898" s="80" t="str">
        <f t="shared" ca="1" si="95"/>
        <v/>
      </c>
      <c r="D898" s="83" t="str">
        <f t="shared" ca="1" si="96"/>
        <v/>
      </c>
      <c r="E898" s="81">
        <f t="shared" ca="1" si="100"/>
        <v>0</v>
      </c>
      <c r="F898" s="83"/>
      <c r="G898" s="82" t="str">
        <f t="shared" ca="1" si="97"/>
        <v/>
      </c>
      <c r="H898" s="82" t="str">
        <f t="shared" ca="1" si="98"/>
        <v/>
      </c>
      <c r="I898" s="82" t="str">
        <f t="shared" ca="1" si="99"/>
        <v/>
      </c>
    </row>
    <row r="899" spans="2:9" ht="15" thickBot="1" x14ac:dyDescent="0.35">
      <c r="B899" s="79" t="str">
        <f t="shared" ca="1" si="101"/>
        <v/>
      </c>
      <c r="C899" s="80" t="str">
        <f t="shared" ca="1" si="95"/>
        <v/>
      </c>
      <c r="D899" s="83" t="str">
        <f t="shared" ca="1" si="96"/>
        <v/>
      </c>
      <c r="E899" s="81">
        <f t="shared" ca="1" si="100"/>
        <v>0</v>
      </c>
      <c r="F899" s="83"/>
      <c r="G899" s="82" t="str">
        <f t="shared" ca="1" si="97"/>
        <v/>
      </c>
      <c r="H899" s="82" t="str">
        <f t="shared" ca="1" si="98"/>
        <v/>
      </c>
      <c r="I899" s="82" t="str">
        <f t="shared" ca="1" si="99"/>
        <v/>
      </c>
    </row>
    <row r="900" spans="2:9" ht="15" thickBot="1" x14ac:dyDescent="0.35">
      <c r="B900" s="79" t="str">
        <f t="shared" ca="1" si="101"/>
        <v/>
      </c>
      <c r="C900" s="80" t="str">
        <f t="shared" ca="1" si="95"/>
        <v/>
      </c>
      <c r="D900" s="83" t="str">
        <f t="shared" ca="1" si="96"/>
        <v/>
      </c>
      <c r="E900" s="81">
        <f t="shared" ca="1" si="100"/>
        <v>0</v>
      </c>
      <c r="F900" s="83"/>
      <c r="G900" s="82" t="str">
        <f t="shared" ca="1" si="97"/>
        <v/>
      </c>
      <c r="H900" s="82" t="str">
        <f t="shared" ca="1" si="98"/>
        <v/>
      </c>
      <c r="I900" s="82" t="str">
        <f t="shared" ca="1" si="99"/>
        <v/>
      </c>
    </row>
    <row r="901" spans="2:9" ht="15" thickBot="1" x14ac:dyDescent="0.35">
      <c r="B901" s="79" t="str">
        <f t="shared" ca="1" si="101"/>
        <v/>
      </c>
      <c r="C901" s="80" t="str">
        <f t="shared" ca="1" si="95"/>
        <v/>
      </c>
      <c r="D901" s="83" t="str">
        <f t="shared" ca="1" si="96"/>
        <v/>
      </c>
      <c r="E901" s="81">
        <f t="shared" ca="1" si="100"/>
        <v>0</v>
      </c>
      <c r="F901" s="83"/>
      <c r="G901" s="82" t="str">
        <f t="shared" ca="1" si="97"/>
        <v/>
      </c>
      <c r="H901" s="82" t="str">
        <f t="shared" ca="1" si="98"/>
        <v/>
      </c>
      <c r="I901" s="82" t="str">
        <f t="shared" ca="1" si="99"/>
        <v/>
      </c>
    </row>
    <row r="902" spans="2:9" ht="15" thickBot="1" x14ac:dyDescent="0.35">
      <c r="B902" s="79" t="str">
        <f t="shared" ca="1" si="101"/>
        <v/>
      </c>
      <c r="C902" s="80" t="str">
        <f t="shared" ca="1" si="95"/>
        <v/>
      </c>
      <c r="D902" s="83" t="str">
        <f t="shared" ca="1" si="96"/>
        <v/>
      </c>
      <c r="E902" s="81">
        <f t="shared" ca="1" si="100"/>
        <v>0</v>
      </c>
      <c r="F902" s="83"/>
      <c r="G902" s="82" t="str">
        <f t="shared" ca="1" si="97"/>
        <v/>
      </c>
      <c r="H902" s="82" t="str">
        <f t="shared" ca="1" si="98"/>
        <v/>
      </c>
      <c r="I902" s="82" t="str">
        <f t="shared" ca="1" si="99"/>
        <v/>
      </c>
    </row>
    <row r="903" spans="2:9" ht="15" thickBot="1" x14ac:dyDescent="0.35">
      <c r="B903" s="79" t="str">
        <f t="shared" ca="1" si="101"/>
        <v/>
      </c>
      <c r="C903" s="80" t="str">
        <f t="shared" ca="1" si="95"/>
        <v/>
      </c>
      <c r="D903" s="83" t="str">
        <f t="shared" ca="1" si="96"/>
        <v/>
      </c>
      <c r="E903" s="81">
        <f t="shared" ca="1" si="100"/>
        <v>0</v>
      </c>
      <c r="F903" s="83"/>
      <c r="G903" s="82" t="str">
        <f t="shared" ca="1" si="97"/>
        <v/>
      </c>
      <c r="H903" s="82" t="str">
        <f t="shared" ca="1" si="98"/>
        <v/>
      </c>
      <c r="I903" s="82" t="str">
        <f t="shared" ca="1" si="99"/>
        <v/>
      </c>
    </row>
    <row r="904" spans="2:9" ht="15" thickBot="1" x14ac:dyDescent="0.35">
      <c r="B904" s="79" t="str">
        <f t="shared" ca="1" si="101"/>
        <v/>
      </c>
      <c r="C904" s="80" t="str">
        <f t="shared" ca="1" si="95"/>
        <v/>
      </c>
      <c r="D904" s="83" t="str">
        <f t="shared" ca="1" si="96"/>
        <v/>
      </c>
      <c r="E904" s="81">
        <f t="shared" ca="1" si="100"/>
        <v>0</v>
      </c>
      <c r="F904" s="83"/>
      <c r="G904" s="82" t="str">
        <f t="shared" ca="1" si="97"/>
        <v/>
      </c>
      <c r="H904" s="82" t="str">
        <f t="shared" ca="1" si="98"/>
        <v/>
      </c>
      <c r="I904" s="82" t="str">
        <f t="shared" ca="1" si="99"/>
        <v/>
      </c>
    </row>
    <row r="905" spans="2:9" ht="15" thickBot="1" x14ac:dyDescent="0.35">
      <c r="B905" s="79" t="str">
        <f t="shared" ca="1" si="101"/>
        <v/>
      </c>
      <c r="C905" s="80" t="str">
        <f t="shared" ca="1" si="95"/>
        <v/>
      </c>
      <c r="D905" s="83" t="str">
        <f t="shared" ca="1" si="96"/>
        <v/>
      </c>
      <c r="E905" s="81">
        <f t="shared" ca="1" si="100"/>
        <v>0</v>
      </c>
      <c r="F905" s="83"/>
      <c r="G905" s="82" t="str">
        <f t="shared" ca="1" si="97"/>
        <v/>
      </c>
      <c r="H905" s="82" t="str">
        <f t="shared" ca="1" si="98"/>
        <v/>
      </c>
      <c r="I905" s="82" t="str">
        <f t="shared" ca="1" si="99"/>
        <v/>
      </c>
    </row>
    <row r="906" spans="2:9" ht="15" thickBot="1" x14ac:dyDescent="0.35">
      <c r="B906" s="79" t="str">
        <f t="shared" ca="1" si="101"/>
        <v/>
      </c>
      <c r="C906" s="80" t="str">
        <f t="shared" ca="1" si="95"/>
        <v/>
      </c>
      <c r="D906" s="83" t="str">
        <f t="shared" ca="1" si="96"/>
        <v/>
      </c>
      <c r="E906" s="81">
        <f t="shared" ca="1" si="100"/>
        <v>0</v>
      </c>
      <c r="F906" s="83"/>
      <c r="G906" s="82" t="str">
        <f t="shared" ca="1" si="97"/>
        <v/>
      </c>
      <c r="H906" s="82" t="str">
        <f t="shared" ca="1" si="98"/>
        <v/>
      </c>
      <c r="I906" s="82" t="str">
        <f t="shared" ca="1" si="99"/>
        <v/>
      </c>
    </row>
    <row r="907" spans="2:9" ht="15" thickBot="1" x14ac:dyDescent="0.35">
      <c r="B907" s="79" t="str">
        <f t="shared" ca="1" si="101"/>
        <v/>
      </c>
      <c r="C907" s="80" t="str">
        <f t="shared" ca="1" si="95"/>
        <v/>
      </c>
      <c r="D907" s="83" t="str">
        <f t="shared" ca="1" si="96"/>
        <v/>
      </c>
      <c r="E907" s="81">
        <f t="shared" ca="1" si="100"/>
        <v>0</v>
      </c>
      <c r="F907" s="83"/>
      <c r="G907" s="82" t="str">
        <f t="shared" ca="1" si="97"/>
        <v/>
      </c>
      <c r="H907" s="82" t="str">
        <f t="shared" ca="1" si="98"/>
        <v/>
      </c>
      <c r="I907" s="82" t="str">
        <f t="shared" ca="1" si="99"/>
        <v/>
      </c>
    </row>
    <row r="908" spans="2:9" ht="15" thickBot="1" x14ac:dyDescent="0.35">
      <c r="B908" s="79" t="str">
        <f t="shared" ca="1" si="101"/>
        <v/>
      </c>
      <c r="C908" s="80" t="str">
        <f t="shared" ca="1" si="95"/>
        <v/>
      </c>
      <c r="D908" s="83" t="str">
        <f t="shared" ca="1" si="96"/>
        <v/>
      </c>
      <c r="E908" s="81">
        <f t="shared" ca="1" si="100"/>
        <v>0</v>
      </c>
      <c r="F908" s="83"/>
      <c r="G908" s="82" t="str">
        <f t="shared" ca="1" si="97"/>
        <v/>
      </c>
      <c r="H908" s="82" t="str">
        <f t="shared" ca="1" si="98"/>
        <v/>
      </c>
      <c r="I908" s="82" t="str">
        <f t="shared" ca="1" si="99"/>
        <v/>
      </c>
    </row>
    <row r="909" spans="2:9" ht="15" thickBot="1" x14ac:dyDescent="0.35">
      <c r="B909" s="79" t="str">
        <f t="shared" ca="1" si="101"/>
        <v/>
      </c>
      <c r="C909" s="80" t="str">
        <f t="shared" ca="1" si="95"/>
        <v/>
      </c>
      <c r="D909" s="83" t="str">
        <f t="shared" ca="1" si="96"/>
        <v/>
      </c>
      <c r="E909" s="81">
        <f t="shared" ca="1" si="100"/>
        <v>0</v>
      </c>
      <c r="F909" s="83"/>
      <c r="G909" s="82" t="str">
        <f t="shared" ca="1" si="97"/>
        <v/>
      </c>
      <c r="H909" s="82" t="str">
        <f t="shared" ca="1" si="98"/>
        <v/>
      </c>
      <c r="I909" s="82" t="str">
        <f t="shared" ca="1" si="99"/>
        <v/>
      </c>
    </row>
    <row r="910" spans="2:9" ht="15" thickBot="1" x14ac:dyDescent="0.35">
      <c r="B910" s="79" t="str">
        <f t="shared" ca="1" si="101"/>
        <v/>
      </c>
      <c r="C910" s="80" t="str">
        <f t="shared" ca="1" si="95"/>
        <v/>
      </c>
      <c r="D910" s="83" t="str">
        <f t="shared" ca="1" si="96"/>
        <v/>
      </c>
      <c r="E910" s="81">
        <f t="shared" ca="1" si="100"/>
        <v>0</v>
      </c>
      <c r="F910" s="83"/>
      <c r="G910" s="82" t="str">
        <f t="shared" ca="1" si="97"/>
        <v/>
      </c>
      <c r="H910" s="82" t="str">
        <f t="shared" ca="1" si="98"/>
        <v/>
      </c>
      <c r="I910" s="82" t="str">
        <f t="shared" ca="1" si="99"/>
        <v/>
      </c>
    </row>
    <row r="911" spans="2:9" ht="15" thickBot="1" x14ac:dyDescent="0.35">
      <c r="B911" s="79" t="str">
        <f t="shared" ca="1" si="101"/>
        <v/>
      </c>
      <c r="C911" s="80" t="str">
        <f t="shared" ca="1" si="95"/>
        <v/>
      </c>
      <c r="D911" s="83" t="str">
        <f t="shared" ca="1" si="96"/>
        <v/>
      </c>
      <c r="E911" s="81">
        <f t="shared" ca="1" si="100"/>
        <v>0</v>
      </c>
      <c r="F911" s="83"/>
      <c r="G911" s="82" t="str">
        <f t="shared" ca="1" si="97"/>
        <v/>
      </c>
      <c r="H911" s="82" t="str">
        <f t="shared" ca="1" si="98"/>
        <v/>
      </c>
      <c r="I911" s="82" t="str">
        <f t="shared" ca="1" si="99"/>
        <v/>
      </c>
    </row>
    <row r="912" spans="2:9" ht="15" thickBot="1" x14ac:dyDescent="0.35">
      <c r="B912" s="79" t="str">
        <f t="shared" ca="1" si="101"/>
        <v/>
      </c>
      <c r="C912" s="80" t="str">
        <f t="shared" ca="1" si="95"/>
        <v/>
      </c>
      <c r="D912" s="83" t="str">
        <f t="shared" ca="1" si="96"/>
        <v/>
      </c>
      <c r="E912" s="81">
        <f t="shared" ca="1" si="100"/>
        <v>0</v>
      </c>
      <c r="F912" s="83"/>
      <c r="G912" s="82" t="str">
        <f t="shared" ca="1" si="97"/>
        <v/>
      </c>
      <c r="H912" s="82" t="str">
        <f t="shared" ca="1" si="98"/>
        <v/>
      </c>
      <c r="I912" s="82" t="str">
        <f t="shared" ca="1" si="99"/>
        <v/>
      </c>
    </row>
    <row r="913" spans="2:9" ht="15" thickBot="1" x14ac:dyDescent="0.35">
      <c r="B913" s="79" t="str">
        <f t="shared" ca="1" si="101"/>
        <v/>
      </c>
      <c r="C913" s="80" t="str">
        <f t="shared" ca="1" si="95"/>
        <v/>
      </c>
      <c r="D913" s="83" t="str">
        <f t="shared" ca="1" si="96"/>
        <v/>
      </c>
      <c r="E913" s="81">
        <f t="shared" ca="1" si="100"/>
        <v>0</v>
      </c>
      <c r="F913" s="83"/>
      <c r="G913" s="82" t="str">
        <f t="shared" ca="1" si="97"/>
        <v/>
      </c>
      <c r="H913" s="82" t="str">
        <f t="shared" ca="1" si="98"/>
        <v/>
      </c>
      <c r="I913" s="82" t="str">
        <f t="shared" ca="1" si="99"/>
        <v/>
      </c>
    </row>
    <row r="914" spans="2:9" ht="15" thickBot="1" x14ac:dyDescent="0.35">
      <c r="B914" s="79" t="str">
        <f t="shared" ca="1" si="101"/>
        <v/>
      </c>
      <c r="C914" s="80" t="str">
        <f t="shared" ca="1" si="95"/>
        <v/>
      </c>
      <c r="D914" s="83" t="str">
        <f t="shared" ca="1" si="96"/>
        <v/>
      </c>
      <c r="E914" s="81">
        <f t="shared" ca="1" si="100"/>
        <v>0</v>
      </c>
      <c r="F914" s="83"/>
      <c r="G914" s="82" t="str">
        <f t="shared" ca="1" si="97"/>
        <v/>
      </c>
      <c r="H914" s="82" t="str">
        <f t="shared" ca="1" si="98"/>
        <v/>
      </c>
      <c r="I914" s="82" t="str">
        <f t="shared" ca="1" si="99"/>
        <v/>
      </c>
    </row>
    <row r="915" spans="2:9" ht="15" thickBot="1" x14ac:dyDescent="0.35">
      <c r="B915" s="79" t="str">
        <f t="shared" ca="1" si="101"/>
        <v/>
      </c>
      <c r="C915" s="80" t="str">
        <f t="shared" ca="1" si="95"/>
        <v/>
      </c>
      <c r="D915" s="83" t="str">
        <f t="shared" ca="1" si="96"/>
        <v/>
      </c>
      <c r="E915" s="81">
        <f t="shared" ca="1" si="100"/>
        <v>0</v>
      </c>
      <c r="F915" s="83"/>
      <c r="G915" s="82" t="str">
        <f t="shared" ca="1" si="97"/>
        <v/>
      </c>
      <c r="H915" s="82" t="str">
        <f t="shared" ca="1" si="98"/>
        <v/>
      </c>
      <c r="I915" s="82" t="str">
        <f t="shared" ca="1" si="99"/>
        <v/>
      </c>
    </row>
    <row r="916" spans="2:9" ht="15" thickBot="1" x14ac:dyDescent="0.35">
      <c r="B916" s="79" t="str">
        <f t="shared" ca="1" si="101"/>
        <v/>
      </c>
      <c r="C916" s="80" t="str">
        <f t="shared" ca="1" si="95"/>
        <v/>
      </c>
      <c r="D916" s="83" t="str">
        <f t="shared" ca="1" si="96"/>
        <v/>
      </c>
      <c r="E916" s="81">
        <f t="shared" ca="1" si="100"/>
        <v>0</v>
      </c>
      <c r="F916" s="83"/>
      <c r="G916" s="82" t="str">
        <f t="shared" ca="1" si="97"/>
        <v/>
      </c>
      <c r="H916" s="82" t="str">
        <f t="shared" ca="1" si="98"/>
        <v/>
      </c>
      <c r="I916" s="82" t="str">
        <f t="shared" ca="1" si="99"/>
        <v/>
      </c>
    </row>
    <row r="917" spans="2:9" ht="15" thickBot="1" x14ac:dyDescent="0.35">
      <c r="B917" s="79" t="str">
        <f t="shared" ca="1" si="101"/>
        <v/>
      </c>
      <c r="C917" s="80" t="str">
        <f t="shared" ca="1" si="95"/>
        <v/>
      </c>
      <c r="D917" s="83" t="str">
        <f t="shared" ca="1" si="96"/>
        <v/>
      </c>
      <c r="E917" s="81">
        <f t="shared" ca="1" si="100"/>
        <v>0</v>
      </c>
      <c r="F917" s="83"/>
      <c r="G917" s="82" t="str">
        <f t="shared" ca="1" si="97"/>
        <v/>
      </c>
      <c r="H917" s="82" t="str">
        <f t="shared" ca="1" si="98"/>
        <v/>
      </c>
      <c r="I917" s="82" t="str">
        <f t="shared" ca="1" si="99"/>
        <v/>
      </c>
    </row>
    <row r="918" spans="2:9" ht="15" thickBot="1" x14ac:dyDescent="0.35">
      <c r="B918" s="79" t="str">
        <f t="shared" ca="1" si="101"/>
        <v/>
      </c>
      <c r="C918" s="80" t="str">
        <f t="shared" ca="1" si="95"/>
        <v/>
      </c>
      <c r="D918" s="83" t="str">
        <f t="shared" ca="1" si="96"/>
        <v/>
      </c>
      <c r="E918" s="81">
        <f t="shared" ca="1" si="100"/>
        <v>0</v>
      </c>
      <c r="F918" s="83"/>
      <c r="G918" s="82" t="str">
        <f t="shared" ca="1" si="97"/>
        <v/>
      </c>
      <c r="H918" s="82" t="str">
        <f t="shared" ca="1" si="98"/>
        <v/>
      </c>
      <c r="I918" s="82" t="str">
        <f t="shared" ca="1" si="99"/>
        <v/>
      </c>
    </row>
    <row r="919" spans="2:9" ht="15" thickBot="1" x14ac:dyDescent="0.35">
      <c r="B919" s="79" t="str">
        <f t="shared" ca="1" si="101"/>
        <v/>
      </c>
      <c r="C919" s="80" t="str">
        <f t="shared" ca="1" si="95"/>
        <v/>
      </c>
      <c r="D919" s="83" t="str">
        <f t="shared" ca="1" si="96"/>
        <v/>
      </c>
      <c r="E919" s="81">
        <f t="shared" ca="1" si="100"/>
        <v>0</v>
      </c>
      <c r="F919" s="83"/>
      <c r="G919" s="82" t="str">
        <f t="shared" ca="1" si="97"/>
        <v/>
      </c>
      <c r="H919" s="82" t="str">
        <f t="shared" ca="1" si="98"/>
        <v/>
      </c>
      <c r="I919" s="82" t="str">
        <f t="shared" ca="1" si="99"/>
        <v/>
      </c>
    </row>
    <row r="920" spans="2:9" ht="15" thickBot="1" x14ac:dyDescent="0.35">
      <c r="B920" s="79" t="str">
        <f t="shared" ca="1" si="101"/>
        <v/>
      </c>
      <c r="C920" s="80" t="str">
        <f t="shared" ref="C920:C983" ca="1" si="102">IF($E$10="End of the Period",IF(B920="","",IF(OR(payment_frequency_4="Weekly",payment_frequency_4="Bi-weekly",payment_frequency_4="Semi-monthly"),first_payment_date_4+B920*VLOOKUP(payment_frequency_4,periodic_table,2,0),EDATE(first_payment_date_4,B920*VLOOKUP(payment_frequency_4,periodic_table,2,0)))),IF(B920="","",IF(OR(payment_frequency_4="Weekly",payment_frequency_4="Bi-weekly",payment_frequency_4="Semi-monthly"),first_payment_date_4+(B920-1)*VLOOKUP(payment_frequency_4,periodic_table,2,0),EDATE(first_payment_date_4,(B920-1)*VLOOKUP(payment_frequency_4,periodic_table,2,0)))))</f>
        <v/>
      </c>
      <c r="D920" s="83" t="str">
        <f t="shared" ref="D920:D983" ca="1" si="103">IF(B920="","",IF(I919&lt;payment_4,I919*(1+rate_4),payment_4))</f>
        <v/>
      </c>
      <c r="E920" s="81">
        <f t="shared" ca="1" si="100"/>
        <v>0</v>
      </c>
      <c r="F920" s="83"/>
      <c r="G920" s="82" t="str">
        <f t="shared" ref="G920:G983" ca="1" si="104">IF(AND(payment_type_4=1,B920=1),0,IF(B920="","",I919*rate_4))</f>
        <v/>
      </c>
      <c r="H920" s="82" t="str">
        <f t="shared" ca="1" si="98"/>
        <v/>
      </c>
      <c r="I920" s="82" t="str">
        <f t="shared" ca="1" si="99"/>
        <v/>
      </c>
    </row>
    <row r="921" spans="2:9" ht="15" thickBot="1" x14ac:dyDescent="0.35">
      <c r="B921" s="79" t="str">
        <f t="shared" ca="1" si="101"/>
        <v/>
      </c>
      <c r="C921" s="80" t="str">
        <f t="shared" ca="1" si="102"/>
        <v/>
      </c>
      <c r="D921" s="83" t="str">
        <f t="shared" ca="1" si="103"/>
        <v/>
      </c>
      <c r="E921" s="81">
        <f t="shared" ca="1" si="100"/>
        <v>0</v>
      </c>
      <c r="F921" s="83"/>
      <c r="G921" s="82" t="str">
        <f t="shared" ca="1" si="104"/>
        <v/>
      </c>
      <c r="H921" s="82" t="str">
        <f t="shared" ref="H921:H984" ca="1" si="105">IF(B921="","",D921-G921+E921+F921)</f>
        <v/>
      </c>
      <c r="I921" s="82" t="str">
        <f t="shared" ref="I921:I984" ca="1" si="106">IFERROR(IF(H921&lt;=0,"",I920-H921),"")</f>
        <v/>
      </c>
    </row>
    <row r="922" spans="2:9" ht="15" thickBot="1" x14ac:dyDescent="0.35">
      <c r="B922" s="79" t="str">
        <f t="shared" ca="1" si="101"/>
        <v/>
      </c>
      <c r="C922" s="80" t="str">
        <f t="shared" ca="1" si="102"/>
        <v/>
      </c>
      <c r="D922" s="83" t="str">
        <f t="shared" ca="1" si="103"/>
        <v/>
      </c>
      <c r="E922" s="81">
        <f t="shared" ca="1" si="100"/>
        <v>0</v>
      </c>
      <c r="F922" s="83"/>
      <c r="G922" s="82" t="str">
        <f t="shared" ca="1" si="104"/>
        <v/>
      </c>
      <c r="H922" s="82" t="str">
        <f t="shared" ca="1" si="105"/>
        <v/>
      </c>
      <c r="I922" s="82" t="str">
        <f t="shared" ca="1" si="106"/>
        <v/>
      </c>
    </row>
    <row r="923" spans="2:9" ht="15" thickBot="1" x14ac:dyDescent="0.35">
      <c r="B923" s="79" t="str">
        <f t="shared" ca="1" si="101"/>
        <v/>
      </c>
      <c r="C923" s="80" t="str">
        <f t="shared" ca="1" si="102"/>
        <v/>
      </c>
      <c r="D923" s="83" t="str">
        <f t="shared" ca="1" si="103"/>
        <v/>
      </c>
      <c r="E923" s="81">
        <f t="shared" ca="1" si="100"/>
        <v>0</v>
      </c>
      <c r="F923" s="83"/>
      <c r="G923" s="82" t="str">
        <f t="shared" ca="1" si="104"/>
        <v/>
      </c>
      <c r="H923" s="82" t="str">
        <f t="shared" ca="1" si="105"/>
        <v/>
      </c>
      <c r="I923" s="82" t="str">
        <f t="shared" ca="1" si="106"/>
        <v/>
      </c>
    </row>
    <row r="924" spans="2:9" ht="15" thickBot="1" x14ac:dyDescent="0.35">
      <c r="B924" s="79" t="str">
        <f t="shared" ca="1" si="101"/>
        <v/>
      </c>
      <c r="C924" s="80" t="str">
        <f t="shared" ca="1" si="102"/>
        <v/>
      </c>
      <c r="D924" s="83" t="str">
        <f t="shared" ca="1" si="103"/>
        <v/>
      </c>
      <c r="E924" s="81">
        <f t="shared" ca="1" si="100"/>
        <v>0</v>
      </c>
      <c r="F924" s="83"/>
      <c r="G924" s="82" t="str">
        <f t="shared" ca="1" si="104"/>
        <v/>
      </c>
      <c r="H924" s="82" t="str">
        <f t="shared" ca="1" si="105"/>
        <v/>
      </c>
      <c r="I924" s="82" t="str">
        <f t="shared" ca="1" si="106"/>
        <v/>
      </c>
    </row>
    <row r="925" spans="2:9" ht="15" thickBot="1" x14ac:dyDescent="0.35">
      <c r="B925" s="79" t="str">
        <f t="shared" ca="1" si="101"/>
        <v/>
      </c>
      <c r="C925" s="80" t="str">
        <f t="shared" ca="1" si="102"/>
        <v/>
      </c>
      <c r="D925" s="83" t="str">
        <f t="shared" ca="1" si="103"/>
        <v/>
      </c>
      <c r="E925" s="81">
        <f t="shared" ca="1" si="100"/>
        <v>0</v>
      </c>
      <c r="F925" s="83"/>
      <c r="G925" s="82" t="str">
        <f t="shared" ca="1" si="104"/>
        <v/>
      </c>
      <c r="H925" s="82" t="str">
        <f t="shared" ca="1" si="105"/>
        <v/>
      </c>
      <c r="I925" s="82" t="str">
        <f t="shared" ca="1" si="106"/>
        <v/>
      </c>
    </row>
    <row r="926" spans="2:9" ht="15" thickBot="1" x14ac:dyDescent="0.35">
      <c r="B926" s="79" t="str">
        <f t="shared" ca="1" si="101"/>
        <v/>
      </c>
      <c r="C926" s="80" t="str">
        <f t="shared" ca="1" si="102"/>
        <v/>
      </c>
      <c r="D926" s="83" t="str">
        <f t="shared" ca="1" si="103"/>
        <v/>
      </c>
      <c r="E926" s="81">
        <f t="shared" ca="1" si="100"/>
        <v>0</v>
      </c>
      <c r="F926" s="83"/>
      <c r="G926" s="82" t="str">
        <f t="shared" ca="1" si="104"/>
        <v/>
      </c>
      <c r="H926" s="82" t="str">
        <f t="shared" ca="1" si="105"/>
        <v/>
      </c>
      <c r="I926" s="82" t="str">
        <f t="shared" ca="1" si="106"/>
        <v/>
      </c>
    </row>
    <row r="927" spans="2:9" ht="15" thickBot="1" x14ac:dyDescent="0.35">
      <c r="B927" s="79" t="str">
        <f t="shared" ca="1" si="101"/>
        <v/>
      </c>
      <c r="C927" s="80" t="str">
        <f t="shared" ca="1" si="102"/>
        <v/>
      </c>
      <c r="D927" s="83" t="str">
        <f t="shared" ca="1" si="103"/>
        <v/>
      </c>
      <c r="E927" s="81">
        <f t="shared" ca="1" si="100"/>
        <v>0</v>
      </c>
      <c r="F927" s="83"/>
      <c r="G927" s="82" t="str">
        <f t="shared" ca="1" si="104"/>
        <v/>
      </c>
      <c r="H927" s="82" t="str">
        <f t="shared" ca="1" si="105"/>
        <v/>
      </c>
      <c r="I927" s="82" t="str">
        <f t="shared" ca="1" si="106"/>
        <v/>
      </c>
    </row>
    <row r="928" spans="2:9" ht="15" thickBot="1" x14ac:dyDescent="0.35">
      <c r="B928" s="79" t="str">
        <f t="shared" ca="1" si="101"/>
        <v/>
      </c>
      <c r="C928" s="80" t="str">
        <f t="shared" ca="1" si="102"/>
        <v/>
      </c>
      <c r="D928" s="83" t="str">
        <f t="shared" ca="1" si="103"/>
        <v/>
      </c>
      <c r="E928" s="81">
        <f t="shared" ca="1" si="100"/>
        <v>0</v>
      </c>
      <c r="F928" s="83"/>
      <c r="G928" s="82" t="str">
        <f t="shared" ca="1" si="104"/>
        <v/>
      </c>
      <c r="H928" s="82" t="str">
        <f t="shared" ca="1" si="105"/>
        <v/>
      </c>
      <c r="I928" s="82" t="str">
        <f t="shared" ca="1" si="106"/>
        <v/>
      </c>
    </row>
    <row r="929" spans="2:9" ht="15" thickBot="1" x14ac:dyDescent="0.35">
      <c r="B929" s="79" t="str">
        <f t="shared" ca="1" si="101"/>
        <v/>
      </c>
      <c r="C929" s="80" t="str">
        <f t="shared" ca="1" si="102"/>
        <v/>
      </c>
      <c r="D929" s="83" t="str">
        <f t="shared" ca="1" si="103"/>
        <v/>
      </c>
      <c r="E929" s="81">
        <f t="shared" ca="1" si="100"/>
        <v>0</v>
      </c>
      <c r="F929" s="83"/>
      <c r="G929" s="82" t="str">
        <f t="shared" ca="1" si="104"/>
        <v/>
      </c>
      <c r="H929" s="82" t="str">
        <f t="shared" ca="1" si="105"/>
        <v/>
      </c>
      <c r="I929" s="82" t="str">
        <f t="shared" ca="1" si="106"/>
        <v/>
      </c>
    </row>
    <row r="930" spans="2:9" ht="15" thickBot="1" x14ac:dyDescent="0.35">
      <c r="B930" s="79" t="str">
        <f t="shared" ca="1" si="101"/>
        <v/>
      </c>
      <c r="C930" s="80" t="str">
        <f t="shared" ca="1" si="102"/>
        <v/>
      </c>
      <c r="D930" s="83" t="str">
        <f t="shared" ca="1" si="103"/>
        <v/>
      </c>
      <c r="E930" s="81">
        <f t="shared" ca="1" si="100"/>
        <v>0</v>
      </c>
      <c r="F930" s="83"/>
      <c r="G930" s="82" t="str">
        <f t="shared" ca="1" si="104"/>
        <v/>
      </c>
      <c r="H930" s="82" t="str">
        <f t="shared" ca="1" si="105"/>
        <v/>
      </c>
      <c r="I930" s="82" t="str">
        <f t="shared" ca="1" si="106"/>
        <v/>
      </c>
    </row>
    <row r="931" spans="2:9" ht="15" thickBot="1" x14ac:dyDescent="0.35">
      <c r="B931" s="79" t="str">
        <f t="shared" ca="1" si="101"/>
        <v/>
      </c>
      <c r="C931" s="80" t="str">
        <f t="shared" ca="1" si="102"/>
        <v/>
      </c>
      <c r="D931" s="83" t="str">
        <f t="shared" ca="1" si="103"/>
        <v/>
      </c>
      <c r="E931" s="81">
        <f t="shared" ca="1" si="100"/>
        <v>0</v>
      </c>
      <c r="F931" s="83"/>
      <c r="G931" s="82" t="str">
        <f t="shared" ca="1" si="104"/>
        <v/>
      </c>
      <c r="H931" s="82" t="str">
        <f t="shared" ca="1" si="105"/>
        <v/>
      </c>
      <c r="I931" s="82" t="str">
        <f t="shared" ca="1" si="106"/>
        <v/>
      </c>
    </row>
    <row r="932" spans="2:9" ht="15" thickBot="1" x14ac:dyDescent="0.35">
      <c r="B932" s="79" t="str">
        <f t="shared" ca="1" si="101"/>
        <v/>
      </c>
      <c r="C932" s="80" t="str">
        <f t="shared" ca="1" si="102"/>
        <v/>
      </c>
      <c r="D932" s="83" t="str">
        <f t="shared" ca="1" si="103"/>
        <v/>
      </c>
      <c r="E932" s="81">
        <f t="shared" ref="E932:E995" ca="1" si="107">IFERROR(IF(I931-D932&lt;$E$13,0,IF(B932=$I$17,$E$13,IF(B932&lt;$I$17,0,IF(MOD(B932-$I$17,$E$18)=0,$E$13,0)))),0)</f>
        <v>0</v>
      </c>
      <c r="F932" s="83"/>
      <c r="G932" s="82" t="str">
        <f t="shared" ca="1" si="104"/>
        <v/>
      </c>
      <c r="H932" s="82" t="str">
        <f t="shared" ca="1" si="105"/>
        <v/>
      </c>
      <c r="I932" s="82" t="str">
        <f t="shared" ca="1" si="106"/>
        <v/>
      </c>
    </row>
    <row r="933" spans="2:9" ht="15" thickBot="1" x14ac:dyDescent="0.35">
      <c r="B933" s="79" t="str">
        <f t="shared" ca="1" si="101"/>
        <v/>
      </c>
      <c r="C933" s="80" t="str">
        <f t="shared" ca="1" si="102"/>
        <v/>
      </c>
      <c r="D933" s="83" t="str">
        <f t="shared" ca="1" si="103"/>
        <v/>
      </c>
      <c r="E933" s="81">
        <f t="shared" ca="1" si="107"/>
        <v>0</v>
      </c>
      <c r="F933" s="83"/>
      <c r="G933" s="82" t="str">
        <f t="shared" ca="1" si="104"/>
        <v/>
      </c>
      <c r="H933" s="82" t="str">
        <f t="shared" ca="1" si="105"/>
        <v/>
      </c>
      <c r="I933" s="82" t="str">
        <f t="shared" ca="1" si="106"/>
        <v/>
      </c>
    </row>
    <row r="934" spans="2:9" ht="15" thickBot="1" x14ac:dyDescent="0.35">
      <c r="B934" s="79" t="str">
        <f t="shared" ca="1" si="101"/>
        <v/>
      </c>
      <c r="C934" s="80" t="str">
        <f t="shared" ca="1" si="102"/>
        <v/>
      </c>
      <c r="D934" s="83" t="str">
        <f t="shared" ca="1" si="103"/>
        <v/>
      </c>
      <c r="E934" s="81">
        <f t="shared" ca="1" si="107"/>
        <v>0</v>
      </c>
      <c r="F934" s="83"/>
      <c r="G934" s="82" t="str">
        <f t="shared" ca="1" si="104"/>
        <v/>
      </c>
      <c r="H934" s="82" t="str">
        <f t="shared" ca="1" si="105"/>
        <v/>
      </c>
      <c r="I934" s="82" t="str">
        <f t="shared" ca="1" si="106"/>
        <v/>
      </c>
    </row>
    <row r="935" spans="2:9" ht="15" thickBot="1" x14ac:dyDescent="0.35">
      <c r="B935" s="79" t="str">
        <f t="shared" ca="1" si="101"/>
        <v/>
      </c>
      <c r="C935" s="80" t="str">
        <f t="shared" ca="1" si="102"/>
        <v/>
      </c>
      <c r="D935" s="83" t="str">
        <f t="shared" ca="1" si="103"/>
        <v/>
      </c>
      <c r="E935" s="81">
        <f t="shared" ca="1" si="107"/>
        <v>0</v>
      </c>
      <c r="F935" s="83"/>
      <c r="G935" s="82" t="str">
        <f t="shared" ca="1" si="104"/>
        <v/>
      </c>
      <c r="H935" s="82" t="str">
        <f t="shared" ca="1" si="105"/>
        <v/>
      </c>
      <c r="I935" s="82" t="str">
        <f t="shared" ca="1" si="106"/>
        <v/>
      </c>
    </row>
    <row r="936" spans="2:9" ht="15" thickBot="1" x14ac:dyDescent="0.35">
      <c r="B936" s="79" t="str">
        <f t="shared" ca="1" si="101"/>
        <v/>
      </c>
      <c r="C936" s="80" t="str">
        <f t="shared" ca="1" si="102"/>
        <v/>
      </c>
      <c r="D936" s="83" t="str">
        <f t="shared" ca="1" si="103"/>
        <v/>
      </c>
      <c r="E936" s="81">
        <f t="shared" ca="1" si="107"/>
        <v>0</v>
      </c>
      <c r="F936" s="83"/>
      <c r="G936" s="82" t="str">
        <f t="shared" ca="1" si="104"/>
        <v/>
      </c>
      <c r="H936" s="82" t="str">
        <f t="shared" ca="1" si="105"/>
        <v/>
      </c>
      <c r="I936" s="82" t="str">
        <f t="shared" ca="1" si="106"/>
        <v/>
      </c>
    </row>
    <row r="937" spans="2:9" ht="15" thickBot="1" x14ac:dyDescent="0.35">
      <c r="B937" s="79" t="str">
        <f t="shared" ca="1" si="101"/>
        <v/>
      </c>
      <c r="C937" s="80" t="str">
        <f t="shared" ca="1" si="102"/>
        <v/>
      </c>
      <c r="D937" s="83" t="str">
        <f t="shared" ca="1" si="103"/>
        <v/>
      </c>
      <c r="E937" s="81">
        <f t="shared" ca="1" si="107"/>
        <v>0</v>
      </c>
      <c r="F937" s="83"/>
      <c r="G937" s="82" t="str">
        <f t="shared" ca="1" si="104"/>
        <v/>
      </c>
      <c r="H937" s="82" t="str">
        <f t="shared" ca="1" si="105"/>
        <v/>
      </c>
      <c r="I937" s="82" t="str">
        <f t="shared" ca="1" si="106"/>
        <v/>
      </c>
    </row>
    <row r="938" spans="2:9" ht="15" thickBot="1" x14ac:dyDescent="0.35">
      <c r="B938" s="79" t="str">
        <f t="shared" ca="1" si="101"/>
        <v/>
      </c>
      <c r="C938" s="80" t="str">
        <f t="shared" ca="1" si="102"/>
        <v/>
      </c>
      <c r="D938" s="83" t="str">
        <f t="shared" ca="1" si="103"/>
        <v/>
      </c>
      <c r="E938" s="81">
        <f t="shared" ca="1" si="107"/>
        <v>0</v>
      </c>
      <c r="F938" s="83"/>
      <c r="G938" s="82" t="str">
        <f t="shared" ca="1" si="104"/>
        <v/>
      </c>
      <c r="H938" s="82" t="str">
        <f t="shared" ca="1" si="105"/>
        <v/>
      </c>
      <c r="I938" s="82" t="str">
        <f t="shared" ca="1" si="106"/>
        <v/>
      </c>
    </row>
    <row r="939" spans="2:9" ht="15" thickBot="1" x14ac:dyDescent="0.35">
      <c r="B939" s="79" t="str">
        <f t="shared" ca="1" si="101"/>
        <v/>
      </c>
      <c r="C939" s="80" t="str">
        <f t="shared" ca="1" si="102"/>
        <v/>
      </c>
      <c r="D939" s="83" t="str">
        <f t="shared" ca="1" si="103"/>
        <v/>
      </c>
      <c r="E939" s="81">
        <f t="shared" ca="1" si="107"/>
        <v>0</v>
      </c>
      <c r="F939" s="83"/>
      <c r="G939" s="82" t="str">
        <f t="shared" ca="1" si="104"/>
        <v/>
      </c>
      <c r="H939" s="82" t="str">
        <f t="shared" ca="1" si="105"/>
        <v/>
      </c>
      <c r="I939" s="82" t="str">
        <f t="shared" ca="1" si="106"/>
        <v/>
      </c>
    </row>
    <row r="940" spans="2:9" ht="15" thickBot="1" x14ac:dyDescent="0.35">
      <c r="B940" s="79" t="str">
        <f t="shared" ca="1" si="101"/>
        <v/>
      </c>
      <c r="C940" s="80" t="str">
        <f t="shared" ca="1" si="102"/>
        <v/>
      </c>
      <c r="D940" s="83" t="str">
        <f t="shared" ca="1" si="103"/>
        <v/>
      </c>
      <c r="E940" s="81">
        <f t="shared" ca="1" si="107"/>
        <v>0</v>
      </c>
      <c r="F940" s="83"/>
      <c r="G940" s="82" t="str">
        <f t="shared" ca="1" si="104"/>
        <v/>
      </c>
      <c r="H940" s="82" t="str">
        <f t="shared" ca="1" si="105"/>
        <v/>
      </c>
      <c r="I940" s="82" t="str">
        <f t="shared" ca="1" si="106"/>
        <v/>
      </c>
    </row>
    <row r="941" spans="2:9" ht="15" thickBot="1" x14ac:dyDescent="0.35">
      <c r="B941" s="79" t="str">
        <f t="shared" ca="1" si="101"/>
        <v/>
      </c>
      <c r="C941" s="80" t="str">
        <f t="shared" ca="1" si="102"/>
        <v/>
      </c>
      <c r="D941" s="83" t="str">
        <f t="shared" ca="1" si="103"/>
        <v/>
      </c>
      <c r="E941" s="81">
        <f t="shared" ca="1" si="107"/>
        <v>0</v>
      </c>
      <c r="F941" s="83"/>
      <c r="G941" s="82" t="str">
        <f t="shared" ca="1" si="104"/>
        <v/>
      </c>
      <c r="H941" s="82" t="str">
        <f t="shared" ca="1" si="105"/>
        <v/>
      </c>
      <c r="I941" s="82" t="str">
        <f t="shared" ca="1" si="106"/>
        <v/>
      </c>
    </row>
    <row r="942" spans="2:9" ht="15" thickBot="1" x14ac:dyDescent="0.35">
      <c r="B942" s="79" t="str">
        <f t="shared" ca="1" si="101"/>
        <v/>
      </c>
      <c r="C942" s="80" t="str">
        <f t="shared" ca="1" si="102"/>
        <v/>
      </c>
      <c r="D942" s="83" t="str">
        <f t="shared" ca="1" si="103"/>
        <v/>
      </c>
      <c r="E942" s="81">
        <f t="shared" ca="1" si="107"/>
        <v>0</v>
      </c>
      <c r="F942" s="83"/>
      <c r="G942" s="82" t="str">
        <f t="shared" ca="1" si="104"/>
        <v/>
      </c>
      <c r="H942" s="82" t="str">
        <f t="shared" ca="1" si="105"/>
        <v/>
      </c>
      <c r="I942" s="82" t="str">
        <f t="shared" ca="1" si="106"/>
        <v/>
      </c>
    </row>
    <row r="943" spans="2:9" ht="15" thickBot="1" x14ac:dyDescent="0.35">
      <c r="B943" s="79" t="str">
        <f t="shared" ref="B943:B1006" ca="1" si="108">IFERROR(IF(I942&lt;=0,"",B942+1),"")</f>
        <v/>
      </c>
      <c r="C943" s="80" t="str">
        <f t="shared" ca="1" si="102"/>
        <v/>
      </c>
      <c r="D943" s="83" t="str">
        <f t="shared" ca="1" si="103"/>
        <v/>
      </c>
      <c r="E943" s="81">
        <f t="shared" ca="1" si="107"/>
        <v>0</v>
      </c>
      <c r="F943" s="83"/>
      <c r="G943" s="82" t="str">
        <f t="shared" ca="1" si="104"/>
        <v/>
      </c>
      <c r="H943" s="82" t="str">
        <f t="shared" ca="1" si="105"/>
        <v/>
      </c>
      <c r="I943" s="82" t="str">
        <f t="shared" ca="1" si="106"/>
        <v/>
      </c>
    </row>
    <row r="944" spans="2:9" ht="15" thickBot="1" x14ac:dyDescent="0.35">
      <c r="B944" s="79" t="str">
        <f t="shared" ca="1" si="108"/>
        <v/>
      </c>
      <c r="C944" s="80" t="str">
        <f t="shared" ca="1" si="102"/>
        <v/>
      </c>
      <c r="D944" s="83" t="str">
        <f t="shared" ca="1" si="103"/>
        <v/>
      </c>
      <c r="E944" s="81">
        <f t="shared" ca="1" si="107"/>
        <v>0</v>
      </c>
      <c r="F944" s="83"/>
      <c r="G944" s="82" t="str">
        <f t="shared" ca="1" si="104"/>
        <v/>
      </c>
      <c r="H944" s="82" t="str">
        <f t="shared" ca="1" si="105"/>
        <v/>
      </c>
      <c r="I944" s="82" t="str">
        <f t="shared" ca="1" si="106"/>
        <v/>
      </c>
    </row>
    <row r="945" spans="2:9" ht="15" thickBot="1" x14ac:dyDescent="0.35">
      <c r="B945" s="79" t="str">
        <f t="shared" ca="1" si="108"/>
        <v/>
      </c>
      <c r="C945" s="80" t="str">
        <f t="shared" ca="1" si="102"/>
        <v/>
      </c>
      <c r="D945" s="83" t="str">
        <f t="shared" ca="1" si="103"/>
        <v/>
      </c>
      <c r="E945" s="81">
        <f t="shared" ca="1" si="107"/>
        <v>0</v>
      </c>
      <c r="F945" s="83"/>
      <c r="G945" s="82" t="str">
        <f t="shared" ca="1" si="104"/>
        <v/>
      </c>
      <c r="H945" s="82" t="str">
        <f t="shared" ca="1" si="105"/>
        <v/>
      </c>
      <c r="I945" s="82" t="str">
        <f t="shared" ca="1" si="106"/>
        <v/>
      </c>
    </row>
    <row r="946" spans="2:9" ht="15" thickBot="1" x14ac:dyDescent="0.35">
      <c r="B946" s="79" t="str">
        <f t="shared" ca="1" si="108"/>
        <v/>
      </c>
      <c r="C946" s="80" t="str">
        <f t="shared" ca="1" si="102"/>
        <v/>
      </c>
      <c r="D946" s="83" t="str">
        <f t="shared" ca="1" si="103"/>
        <v/>
      </c>
      <c r="E946" s="81">
        <f t="shared" ca="1" si="107"/>
        <v>0</v>
      </c>
      <c r="F946" s="83"/>
      <c r="G946" s="82" t="str">
        <f t="shared" ca="1" si="104"/>
        <v/>
      </c>
      <c r="H946" s="82" t="str">
        <f t="shared" ca="1" si="105"/>
        <v/>
      </c>
      <c r="I946" s="82" t="str">
        <f t="shared" ca="1" si="106"/>
        <v/>
      </c>
    </row>
    <row r="947" spans="2:9" ht="15" thickBot="1" x14ac:dyDescent="0.35">
      <c r="B947" s="79" t="str">
        <f t="shared" ca="1" si="108"/>
        <v/>
      </c>
      <c r="C947" s="80" t="str">
        <f t="shared" ca="1" si="102"/>
        <v/>
      </c>
      <c r="D947" s="83" t="str">
        <f t="shared" ca="1" si="103"/>
        <v/>
      </c>
      <c r="E947" s="81">
        <f t="shared" ca="1" si="107"/>
        <v>0</v>
      </c>
      <c r="F947" s="83"/>
      <c r="G947" s="82" t="str">
        <f t="shared" ca="1" si="104"/>
        <v/>
      </c>
      <c r="H947" s="82" t="str">
        <f t="shared" ca="1" si="105"/>
        <v/>
      </c>
      <c r="I947" s="82" t="str">
        <f t="shared" ca="1" si="106"/>
        <v/>
      </c>
    </row>
    <row r="948" spans="2:9" ht="15" thickBot="1" x14ac:dyDescent="0.35">
      <c r="B948" s="79" t="str">
        <f t="shared" ca="1" si="108"/>
        <v/>
      </c>
      <c r="C948" s="80" t="str">
        <f t="shared" ca="1" si="102"/>
        <v/>
      </c>
      <c r="D948" s="83" t="str">
        <f t="shared" ca="1" si="103"/>
        <v/>
      </c>
      <c r="E948" s="81">
        <f t="shared" ca="1" si="107"/>
        <v>0</v>
      </c>
      <c r="F948" s="83"/>
      <c r="G948" s="82" t="str">
        <f t="shared" ca="1" si="104"/>
        <v/>
      </c>
      <c r="H948" s="82" t="str">
        <f t="shared" ca="1" si="105"/>
        <v/>
      </c>
      <c r="I948" s="82" t="str">
        <f t="shared" ca="1" si="106"/>
        <v/>
      </c>
    </row>
    <row r="949" spans="2:9" ht="15" thickBot="1" x14ac:dyDescent="0.35">
      <c r="B949" s="79" t="str">
        <f t="shared" ca="1" si="108"/>
        <v/>
      </c>
      <c r="C949" s="80" t="str">
        <f t="shared" ca="1" si="102"/>
        <v/>
      </c>
      <c r="D949" s="83" t="str">
        <f t="shared" ca="1" si="103"/>
        <v/>
      </c>
      <c r="E949" s="81">
        <f t="shared" ca="1" si="107"/>
        <v>0</v>
      </c>
      <c r="F949" s="83"/>
      <c r="G949" s="82" t="str">
        <f t="shared" ca="1" si="104"/>
        <v/>
      </c>
      <c r="H949" s="82" t="str">
        <f t="shared" ca="1" si="105"/>
        <v/>
      </c>
      <c r="I949" s="82" t="str">
        <f t="shared" ca="1" si="106"/>
        <v/>
      </c>
    </row>
    <row r="950" spans="2:9" ht="15" thickBot="1" x14ac:dyDescent="0.35">
      <c r="B950" s="79" t="str">
        <f t="shared" ca="1" si="108"/>
        <v/>
      </c>
      <c r="C950" s="80" t="str">
        <f t="shared" ca="1" si="102"/>
        <v/>
      </c>
      <c r="D950" s="83" t="str">
        <f t="shared" ca="1" si="103"/>
        <v/>
      </c>
      <c r="E950" s="81">
        <f t="shared" ca="1" si="107"/>
        <v>0</v>
      </c>
      <c r="F950" s="83"/>
      <c r="G950" s="82" t="str">
        <f t="shared" ca="1" si="104"/>
        <v/>
      </c>
      <c r="H950" s="82" t="str">
        <f t="shared" ca="1" si="105"/>
        <v/>
      </c>
      <c r="I950" s="82" t="str">
        <f t="shared" ca="1" si="106"/>
        <v/>
      </c>
    </row>
    <row r="951" spans="2:9" ht="15" thickBot="1" x14ac:dyDescent="0.35">
      <c r="B951" s="79" t="str">
        <f t="shared" ca="1" si="108"/>
        <v/>
      </c>
      <c r="C951" s="80" t="str">
        <f t="shared" ca="1" si="102"/>
        <v/>
      </c>
      <c r="D951" s="83" t="str">
        <f t="shared" ca="1" si="103"/>
        <v/>
      </c>
      <c r="E951" s="81">
        <f t="shared" ca="1" si="107"/>
        <v>0</v>
      </c>
      <c r="F951" s="83"/>
      <c r="G951" s="82" t="str">
        <f t="shared" ca="1" si="104"/>
        <v/>
      </c>
      <c r="H951" s="82" t="str">
        <f t="shared" ca="1" si="105"/>
        <v/>
      </c>
      <c r="I951" s="82" t="str">
        <f t="shared" ca="1" si="106"/>
        <v/>
      </c>
    </row>
    <row r="952" spans="2:9" ht="15" thickBot="1" x14ac:dyDescent="0.35">
      <c r="B952" s="79" t="str">
        <f t="shared" ca="1" si="108"/>
        <v/>
      </c>
      <c r="C952" s="80" t="str">
        <f t="shared" ca="1" si="102"/>
        <v/>
      </c>
      <c r="D952" s="83" t="str">
        <f t="shared" ca="1" si="103"/>
        <v/>
      </c>
      <c r="E952" s="81">
        <f t="shared" ca="1" si="107"/>
        <v>0</v>
      </c>
      <c r="F952" s="83"/>
      <c r="G952" s="82" t="str">
        <f t="shared" ca="1" si="104"/>
        <v/>
      </c>
      <c r="H952" s="82" t="str">
        <f t="shared" ca="1" si="105"/>
        <v/>
      </c>
      <c r="I952" s="82" t="str">
        <f t="shared" ca="1" si="106"/>
        <v/>
      </c>
    </row>
    <row r="953" spans="2:9" ht="15" thickBot="1" x14ac:dyDescent="0.35">
      <c r="B953" s="79" t="str">
        <f t="shared" ca="1" si="108"/>
        <v/>
      </c>
      <c r="C953" s="80" t="str">
        <f t="shared" ca="1" si="102"/>
        <v/>
      </c>
      <c r="D953" s="83" t="str">
        <f t="shared" ca="1" si="103"/>
        <v/>
      </c>
      <c r="E953" s="81">
        <f t="shared" ca="1" si="107"/>
        <v>0</v>
      </c>
      <c r="F953" s="83"/>
      <c r="G953" s="82" t="str">
        <f t="shared" ca="1" si="104"/>
        <v/>
      </c>
      <c r="H953" s="82" t="str">
        <f t="shared" ca="1" si="105"/>
        <v/>
      </c>
      <c r="I953" s="82" t="str">
        <f t="shared" ca="1" si="106"/>
        <v/>
      </c>
    </row>
    <row r="954" spans="2:9" ht="15" thickBot="1" x14ac:dyDescent="0.35">
      <c r="B954" s="79" t="str">
        <f t="shared" ca="1" si="108"/>
        <v/>
      </c>
      <c r="C954" s="80" t="str">
        <f t="shared" ca="1" si="102"/>
        <v/>
      </c>
      <c r="D954" s="83" t="str">
        <f t="shared" ca="1" si="103"/>
        <v/>
      </c>
      <c r="E954" s="81">
        <f t="shared" ca="1" si="107"/>
        <v>0</v>
      </c>
      <c r="F954" s="83"/>
      <c r="G954" s="82" t="str">
        <f t="shared" ca="1" si="104"/>
        <v/>
      </c>
      <c r="H954" s="82" t="str">
        <f t="shared" ca="1" si="105"/>
        <v/>
      </c>
      <c r="I954" s="82" t="str">
        <f t="shared" ca="1" si="106"/>
        <v/>
      </c>
    </row>
    <row r="955" spans="2:9" ht="15" thickBot="1" x14ac:dyDescent="0.35">
      <c r="B955" s="79" t="str">
        <f t="shared" ca="1" si="108"/>
        <v/>
      </c>
      <c r="C955" s="80" t="str">
        <f t="shared" ca="1" si="102"/>
        <v/>
      </c>
      <c r="D955" s="83" t="str">
        <f t="shared" ca="1" si="103"/>
        <v/>
      </c>
      <c r="E955" s="81">
        <f t="shared" ca="1" si="107"/>
        <v>0</v>
      </c>
      <c r="F955" s="83"/>
      <c r="G955" s="82" t="str">
        <f t="shared" ca="1" si="104"/>
        <v/>
      </c>
      <c r="H955" s="82" t="str">
        <f t="shared" ca="1" si="105"/>
        <v/>
      </c>
      <c r="I955" s="82" t="str">
        <f t="shared" ca="1" si="106"/>
        <v/>
      </c>
    </row>
    <row r="956" spans="2:9" ht="15" thickBot="1" x14ac:dyDescent="0.35">
      <c r="B956" s="79" t="str">
        <f t="shared" ca="1" si="108"/>
        <v/>
      </c>
      <c r="C956" s="80" t="str">
        <f t="shared" ca="1" si="102"/>
        <v/>
      </c>
      <c r="D956" s="83" t="str">
        <f t="shared" ca="1" si="103"/>
        <v/>
      </c>
      <c r="E956" s="81">
        <f t="shared" ca="1" si="107"/>
        <v>0</v>
      </c>
      <c r="F956" s="83"/>
      <c r="G956" s="82" t="str">
        <f t="shared" ca="1" si="104"/>
        <v/>
      </c>
      <c r="H956" s="82" t="str">
        <f t="shared" ca="1" si="105"/>
        <v/>
      </c>
      <c r="I956" s="82" t="str">
        <f t="shared" ca="1" si="106"/>
        <v/>
      </c>
    </row>
    <row r="957" spans="2:9" ht="15" thickBot="1" x14ac:dyDescent="0.35">
      <c r="B957" s="79" t="str">
        <f t="shared" ca="1" si="108"/>
        <v/>
      </c>
      <c r="C957" s="80" t="str">
        <f t="shared" ca="1" si="102"/>
        <v/>
      </c>
      <c r="D957" s="83" t="str">
        <f t="shared" ca="1" si="103"/>
        <v/>
      </c>
      <c r="E957" s="81">
        <f t="shared" ca="1" si="107"/>
        <v>0</v>
      </c>
      <c r="F957" s="83"/>
      <c r="G957" s="82" t="str">
        <f t="shared" ca="1" si="104"/>
        <v/>
      </c>
      <c r="H957" s="82" t="str">
        <f t="shared" ca="1" si="105"/>
        <v/>
      </c>
      <c r="I957" s="82" t="str">
        <f t="shared" ca="1" si="106"/>
        <v/>
      </c>
    </row>
    <row r="958" spans="2:9" ht="15" thickBot="1" x14ac:dyDescent="0.35">
      <c r="B958" s="79" t="str">
        <f t="shared" ca="1" si="108"/>
        <v/>
      </c>
      <c r="C958" s="80" t="str">
        <f t="shared" ca="1" si="102"/>
        <v/>
      </c>
      <c r="D958" s="83" t="str">
        <f t="shared" ca="1" si="103"/>
        <v/>
      </c>
      <c r="E958" s="81">
        <f t="shared" ca="1" si="107"/>
        <v>0</v>
      </c>
      <c r="F958" s="83"/>
      <c r="G958" s="82" t="str">
        <f t="shared" ca="1" si="104"/>
        <v/>
      </c>
      <c r="H958" s="82" t="str">
        <f t="shared" ca="1" si="105"/>
        <v/>
      </c>
      <c r="I958" s="82" t="str">
        <f t="shared" ca="1" si="106"/>
        <v/>
      </c>
    </row>
    <row r="959" spans="2:9" ht="15" thickBot="1" x14ac:dyDescent="0.35">
      <c r="B959" s="79" t="str">
        <f t="shared" ca="1" si="108"/>
        <v/>
      </c>
      <c r="C959" s="80" t="str">
        <f t="shared" ca="1" si="102"/>
        <v/>
      </c>
      <c r="D959" s="83" t="str">
        <f t="shared" ca="1" si="103"/>
        <v/>
      </c>
      <c r="E959" s="81">
        <f t="shared" ca="1" si="107"/>
        <v>0</v>
      </c>
      <c r="F959" s="83"/>
      <c r="G959" s="82" t="str">
        <f t="shared" ca="1" si="104"/>
        <v/>
      </c>
      <c r="H959" s="82" t="str">
        <f t="shared" ca="1" si="105"/>
        <v/>
      </c>
      <c r="I959" s="82" t="str">
        <f t="shared" ca="1" si="106"/>
        <v/>
      </c>
    </row>
    <row r="960" spans="2:9" ht="15" thickBot="1" x14ac:dyDescent="0.35">
      <c r="B960" s="79" t="str">
        <f t="shared" ca="1" si="108"/>
        <v/>
      </c>
      <c r="C960" s="80" t="str">
        <f t="shared" ca="1" si="102"/>
        <v/>
      </c>
      <c r="D960" s="83" t="str">
        <f t="shared" ca="1" si="103"/>
        <v/>
      </c>
      <c r="E960" s="81">
        <f t="shared" ca="1" si="107"/>
        <v>0</v>
      </c>
      <c r="F960" s="83"/>
      <c r="G960" s="82" t="str">
        <f t="shared" ca="1" si="104"/>
        <v/>
      </c>
      <c r="H960" s="82" t="str">
        <f t="shared" ca="1" si="105"/>
        <v/>
      </c>
      <c r="I960" s="82" t="str">
        <f t="shared" ca="1" si="106"/>
        <v/>
      </c>
    </row>
    <row r="961" spans="2:9" ht="15" thickBot="1" x14ac:dyDescent="0.35">
      <c r="B961" s="79" t="str">
        <f t="shared" ca="1" si="108"/>
        <v/>
      </c>
      <c r="C961" s="80" t="str">
        <f t="shared" ca="1" si="102"/>
        <v/>
      </c>
      <c r="D961" s="83" t="str">
        <f t="shared" ca="1" si="103"/>
        <v/>
      </c>
      <c r="E961" s="81">
        <f t="shared" ca="1" si="107"/>
        <v>0</v>
      </c>
      <c r="F961" s="83"/>
      <c r="G961" s="82" t="str">
        <f t="shared" ca="1" si="104"/>
        <v/>
      </c>
      <c r="H961" s="82" t="str">
        <f t="shared" ca="1" si="105"/>
        <v/>
      </c>
      <c r="I961" s="82" t="str">
        <f t="shared" ca="1" si="106"/>
        <v/>
      </c>
    </row>
    <row r="962" spans="2:9" ht="15" thickBot="1" x14ac:dyDescent="0.35">
      <c r="B962" s="79" t="str">
        <f t="shared" ca="1" si="108"/>
        <v/>
      </c>
      <c r="C962" s="80" t="str">
        <f t="shared" ca="1" si="102"/>
        <v/>
      </c>
      <c r="D962" s="83" t="str">
        <f t="shared" ca="1" si="103"/>
        <v/>
      </c>
      <c r="E962" s="81">
        <f t="shared" ca="1" si="107"/>
        <v>0</v>
      </c>
      <c r="F962" s="83"/>
      <c r="G962" s="82" t="str">
        <f t="shared" ca="1" si="104"/>
        <v/>
      </c>
      <c r="H962" s="82" t="str">
        <f t="shared" ca="1" si="105"/>
        <v/>
      </c>
      <c r="I962" s="82" t="str">
        <f t="shared" ca="1" si="106"/>
        <v/>
      </c>
    </row>
    <row r="963" spans="2:9" ht="15" thickBot="1" x14ac:dyDescent="0.35">
      <c r="B963" s="79" t="str">
        <f t="shared" ca="1" si="108"/>
        <v/>
      </c>
      <c r="C963" s="80" t="str">
        <f t="shared" ca="1" si="102"/>
        <v/>
      </c>
      <c r="D963" s="83" t="str">
        <f t="shared" ca="1" si="103"/>
        <v/>
      </c>
      <c r="E963" s="81">
        <f t="shared" ca="1" si="107"/>
        <v>0</v>
      </c>
      <c r="F963" s="83"/>
      <c r="G963" s="82" t="str">
        <f t="shared" ca="1" si="104"/>
        <v/>
      </c>
      <c r="H963" s="82" t="str">
        <f t="shared" ca="1" si="105"/>
        <v/>
      </c>
      <c r="I963" s="82" t="str">
        <f t="shared" ca="1" si="106"/>
        <v/>
      </c>
    </row>
    <row r="964" spans="2:9" ht="15" thickBot="1" x14ac:dyDescent="0.35">
      <c r="B964" s="79" t="str">
        <f t="shared" ca="1" si="108"/>
        <v/>
      </c>
      <c r="C964" s="80" t="str">
        <f t="shared" ca="1" si="102"/>
        <v/>
      </c>
      <c r="D964" s="83" t="str">
        <f t="shared" ca="1" si="103"/>
        <v/>
      </c>
      <c r="E964" s="81">
        <f t="shared" ca="1" si="107"/>
        <v>0</v>
      </c>
      <c r="F964" s="83"/>
      <c r="G964" s="82" t="str">
        <f t="shared" ca="1" si="104"/>
        <v/>
      </c>
      <c r="H964" s="82" t="str">
        <f t="shared" ca="1" si="105"/>
        <v/>
      </c>
      <c r="I964" s="82" t="str">
        <f t="shared" ca="1" si="106"/>
        <v/>
      </c>
    </row>
    <row r="965" spans="2:9" ht="15" thickBot="1" x14ac:dyDescent="0.35">
      <c r="B965" s="79" t="str">
        <f t="shared" ca="1" si="108"/>
        <v/>
      </c>
      <c r="C965" s="80" t="str">
        <f t="shared" ca="1" si="102"/>
        <v/>
      </c>
      <c r="D965" s="83" t="str">
        <f t="shared" ca="1" si="103"/>
        <v/>
      </c>
      <c r="E965" s="81">
        <f t="shared" ca="1" si="107"/>
        <v>0</v>
      </c>
      <c r="F965" s="83"/>
      <c r="G965" s="82" t="str">
        <f t="shared" ca="1" si="104"/>
        <v/>
      </c>
      <c r="H965" s="82" t="str">
        <f t="shared" ca="1" si="105"/>
        <v/>
      </c>
      <c r="I965" s="82" t="str">
        <f t="shared" ca="1" si="106"/>
        <v/>
      </c>
    </row>
    <row r="966" spans="2:9" ht="15" thickBot="1" x14ac:dyDescent="0.35">
      <c r="B966" s="79" t="str">
        <f t="shared" ca="1" si="108"/>
        <v/>
      </c>
      <c r="C966" s="80" t="str">
        <f t="shared" ca="1" si="102"/>
        <v/>
      </c>
      <c r="D966" s="83" t="str">
        <f t="shared" ca="1" si="103"/>
        <v/>
      </c>
      <c r="E966" s="81">
        <f t="shared" ca="1" si="107"/>
        <v>0</v>
      </c>
      <c r="F966" s="83"/>
      <c r="G966" s="82" t="str">
        <f t="shared" ca="1" si="104"/>
        <v/>
      </c>
      <c r="H966" s="82" t="str">
        <f t="shared" ca="1" si="105"/>
        <v/>
      </c>
      <c r="I966" s="82" t="str">
        <f t="shared" ca="1" si="106"/>
        <v/>
      </c>
    </row>
    <row r="967" spans="2:9" ht="15" thickBot="1" x14ac:dyDescent="0.35">
      <c r="B967" s="79" t="str">
        <f t="shared" ca="1" si="108"/>
        <v/>
      </c>
      <c r="C967" s="80" t="str">
        <f t="shared" ca="1" si="102"/>
        <v/>
      </c>
      <c r="D967" s="83" t="str">
        <f t="shared" ca="1" si="103"/>
        <v/>
      </c>
      <c r="E967" s="81">
        <f t="shared" ca="1" si="107"/>
        <v>0</v>
      </c>
      <c r="F967" s="83"/>
      <c r="G967" s="82" t="str">
        <f t="shared" ca="1" si="104"/>
        <v/>
      </c>
      <c r="H967" s="82" t="str">
        <f t="shared" ca="1" si="105"/>
        <v/>
      </c>
      <c r="I967" s="82" t="str">
        <f t="shared" ca="1" si="106"/>
        <v/>
      </c>
    </row>
    <row r="968" spans="2:9" ht="15" thickBot="1" x14ac:dyDescent="0.35">
      <c r="B968" s="79" t="str">
        <f t="shared" ca="1" si="108"/>
        <v/>
      </c>
      <c r="C968" s="80" t="str">
        <f t="shared" ca="1" si="102"/>
        <v/>
      </c>
      <c r="D968" s="83" t="str">
        <f t="shared" ca="1" si="103"/>
        <v/>
      </c>
      <c r="E968" s="81">
        <f t="shared" ca="1" si="107"/>
        <v>0</v>
      </c>
      <c r="F968" s="83"/>
      <c r="G968" s="82" t="str">
        <f t="shared" ca="1" si="104"/>
        <v/>
      </c>
      <c r="H968" s="82" t="str">
        <f t="shared" ca="1" si="105"/>
        <v/>
      </c>
      <c r="I968" s="82" t="str">
        <f t="shared" ca="1" si="106"/>
        <v/>
      </c>
    </row>
    <row r="969" spans="2:9" ht="15" thickBot="1" x14ac:dyDescent="0.35">
      <c r="B969" s="79" t="str">
        <f t="shared" ca="1" si="108"/>
        <v/>
      </c>
      <c r="C969" s="80" t="str">
        <f t="shared" ca="1" si="102"/>
        <v/>
      </c>
      <c r="D969" s="83" t="str">
        <f t="shared" ca="1" si="103"/>
        <v/>
      </c>
      <c r="E969" s="81">
        <f t="shared" ca="1" si="107"/>
        <v>0</v>
      </c>
      <c r="F969" s="83"/>
      <c r="G969" s="82" t="str">
        <f t="shared" ca="1" si="104"/>
        <v/>
      </c>
      <c r="H969" s="82" t="str">
        <f t="shared" ca="1" si="105"/>
        <v/>
      </c>
      <c r="I969" s="82" t="str">
        <f t="shared" ca="1" si="106"/>
        <v/>
      </c>
    </row>
    <row r="970" spans="2:9" ht="15" thickBot="1" x14ac:dyDescent="0.35">
      <c r="B970" s="79" t="str">
        <f t="shared" ca="1" si="108"/>
        <v/>
      </c>
      <c r="C970" s="80" t="str">
        <f t="shared" ca="1" si="102"/>
        <v/>
      </c>
      <c r="D970" s="83" t="str">
        <f t="shared" ca="1" si="103"/>
        <v/>
      </c>
      <c r="E970" s="81">
        <f t="shared" ca="1" si="107"/>
        <v>0</v>
      </c>
      <c r="F970" s="83"/>
      <c r="G970" s="82" t="str">
        <f t="shared" ca="1" si="104"/>
        <v/>
      </c>
      <c r="H970" s="82" t="str">
        <f t="shared" ca="1" si="105"/>
        <v/>
      </c>
      <c r="I970" s="82" t="str">
        <f t="shared" ca="1" si="106"/>
        <v/>
      </c>
    </row>
    <row r="971" spans="2:9" ht="15" thickBot="1" x14ac:dyDescent="0.35">
      <c r="B971" s="79" t="str">
        <f t="shared" ca="1" si="108"/>
        <v/>
      </c>
      <c r="C971" s="80" t="str">
        <f t="shared" ca="1" si="102"/>
        <v/>
      </c>
      <c r="D971" s="83" t="str">
        <f t="shared" ca="1" si="103"/>
        <v/>
      </c>
      <c r="E971" s="81">
        <f t="shared" ca="1" si="107"/>
        <v>0</v>
      </c>
      <c r="F971" s="83"/>
      <c r="G971" s="82" t="str">
        <f t="shared" ca="1" si="104"/>
        <v/>
      </c>
      <c r="H971" s="82" t="str">
        <f t="shared" ca="1" si="105"/>
        <v/>
      </c>
      <c r="I971" s="82" t="str">
        <f t="shared" ca="1" si="106"/>
        <v/>
      </c>
    </row>
    <row r="972" spans="2:9" ht="15" thickBot="1" x14ac:dyDescent="0.35">
      <c r="B972" s="79" t="str">
        <f t="shared" ca="1" si="108"/>
        <v/>
      </c>
      <c r="C972" s="80" t="str">
        <f t="shared" ca="1" si="102"/>
        <v/>
      </c>
      <c r="D972" s="83" t="str">
        <f t="shared" ca="1" si="103"/>
        <v/>
      </c>
      <c r="E972" s="81">
        <f t="shared" ca="1" si="107"/>
        <v>0</v>
      </c>
      <c r="F972" s="83"/>
      <c r="G972" s="82" t="str">
        <f t="shared" ca="1" si="104"/>
        <v/>
      </c>
      <c r="H972" s="82" t="str">
        <f t="shared" ca="1" si="105"/>
        <v/>
      </c>
      <c r="I972" s="82" t="str">
        <f t="shared" ca="1" si="106"/>
        <v/>
      </c>
    </row>
    <row r="973" spans="2:9" ht="15" thickBot="1" x14ac:dyDescent="0.35">
      <c r="B973" s="79" t="str">
        <f t="shared" ca="1" si="108"/>
        <v/>
      </c>
      <c r="C973" s="80" t="str">
        <f t="shared" ca="1" si="102"/>
        <v/>
      </c>
      <c r="D973" s="83" t="str">
        <f t="shared" ca="1" si="103"/>
        <v/>
      </c>
      <c r="E973" s="81">
        <f t="shared" ca="1" si="107"/>
        <v>0</v>
      </c>
      <c r="F973" s="83"/>
      <c r="G973" s="82" t="str">
        <f t="shared" ca="1" si="104"/>
        <v/>
      </c>
      <c r="H973" s="82" t="str">
        <f t="shared" ca="1" si="105"/>
        <v/>
      </c>
      <c r="I973" s="82" t="str">
        <f t="shared" ca="1" si="106"/>
        <v/>
      </c>
    </row>
    <row r="974" spans="2:9" ht="15" thickBot="1" x14ac:dyDescent="0.35">
      <c r="B974" s="79" t="str">
        <f t="shared" ca="1" si="108"/>
        <v/>
      </c>
      <c r="C974" s="80" t="str">
        <f t="shared" ca="1" si="102"/>
        <v/>
      </c>
      <c r="D974" s="83" t="str">
        <f t="shared" ca="1" si="103"/>
        <v/>
      </c>
      <c r="E974" s="81">
        <f t="shared" ca="1" si="107"/>
        <v>0</v>
      </c>
      <c r="F974" s="83"/>
      <c r="G974" s="82" t="str">
        <f t="shared" ca="1" si="104"/>
        <v/>
      </c>
      <c r="H974" s="82" t="str">
        <f t="shared" ca="1" si="105"/>
        <v/>
      </c>
      <c r="I974" s="82" t="str">
        <f t="shared" ca="1" si="106"/>
        <v/>
      </c>
    </row>
    <row r="975" spans="2:9" ht="15" thickBot="1" x14ac:dyDescent="0.35">
      <c r="B975" s="79" t="str">
        <f t="shared" ca="1" si="108"/>
        <v/>
      </c>
      <c r="C975" s="80" t="str">
        <f t="shared" ca="1" si="102"/>
        <v/>
      </c>
      <c r="D975" s="83" t="str">
        <f t="shared" ca="1" si="103"/>
        <v/>
      </c>
      <c r="E975" s="81">
        <f t="shared" ca="1" si="107"/>
        <v>0</v>
      </c>
      <c r="F975" s="83"/>
      <c r="G975" s="82" t="str">
        <f t="shared" ca="1" si="104"/>
        <v/>
      </c>
      <c r="H975" s="82" t="str">
        <f t="shared" ca="1" si="105"/>
        <v/>
      </c>
      <c r="I975" s="82" t="str">
        <f t="shared" ca="1" si="106"/>
        <v/>
      </c>
    </row>
    <row r="976" spans="2:9" ht="15" thickBot="1" x14ac:dyDescent="0.35">
      <c r="B976" s="79" t="str">
        <f t="shared" ca="1" si="108"/>
        <v/>
      </c>
      <c r="C976" s="80" t="str">
        <f t="shared" ca="1" si="102"/>
        <v/>
      </c>
      <c r="D976" s="83" t="str">
        <f t="shared" ca="1" si="103"/>
        <v/>
      </c>
      <c r="E976" s="81">
        <f t="shared" ca="1" si="107"/>
        <v>0</v>
      </c>
      <c r="F976" s="83"/>
      <c r="G976" s="82" t="str">
        <f t="shared" ca="1" si="104"/>
        <v/>
      </c>
      <c r="H976" s="82" t="str">
        <f t="shared" ca="1" si="105"/>
        <v/>
      </c>
      <c r="I976" s="82" t="str">
        <f t="shared" ca="1" si="106"/>
        <v/>
      </c>
    </row>
    <row r="977" spans="2:9" ht="15" thickBot="1" x14ac:dyDescent="0.35">
      <c r="B977" s="79" t="str">
        <f t="shared" ca="1" si="108"/>
        <v/>
      </c>
      <c r="C977" s="80" t="str">
        <f t="shared" ca="1" si="102"/>
        <v/>
      </c>
      <c r="D977" s="83" t="str">
        <f t="shared" ca="1" si="103"/>
        <v/>
      </c>
      <c r="E977" s="81">
        <f t="shared" ca="1" si="107"/>
        <v>0</v>
      </c>
      <c r="F977" s="83"/>
      <c r="G977" s="82" t="str">
        <f t="shared" ca="1" si="104"/>
        <v/>
      </c>
      <c r="H977" s="82" t="str">
        <f t="shared" ca="1" si="105"/>
        <v/>
      </c>
      <c r="I977" s="82" t="str">
        <f t="shared" ca="1" si="106"/>
        <v/>
      </c>
    </row>
    <row r="978" spans="2:9" ht="15" thickBot="1" x14ac:dyDescent="0.35">
      <c r="B978" s="79" t="str">
        <f t="shared" ca="1" si="108"/>
        <v/>
      </c>
      <c r="C978" s="80" t="str">
        <f t="shared" ca="1" si="102"/>
        <v/>
      </c>
      <c r="D978" s="83" t="str">
        <f t="shared" ca="1" si="103"/>
        <v/>
      </c>
      <c r="E978" s="81">
        <f t="shared" ca="1" si="107"/>
        <v>0</v>
      </c>
      <c r="F978" s="83"/>
      <c r="G978" s="82" t="str">
        <f t="shared" ca="1" si="104"/>
        <v/>
      </c>
      <c r="H978" s="82" t="str">
        <f t="shared" ca="1" si="105"/>
        <v/>
      </c>
      <c r="I978" s="82" t="str">
        <f t="shared" ca="1" si="106"/>
        <v/>
      </c>
    </row>
    <row r="979" spans="2:9" ht="15" thickBot="1" x14ac:dyDescent="0.35">
      <c r="B979" s="79" t="str">
        <f t="shared" ca="1" si="108"/>
        <v/>
      </c>
      <c r="C979" s="80" t="str">
        <f t="shared" ca="1" si="102"/>
        <v/>
      </c>
      <c r="D979" s="83" t="str">
        <f t="shared" ca="1" si="103"/>
        <v/>
      </c>
      <c r="E979" s="81">
        <f t="shared" ca="1" si="107"/>
        <v>0</v>
      </c>
      <c r="F979" s="83"/>
      <c r="G979" s="82" t="str">
        <f t="shared" ca="1" si="104"/>
        <v/>
      </c>
      <c r="H979" s="82" t="str">
        <f t="shared" ca="1" si="105"/>
        <v/>
      </c>
      <c r="I979" s="82" t="str">
        <f t="shared" ca="1" si="106"/>
        <v/>
      </c>
    </row>
    <row r="980" spans="2:9" ht="15" thickBot="1" x14ac:dyDescent="0.35">
      <c r="B980" s="79" t="str">
        <f t="shared" ca="1" si="108"/>
        <v/>
      </c>
      <c r="C980" s="80" t="str">
        <f t="shared" ca="1" si="102"/>
        <v/>
      </c>
      <c r="D980" s="83" t="str">
        <f t="shared" ca="1" si="103"/>
        <v/>
      </c>
      <c r="E980" s="81">
        <f t="shared" ca="1" si="107"/>
        <v>0</v>
      </c>
      <c r="F980" s="83"/>
      <c r="G980" s="82" t="str">
        <f t="shared" ca="1" si="104"/>
        <v/>
      </c>
      <c r="H980" s="82" t="str">
        <f t="shared" ca="1" si="105"/>
        <v/>
      </c>
      <c r="I980" s="82" t="str">
        <f t="shared" ca="1" si="106"/>
        <v/>
      </c>
    </row>
    <row r="981" spans="2:9" ht="15" thickBot="1" x14ac:dyDescent="0.35">
      <c r="B981" s="79" t="str">
        <f t="shared" ca="1" si="108"/>
        <v/>
      </c>
      <c r="C981" s="80" t="str">
        <f t="shared" ca="1" si="102"/>
        <v/>
      </c>
      <c r="D981" s="83" t="str">
        <f t="shared" ca="1" si="103"/>
        <v/>
      </c>
      <c r="E981" s="81">
        <f t="shared" ca="1" si="107"/>
        <v>0</v>
      </c>
      <c r="F981" s="83"/>
      <c r="G981" s="82" t="str">
        <f t="shared" ca="1" si="104"/>
        <v/>
      </c>
      <c r="H981" s="82" t="str">
        <f t="shared" ca="1" si="105"/>
        <v/>
      </c>
      <c r="I981" s="82" t="str">
        <f t="shared" ca="1" si="106"/>
        <v/>
      </c>
    </row>
    <row r="982" spans="2:9" ht="15" thickBot="1" x14ac:dyDescent="0.35">
      <c r="B982" s="79" t="str">
        <f t="shared" ca="1" si="108"/>
        <v/>
      </c>
      <c r="C982" s="80" t="str">
        <f t="shared" ca="1" si="102"/>
        <v/>
      </c>
      <c r="D982" s="83" t="str">
        <f t="shared" ca="1" si="103"/>
        <v/>
      </c>
      <c r="E982" s="81">
        <f t="shared" ca="1" si="107"/>
        <v>0</v>
      </c>
      <c r="F982" s="83"/>
      <c r="G982" s="82" t="str">
        <f t="shared" ca="1" si="104"/>
        <v/>
      </c>
      <c r="H982" s="82" t="str">
        <f t="shared" ca="1" si="105"/>
        <v/>
      </c>
      <c r="I982" s="82" t="str">
        <f t="shared" ca="1" si="106"/>
        <v/>
      </c>
    </row>
    <row r="983" spans="2:9" ht="15" thickBot="1" x14ac:dyDescent="0.35">
      <c r="B983" s="79" t="str">
        <f t="shared" ca="1" si="108"/>
        <v/>
      </c>
      <c r="C983" s="80" t="str">
        <f t="shared" ca="1" si="102"/>
        <v/>
      </c>
      <c r="D983" s="83" t="str">
        <f t="shared" ca="1" si="103"/>
        <v/>
      </c>
      <c r="E983" s="81">
        <f t="shared" ca="1" si="107"/>
        <v>0</v>
      </c>
      <c r="F983" s="83"/>
      <c r="G983" s="82" t="str">
        <f t="shared" ca="1" si="104"/>
        <v/>
      </c>
      <c r="H983" s="82" t="str">
        <f t="shared" ca="1" si="105"/>
        <v/>
      </c>
      <c r="I983" s="82" t="str">
        <f t="shared" ca="1" si="106"/>
        <v/>
      </c>
    </row>
    <row r="984" spans="2:9" ht="15" thickBot="1" x14ac:dyDescent="0.35">
      <c r="B984" s="79" t="str">
        <f t="shared" ca="1" si="108"/>
        <v/>
      </c>
      <c r="C984" s="80" t="str">
        <f t="shared" ref="C984:C1047" ca="1" si="109">IF($E$10="End of the Period",IF(B984="","",IF(OR(payment_frequency_4="Weekly",payment_frequency_4="Bi-weekly",payment_frequency_4="Semi-monthly"),first_payment_date_4+B984*VLOOKUP(payment_frequency_4,periodic_table,2,0),EDATE(first_payment_date_4,B984*VLOOKUP(payment_frequency_4,periodic_table,2,0)))),IF(B984="","",IF(OR(payment_frequency_4="Weekly",payment_frequency_4="Bi-weekly",payment_frequency_4="Semi-monthly"),first_payment_date_4+(B984-1)*VLOOKUP(payment_frequency_4,periodic_table,2,0),EDATE(first_payment_date_4,(B984-1)*VLOOKUP(payment_frequency_4,periodic_table,2,0)))))</f>
        <v/>
      </c>
      <c r="D984" s="83" t="str">
        <f t="shared" ref="D984:D998" ca="1" si="110">IF(B984="","",IF(I983&lt;payment_4,I983*(1+rate_4),payment_4))</f>
        <v/>
      </c>
      <c r="E984" s="81">
        <f t="shared" ca="1" si="107"/>
        <v>0</v>
      </c>
      <c r="F984" s="83"/>
      <c r="G984" s="82" t="str">
        <f t="shared" ref="G984:G1047" ca="1" si="111">IF(AND(payment_type_4=1,B984=1),0,IF(B984="","",I983*rate_4))</f>
        <v/>
      </c>
      <c r="H984" s="82" t="str">
        <f t="shared" ca="1" si="105"/>
        <v/>
      </c>
      <c r="I984" s="82" t="str">
        <f t="shared" ca="1" si="106"/>
        <v/>
      </c>
    </row>
    <row r="985" spans="2:9" ht="15" thickBot="1" x14ac:dyDescent="0.35">
      <c r="B985" s="79" t="str">
        <f t="shared" ca="1" si="108"/>
        <v/>
      </c>
      <c r="C985" s="80" t="str">
        <f t="shared" ca="1" si="109"/>
        <v/>
      </c>
      <c r="D985" s="83" t="str">
        <f t="shared" ca="1" si="110"/>
        <v/>
      </c>
      <c r="E985" s="81">
        <f t="shared" ca="1" si="107"/>
        <v>0</v>
      </c>
      <c r="F985" s="83"/>
      <c r="G985" s="82" t="str">
        <f t="shared" ca="1" si="111"/>
        <v/>
      </c>
      <c r="H985" s="82" t="str">
        <f t="shared" ref="H985:H1048" ca="1" si="112">IF(B985="","",D985-G985+E985+F985)</f>
        <v/>
      </c>
      <c r="I985" s="82" t="str">
        <f t="shared" ref="I985:I1048" ca="1" si="113">IFERROR(IF(H985&lt;=0,"",I984-H985),"")</f>
        <v/>
      </c>
    </row>
    <row r="986" spans="2:9" ht="15" thickBot="1" x14ac:dyDescent="0.35">
      <c r="B986" s="79" t="str">
        <f t="shared" ca="1" si="108"/>
        <v/>
      </c>
      <c r="C986" s="80" t="str">
        <f t="shared" ca="1" si="109"/>
        <v/>
      </c>
      <c r="D986" s="83" t="str">
        <f t="shared" ca="1" si="110"/>
        <v/>
      </c>
      <c r="E986" s="81">
        <f t="shared" ca="1" si="107"/>
        <v>0</v>
      </c>
      <c r="F986" s="83"/>
      <c r="G986" s="82" t="str">
        <f t="shared" ca="1" si="111"/>
        <v/>
      </c>
      <c r="H986" s="82" t="str">
        <f t="shared" ca="1" si="112"/>
        <v/>
      </c>
      <c r="I986" s="82" t="str">
        <f t="shared" ca="1" si="113"/>
        <v/>
      </c>
    </row>
    <row r="987" spans="2:9" ht="15" thickBot="1" x14ac:dyDescent="0.35">
      <c r="B987" s="79" t="str">
        <f t="shared" ca="1" si="108"/>
        <v/>
      </c>
      <c r="C987" s="80" t="str">
        <f t="shared" ca="1" si="109"/>
        <v/>
      </c>
      <c r="D987" s="83" t="str">
        <f t="shared" ca="1" si="110"/>
        <v/>
      </c>
      <c r="E987" s="81">
        <f t="shared" ca="1" si="107"/>
        <v>0</v>
      </c>
      <c r="F987" s="83"/>
      <c r="G987" s="82" t="str">
        <f t="shared" ca="1" si="111"/>
        <v/>
      </c>
      <c r="H987" s="82" t="str">
        <f t="shared" ca="1" si="112"/>
        <v/>
      </c>
      <c r="I987" s="82" t="str">
        <f t="shared" ca="1" si="113"/>
        <v/>
      </c>
    </row>
    <row r="988" spans="2:9" ht="15" thickBot="1" x14ac:dyDescent="0.35">
      <c r="B988" s="79" t="str">
        <f t="shared" ca="1" si="108"/>
        <v/>
      </c>
      <c r="C988" s="80" t="str">
        <f t="shared" ca="1" si="109"/>
        <v/>
      </c>
      <c r="D988" s="83" t="str">
        <f t="shared" ca="1" si="110"/>
        <v/>
      </c>
      <c r="E988" s="81">
        <f t="shared" ca="1" si="107"/>
        <v>0</v>
      </c>
      <c r="F988" s="83"/>
      <c r="G988" s="82" t="str">
        <f t="shared" ca="1" si="111"/>
        <v/>
      </c>
      <c r="H988" s="82" t="str">
        <f t="shared" ca="1" si="112"/>
        <v/>
      </c>
      <c r="I988" s="82" t="str">
        <f t="shared" ca="1" si="113"/>
        <v/>
      </c>
    </row>
    <row r="989" spans="2:9" ht="15" thickBot="1" x14ac:dyDescent="0.35">
      <c r="B989" s="79" t="str">
        <f t="shared" ca="1" si="108"/>
        <v/>
      </c>
      <c r="C989" s="80" t="str">
        <f t="shared" ca="1" si="109"/>
        <v/>
      </c>
      <c r="D989" s="83" t="str">
        <f t="shared" ca="1" si="110"/>
        <v/>
      </c>
      <c r="E989" s="81">
        <f t="shared" ca="1" si="107"/>
        <v>0</v>
      </c>
      <c r="F989" s="83"/>
      <c r="G989" s="82" t="str">
        <f t="shared" ca="1" si="111"/>
        <v/>
      </c>
      <c r="H989" s="82" t="str">
        <f t="shared" ca="1" si="112"/>
        <v/>
      </c>
      <c r="I989" s="82" t="str">
        <f t="shared" ca="1" si="113"/>
        <v/>
      </c>
    </row>
    <row r="990" spans="2:9" ht="15" thickBot="1" x14ac:dyDescent="0.35">
      <c r="B990" s="79" t="str">
        <f t="shared" ca="1" si="108"/>
        <v/>
      </c>
      <c r="C990" s="80" t="str">
        <f t="shared" ca="1" si="109"/>
        <v/>
      </c>
      <c r="D990" s="83" t="str">
        <f t="shared" ca="1" si="110"/>
        <v/>
      </c>
      <c r="E990" s="81">
        <f t="shared" ca="1" si="107"/>
        <v>0</v>
      </c>
      <c r="F990" s="83"/>
      <c r="G990" s="82" t="str">
        <f t="shared" ca="1" si="111"/>
        <v/>
      </c>
      <c r="H990" s="82" t="str">
        <f t="shared" ca="1" si="112"/>
        <v/>
      </c>
      <c r="I990" s="82" t="str">
        <f t="shared" ca="1" si="113"/>
        <v/>
      </c>
    </row>
    <row r="991" spans="2:9" ht="15" thickBot="1" x14ac:dyDescent="0.35">
      <c r="B991" s="79" t="str">
        <f t="shared" ca="1" si="108"/>
        <v/>
      </c>
      <c r="C991" s="80" t="str">
        <f t="shared" ca="1" si="109"/>
        <v/>
      </c>
      <c r="D991" s="83" t="str">
        <f t="shared" ca="1" si="110"/>
        <v/>
      </c>
      <c r="E991" s="81">
        <f t="shared" ca="1" si="107"/>
        <v>0</v>
      </c>
      <c r="F991" s="83"/>
      <c r="G991" s="82" t="str">
        <f t="shared" ca="1" si="111"/>
        <v/>
      </c>
      <c r="H991" s="82" t="str">
        <f t="shared" ca="1" si="112"/>
        <v/>
      </c>
      <c r="I991" s="82" t="str">
        <f t="shared" ca="1" si="113"/>
        <v/>
      </c>
    </row>
    <row r="992" spans="2:9" ht="15" thickBot="1" x14ac:dyDescent="0.35">
      <c r="B992" s="79" t="str">
        <f t="shared" ca="1" si="108"/>
        <v/>
      </c>
      <c r="C992" s="80" t="str">
        <f t="shared" ca="1" si="109"/>
        <v/>
      </c>
      <c r="D992" s="83" t="str">
        <f t="shared" ca="1" si="110"/>
        <v/>
      </c>
      <c r="E992" s="81">
        <f t="shared" ca="1" si="107"/>
        <v>0</v>
      </c>
      <c r="F992" s="83"/>
      <c r="G992" s="82" t="str">
        <f t="shared" ca="1" si="111"/>
        <v/>
      </c>
      <c r="H992" s="82" t="str">
        <f t="shared" ca="1" si="112"/>
        <v/>
      </c>
      <c r="I992" s="82" t="str">
        <f t="shared" ca="1" si="113"/>
        <v/>
      </c>
    </row>
    <row r="993" spans="2:9" ht="15" thickBot="1" x14ac:dyDescent="0.35">
      <c r="B993" s="79" t="str">
        <f t="shared" ca="1" si="108"/>
        <v/>
      </c>
      <c r="C993" s="80" t="str">
        <f t="shared" ca="1" si="109"/>
        <v/>
      </c>
      <c r="D993" s="83" t="str">
        <f t="shared" ca="1" si="110"/>
        <v/>
      </c>
      <c r="E993" s="81">
        <f t="shared" ca="1" si="107"/>
        <v>0</v>
      </c>
      <c r="F993" s="83"/>
      <c r="G993" s="82" t="str">
        <f t="shared" ca="1" si="111"/>
        <v/>
      </c>
      <c r="H993" s="82" t="str">
        <f t="shared" ca="1" si="112"/>
        <v/>
      </c>
      <c r="I993" s="82" t="str">
        <f t="shared" ca="1" si="113"/>
        <v/>
      </c>
    </row>
    <row r="994" spans="2:9" ht="15" thickBot="1" x14ac:dyDescent="0.35">
      <c r="B994" s="79" t="str">
        <f t="shared" ca="1" si="108"/>
        <v/>
      </c>
      <c r="C994" s="80" t="str">
        <f t="shared" ca="1" si="109"/>
        <v/>
      </c>
      <c r="D994" s="83" t="str">
        <f t="shared" ca="1" si="110"/>
        <v/>
      </c>
      <c r="E994" s="81">
        <f t="shared" ca="1" si="107"/>
        <v>0</v>
      </c>
      <c r="F994" s="83"/>
      <c r="G994" s="82" t="str">
        <f t="shared" ca="1" si="111"/>
        <v/>
      </c>
      <c r="H994" s="82" t="str">
        <f t="shared" ca="1" si="112"/>
        <v/>
      </c>
      <c r="I994" s="82" t="str">
        <f t="shared" ca="1" si="113"/>
        <v/>
      </c>
    </row>
    <row r="995" spans="2:9" ht="15" thickBot="1" x14ac:dyDescent="0.35">
      <c r="B995" s="79" t="str">
        <f t="shared" ca="1" si="108"/>
        <v/>
      </c>
      <c r="C995" s="80" t="str">
        <f t="shared" ca="1" si="109"/>
        <v/>
      </c>
      <c r="D995" s="83" t="str">
        <f t="shared" ca="1" si="110"/>
        <v/>
      </c>
      <c r="E995" s="81">
        <f t="shared" ca="1" si="107"/>
        <v>0</v>
      </c>
      <c r="F995" s="83"/>
      <c r="G995" s="82" t="str">
        <f t="shared" ca="1" si="111"/>
        <v/>
      </c>
      <c r="H995" s="82" t="str">
        <f t="shared" ca="1" si="112"/>
        <v/>
      </c>
      <c r="I995" s="82" t="str">
        <f t="shared" ca="1" si="113"/>
        <v/>
      </c>
    </row>
    <row r="996" spans="2:9" ht="15" thickBot="1" x14ac:dyDescent="0.35">
      <c r="B996" s="79" t="str">
        <f t="shared" ca="1" si="108"/>
        <v/>
      </c>
      <c r="C996" s="80" t="str">
        <f t="shared" ca="1" si="109"/>
        <v/>
      </c>
      <c r="D996" s="83" t="str">
        <f t="shared" ca="1" si="110"/>
        <v/>
      </c>
      <c r="E996" s="81">
        <f t="shared" ref="E996:E1059" ca="1" si="114">IFERROR(IF(I995-D996&lt;$E$13,0,IF(B996=$I$17,$E$13,IF(B996&lt;$I$17,0,IF(MOD(B996-$I$17,$E$18)=0,$E$13,0)))),0)</f>
        <v>0</v>
      </c>
      <c r="F996" s="83"/>
      <c r="G996" s="82" t="str">
        <f t="shared" ca="1" si="111"/>
        <v/>
      </c>
      <c r="H996" s="82" t="str">
        <f t="shared" ca="1" si="112"/>
        <v/>
      </c>
      <c r="I996" s="82" t="str">
        <f t="shared" ca="1" si="113"/>
        <v/>
      </c>
    </row>
    <row r="997" spans="2:9" ht="15" thickBot="1" x14ac:dyDescent="0.35">
      <c r="B997" s="79" t="str">
        <f t="shared" ca="1" si="108"/>
        <v/>
      </c>
      <c r="C997" s="80" t="str">
        <f t="shared" ca="1" si="109"/>
        <v/>
      </c>
      <c r="D997" s="83" t="str">
        <f t="shared" ca="1" si="110"/>
        <v/>
      </c>
      <c r="E997" s="81">
        <f t="shared" ca="1" si="114"/>
        <v>0</v>
      </c>
      <c r="F997" s="83"/>
      <c r="G997" s="82" t="str">
        <f t="shared" ca="1" si="111"/>
        <v/>
      </c>
      <c r="H997" s="82" t="str">
        <f t="shared" ca="1" si="112"/>
        <v/>
      </c>
      <c r="I997" s="82" t="str">
        <f t="shared" ca="1" si="113"/>
        <v/>
      </c>
    </row>
    <row r="998" spans="2:9" ht="15" thickBot="1" x14ac:dyDescent="0.35">
      <c r="B998" s="79" t="str">
        <f t="shared" ca="1" si="108"/>
        <v/>
      </c>
      <c r="C998" s="80" t="str">
        <f t="shared" ca="1" si="109"/>
        <v/>
      </c>
      <c r="D998" s="83" t="str">
        <f t="shared" ca="1" si="110"/>
        <v/>
      </c>
      <c r="E998" s="81">
        <f t="shared" ca="1" si="114"/>
        <v>0</v>
      </c>
      <c r="F998" s="83"/>
      <c r="G998" s="82" t="str">
        <f t="shared" ca="1" si="111"/>
        <v/>
      </c>
      <c r="H998" s="82" t="str">
        <f t="shared" ca="1" si="112"/>
        <v/>
      </c>
      <c r="I998" s="82" t="str">
        <f t="shared" ca="1" si="113"/>
        <v/>
      </c>
    </row>
    <row r="999" spans="2:9" ht="15" thickBot="1" x14ac:dyDescent="0.35">
      <c r="B999" s="79" t="str">
        <f t="shared" ca="1" si="108"/>
        <v/>
      </c>
      <c r="C999" s="80" t="str">
        <f t="shared" ca="1" si="109"/>
        <v/>
      </c>
      <c r="D999" s="83" t="str">
        <f t="shared" ref="D999:D1000" ca="1" si="115">IF(B999="","",IF(I998&lt;payment_4,I998*(1+rate_4),payment_4))</f>
        <v/>
      </c>
      <c r="E999" s="81">
        <f t="shared" ca="1" si="114"/>
        <v>0</v>
      </c>
      <c r="F999" s="83"/>
      <c r="G999" s="82" t="str">
        <f t="shared" ca="1" si="111"/>
        <v/>
      </c>
      <c r="H999" s="82" t="str">
        <f t="shared" ca="1" si="112"/>
        <v/>
      </c>
      <c r="I999" s="82" t="str">
        <f t="shared" ca="1" si="113"/>
        <v/>
      </c>
    </row>
    <row r="1000" spans="2:9" ht="15" thickBot="1" x14ac:dyDescent="0.35">
      <c r="B1000" s="79" t="str">
        <f t="shared" ca="1" si="108"/>
        <v/>
      </c>
      <c r="C1000" s="80" t="str">
        <f t="shared" ca="1" si="109"/>
        <v/>
      </c>
      <c r="D1000" s="83" t="str">
        <f t="shared" ca="1" si="115"/>
        <v/>
      </c>
      <c r="E1000" s="81">
        <f t="shared" ca="1" si="114"/>
        <v>0</v>
      </c>
      <c r="F1000" s="83"/>
      <c r="G1000" s="82" t="str">
        <f t="shared" ca="1" si="111"/>
        <v/>
      </c>
      <c r="H1000" s="82" t="str">
        <f t="shared" ca="1" si="112"/>
        <v/>
      </c>
      <c r="I1000" s="82" t="str">
        <f t="shared" ca="1" si="113"/>
        <v/>
      </c>
    </row>
    <row r="1001" spans="2:9" ht="15" thickBot="1" x14ac:dyDescent="0.35">
      <c r="B1001" s="79" t="str">
        <f t="shared" ca="1" si="108"/>
        <v/>
      </c>
      <c r="C1001" s="80" t="str">
        <f t="shared" ca="1" si="109"/>
        <v/>
      </c>
      <c r="D1001" s="83" t="str">
        <f t="shared" ref="D1001:D1064" ca="1" si="116">IF(B1001="","",IF(I1000&lt;payment_4,I1000*(1+rate_4),payment_4))</f>
        <v/>
      </c>
      <c r="E1001" s="81">
        <f t="shared" ca="1" si="114"/>
        <v>0</v>
      </c>
      <c r="F1001" s="83"/>
      <c r="G1001" s="82" t="str">
        <f t="shared" ca="1" si="111"/>
        <v/>
      </c>
      <c r="H1001" s="82" t="str">
        <f t="shared" ca="1" si="112"/>
        <v/>
      </c>
      <c r="I1001" s="82" t="str">
        <f t="shared" ca="1" si="113"/>
        <v/>
      </c>
    </row>
    <row r="1002" spans="2:9" ht="15" thickBot="1" x14ac:dyDescent="0.35">
      <c r="B1002" s="79" t="str">
        <f t="shared" ca="1" si="108"/>
        <v/>
      </c>
      <c r="C1002" s="80" t="str">
        <f t="shared" ca="1" si="109"/>
        <v/>
      </c>
      <c r="D1002" s="83" t="str">
        <f t="shared" ca="1" si="116"/>
        <v/>
      </c>
      <c r="E1002" s="81">
        <f t="shared" ca="1" si="114"/>
        <v>0</v>
      </c>
      <c r="F1002" s="83"/>
      <c r="G1002" s="82" t="str">
        <f t="shared" ca="1" si="111"/>
        <v/>
      </c>
      <c r="H1002" s="82" t="str">
        <f t="shared" ca="1" si="112"/>
        <v/>
      </c>
      <c r="I1002" s="82" t="str">
        <f t="shared" ca="1" si="113"/>
        <v/>
      </c>
    </row>
    <row r="1003" spans="2:9" ht="15" thickBot="1" x14ac:dyDescent="0.35">
      <c r="B1003" s="79" t="str">
        <f t="shared" ca="1" si="108"/>
        <v/>
      </c>
      <c r="C1003" s="80" t="str">
        <f t="shared" ca="1" si="109"/>
        <v/>
      </c>
      <c r="D1003" s="83" t="str">
        <f t="shared" ca="1" si="116"/>
        <v/>
      </c>
      <c r="E1003" s="81">
        <f t="shared" ca="1" si="114"/>
        <v>0</v>
      </c>
      <c r="F1003" s="83"/>
      <c r="G1003" s="82" t="str">
        <f t="shared" ca="1" si="111"/>
        <v/>
      </c>
      <c r="H1003" s="82" t="str">
        <f t="shared" ca="1" si="112"/>
        <v/>
      </c>
      <c r="I1003" s="82" t="str">
        <f t="shared" ca="1" si="113"/>
        <v/>
      </c>
    </row>
    <row r="1004" spans="2:9" ht="15" thickBot="1" x14ac:dyDescent="0.35">
      <c r="B1004" s="79" t="str">
        <f t="shared" ca="1" si="108"/>
        <v/>
      </c>
      <c r="C1004" s="80" t="str">
        <f t="shared" ca="1" si="109"/>
        <v/>
      </c>
      <c r="D1004" s="83" t="str">
        <f t="shared" ca="1" si="116"/>
        <v/>
      </c>
      <c r="E1004" s="81">
        <f t="shared" ca="1" si="114"/>
        <v>0</v>
      </c>
      <c r="F1004" s="83"/>
      <c r="G1004" s="82" t="str">
        <f t="shared" ca="1" si="111"/>
        <v/>
      </c>
      <c r="H1004" s="82" t="str">
        <f t="shared" ca="1" si="112"/>
        <v/>
      </c>
      <c r="I1004" s="82" t="str">
        <f t="shared" ca="1" si="113"/>
        <v/>
      </c>
    </row>
    <row r="1005" spans="2:9" ht="15" thickBot="1" x14ac:dyDescent="0.35">
      <c r="B1005" s="79" t="str">
        <f t="shared" ca="1" si="108"/>
        <v/>
      </c>
      <c r="C1005" s="80" t="str">
        <f t="shared" ca="1" si="109"/>
        <v/>
      </c>
      <c r="D1005" s="83" t="str">
        <f t="shared" ca="1" si="116"/>
        <v/>
      </c>
      <c r="E1005" s="81">
        <f t="shared" ca="1" si="114"/>
        <v>0</v>
      </c>
      <c r="F1005" s="83"/>
      <c r="G1005" s="82" t="str">
        <f t="shared" ca="1" si="111"/>
        <v/>
      </c>
      <c r="H1005" s="82" t="str">
        <f t="shared" ca="1" si="112"/>
        <v/>
      </c>
      <c r="I1005" s="82" t="str">
        <f t="shared" ca="1" si="113"/>
        <v/>
      </c>
    </row>
    <row r="1006" spans="2:9" ht="15" thickBot="1" x14ac:dyDescent="0.35">
      <c r="B1006" s="79" t="str">
        <f t="shared" ca="1" si="108"/>
        <v/>
      </c>
      <c r="C1006" s="80" t="str">
        <f t="shared" ca="1" si="109"/>
        <v/>
      </c>
      <c r="D1006" s="83" t="str">
        <f t="shared" ca="1" si="116"/>
        <v/>
      </c>
      <c r="E1006" s="81">
        <f t="shared" ca="1" si="114"/>
        <v>0</v>
      </c>
      <c r="F1006" s="83"/>
      <c r="G1006" s="82" t="str">
        <f t="shared" ca="1" si="111"/>
        <v/>
      </c>
      <c r="H1006" s="82" t="str">
        <f t="shared" ca="1" si="112"/>
        <v/>
      </c>
      <c r="I1006" s="82" t="str">
        <f t="shared" ca="1" si="113"/>
        <v/>
      </c>
    </row>
    <row r="1007" spans="2:9" ht="15" thickBot="1" x14ac:dyDescent="0.35">
      <c r="B1007" s="79" t="str">
        <f t="shared" ref="B1007:B1070" ca="1" si="117">IFERROR(IF(I1006&lt;=0,"",B1006+1),"")</f>
        <v/>
      </c>
      <c r="C1007" s="80" t="str">
        <f t="shared" ca="1" si="109"/>
        <v/>
      </c>
      <c r="D1007" s="83" t="str">
        <f t="shared" ca="1" si="116"/>
        <v/>
      </c>
      <c r="E1007" s="81">
        <f t="shared" ca="1" si="114"/>
        <v>0</v>
      </c>
      <c r="F1007" s="83"/>
      <c r="G1007" s="82" t="str">
        <f t="shared" ca="1" si="111"/>
        <v/>
      </c>
      <c r="H1007" s="82" t="str">
        <f t="shared" ca="1" si="112"/>
        <v/>
      </c>
      <c r="I1007" s="82" t="str">
        <f t="shared" ca="1" si="113"/>
        <v/>
      </c>
    </row>
    <row r="1008" spans="2:9" ht="15" thickBot="1" x14ac:dyDescent="0.35">
      <c r="B1008" s="79" t="str">
        <f t="shared" ca="1" si="117"/>
        <v/>
      </c>
      <c r="C1008" s="80" t="str">
        <f t="shared" ca="1" si="109"/>
        <v/>
      </c>
      <c r="D1008" s="83" t="str">
        <f t="shared" ca="1" si="116"/>
        <v/>
      </c>
      <c r="E1008" s="81">
        <f t="shared" ca="1" si="114"/>
        <v>0</v>
      </c>
      <c r="F1008" s="83"/>
      <c r="G1008" s="82" t="str">
        <f t="shared" ca="1" si="111"/>
        <v/>
      </c>
      <c r="H1008" s="82" t="str">
        <f t="shared" ca="1" si="112"/>
        <v/>
      </c>
      <c r="I1008" s="82" t="str">
        <f t="shared" ca="1" si="113"/>
        <v/>
      </c>
    </row>
    <row r="1009" spans="2:9" ht="15" thickBot="1" x14ac:dyDescent="0.35">
      <c r="B1009" s="79" t="str">
        <f t="shared" ca="1" si="117"/>
        <v/>
      </c>
      <c r="C1009" s="80" t="str">
        <f t="shared" ca="1" si="109"/>
        <v/>
      </c>
      <c r="D1009" s="83" t="str">
        <f t="shared" ca="1" si="116"/>
        <v/>
      </c>
      <c r="E1009" s="81">
        <f t="shared" ca="1" si="114"/>
        <v>0</v>
      </c>
      <c r="F1009" s="83"/>
      <c r="G1009" s="82" t="str">
        <f t="shared" ca="1" si="111"/>
        <v/>
      </c>
      <c r="H1009" s="82" t="str">
        <f t="shared" ca="1" si="112"/>
        <v/>
      </c>
      <c r="I1009" s="82" t="str">
        <f t="shared" ca="1" si="113"/>
        <v/>
      </c>
    </row>
    <row r="1010" spans="2:9" ht="15" thickBot="1" x14ac:dyDescent="0.35">
      <c r="B1010" s="79" t="str">
        <f t="shared" ca="1" si="117"/>
        <v/>
      </c>
      <c r="C1010" s="80" t="str">
        <f t="shared" ca="1" si="109"/>
        <v/>
      </c>
      <c r="D1010" s="83" t="str">
        <f t="shared" ca="1" si="116"/>
        <v/>
      </c>
      <c r="E1010" s="81">
        <f t="shared" ca="1" si="114"/>
        <v>0</v>
      </c>
      <c r="F1010" s="83"/>
      <c r="G1010" s="82" t="str">
        <f t="shared" ca="1" si="111"/>
        <v/>
      </c>
      <c r="H1010" s="82" t="str">
        <f t="shared" ca="1" si="112"/>
        <v/>
      </c>
      <c r="I1010" s="82" t="str">
        <f t="shared" ca="1" si="113"/>
        <v/>
      </c>
    </row>
    <row r="1011" spans="2:9" ht="15" thickBot="1" x14ac:dyDescent="0.35">
      <c r="B1011" s="79" t="str">
        <f t="shared" ca="1" si="117"/>
        <v/>
      </c>
      <c r="C1011" s="80" t="str">
        <f t="shared" ca="1" si="109"/>
        <v/>
      </c>
      <c r="D1011" s="83" t="str">
        <f t="shared" ca="1" si="116"/>
        <v/>
      </c>
      <c r="E1011" s="81">
        <f t="shared" ca="1" si="114"/>
        <v>0</v>
      </c>
      <c r="F1011" s="83"/>
      <c r="G1011" s="82" t="str">
        <f t="shared" ca="1" si="111"/>
        <v/>
      </c>
      <c r="H1011" s="82" t="str">
        <f t="shared" ca="1" si="112"/>
        <v/>
      </c>
      <c r="I1011" s="82" t="str">
        <f t="shared" ca="1" si="113"/>
        <v/>
      </c>
    </row>
    <row r="1012" spans="2:9" ht="15" thickBot="1" x14ac:dyDescent="0.35">
      <c r="B1012" s="79" t="str">
        <f t="shared" ca="1" si="117"/>
        <v/>
      </c>
      <c r="C1012" s="80" t="str">
        <f t="shared" ca="1" si="109"/>
        <v/>
      </c>
      <c r="D1012" s="83" t="str">
        <f t="shared" ca="1" si="116"/>
        <v/>
      </c>
      <c r="E1012" s="81">
        <f t="shared" ca="1" si="114"/>
        <v>0</v>
      </c>
      <c r="F1012" s="83"/>
      <c r="G1012" s="82" t="str">
        <f t="shared" ca="1" si="111"/>
        <v/>
      </c>
      <c r="H1012" s="82" t="str">
        <f t="shared" ca="1" si="112"/>
        <v/>
      </c>
      <c r="I1012" s="82" t="str">
        <f t="shared" ca="1" si="113"/>
        <v/>
      </c>
    </row>
    <row r="1013" spans="2:9" ht="15" thickBot="1" x14ac:dyDescent="0.35">
      <c r="B1013" s="79" t="str">
        <f t="shared" ca="1" si="117"/>
        <v/>
      </c>
      <c r="C1013" s="80" t="str">
        <f t="shared" ca="1" si="109"/>
        <v/>
      </c>
      <c r="D1013" s="83" t="str">
        <f t="shared" ca="1" si="116"/>
        <v/>
      </c>
      <c r="E1013" s="81">
        <f t="shared" ca="1" si="114"/>
        <v>0</v>
      </c>
      <c r="F1013" s="83"/>
      <c r="G1013" s="82" t="str">
        <f t="shared" ca="1" si="111"/>
        <v/>
      </c>
      <c r="H1013" s="82" t="str">
        <f t="shared" ca="1" si="112"/>
        <v/>
      </c>
      <c r="I1013" s="82" t="str">
        <f t="shared" ca="1" si="113"/>
        <v/>
      </c>
    </row>
    <row r="1014" spans="2:9" ht="15" thickBot="1" x14ac:dyDescent="0.35">
      <c r="B1014" s="79" t="str">
        <f t="shared" ca="1" si="117"/>
        <v/>
      </c>
      <c r="C1014" s="80" t="str">
        <f t="shared" ca="1" si="109"/>
        <v/>
      </c>
      <c r="D1014" s="83" t="str">
        <f t="shared" ca="1" si="116"/>
        <v/>
      </c>
      <c r="E1014" s="81">
        <f t="shared" ca="1" si="114"/>
        <v>0</v>
      </c>
      <c r="F1014" s="83"/>
      <c r="G1014" s="82" t="str">
        <f t="shared" ca="1" si="111"/>
        <v/>
      </c>
      <c r="H1014" s="82" t="str">
        <f t="shared" ca="1" si="112"/>
        <v/>
      </c>
      <c r="I1014" s="82" t="str">
        <f t="shared" ca="1" si="113"/>
        <v/>
      </c>
    </row>
    <row r="1015" spans="2:9" ht="15" thickBot="1" x14ac:dyDescent="0.35">
      <c r="B1015" s="79" t="str">
        <f t="shared" ca="1" si="117"/>
        <v/>
      </c>
      <c r="C1015" s="80" t="str">
        <f t="shared" ca="1" si="109"/>
        <v/>
      </c>
      <c r="D1015" s="83" t="str">
        <f t="shared" ca="1" si="116"/>
        <v/>
      </c>
      <c r="E1015" s="81">
        <f t="shared" ca="1" si="114"/>
        <v>0</v>
      </c>
      <c r="F1015" s="83"/>
      <c r="G1015" s="82" t="str">
        <f t="shared" ca="1" si="111"/>
        <v/>
      </c>
      <c r="H1015" s="82" t="str">
        <f t="shared" ca="1" si="112"/>
        <v/>
      </c>
      <c r="I1015" s="82" t="str">
        <f t="shared" ca="1" si="113"/>
        <v/>
      </c>
    </row>
    <row r="1016" spans="2:9" ht="15" thickBot="1" x14ac:dyDescent="0.35">
      <c r="B1016" s="79" t="str">
        <f t="shared" ca="1" si="117"/>
        <v/>
      </c>
      <c r="C1016" s="80" t="str">
        <f t="shared" ca="1" si="109"/>
        <v/>
      </c>
      <c r="D1016" s="83" t="str">
        <f t="shared" ca="1" si="116"/>
        <v/>
      </c>
      <c r="E1016" s="81">
        <f t="shared" ca="1" si="114"/>
        <v>0</v>
      </c>
      <c r="F1016" s="83"/>
      <c r="G1016" s="82" t="str">
        <f t="shared" ca="1" si="111"/>
        <v/>
      </c>
      <c r="H1016" s="82" t="str">
        <f t="shared" ca="1" si="112"/>
        <v/>
      </c>
      <c r="I1016" s="82" t="str">
        <f t="shared" ca="1" si="113"/>
        <v/>
      </c>
    </row>
    <row r="1017" spans="2:9" ht="15" thickBot="1" x14ac:dyDescent="0.35">
      <c r="B1017" s="79" t="str">
        <f t="shared" ca="1" si="117"/>
        <v/>
      </c>
      <c r="C1017" s="80" t="str">
        <f t="shared" ca="1" si="109"/>
        <v/>
      </c>
      <c r="D1017" s="83" t="str">
        <f t="shared" ca="1" si="116"/>
        <v/>
      </c>
      <c r="E1017" s="81">
        <f t="shared" ca="1" si="114"/>
        <v>0</v>
      </c>
      <c r="F1017" s="83"/>
      <c r="G1017" s="82" t="str">
        <f t="shared" ca="1" si="111"/>
        <v/>
      </c>
      <c r="H1017" s="82" t="str">
        <f t="shared" ca="1" si="112"/>
        <v/>
      </c>
      <c r="I1017" s="82" t="str">
        <f t="shared" ca="1" si="113"/>
        <v/>
      </c>
    </row>
    <row r="1018" spans="2:9" ht="15" thickBot="1" x14ac:dyDescent="0.35">
      <c r="B1018" s="79" t="str">
        <f t="shared" ca="1" si="117"/>
        <v/>
      </c>
      <c r="C1018" s="80" t="str">
        <f t="shared" ca="1" si="109"/>
        <v/>
      </c>
      <c r="D1018" s="83" t="str">
        <f t="shared" ca="1" si="116"/>
        <v/>
      </c>
      <c r="E1018" s="81">
        <f t="shared" ca="1" si="114"/>
        <v>0</v>
      </c>
      <c r="F1018" s="83"/>
      <c r="G1018" s="82" t="str">
        <f t="shared" ca="1" si="111"/>
        <v/>
      </c>
      <c r="H1018" s="82" t="str">
        <f t="shared" ca="1" si="112"/>
        <v/>
      </c>
      <c r="I1018" s="82" t="str">
        <f t="shared" ca="1" si="113"/>
        <v/>
      </c>
    </row>
    <row r="1019" spans="2:9" ht="15" thickBot="1" x14ac:dyDescent="0.35">
      <c r="B1019" s="79" t="str">
        <f t="shared" ca="1" si="117"/>
        <v/>
      </c>
      <c r="C1019" s="80" t="str">
        <f t="shared" ca="1" si="109"/>
        <v/>
      </c>
      <c r="D1019" s="83" t="str">
        <f t="shared" ca="1" si="116"/>
        <v/>
      </c>
      <c r="E1019" s="81">
        <f t="shared" ca="1" si="114"/>
        <v>0</v>
      </c>
      <c r="F1019" s="83"/>
      <c r="G1019" s="82" t="str">
        <f t="shared" ca="1" si="111"/>
        <v/>
      </c>
      <c r="H1019" s="82" t="str">
        <f t="shared" ca="1" si="112"/>
        <v/>
      </c>
      <c r="I1019" s="82" t="str">
        <f t="shared" ca="1" si="113"/>
        <v/>
      </c>
    </row>
    <row r="1020" spans="2:9" ht="15" thickBot="1" x14ac:dyDescent="0.35">
      <c r="B1020" s="79" t="str">
        <f t="shared" ca="1" si="117"/>
        <v/>
      </c>
      <c r="C1020" s="80" t="str">
        <f t="shared" ca="1" si="109"/>
        <v/>
      </c>
      <c r="D1020" s="83" t="str">
        <f t="shared" ca="1" si="116"/>
        <v/>
      </c>
      <c r="E1020" s="81">
        <f t="shared" ca="1" si="114"/>
        <v>0</v>
      </c>
      <c r="F1020" s="83"/>
      <c r="G1020" s="82" t="str">
        <f t="shared" ca="1" si="111"/>
        <v/>
      </c>
      <c r="H1020" s="82" t="str">
        <f t="shared" ca="1" si="112"/>
        <v/>
      </c>
      <c r="I1020" s="82" t="str">
        <f t="shared" ca="1" si="113"/>
        <v/>
      </c>
    </row>
    <row r="1021" spans="2:9" ht="15" thickBot="1" x14ac:dyDescent="0.35">
      <c r="B1021" s="79" t="str">
        <f t="shared" ca="1" si="117"/>
        <v/>
      </c>
      <c r="C1021" s="80" t="str">
        <f t="shared" ca="1" si="109"/>
        <v/>
      </c>
      <c r="D1021" s="83" t="str">
        <f t="shared" ca="1" si="116"/>
        <v/>
      </c>
      <c r="E1021" s="81">
        <f t="shared" ca="1" si="114"/>
        <v>0</v>
      </c>
      <c r="F1021" s="83"/>
      <c r="G1021" s="82" t="str">
        <f t="shared" ca="1" si="111"/>
        <v/>
      </c>
      <c r="H1021" s="82" t="str">
        <f t="shared" ca="1" si="112"/>
        <v/>
      </c>
      <c r="I1021" s="82" t="str">
        <f t="shared" ca="1" si="113"/>
        <v/>
      </c>
    </row>
    <row r="1022" spans="2:9" ht="15" thickBot="1" x14ac:dyDescent="0.35">
      <c r="B1022" s="79" t="str">
        <f t="shared" ca="1" si="117"/>
        <v/>
      </c>
      <c r="C1022" s="80" t="str">
        <f t="shared" ca="1" si="109"/>
        <v/>
      </c>
      <c r="D1022" s="83" t="str">
        <f t="shared" ca="1" si="116"/>
        <v/>
      </c>
      <c r="E1022" s="81">
        <f t="shared" ca="1" si="114"/>
        <v>0</v>
      </c>
      <c r="F1022" s="83"/>
      <c r="G1022" s="82" t="str">
        <f t="shared" ca="1" si="111"/>
        <v/>
      </c>
      <c r="H1022" s="82" t="str">
        <f t="shared" ca="1" si="112"/>
        <v/>
      </c>
      <c r="I1022" s="82" t="str">
        <f t="shared" ca="1" si="113"/>
        <v/>
      </c>
    </row>
    <row r="1023" spans="2:9" ht="15" thickBot="1" x14ac:dyDescent="0.35">
      <c r="B1023" s="79" t="str">
        <f t="shared" ca="1" si="117"/>
        <v/>
      </c>
      <c r="C1023" s="80" t="str">
        <f t="shared" ca="1" si="109"/>
        <v/>
      </c>
      <c r="D1023" s="83" t="str">
        <f t="shared" ca="1" si="116"/>
        <v/>
      </c>
      <c r="E1023" s="81">
        <f t="shared" ca="1" si="114"/>
        <v>0</v>
      </c>
      <c r="F1023" s="83"/>
      <c r="G1023" s="82" t="str">
        <f t="shared" ca="1" si="111"/>
        <v/>
      </c>
      <c r="H1023" s="82" t="str">
        <f t="shared" ca="1" si="112"/>
        <v/>
      </c>
      <c r="I1023" s="82" t="str">
        <f t="shared" ca="1" si="113"/>
        <v/>
      </c>
    </row>
    <row r="1024" spans="2:9" ht="15" thickBot="1" x14ac:dyDescent="0.35">
      <c r="B1024" s="79" t="str">
        <f t="shared" ca="1" si="117"/>
        <v/>
      </c>
      <c r="C1024" s="80" t="str">
        <f t="shared" ca="1" si="109"/>
        <v/>
      </c>
      <c r="D1024" s="83" t="str">
        <f t="shared" ca="1" si="116"/>
        <v/>
      </c>
      <c r="E1024" s="81">
        <f t="shared" ca="1" si="114"/>
        <v>0</v>
      </c>
      <c r="F1024" s="83"/>
      <c r="G1024" s="82" t="str">
        <f t="shared" ca="1" si="111"/>
        <v/>
      </c>
      <c r="H1024" s="82" t="str">
        <f t="shared" ca="1" si="112"/>
        <v/>
      </c>
      <c r="I1024" s="82" t="str">
        <f t="shared" ca="1" si="113"/>
        <v/>
      </c>
    </row>
    <row r="1025" spans="2:9" ht="15" thickBot="1" x14ac:dyDescent="0.35">
      <c r="B1025" s="79" t="str">
        <f t="shared" ca="1" si="117"/>
        <v/>
      </c>
      <c r="C1025" s="80" t="str">
        <f t="shared" ca="1" si="109"/>
        <v/>
      </c>
      <c r="D1025" s="83" t="str">
        <f t="shared" ca="1" si="116"/>
        <v/>
      </c>
      <c r="E1025" s="81">
        <f t="shared" ca="1" si="114"/>
        <v>0</v>
      </c>
      <c r="F1025" s="83"/>
      <c r="G1025" s="82" t="str">
        <f t="shared" ca="1" si="111"/>
        <v/>
      </c>
      <c r="H1025" s="82" t="str">
        <f t="shared" ca="1" si="112"/>
        <v/>
      </c>
      <c r="I1025" s="82" t="str">
        <f t="shared" ca="1" si="113"/>
        <v/>
      </c>
    </row>
    <row r="1026" spans="2:9" ht="15" thickBot="1" x14ac:dyDescent="0.35">
      <c r="B1026" s="79" t="str">
        <f t="shared" ca="1" si="117"/>
        <v/>
      </c>
      <c r="C1026" s="80" t="str">
        <f t="shared" ca="1" si="109"/>
        <v/>
      </c>
      <c r="D1026" s="83" t="str">
        <f t="shared" ca="1" si="116"/>
        <v/>
      </c>
      <c r="E1026" s="81">
        <f t="shared" ca="1" si="114"/>
        <v>0</v>
      </c>
      <c r="F1026" s="83"/>
      <c r="G1026" s="82" t="str">
        <f t="shared" ca="1" si="111"/>
        <v/>
      </c>
      <c r="H1026" s="82" t="str">
        <f t="shared" ca="1" si="112"/>
        <v/>
      </c>
      <c r="I1026" s="82" t="str">
        <f t="shared" ca="1" si="113"/>
        <v/>
      </c>
    </row>
    <row r="1027" spans="2:9" ht="15" thickBot="1" x14ac:dyDescent="0.35">
      <c r="B1027" s="79" t="str">
        <f t="shared" ca="1" si="117"/>
        <v/>
      </c>
      <c r="C1027" s="80" t="str">
        <f t="shared" ca="1" si="109"/>
        <v/>
      </c>
      <c r="D1027" s="83" t="str">
        <f t="shared" ca="1" si="116"/>
        <v/>
      </c>
      <c r="E1027" s="81">
        <f t="shared" ca="1" si="114"/>
        <v>0</v>
      </c>
      <c r="F1027" s="83"/>
      <c r="G1027" s="82" t="str">
        <f t="shared" ca="1" si="111"/>
        <v/>
      </c>
      <c r="H1027" s="82" t="str">
        <f t="shared" ca="1" si="112"/>
        <v/>
      </c>
      <c r="I1027" s="82" t="str">
        <f t="shared" ca="1" si="113"/>
        <v/>
      </c>
    </row>
    <row r="1028" spans="2:9" ht="15" thickBot="1" x14ac:dyDescent="0.35">
      <c r="B1028" s="79" t="str">
        <f t="shared" ca="1" si="117"/>
        <v/>
      </c>
      <c r="C1028" s="80" t="str">
        <f t="shared" ca="1" si="109"/>
        <v/>
      </c>
      <c r="D1028" s="83" t="str">
        <f t="shared" ca="1" si="116"/>
        <v/>
      </c>
      <c r="E1028" s="81">
        <f t="shared" ca="1" si="114"/>
        <v>0</v>
      </c>
      <c r="F1028" s="83"/>
      <c r="G1028" s="82" t="str">
        <f t="shared" ca="1" si="111"/>
        <v/>
      </c>
      <c r="H1028" s="82" t="str">
        <f t="shared" ca="1" si="112"/>
        <v/>
      </c>
      <c r="I1028" s="82" t="str">
        <f t="shared" ca="1" si="113"/>
        <v/>
      </c>
    </row>
    <row r="1029" spans="2:9" ht="15" thickBot="1" x14ac:dyDescent="0.35">
      <c r="B1029" s="79" t="str">
        <f t="shared" ca="1" si="117"/>
        <v/>
      </c>
      <c r="C1029" s="80" t="str">
        <f t="shared" ca="1" si="109"/>
        <v/>
      </c>
      <c r="D1029" s="83" t="str">
        <f t="shared" ca="1" si="116"/>
        <v/>
      </c>
      <c r="E1029" s="81">
        <f t="shared" ca="1" si="114"/>
        <v>0</v>
      </c>
      <c r="F1029" s="83"/>
      <c r="G1029" s="82" t="str">
        <f t="shared" ca="1" si="111"/>
        <v/>
      </c>
      <c r="H1029" s="82" t="str">
        <f t="shared" ca="1" si="112"/>
        <v/>
      </c>
      <c r="I1029" s="82" t="str">
        <f t="shared" ca="1" si="113"/>
        <v/>
      </c>
    </row>
    <row r="1030" spans="2:9" ht="15" thickBot="1" x14ac:dyDescent="0.35">
      <c r="B1030" s="79" t="str">
        <f t="shared" ca="1" si="117"/>
        <v/>
      </c>
      <c r="C1030" s="80" t="str">
        <f t="shared" ca="1" si="109"/>
        <v/>
      </c>
      <c r="D1030" s="83" t="str">
        <f t="shared" ca="1" si="116"/>
        <v/>
      </c>
      <c r="E1030" s="81">
        <f t="shared" ca="1" si="114"/>
        <v>0</v>
      </c>
      <c r="F1030" s="83"/>
      <c r="G1030" s="82" t="str">
        <f t="shared" ca="1" si="111"/>
        <v/>
      </c>
      <c r="H1030" s="82" t="str">
        <f t="shared" ca="1" si="112"/>
        <v/>
      </c>
      <c r="I1030" s="82" t="str">
        <f t="shared" ca="1" si="113"/>
        <v/>
      </c>
    </row>
    <row r="1031" spans="2:9" ht="15" thickBot="1" x14ac:dyDescent="0.35">
      <c r="B1031" s="79" t="str">
        <f t="shared" ca="1" si="117"/>
        <v/>
      </c>
      <c r="C1031" s="80" t="str">
        <f t="shared" ca="1" si="109"/>
        <v/>
      </c>
      <c r="D1031" s="83" t="str">
        <f t="shared" ca="1" si="116"/>
        <v/>
      </c>
      <c r="E1031" s="81">
        <f t="shared" ca="1" si="114"/>
        <v>0</v>
      </c>
      <c r="F1031" s="83"/>
      <c r="G1031" s="82" t="str">
        <f t="shared" ca="1" si="111"/>
        <v/>
      </c>
      <c r="H1031" s="82" t="str">
        <f t="shared" ca="1" si="112"/>
        <v/>
      </c>
      <c r="I1031" s="82" t="str">
        <f t="shared" ca="1" si="113"/>
        <v/>
      </c>
    </row>
    <row r="1032" spans="2:9" ht="15" thickBot="1" x14ac:dyDescent="0.35">
      <c r="B1032" s="79" t="str">
        <f t="shared" ca="1" si="117"/>
        <v/>
      </c>
      <c r="C1032" s="80" t="str">
        <f t="shared" ca="1" si="109"/>
        <v/>
      </c>
      <c r="D1032" s="83" t="str">
        <f t="shared" ca="1" si="116"/>
        <v/>
      </c>
      <c r="E1032" s="81">
        <f t="shared" ca="1" si="114"/>
        <v>0</v>
      </c>
      <c r="F1032" s="83"/>
      <c r="G1032" s="82" t="str">
        <f t="shared" ca="1" si="111"/>
        <v/>
      </c>
      <c r="H1032" s="82" t="str">
        <f t="shared" ca="1" si="112"/>
        <v/>
      </c>
      <c r="I1032" s="82" t="str">
        <f t="shared" ca="1" si="113"/>
        <v/>
      </c>
    </row>
    <row r="1033" spans="2:9" ht="15" thickBot="1" x14ac:dyDescent="0.35">
      <c r="B1033" s="79" t="str">
        <f t="shared" ca="1" si="117"/>
        <v/>
      </c>
      <c r="C1033" s="80" t="str">
        <f t="shared" ca="1" si="109"/>
        <v/>
      </c>
      <c r="D1033" s="83" t="str">
        <f t="shared" ca="1" si="116"/>
        <v/>
      </c>
      <c r="E1033" s="81">
        <f t="shared" ca="1" si="114"/>
        <v>0</v>
      </c>
      <c r="F1033" s="83"/>
      <c r="G1033" s="82" t="str">
        <f t="shared" ca="1" si="111"/>
        <v/>
      </c>
      <c r="H1033" s="82" t="str">
        <f t="shared" ca="1" si="112"/>
        <v/>
      </c>
      <c r="I1033" s="82" t="str">
        <f t="shared" ca="1" si="113"/>
        <v/>
      </c>
    </row>
    <row r="1034" spans="2:9" ht="15" thickBot="1" x14ac:dyDescent="0.35">
      <c r="B1034" s="79" t="str">
        <f t="shared" ca="1" si="117"/>
        <v/>
      </c>
      <c r="C1034" s="80" t="str">
        <f t="shared" ca="1" si="109"/>
        <v/>
      </c>
      <c r="D1034" s="83" t="str">
        <f t="shared" ca="1" si="116"/>
        <v/>
      </c>
      <c r="E1034" s="81">
        <f t="shared" ca="1" si="114"/>
        <v>0</v>
      </c>
      <c r="F1034" s="83"/>
      <c r="G1034" s="82" t="str">
        <f t="shared" ca="1" si="111"/>
        <v/>
      </c>
      <c r="H1034" s="82" t="str">
        <f t="shared" ca="1" si="112"/>
        <v/>
      </c>
      <c r="I1034" s="82" t="str">
        <f t="shared" ca="1" si="113"/>
        <v/>
      </c>
    </row>
    <row r="1035" spans="2:9" ht="15" thickBot="1" x14ac:dyDescent="0.35">
      <c r="B1035" s="79" t="str">
        <f t="shared" ca="1" si="117"/>
        <v/>
      </c>
      <c r="C1035" s="80" t="str">
        <f t="shared" ca="1" si="109"/>
        <v/>
      </c>
      <c r="D1035" s="83" t="str">
        <f t="shared" ca="1" si="116"/>
        <v/>
      </c>
      <c r="E1035" s="81">
        <f t="shared" ca="1" si="114"/>
        <v>0</v>
      </c>
      <c r="F1035" s="83"/>
      <c r="G1035" s="82" t="str">
        <f t="shared" ca="1" si="111"/>
        <v/>
      </c>
      <c r="H1035" s="82" t="str">
        <f t="shared" ca="1" si="112"/>
        <v/>
      </c>
      <c r="I1035" s="82" t="str">
        <f t="shared" ca="1" si="113"/>
        <v/>
      </c>
    </row>
    <row r="1036" spans="2:9" ht="15" thickBot="1" x14ac:dyDescent="0.35">
      <c r="B1036" s="79" t="str">
        <f t="shared" ca="1" si="117"/>
        <v/>
      </c>
      <c r="C1036" s="80" t="str">
        <f t="shared" ca="1" si="109"/>
        <v/>
      </c>
      <c r="D1036" s="83" t="str">
        <f t="shared" ca="1" si="116"/>
        <v/>
      </c>
      <c r="E1036" s="81">
        <f t="shared" ca="1" si="114"/>
        <v>0</v>
      </c>
      <c r="F1036" s="83"/>
      <c r="G1036" s="82" t="str">
        <f t="shared" ca="1" si="111"/>
        <v/>
      </c>
      <c r="H1036" s="82" t="str">
        <f t="shared" ca="1" si="112"/>
        <v/>
      </c>
      <c r="I1036" s="82" t="str">
        <f t="shared" ca="1" si="113"/>
        <v/>
      </c>
    </row>
    <row r="1037" spans="2:9" ht="15" thickBot="1" x14ac:dyDescent="0.35">
      <c r="B1037" s="79" t="str">
        <f t="shared" ca="1" si="117"/>
        <v/>
      </c>
      <c r="C1037" s="80" t="str">
        <f t="shared" ca="1" si="109"/>
        <v/>
      </c>
      <c r="D1037" s="83" t="str">
        <f t="shared" ca="1" si="116"/>
        <v/>
      </c>
      <c r="E1037" s="81">
        <f t="shared" ca="1" si="114"/>
        <v>0</v>
      </c>
      <c r="F1037" s="83"/>
      <c r="G1037" s="82" t="str">
        <f t="shared" ca="1" si="111"/>
        <v/>
      </c>
      <c r="H1037" s="82" t="str">
        <f t="shared" ca="1" si="112"/>
        <v/>
      </c>
      <c r="I1037" s="82" t="str">
        <f t="shared" ca="1" si="113"/>
        <v/>
      </c>
    </row>
    <row r="1038" spans="2:9" ht="15" thickBot="1" x14ac:dyDescent="0.35">
      <c r="B1038" s="79" t="str">
        <f t="shared" ca="1" si="117"/>
        <v/>
      </c>
      <c r="C1038" s="80" t="str">
        <f t="shared" ca="1" si="109"/>
        <v/>
      </c>
      <c r="D1038" s="83" t="str">
        <f t="shared" ca="1" si="116"/>
        <v/>
      </c>
      <c r="E1038" s="81">
        <f t="shared" ca="1" si="114"/>
        <v>0</v>
      </c>
      <c r="F1038" s="83"/>
      <c r="G1038" s="82" t="str">
        <f t="shared" ca="1" si="111"/>
        <v/>
      </c>
      <c r="H1038" s="82" t="str">
        <f t="shared" ca="1" si="112"/>
        <v/>
      </c>
      <c r="I1038" s="82" t="str">
        <f t="shared" ca="1" si="113"/>
        <v/>
      </c>
    </row>
    <row r="1039" spans="2:9" ht="15" thickBot="1" x14ac:dyDescent="0.35">
      <c r="B1039" s="79" t="str">
        <f t="shared" ca="1" si="117"/>
        <v/>
      </c>
      <c r="C1039" s="80" t="str">
        <f t="shared" ca="1" si="109"/>
        <v/>
      </c>
      <c r="D1039" s="83" t="str">
        <f t="shared" ca="1" si="116"/>
        <v/>
      </c>
      <c r="E1039" s="81">
        <f t="shared" ca="1" si="114"/>
        <v>0</v>
      </c>
      <c r="F1039" s="83"/>
      <c r="G1039" s="82" t="str">
        <f t="shared" ca="1" si="111"/>
        <v/>
      </c>
      <c r="H1039" s="82" t="str">
        <f t="shared" ca="1" si="112"/>
        <v/>
      </c>
      <c r="I1039" s="82" t="str">
        <f t="shared" ca="1" si="113"/>
        <v/>
      </c>
    </row>
    <row r="1040" spans="2:9" ht="15" thickBot="1" x14ac:dyDescent="0.35">
      <c r="B1040" s="79" t="str">
        <f t="shared" ca="1" si="117"/>
        <v/>
      </c>
      <c r="C1040" s="80" t="str">
        <f t="shared" ca="1" si="109"/>
        <v/>
      </c>
      <c r="D1040" s="83" t="str">
        <f t="shared" ca="1" si="116"/>
        <v/>
      </c>
      <c r="E1040" s="81">
        <f t="shared" ca="1" si="114"/>
        <v>0</v>
      </c>
      <c r="F1040" s="83"/>
      <c r="G1040" s="82" t="str">
        <f t="shared" ca="1" si="111"/>
        <v/>
      </c>
      <c r="H1040" s="82" t="str">
        <f t="shared" ca="1" si="112"/>
        <v/>
      </c>
      <c r="I1040" s="82" t="str">
        <f t="shared" ca="1" si="113"/>
        <v/>
      </c>
    </row>
    <row r="1041" spans="2:9" ht="15" thickBot="1" x14ac:dyDescent="0.35">
      <c r="B1041" s="79" t="str">
        <f t="shared" ca="1" si="117"/>
        <v/>
      </c>
      <c r="C1041" s="80" t="str">
        <f t="shared" ca="1" si="109"/>
        <v/>
      </c>
      <c r="D1041" s="83" t="str">
        <f t="shared" ca="1" si="116"/>
        <v/>
      </c>
      <c r="E1041" s="81">
        <f t="shared" ca="1" si="114"/>
        <v>0</v>
      </c>
      <c r="F1041" s="83"/>
      <c r="G1041" s="82" t="str">
        <f t="shared" ca="1" si="111"/>
        <v/>
      </c>
      <c r="H1041" s="82" t="str">
        <f t="shared" ca="1" si="112"/>
        <v/>
      </c>
      <c r="I1041" s="82" t="str">
        <f t="shared" ca="1" si="113"/>
        <v/>
      </c>
    </row>
    <row r="1042" spans="2:9" ht="15" thickBot="1" x14ac:dyDescent="0.35">
      <c r="B1042" s="79" t="str">
        <f t="shared" ca="1" si="117"/>
        <v/>
      </c>
      <c r="C1042" s="80" t="str">
        <f t="shared" ca="1" si="109"/>
        <v/>
      </c>
      <c r="D1042" s="83" t="str">
        <f t="shared" ca="1" si="116"/>
        <v/>
      </c>
      <c r="E1042" s="81">
        <f t="shared" ca="1" si="114"/>
        <v>0</v>
      </c>
      <c r="F1042" s="83"/>
      <c r="G1042" s="82" t="str">
        <f t="shared" ca="1" si="111"/>
        <v/>
      </c>
      <c r="H1042" s="82" t="str">
        <f t="shared" ca="1" si="112"/>
        <v/>
      </c>
      <c r="I1042" s="82" t="str">
        <f t="shared" ca="1" si="113"/>
        <v/>
      </c>
    </row>
    <row r="1043" spans="2:9" ht="15" thickBot="1" x14ac:dyDescent="0.35">
      <c r="B1043" s="79" t="str">
        <f t="shared" ca="1" si="117"/>
        <v/>
      </c>
      <c r="C1043" s="80" t="str">
        <f t="shared" ca="1" si="109"/>
        <v/>
      </c>
      <c r="D1043" s="83" t="str">
        <f t="shared" ca="1" si="116"/>
        <v/>
      </c>
      <c r="E1043" s="81">
        <f t="shared" ca="1" si="114"/>
        <v>0</v>
      </c>
      <c r="F1043" s="83"/>
      <c r="G1043" s="82" t="str">
        <f t="shared" ca="1" si="111"/>
        <v/>
      </c>
      <c r="H1043" s="82" t="str">
        <f t="shared" ca="1" si="112"/>
        <v/>
      </c>
      <c r="I1043" s="82" t="str">
        <f t="shared" ca="1" si="113"/>
        <v/>
      </c>
    </row>
    <row r="1044" spans="2:9" ht="15" thickBot="1" x14ac:dyDescent="0.35">
      <c r="B1044" s="79" t="str">
        <f t="shared" ca="1" si="117"/>
        <v/>
      </c>
      <c r="C1044" s="80" t="str">
        <f t="shared" ca="1" si="109"/>
        <v/>
      </c>
      <c r="D1044" s="83" t="str">
        <f t="shared" ca="1" si="116"/>
        <v/>
      </c>
      <c r="E1044" s="81">
        <f t="shared" ca="1" si="114"/>
        <v>0</v>
      </c>
      <c r="F1044" s="83"/>
      <c r="G1044" s="82" t="str">
        <f t="shared" ca="1" si="111"/>
        <v/>
      </c>
      <c r="H1044" s="82" t="str">
        <f t="shared" ca="1" si="112"/>
        <v/>
      </c>
      <c r="I1044" s="82" t="str">
        <f t="shared" ca="1" si="113"/>
        <v/>
      </c>
    </row>
    <row r="1045" spans="2:9" ht="15" thickBot="1" x14ac:dyDescent="0.35">
      <c r="B1045" s="79" t="str">
        <f t="shared" ca="1" si="117"/>
        <v/>
      </c>
      <c r="C1045" s="80" t="str">
        <f t="shared" ca="1" si="109"/>
        <v/>
      </c>
      <c r="D1045" s="83" t="str">
        <f t="shared" ca="1" si="116"/>
        <v/>
      </c>
      <c r="E1045" s="81">
        <f t="shared" ca="1" si="114"/>
        <v>0</v>
      </c>
      <c r="F1045" s="83"/>
      <c r="G1045" s="82" t="str">
        <f t="shared" ca="1" si="111"/>
        <v/>
      </c>
      <c r="H1045" s="82" t="str">
        <f t="shared" ca="1" si="112"/>
        <v/>
      </c>
      <c r="I1045" s="82" t="str">
        <f t="shared" ca="1" si="113"/>
        <v/>
      </c>
    </row>
    <row r="1046" spans="2:9" ht="15" thickBot="1" x14ac:dyDescent="0.35">
      <c r="B1046" s="79" t="str">
        <f t="shared" ca="1" si="117"/>
        <v/>
      </c>
      <c r="C1046" s="80" t="str">
        <f t="shared" ca="1" si="109"/>
        <v/>
      </c>
      <c r="D1046" s="83" t="str">
        <f t="shared" ca="1" si="116"/>
        <v/>
      </c>
      <c r="E1046" s="81">
        <f t="shared" ca="1" si="114"/>
        <v>0</v>
      </c>
      <c r="F1046" s="83"/>
      <c r="G1046" s="82" t="str">
        <f t="shared" ca="1" si="111"/>
        <v/>
      </c>
      <c r="H1046" s="82" t="str">
        <f t="shared" ca="1" si="112"/>
        <v/>
      </c>
      <c r="I1046" s="82" t="str">
        <f t="shared" ca="1" si="113"/>
        <v/>
      </c>
    </row>
    <row r="1047" spans="2:9" ht="15" thickBot="1" x14ac:dyDescent="0.35">
      <c r="B1047" s="79" t="str">
        <f t="shared" ca="1" si="117"/>
        <v/>
      </c>
      <c r="C1047" s="80" t="str">
        <f t="shared" ca="1" si="109"/>
        <v/>
      </c>
      <c r="D1047" s="83" t="str">
        <f t="shared" ca="1" si="116"/>
        <v/>
      </c>
      <c r="E1047" s="81">
        <f t="shared" ca="1" si="114"/>
        <v>0</v>
      </c>
      <c r="F1047" s="83"/>
      <c r="G1047" s="82" t="str">
        <f t="shared" ca="1" si="111"/>
        <v/>
      </c>
      <c r="H1047" s="82" t="str">
        <f t="shared" ca="1" si="112"/>
        <v/>
      </c>
      <c r="I1047" s="82" t="str">
        <f t="shared" ca="1" si="113"/>
        <v/>
      </c>
    </row>
    <row r="1048" spans="2:9" ht="15" thickBot="1" x14ac:dyDescent="0.35">
      <c r="B1048" s="79" t="str">
        <f t="shared" ca="1" si="117"/>
        <v/>
      </c>
      <c r="C1048" s="80" t="str">
        <f t="shared" ref="C1048:C1111" ca="1" si="118">IF($E$10="End of the Period",IF(B1048="","",IF(OR(payment_frequency_4="Weekly",payment_frequency_4="Bi-weekly",payment_frequency_4="Semi-monthly"),first_payment_date_4+B1048*VLOOKUP(payment_frequency_4,periodic_table,2,0),EDATE(first_payment_date_4,B1048*VLOOKUP(payment_frequency_4,periodic_table,2,0)))),IF(B1048="","",IF(OR(payment_frequency_4="Weekly",payment_frequency_4="Bi-weekly",payment_frequency_4="Semi-monthly"),first_payment_date_4+(B1048-1)*VLOOKUP(payment_frequency_4,periodic_table,2,0),EDATE(first_payment_date_4,(B1048-1)*VLOOKUP(payment_frequency_4,periodic_table,2,0)))))</f>
        <v/>
      </c>
      <c r="D1048" s="83" t="str">
        <f t="shared" ca="1" si="116"/>
        <v/>
      </c>
      <c r="E1048" s="81">
        <f t="shared" ca="1" si="114"/>
        <v>0</v>
      </c>
      <c r="F1048" s="83"/>
      <c r="G1048" s="82" t="str">
        <f t="shared" ref="G1048:G1111" ca="1" si="119">IF(AND(payment_type_4=1,B1048=1),0,IF(B1048="","",I1047*rate_4))</f>
        <v/>
      </c>
      <c r="H1048" s="82" t="str">
        <f t="shared" ca="1" si="112"/>
        <v/>
      </c>
      <c r="I1048" s="82" t="str">
        <f t="shared" ca="1" si="113"/>
        <v/>
      </c>
    </row>
    <row r="1049" spans="2:9" ht="15" thickBot="1" x14ac:dyDescent="0.35">
      <c r="B1049" s="79" t="str">
        <f t="shared" ca="1" si="117"/>
        <v/>
      </c>
      <c r="C1049" s="80" t="str">
        <f t="shared" ca="1" si="118"/>
        <v/>
      </c>
      <c r="D1049" s="83" t="str">
        <f t="shared" ca="1" si="116"/>
        <v/>
      </c>
      <c r="E1049" s="81">
        <f t="shared" ca="1" si="114"/>
        <v>0</v>
      </c>
      <c r="F1049" s="83"/>
      <c r="G1049" s="82" t="str">
        <f t="shared" ca="1" si="119"/>
        <v/>
      </c>
      <c r="H1049" s="82" t="str">
        <f t="shared" ref="H1049:H1112" ca="1" si="120">IF(B1049="","",D1049-G1049+E1049+F1049)</f>
        <v/>
      </c>
      <c r="I1049" s="82" t="str">
        <f t="shared" ref="I1049:I1112" ca="1" si="121">IFERROR(IF(H1049&lt;=0,"",I1048-H1049),"")</f>
        <v/>
      </c>
    </row>
    <row r="1050" spans="2:9" ht="15" thickBot="1" x14ac:dyDescent="0.35">
      <c r="B1050" s="79" t="str">
        <f t="shared" ca="1" si="117"/>
        <v/>
      </c>
      <c r="C1050" s="80" t="str">
        <f t="shared" ca="1" si="118"/>
        <v/>
      </c>
      <c r="D1050" s="83" t="str">
        <f t="shared" ca="1" si="116"/>
        <v/>
      </c>
      <c r="E1050" s="81">
        <f t="shared" ca="1" si="114"/>
        <v>0</v>
      </c>
      <c r="F1050" s="83"/>
      <c r="G1050" s="82" t="str">
        <f t="shared" ca="1" si="119"/>
        <v/>
      </c>
      <c r="H1050" s="82" t="str">
        <f t="shared" ca="1" si="120"/>
        <v/>
      </c>
      <c r="I1050" s="82" t="str">
        <f t="shared" ca="1" si="121"/>
        <v/>
      </c>
    </row>
    <row r="1051" spans="2:9" ht="15" thickBot="1" x14ac:dyDescent="0.35">
      <c r="B1051" s="79" t="str">
        <f t="shared" ca="1" si="117"/>
        <v/>
      </c>
      <c r="C1051" s="80" t="str">
        <f t="shared" ca="1" si="118"/>
        <v/>
      </c>
      <c r="D1051" s="83" t="str">
        <f t="shared" ca="1" si="116"/>
        <v/>
      </c>
      <c r="E1051" s="81">
        <f t="shared" ca="1" si="114"/>
        <v>0</v>
      </c>
      <c r="F1051" s="83"/>
      <c r="G1051" s="82" t="str">
        <f t="shared" ca="1" si="119"/>
        <v/>
      </c>
      <c r="H1051" s="82" t="str">
        <f t="shared" ca="1" si="120"/>
        <v/>
      </c>
      <c r="I1051" s="82" t="str">
        <f t="shared" ca="1" si="121"/>
        <v/>
      </c>
    </row>
    <row r="1052" spans="2:9" ht="15" thickBot="1" x14ac:dyDescent="0.35">
      <c r="B1052" s="79" t="str">
        <f t="shared" ca="1" si="117"/>
        <v/>
      </c>
      <c r="C1052" s="80" t="str">
        <f t="shared" ca="1" si="118"/>
        <v/>
      </c>
      <c r="D1052" s="83" t="str">
        <f t="shared" ca="1" si="116"/>
        <v/>
      </c>
      <c r="E1052" s="81">
        <f t="shared" ca="1" si="114"/>
        <v>0</v>
      </c>
      <c r="F1052" s="83"/>
      <c r="G1052" s="82" t="str">
        <f t="shared" ca="1" si="119"/>
        <v/>
      </c>
      <c r="H1052" s="82" t="str">
        <f t="shared" ca="1" si="120"/>
        <v/>
      </c>
      <c r="I1052" s="82" t="str">
        <f t="shared" ca="1" si="121"/>
        <v/>
      </c>
    </row>
    <row r="1053" spans="2:9" ht="15" thickBot="1" x14ac:dyDescent="0.35">
      <c r="B1053" s="79" t="str">
        <f t="shared" ca="1" si="117"/>
        <v/>
      </c>
      <c r="C1053" s="80" t="str">
        <f t="shared" ca="1" si="118"/>
        <v/>
      </c>
      <c r="D1053" s="83" t="str">
        <f t="shared" ca="1" si="116"/>
        <v/>
      </c>
      <c r="E1053" s="81">
        <f t="shared" ca="1" si="114"/>
        <v>0</v>
      </c>
      <c r="F1053" s="83"/>
      <c r="G1053" s="82" t="str">
        <f t="shared" ca="1" si="119"/>
        <v/>
      </c>
      <c r="H1053" s="82" t="str">
        <f t="shared" ca="1" si="120"/>
        <v/>
      </c>
      <c r="I1053" s="82" t="str">
        <f t="shared" ca="1" si="121"/>
        <v/>
      </c>
    </row>
    <row r="1054" spans="2:9" ht="15" thickBot="1" x14ac:dyDescent="0.35">
      <c r="B1054" s="79" t="str">
        <f t="shared" ca="1" si="117"/>
        <v/>
      </c>
      <c r="C1054" s="80" t="str">
        <f t="shared" ca="1" si="118"/>
        <v/>
      </c>
      <c r="D1054" s="83" t="str">
        <f t="shared" ca="1" si="116"/>
        <v/>
      </c>
      <c r="E1054" s="81">
        <f t="shared" ca="1" si="114"/>
        <v>0</v>
      </c>
      <c r="F1054" s="83"/>
      <c r="G1054" s="82" t="str">
        <f t="shared" ca="1" si="119"/>
        <v/>
      </c>
      <c r="H1054" s="82" t="str">
        <f t="shared" ca="1" si="120"/>
        <v/>
      </c>
      <c r="I1054" s="82" t="str">
        <f t="shared" ca="1" si="121"/>
        <v/>
      </c>
    </row>
    <row r="1055" spans="2:9" ht="15" thickBot="1" x14ac:dyDescent="0.35">
      <c r="B1055" s="79" t="str">
        <f t="shared" ca="1" si="117"/>
        <v/>
      </c>
      <c r="C1055" s="80" t="str">
        <f t="shared" ca="1" si="118"/>
        <v/>
      </c>
      <c r="D1055" s="83" t="str">
        <f t="shared" ca="1" si="116"/>
        <v/>
      </c>
      <c r="E1055" s="81">
        <f t="shared" ca="1" si="114"/>
        <v>0</v>
      </c>
      <c r="F1055" s="83"/>
      <c r="G1055" s="82" t="str">
        <f t="shared" ca="1" si="119"/>
        <v/>
      </c>
      <c r="H1055" s="82" t="str">
        <f t="shared" ca="1" si="120"/>
        <v/>
      </c>
      <c r="I1055" s="82" t="str">
        <f t="shared" ca="1" si="121"/>
        <v/>
      </c>
    </row>
    <row r="1056" spans="2:9" ht="15" thickBot="1" x14ac:dyDescent="0.35">
      <c r="B1056" s="79" t="str">
        <f t="shared" ca="1" si="117"/>
        <v/>
      </c>
      <c r="C1056" s="80" t="str">
        <f t="shared" ca="1" si="118"/>
        <v/>
      </c>
      <c r="D1056" s="83" t="str">
        <f t="shared" ca="1" si="116"/>
        <v/>
      </c>
      <c r="E1056" s="81">
        <f t="shared" ca="1" si="114"/>
        <v>0</v>
      </c>
      <c r="F1056" s="83"/>
      <c r="G1056" s="82" t="str">
        <f t="shared" ca="1" si="119"/>
        <v/>
      </c>
      <c r="H1056" s="82" t="str">
        <f t="shared" ca="1" si="120"/>
        <v/>
      </c>
      <c r="I1056" s="82" t="str">
        <f t="shared" ca="1" si="121"/>
        <v/>
      </c>
    </row>
    <row r="1057" spans="2:9" ht="15" thickBot="1" x14ac:dyDescent="0.35">
      <c r="B1057" s="79" t="str">
        <f t="shared" ca="1" si="117"/>
        <v/>
      </c>
      <c r="C1057" s="80" t="str">
        <f t="shared" ca="1" si="118"/>
        <v/>
      </c>
      <c r="D1057" s="83" t="str">
        <f t="shared" ca="1" si="116"/>
        <v/>
      </c>
      <c r="E1057" s="81">
        <f t="shared" ca="1" si="114"/>
        <v>0</v>
      </c>
      <c r="F1057" s="83"/>
      <c r="G1057" s="82" t="str">
        <f t="shared" ca="1" si="119"/>
        <v/>
      </c>
      <c r="H1057" s="82" t="str">
        <f t="shared" ca="1" si="120"/>
        <v/>
      </c>
      <c r="I1057" s="82" t="str">
        <f t="shared" ca="1" si="121"/>
        <v/>
      </c>
    </row>
    <row r="1058" spans="2:9" ht="15" thickBot="1" x14ac:dyDescent="0.35">
      <c r="B1058" s="79" t="str">
        <f t="shared" ca="1" si="117"/>
        <v/>
      </c>
      <c r="C1058" s="80" t="str">
        <f t="shared" ca="1" si="118"/>
        <v/>
      </c>
      <c r="D1058" s="83" t="str">
        <f t="shared" ca="1" si="116"/>
        <v/>
      </c>
      <c r="E1058" s="81">
        <f t="shared" ca="1" si="114"/>
        <v>0</v>
      </c>
      <c r="F1058" s="83"/>
      <c r="G1058" s="82" t="str">
        <f t="shared" ca="1" si="119"/>
        <v/>
      </c>
      <c r="H1058" s="82" t="str">
        <f t="shared" ca="1" si="120"/>
        <v/>
      </c>
      <c r="I1058" s="82" t="str">
        <f t="shared" ca="1" si="121"/>
        <v/>
      </c>
    </row>
    <row r="1059" spans="2:9" ht="15" thickBot="1" x14ac:dyDescent="0.35">
      <c r="B1059" s="79" t="str">
        <f t="shared" ca="1" si="117"/>
        <v/>
      </c>
      <c r="C1059" s="80" t="str">
        <f t="shared" ca="1" si="118"/>
        <v/>
      </c>
      <c r="D1059" s="83" t="str">
        <f t="shared" ca="1" si="116"/>
        <v/>
      </c>
      <c r="E1059" s="81">
        <f t="shared" ca="1" si="114"/>
        <v>0</v>
      </c>
      <c r="F1059" s="83"/>
      <c r="G1059" s="82" t="str">
        <f t="shared" ca="1" si="119"/>
        <v/>
      </c>
      <c r="H1059" s="82" t="str">
        <f t="shared" ca="1" si="120"/>
        <v/>
      </c>
      <c r="I1059" s="82" t="str">
        <f t="shared" ca="1" si="121"/>
        <v/>
      </c>
    </row>
    <row r="1060" spans="2:9" ht="15" thickBot="1" x14ac:dyDescent="0.35">
      <c r="B1060" s="79" t="str">
        <f t="shared" ca="1" si="117"/>
        <v/>
      </c>
      <c r="C1060" s="80" t="str">
        <f t="shared" ca="1" si="118"/>
        <v/>
      </c>
      <c r="D1060" s="83" t="str">
        <f t="shared" ca="1" si="116"/>
        <v/>
      </c>
      <c r="E1060" s="81">
        <f t="shared" ref="E1060:E1123" ca="1" si="122">IFERROR(IF(I1059-D1060&lt;$E$13,0,IF(B1060=$I$17,$E$13,IF(B1060&lt;$I$17,0,IF(MOD(B1060-$I$17,$E$18)=0,$E$13,0)))),0)</f>
        <v>0</v>
      </c>
      <c r="F1060" s="83"/>
      <c r="G1060" s="82" t="str">
        <f t="shared" ca="1" si="119"/>
        <v/>
      </c>
      <c r="H1060" s="82" t="str">
        <f t="shared" ca="1" si="120"/>
        <v/>
      </c>
      <c r="I1060" s="82" t="str">
        <f t="shared" ca="1" si="121"/>
        <v/>
      </c>
    </row>
    <row r="1061" spans="2:9" ht="15" thickBot="1" x14ac:dyDescent="0.35">
      <c r="B1061" s="79" t="str">
        <f t="shared" ca="1" si="117"/>
        <v/>
      </c>
      <c r="C1061" s="80" t="str">
        <f t="shared" ca="1" si="118"/>
        <v/>
      </c>
      <c r="D1061" s="83" t="str">
        <f t="shared" ca="1" si="116"/>
        <v/>
      </c>
      <c r="E1061" s="81">
        <f t="shared" ca="1" si="122"/>
        <v>0</v>
      </c>
      <c r="F1061" s="83"/>
      <c r="G1061" s="82" t="str">
        <f t="shared" ca="1" si="119"/>
        <v/>
      </c>
      <c r="H1061" s="82" t="str">
        <f t="shared" ca="1" si="120"/>
        <v/>
      </c>
      <c r="I1061" s="82" t="str">
        <f t="shared" ca="1" si="121"/>
        <v/>
      </c>
    </row>
    <row r="1062" spans="2:9" ht="15" thickBot="1" x14ac:dyDescent="0.35">
      <c r="B1062" s="79" t="str">
        <f t="shared" ca="1" si="117"/>
        <v/>
      </c>
      <c r="C1062" s="80" t="str">
        <f t="shared" ca="1" si="118"/>
        <v/>
      </c>
      <c r="D1062" s="83" t="str">
        <f t="shared" ca="1" si="116"/>
        <v/>
      </c>
      <c r="E1062" s="81">
        <f t="shared" ca="1" si="122"/>
        <v>0</v>
      </c>
      <c r="F1062" s="83"/>
      <c r="G1062" s="82" t="str">
        <f t="shared" ca="1" si="119"/>
        <v/>
      </c>
      <c r="H1062" s="82" t="str">
        <f t="shared" ca="1" si="120"/>
        <v/>
      </c>
      <c r="I1062" s="82" t="str">
        <f t="shared" ca="1" si="121"/>
        <v/>
      </c>
    </row>
    <row r="1063" spans="2:9" ht="15" thickBot="1" x14ac:dyDescent="0.35">
      <c r="B1063" s="79" t="str">
        <f t="shared" ca="1" si="117"/>
        <v/>
      </c>
      <c r="C1063" s="80" t="str">
        <f t="shared" ca="1" si="118"/>
        <v/>
      </c>
      <c r="D1063" s="83" t="str">
        <f t="shared" ca="1" si="116"/>
        <v/>
      </c>
      <c r="E1063" s="81">
        <f t="shared" ca="1" si="122"/>
        <v>0</v>
      </c>
      <c r="F1063" s="83"/>
      <c r="G1063" s="82" t="str">
        <f t="shared" ca="1" si="119"/>
        <v/>
      </c>
      <c r="H1063" s="82" t="str">
        <f t="shared" ca="1" si="120"/>
        <v/>
      </c>
      <c r="I1063" s="82" t="str">
        <f t="shared" ca="1" si="121"/>
        <v/>
      </c>
    </row>
    <row r="1064" spans="2:9" ht="15" thickBot="1" x14ac:dyDescent="0.35">
      <c r="B1064" s="79" t="str">
        <f t="shared" ca="1" si="117"/>
        <v/>
      </c>
      <c r="C1064" s="80" t="str">
        <f t="shared" ca="1" si="118"/>
        <v/>
      </c>
      <c r="D1064" s="83" t="str">
        <f t="shared" ca="1" si="116"/>
        <v/>
      </c>
      <c r="E1064" s="81">
        <f t="shared" ca="1" si="122"/>
        <v>0</v>
      </c>
      <c r="F1064" s="83"/>
      <c r="G1064" s="82" t="str">
        <f t="shared" ca="1" si="119"/>
        <v/>
      </c>
      <c r="H1064" s="82" t="str">
        <f t="shared" ca="1" si="120"/>
        <v/>
      </c>
      <c r="I1064" s="82" t="str">
        <f t="shared" ca="1" si="121"/>
        <v/>
      </c>
    </row>
    <row r="1065" spans="2:9" ht="15" thickBot="1" x14ac:dyDescent="0.35">
      <c r="B1065" s="79" t="str">
        <f t="shared" ca="1" si="117"/>
        <v/>
      </c>
      <c r="C1065" s="80" t="str">
        <f t="shared" ca="1" si="118"/>
        <v/>
      </c>
      <c r="D1065" s="83" t="str">
        <f t="shared" ref="D1065:D1128" ca="1" si="123">IF(B1065="","",IF(I1064&lt;payment_4,I1064*(1+rate_4),payment_4))</f>
        <v/>
      </c>
      <c r="E1065" s="81">
        <f t="shared" ca="1" si="122"/>
        <v>0</v>
      </c>
      <c r="F1065" s="83"/>
      <c r="G1065" s="82" t="str">
        <f t="shared" ca="1" si="119"/>
        <v/>
      </c>
      <c r="H1065" s="82" t="str">
        <f t="shared" ca="1" si="120"/>
        <v/>
      </c>
      <c r="I1065" s="82" t="str">
        <f t="shared" ca="1" si="121"/>
        <v/>
      </c>
    </row>
    <row r="1066" spans="2:9" ht="15" thickBot="1" x14ac:dyDescent="0.35">
      <c r="B1066" s="79" t="str">
        <f t="shared" ca="1" si="117"/>
        <v/>
      </c>
      <c r="C1066" s="80" t="str">
        <f t="shared" ca="1" si="118"/>
        <v/>
      </c>
      <c r="D1066" s="83" t="str">
        <f t="shared" ca="1" si="123"/>
        <v/>
      </c>
      <c r="E1066" s="81">
        <f t="shared" ca="1" si="122"/>
        <v>0</v>
      </c>
      <c r="F1066" s="83"/>
      <c r="G1066" s="82" t="str">
        <f t="shared" ca="1" si="119"/>
        <v/>
      </c>
      <c r="H1066" s="82" t="str">
        <f t="shared" ca="1" si="120"/>
        <v/>
      </c>
      <c r="I1066" s="82" t="str">
        <f t="shared" ca="1" si="121"/>
        <v/>
      </c>
    </row>
    <row r="1067" spans="2:9" ht="15" thickBot="1" x14ac:dyDescent="0.35">
      <c r="B1067" s="79" t="str">
        <f t="shared" ca="1" si="117"/>
        <v/>
      </c>
      <c r="C1067" s="80" t="str">
        <f t="shared" ca="1" si="118"/>
        <v/>
      </c>
      <c r="D1067" s="83" t="str">
        <f t="shared" ca="1" si="123"/>
        <v/>
      </c>
      <c r="E1067" s="81">
        <f t="shared" ca="1" si="122"/>
        <v>0</v>
      </c>
      <c r="F1067" s="83"/>
      <c r="G1067" s="82" t="str">
        <f t="shared" ca="1" si="119"/>
        <v/>
      </c>
      <c r="H1067" s="82" t="str">
        <f t="shared" ca="1" si="120"/>
        <v/>
      </c>
      <c r="I1067" s="82" t="str">
        <f t="shared" ca="1" si="121"/>
        <v/>
      </c>
    </row>
    <row r="1068" spans="2:9" ht="15" thickBot="1" x14ac:dyDescent="0.35">
      <c r="B1068" s="79" t="str">
        <f t="shared" ca="1" si="117"/>
        <v/>
      </c>
      <c r="C1068" s="80" t="str">
        <f t="shared" ca="1" si="118"/>
        <v/>
      </c>
      <c r="D1068" s="83" t="str">
        <f t="shared" ca="1" si="123"/>
        <v/>
      </c>
      <c r="E1068" s="81">
        <f t="shared" ca="1" si="122"/>
        <v>0</v>
      </c>
      <c r="F1068" s="83"/>
      <c r="G1068" s="82" t="str">
        <f t="shared" ca="1" si="119"/>
        <v/>
      </c>
      <c r="H1068" s="82" t="str">
        <f t="shared" ca="1" si="120"/>
        <v/>
      </c>
      <c r="I1068" s="82" t="str">
        <f t="shared" ca="1" si="121"/>
        <v/>
      </c>
    </row>
    <row r="1069" spans="2:9" ht="15" thickBot="1" x14ac:dyDescent="0.35">
      <c r="B1069" s="79" t="str">
        <f t="shared" ca="1" si="117"/>
        <v/>
      </c>
      <c r="C1069" s="80" t="str">
        <f t="shared" ca="1" si="118"/>
        <v/>
      </c>
      <c r="D1069" s="83" t="str">
        <f t="shared" ca="1" si="123"/>
        <v/>
      </c>
      <c r="E1069" s="81">
        <f t="shared" ca="1" si="122"/>
        <v>0</v>
      </c>
      <c r="F1069" s="83"/>
      <c r="G1069" s="82" t="str">
        <f t="shared" ca="1" si="119"/>
        <v/>
      </c>
      <c r="H1069" s="82" t="str">
        <f t="shared" ca="1" si="120"/>
        <v/>
      </c>
      <c r="I1069" s="82" t="str">
        <f t="shared" ca="1" si="121"/>
        <v/>
      </c>
    </row>
    <row r="1070" spans="2:9" ht="15" thickBot="1" x14ac:dyDescent="0.35">
      <c r="B1070" s="79" t="str">
        <f t="shared" ca="1" si="117"/>
        <v/>
      </c>
      <c r="C1070" s="80" t="str">
        <f t="shared" ca="1" si="118"/>
        <v/>
      </c>
      <c r="D1070" s="83" t="str">
        <f t="shared" ca="1" si="123"/>
        <v/>
      </c>
      <c r="E1070" s="81">
        <f t="shared" ca="1" si="122"/>
        <v>0</v>
      </c>
      <c r="F1070" s="83"/>
      <c r="G1070" s="82" t="str">
        <f t="shared" ca="1" si="119"/>
        <v/>
      </c>
      <c r="H1070" s="82" t="str">
        <f t="shared" ca="1" si="120"/>
        <v/>
      </c>
      <c r="I1070" s="82" t="str">
        <f t="shared" ca="1" si="121"/>
        <v/>
      </c>
    </row>
    <row r="1071" spans="2:9" ht="15" thickBot="1" x14ac:dyDescent="0.35">
      <c r="B1071" s="79" t="str">
        <f t="shared" ref="B1071:B1134" ca="1" si="124">IFERROR(IF(I1070&lt;=0,"",B1070+1),"")</f>
        <v/>
      </c>
      <c r="C1071" s="80" t="str">
        <f t="shared" ca="1" si="118"/>
        <v/>
      </c>
      <c r="D1071" s="83" t="str">
        <f t="shared" ca="1" si="123"/>
        <v/>
      </c>
      <c r="E1071" s="81">
        <f t="shared" ca="1" si="122"/>
        <v>0</v>
      </c>
      <c r="F1071" s="83"/>
      <c r="G1071" s="82" t="str">
        <f t="shared" ca="1" si="119"/>
        <v/>
      </c>
      <c r="H1071" s="82" t="str">
        <f t="shared" ca="1" si="120"/>
        <v/>
      </c>
      <c r="I1071" s="82" t="str">
        <f t="shared" ca="1" si="121"/>
        <v/>
      </c>
    </row>
    <row r="1072" spans="2:9" ht="15" thickBot="1" x14ac:dyDescent="0.35">
      <c r="B1072" s="79" t="str">
        <f t="shared" ca="1" si="124"/>
        <v/>
      </c>
      <c r="C1072" s="80" t="str">
        <f t="shared" ca="1" si="118"/>
        <v/>
      </c>
      <c r="D1072" s="83" t="str">
        <f t="shared" ca="1" si="123"/>
        <v/>
      </c>
      <c r="E1072" s="81">
        <f t="shared" ca="1" si="122"/>
        <v>0</v>
      </c>
      <c r="F1072" s="83"/>
      <c r="G1072" s="82" t="str">
        <f t="shared" ca="1" si="119"/>
        <v/>
      </c>
      <c r="H1072" s="82" t="str">
        <f t="shared" ca="1" si="120"/>
        <v/>
      </c>
      <c r="I1072" s="82" t="str">
        <f t="shared" ca="1" si="121"/>
        <v/>
      </c>
    </row>
    <row r="1073" spans="2:9" ht="15" thickBot="1" x14ac:dyDescent="0.35">
      <c r="B1073" s="79" t="str">
        <f t="shared" ca="1" si="124"/>
        <v/>
      </c>
      <c r="C1073" s="80" t="str">
        <f t="shared" ca="1" si="118"/>
        <v/>
      </c>
      <c r="D1073" s="83" t="str">
        <f t="shared" ca="1" si="123"/>
        <v/>
      </c>
      <c r="E1073" s="81">
        <f t="shared" ca="1" si="122"/>
        <v>0</v>
      </c>
      <c r="F1073" s="83"/>
      <c r="G1073" s="82" t="str">
        <f t="shared" ca="1" si="119"/>
        <v/>
      </c>
      <c r="H1073" s="82" t="str">
        <f t="shared" ca="1" si="120"/>
        <v/>
      </c>
      <c r="I1073" s="82" t="str">
        <f t="shared" ca="1" si="121"/>
        <v/>
      </c>
    </row>
    <row r="1074" spans="2:9" ht="15" thickBot="1" x14ac:dyDescent="0.35">
      <c r="B1074" s="79" t="str">
        <f t="shared" ca="1" si="124"/>
        <v/>
      </c>
      <c r="C1074" s="80" t="str">
        <f t="shared" ca="1" si="118"/>
        <v/>
      </c>
      <c r="D1074" s="83" t="str">
        <f t="shared" ca="1" si="123"/>
        <v/>
      </c>
      <c r="E1074" s="81">
        <f t="shared" ca="1" si="122"/>
        <v>0</v>
      </c>
      <c r="F1074" s="83"/>
      <c r="G1074" s="82" t="str">
        <f t="shared" ca="1" si="119"/>
        <v/>
      </c>
      <c r="H1074" s="82" t="str">
        <f t="shared" ca="1" si="120"/>
        <v/>
      </c>
      <c r="I1074" s="82" t="str">
        <f t="shared" ca="1" si="121"/>
        <v/>
      </c>
    </row>
    <row r="1075" spans="2:9" ht="15" thickBot="1" x14ac:dyDescent="0.35">
      <c r="B1075" s="79" t="str">
        <f t="shared" ca="1" si="124"/>
        <v/>
      </c>
      <c r="C1075" s="80" t="str">
        <f t="shared" ca="1" si="118"/>
        <v/>
      </c>
      <c r="D1075" s="83" t="str">
        <f t="shared" ca="1" si="123"/>
        <v/>
      </c>
      <c r="E1075" s="81">
        <f t="shared" ca="1" si="122"/>
        <v>0</v>
      </c>
      <c r="F1075" s="83"/>
      <c r="G1075" s="82" t="str">
        <f t="shared" ca="1" si="119"/>
        <v/>
      </c>
      <c r="H1075" s="82" t="str">
        <f t="shared" ca="1" si="120"/>
        <v/>
      </c>
      <c r="I1075" s="82" t="str">
        <f t="shared" ca="1" si="121"/>
        <v/>
      </c>
    </row>
    <row r="1076" spans="2:9" ht="15" thickBot="1" x14ac:dyDescent="0.35">
      <c r="B1076" s="79" t="str">
        <f t="shared" ca="1" si="124"/>
        <v/>
      </c>
      <c r="C1076" s="80" t="str">
        <f t="shared" ca="1" si="118"/>
        <v/>
      </c>
      <c r="D1076" s="83" t="str">
        <f t="shared" ca="1" si="123"/>
        <v/>
      </c>
      <c r="E1076" s="81">
        <f t="shared" ca="1" si="122"/>
        <v>0</v>
      </c>
      <c r="F1076" s="83"/>
      <c r="G1076" s="82" t="str">
        <f t="shared" ca="1" si="119"/>
        <v/>
      </c>
      <c r="H1076" s="82" t="str">
        <f t="shared" ca="1" si="120"/>
        <v/>
      </c>
      <c r="I1076" s="82" t="str">
        <f t="shared" ca="1" si="121"/>
        <v/>
      </c>
    </row>
    <row r="1077" spans="2:9" ht="15" thickBot="1" x14ac:dyDescent="0.35">
      <c r="B1077" s="79" t="str">
        <f t="shared" ca="1" si="124"/>
        <v/>
      </c>
      <c r="C1077" s="80" t="str">
        <f t="shared" ca="1" si="118"/>
        <v/>
      </c>
      <c r="D1077" s="83" t="str">
        <f t="shared" ca="1" si="123"/>
        <v/>
      </c>
      <c r="E1077" s="81">
        <f t="shared" ca="1" si="122"/>
        <v>0</v>
      </c>
      <c r="F1077" s="83"/>
      <c r="G1077" s="82" t="str">
        <f t="shared" ca="1" si="119"/>
        <v/>
      </c>
      <c r="H1077" s="82" t="str">
        <f t="shared" ca="1" si="120"/>
        <v/>
      </c>
      <c r="I1077" s="82" t="str">
        <f t="shared" ca="1" si="121"/>
        <v/>
      </c>
    </row>
    <row r="1078" spans="2:9" ht="15" thickBot="1" x14ac:dyDescent="0.35">
      <c r="B1078" s="79" t="str">
        <f t="shared" ca="1" si="124"/>
        <v/>
      </c>
      <c r="C1078" s="80" t="str">
        <f t="shared" ca="1" si="118"/>
        <v/>
      </c>
      <c r="D1078" s="83" t="str">
        <f t="shared" ca="1" si="123"/>
        <v/>
      </c>
      <c r="E1078" s="81">
        <f t="shared" ca="1" si="122"/>
        <v>0</v>
      </c>
      <c r="F1078" s="83"/>
      <c r="G1078" s="82" t="str">
        <f t="shared" ca="1" si="119"/>
        <v/>
      </c>
      <c r="H1078" s="82" t="str">
        <f t="shared" ca="1" si="120"/>
        <v/>
      </c>
      <c r="I1078" s="82" t="str">
        <f t="shared" ca="1" si="121"/>
        <v/>
      </c>
    </row>
    <row r="1079" spans="2:9" ht="15" thickBot="1" x14ac:dyDescent="0.35">
      <c r="B1079" s="79" t="str">
        <f t="shared" ca="1" si="124"/>
        <v/>
      </c>
      <c r="C1079" s="80" t="str">
        <f t="shared" ca="1" si="118"/>
        <v/>
      </c>
      <c r="D1079" s="83" t="str">
        <f t="shared" ca="1" si="123"/>
        <v/>
      </c>
      <c r="E1079" s="81">
        <f t="shared" ca="1" si="122"/>
        <v>0</v>
      </c>
      <c r="F1079" s="83"/>
      <c r="G1079" s="82" t="str">
        <f t="shared" ca="1" si="119"/>
        <v/>
      </c>
      <c r="H1079" s="82" t="str">
        <f t="shared" ca="1" si="120"/>
        <v/>
      </c>
      <c r="I1079" s="82" t="str">
        <f t="shared" ca="1" si="121"/>
        <v/>
      </c>
    </row>
    <row r="1080" spans="2:9" ht="15" thickBot="1" x14ac:dyDescent="0.35">
      <c r="B1080" s="79" t="str">
        <f t="shared" ca="1" si="124"/>
        <v/>
      </c>
      <c r="C1080" s="80" t="str">
        <f t="shared" ca="1" si="118"/>
        <v/>
      </c>
      <c r="D1080" s="83" t="str">
        <f t="shared" ca="1" si="123"/>
        <v/>
      </c>
      <c r="E1080" s="81">
        <f t="shared" ca="1" si="122"/>
        <v>0</v>
      </c>
      <c r="F1080" s="83"/>
      <c r="G1080" s="82" t="str">
        <f t="shared" ca="1" si="119"/>
        <v/>
      </c>
      <c r="H1080" s="82" t="str">
        <f t="shared" ca="1" si="120"/>
        <v/>
      </c>
      <c r="I1080" s="82" t="str">
        <f t="shared" ca="1" si="121"/>
        <v/>
      </c>
    </row>
    <row r="1081" spans="2:9" ht="15" thickBot="1" x14ac:dyDescent="0.35">
      <c r="B1081" s="79" t="str">
        <f t="shared" ca="1" si="124"/>
        <v/>
      </c>
      <c r="C1081" s="80" t="str">
        <f t="shared" ca="1" si="118"/>
        <v/>
      </c>
      <c r="D1081" s="83" t="str">
        <f t="shared" ca="1" si="123"/>
        <v/>
      </c>
      <c r="E1081" s="81">
        <f t="shared" ca="1" si="122"/>
        <v>0</v>
      </c>
      <c r="F1081" s="83"/>
      <c r="G1081" s="82" t="str">
        <f t="shared" ca="1" si="119"/>
        <v/>
      </c>
      <c r="H1081" s="82" t="str">
        <f t="shared" ca="1" si="120"/>
        <v/>
      </c>
      <c r="I1081" s="82" t="str">
        <f t="shared" ca="1" si="121"/>
        <v/>
      </c>
    </row>
    <row r="1082" spans="2:9" ht="15" thickBot="1" x14ac:dyDescent="0.35">
      <c r="B1082" s="79" t="str">
        <f t="shared" ca="1" si="124"/>
        <v/>
      </c>
      <c r="C1082" s="80" t="str">
        <f t="shared" ca="1" si="118"/>
        <v/>
      </c>
      <c r="D1082" s="83" t="str">
        <f t="shared" ca="1" si="123"/>
        <v/>
      </c>
      <c r="E1082" s="81">
        <f t="shared" ca="1" si="122"/>
        <v>0</v>
      </c>
      <c r="F1082" s="83"/>
      <c r="G1082" s="82" t="str">
        <f t="shared" ca="1" si="119"/>
        <v/>
      </c>
      <c r="H1082" s="82" t="str">
        <f t="shared" ca="1" si="120"/>
        <v/>
      </c>
      <c r="I1082" s="82" t="str">
        <f t="shared" ca="1" si="121"/>
        <v/>
      </c>
    </row>
    <row r="1083" spans="2:9" ht="15" thickBot="1" x14ac:dyDescent="0.35">
      <c r="B1083" s="79" t="str">
        <f t="shared" ca="1" si="124"/>
        <v/>
      </c>
      <c r="C1083" s="80" t="str">
        <f t="shared" ca="1" si="118"/>
        <v/>
      </c>
      <c r="D1083" s="83" t="str">
        <f t="shared" ca="1" si="123"/>
        <v/>
      </c>
      <c r="E1083" s="81">
        <f t="shared" ca="1" si="122"/>
        <v>0</v>
      </c>
      <c r="F1083" s="83"/>
      <c r="G1083" s="82" t="str">
        <f t="shared" ca="1" si="119"/>
        <v/>
      </c>
      <c r="H1083" s="82" t="str">
        <f t="shared" ca="1" si="120"/>
        <v/>
      </c>
      <c r="I1083" s="82" t="str">
        <f t="shared" ca="1" si="121"/>
        <v/>
      </c>
    </row>
    <row r="1084" spans="2:9" ht="15" thickBot="1" x14ac:dyDescent="0.35">
      <c r="B1084" s="79" t="str">
        <f t="shared" ca="1" si="124"/>
        <v/>
      </c>
      <c r="C1084" s="80" t="str">
        <f t="shared" ca="1" si="118"/>
        <v/>
      </c>
      <c r="D1084" s="83" t="str">
        <f t="shared" ca="1" si="123"/>
        <v/>
      </c>
      <c r="E1084" s="81">
        <f t="shared" ca="1" si="122"/>
        <v>0</v>
      </c>
      <c r="F1084" s="83"/>
      <c r="G1084" s="82" t="str">
        <f t="shared" ca="1" si="119"/>
        <v/>
      </c>
      <c r="H1084" s="82" t="str">
        <f t="shared" ca="1" si="120"/>
        <v/>
      </c>
      <c r="I1084" s="82" t="str">
        <f t="shared" ca="1" si="121"/>
        <v/>
      </c>
    </row>
    <row r="1085" spans="2:9" ht="15" thickBot="1" x14ac:dyDescent="0.35">
      <c r="B1085" s="79" t="str">
        <f t="shared" ca="1" si="124"/>
        <v/>
      </c>
      <c r="C1085" s="80" t="str">
        <f t="shared" ca="1" si="118"/>
        <v/>
      </c>
      <c r="D1085" s="83" t="str">
        <f t="shared" ca="1" si="123"/>
        <v/>
      </c>
      <c r="E1085" s="81">
        <f t="shared" ca="1" si="122"/>
        <v>0</v>
      </c>
      <c r="F1085" s="83"/>
      <c r="G1085" s="82" t="str">
        <f t="shared" ca="1" si="119"/>
        <v/>
      </c>
      <c r="H1085" s="82" t="str">
        <f t="shared" ca="1" si="120"/>
        <v/>
      </c>
      <c r="I1085" s="82" t="str">
        <f t="shared" ca="1" si="121"/>
        <v/>
      </c>
    </row>
    <row r="1086" spans="2:9" ht="15" thickBot="1" x14ac:dyDescent="0.35">
      <c r="B1086" s="79" t="str">
        <f t="shared" ca="1" si="124"/>
        <v/>
      </c>
      <c r="C1086" s="80" t="str">
        <f t="shared" ca="1" si="118"/>
        <v/>
      </c>
      <c r="D1086" s="83" t="str">
        <f t="shared" ca="1" si="123"/>
        <v/>
      </c>
      <c r="E1086" s="81">
        <f t="shared" ca="1" si="122"/>
        <v>0</v>
      </c>
      <c r="F1086" s="83"/>
      <c r="G1086" s="82" t="str">
        <f t="shared" ca="1" si="119"/>
        <v/>
      </c>
      <c r="H1086" s="82" t="str">
        <f t="shared" ca="1" si="120"/>
        <v/>
      </c>
      <c r="I1086" s="82" t="str">
        <f t="shared" ca="1" si="121"/>
        <v/>
      </c>
    </row>
    <row r="1087" spans="2:9" ht="15" thickBot="1" x14ac:dyDescent="0.35">
      <c r="B1087" s="79" t="str">
        <f t="shared" ca="1" si="124"/>
        <v/>
      </c>
      <c r="C1087" s="80" t="str">
        <f t="shared" ca="1" si="118"/>
        <v/>
      </c>
      <c r="D1087" s="83" t="str">
        <f t="shared" ca="1" si="123"/>
        <v/>
      </c>
      <c r="E1087" s="81">
        <f t="shared" ca="1" si="122"/>
        <v>0</v>
      </c>
      <c r="F1087" s="83"/>
      <c r="G1087" s="82" t="str">
        <f t="shared" ca="1" si="119"/>
        <v/>
      </c>
      <c r="H1087" s="82" t="str">
        <f t="shared" ca="1" si="120"/>
        <v/>
      </c>
      <c r="I1087" s="82" t="str">
        <f t="shared" ca="1" si="121"/>
        <v/>
      </c>
    </row>
    <row r="1088" spans="2:9" ht="15" thickBot="1" x14ac:dyDescent="0.35">
      <c r="B1088" s="79" t="str">
        <f t="shared" ca="1" si="124"/>
        <v/>
      </c>
      <c r="C1088" s="80" t="str">
        <f t="shared" ca="1" si="118"/>
        <v/>
      </c>
      <c r="D1088" s="83" t="str">
        <f t="shared" ca="1" si="123"/>
        <v/>
      </c>
      <c r="E1088" s="81">
        <f t="shared" ca="1" si="122"/>
        <v>0</v>
      </c>
      <c r="F1088" s="83"/>
      <c r="G1088" s="82" t="str">
        <f t="shared" ca="1" si="119"/>
        <v/>
      </c>
      <c r="H1088" s="82" t="str">
        <f t="shared" ca="1" si="120"/>
        <v/>
      </c>
      <c r="I1088" s="82" t="str">
        <f t="shared" ca="1" si="121"/>
        <v/>
      </c>
    </row>
    <row r="1089" spans="2:9" ht="15" thickBot="1" x14ac:dyDescent="0.35">
      <c r="B1089" s="79" t="str">
        <f t="shared" ca="1" si="124"/>
        <v/>
      </c>
      <c r="C1089" s="80" t="str">
        <f t="shared" ca="1" si="118"/>
        <v/>
      </c>
      <c r="D1089" s="83" t="str">
        <f t="shared" ca="1" si="123"/>
        <v/>
      </c>
      <c r="E1089" s="81">
        <f t="shared" ca="1" si="122"/>
        <v>0</v>
      </c>
      <c r="F1089" s="83"/>
      <c r="G1089" s="82" t="str">
        <f t="shared" ca="1" si="119"/>
        <v/>
      </c>
      <c r="H1089" s="82" t="str">
        <f t="shared" ca="1" si="120"/>
        <v/>
      </c>
      <c r="I1089" s="82" t="str">
        <f t="shared" ca="1" si="121"/>
        <v/>
      </c>
    </row>
    <row r="1090" spans="2:9" ht="15" thickBot="1" x14ac:dyDescent="0.35">
      <c r="B1090" s="79" t="str">
        <f t="shared" ca="1" si="124"/>
        <v/>
      </c>
      <c r="C1090" s="80" t="str">
        <f t="shared" ca="1" si="118"/>
        <v/>
      </c>
      <c r="D1090" s="83" t="str">
        <f t="shared" ca="1" si="123"/>
        <v/>
      </c>
      <c r="E1090" s="81">
        <f t="shared" ca="1" si="122"/>
        <v>0</v>
      </c>
      <c r="F1090" s="83"/>
      <c r="G1090" s="82" t="str">
        <f t="shared" ca="1" si="119"/>
        <v/>
      </c>
      <c r="H1090" s="82" t="str">
        <f t="shared" ca="1" si="120"/>
        <v/>
      </c>
      <c r="I1090" s="82" t="str">
        <f t="shared" ca="1" si="121"/>
        <v/>
      </c>
    </row>
    <row r="1091" spans="2:9" ht="15" thickBot="1" x14ac:dyDescent="0.35">
      <c r="B1091" s="79" t="str">
        <f t="shared" ca="1" si="124"/>
        <v/>
      </c>
      <c r="C1091" s="80" t="str">
        <f t="shared" ca="1" si="118"/>
        <v/>
      </c>
      <c r="D1091" s="83" t="str">
        <f t="shared" ca="1" si="123"/>
        <v/>
      </c>
      <c r="E1091" s="81">
        <f t="shared" ca="1" si="122"/>
        <v>0</v>
      </c>
      <c r="F1091" s="83"/>
      <c r="G1091" s="82" t="str">
        <f t="shared" ca="1" si="119"/>
        <v/>
      </c>
      <c r="H1091" s="82" t="str">
        <f t="shared" ca="1" si="120"/>
        <v/>
      </c>
      <c r="I1091" s="82" t="str">
        <f t="shared" ca="1" si="121"/>
        <v/>
      </c>
    </row>
    <row r="1092" spans="2:9" ht="15" thickBot="1" x14ac:dyDescent="0.35">
      <c r="B1092" s="79" t="str">
        <f t="shared" ca="1" si="124"/>
        <v/>
      </c>
      <c r="C1092" s="80" t="str">
        <f t="shared" ca="1" si="118"/>
        <v/>
      </c>
      <c r="D1092" s="83" t="str">
        <f t="shared" ca="1" si="123"/>
        <v/>
      </c>
      <c r="E1092" s="81">
        <f t="shared" ca="1" si="122"/>
        <v>0</v>
      </c>
      <c r="F1092" s="83"/>
      <c r="G1092" s="82" t="str">
        <f t="shared" ca="1" si="119"/>
        <v/>
      </c>
      <c r="H1092" s="82" t="str">
        <f t="shared" ca="1" si="120"/>
        <v/>
      </c>
      <c r="I1092" s="82" t="str">
        <f t="shared" ca="1" si="121"/>
        <v/>
      </c>
    </row>
    <row r="1093" spans="2:9" ht="15" thickBot="1" x14ac:dyDescent="0.35">
      <c r="B1093" s="79" t="str">
        <f t="shared" ca="1" si="124"/>
        <v/>
      </c>
      <c r="C1093" s="80" t="str">
        <f t="shared" ca="1" si="118"/>
        <v/>
      </c>
      <c r="D1093" s="83" t="str">
        <f t="shared" ca="1" si="123"/>
        <v/>
      </c>
      <c r="E1093" s="81">
        <f t="shared" ca="1" si="122"/>
        <v>0</v>
      </c>
      <c r="F1093" s="83"/>
      <c r="G1093" s="82" t="str">
        <f t="shared" ca="1" si="119"/>
        <v/>
      </c>
      <c r="H1093" s="82" t="str">
        <f t="shared" ca="1" si="120"/>
        <v/>
      </c>
      <c r="I1093" s="82" t="str">
        <f t="shared" ca="1" si="121"/>
        <v/>
      </c>
    </row>
    <row r="1094" spans="2:9" ht="15" thickBot="1" x14ac:dyDescent="0.35">
      <c r="B1094" s="79" t="str">
        <f t="shared" ca="1" si="124"/>
        <v/>
      </c>
      <c r="C1094" s="80" t="str">
        <f t="shared" ca="1" si="118"/>
        <v/>
      </c>
      <c r="D1094" s="83" t="str">
        <f t="shared" ca="1" si="123"/>
        <v/>
      </c>
      <c r="E1094" s="81">
        <f t="shared" ca="1" si="122"/>
        <v>0</v>
      </c>
      <c r="F1094" s="83"/>
      <c r="G1094" s="82" t="str">
        <f t="shared" ca="1" si="119"/>
        <v/>
      </c>
      <c r="H1094" s="82" t="str">
        <f t="shared" ca="1" si="120"/>
        <v/>
      </c>
      <c r="I1094" s="82" t="str">
        <f t="shared" ca="1" si="121"/>
        <v/>
      </c>
    </row>
    <row r="1095" spans="2:9" ht="15" thickBot="1" x14ac:dyDescent="0.35">
      <c r="B1095" s="79" t="str">
        <f t="shared" ca="1" si="124"/>
        <v/>
      </c>
      <c r="C1095" s="80" t="str">
        <f t="shared" ca="1" si="118"/>
        <v/>
      </c>
      <c r="D1095" s="83" t="str">
        <f t="shared" ca="1" si="123"/>
        <v/>
      </c>
      <c r="E1095" s="81">
        <f t="shared" ca="1" si="122"/>
        <v>0</v>
      </c>
      <c r="F1095" s="83"/>
      <c r="G1095" s="82" t="str">
        <f t="shared" ca="1" si="119"/>
        <v/>
      </c>
      <c r="H1095" s="82" t="str">
        <f t="shared" ca="1" si="120"/>
        <v/>
      </c>
      <c r="I1095" s="82" t="str">
        <f t="shared" ca="1" si="121"/>
        <v/>
      </c>
    </row>
    <row r="1096" spans="2:9" ht="15" thickBot="1" x14ac:dyDescent="0.35">
      <c r="B1096" s="79" t="str">
        <f t="shared" ca="1" si="124"/>
        <v/>
      </c>
      <c r="C1096" s="80" t="str">
        <f t="shared" ca="1" si="118"/>
        <v/>
      </c>
      <c r="D1096" s="83" t="str">
        <f t="shared" ca="1" si="123"/>
        <v/>
      </c>
      <c r="E1096" s="81">
        <f t="shared" ca="1" si="122"/>
        <v>0</v>
      </c>
      <c r="F1096" s="83"/>
      <c r="G1096" s="82" t="str">
        <f t="shared" ca="1" si="119"/>
        <v/>
      </c>
      <c r="H1096" s="82" t="str">
        <f t="shared" ca="1" si="120"/>
        <v/>
      </c>
      <c r="I1096" s="82" t="str">
        <f t="shared" ca="1" si="121"/>
        <v/>
      </c>
    </row>
    <row r="1097" spans="2:9" ht="15" thickBot="1" x14ac:dyDescent="0.35">
      <c r="B1097" s="79" t="str">
        <f t="shared" ca="1" si="124"/>
        <v/>
      </c>
      <c r="C1097" s="80" t="str">
        <f t="shared" ca="1" si="118"/>
        <v/>
      </c>
      <c r="D1097" s="83" t="str">
        <f t="shared" ca="1" si="123"/>
        <v/>
      </c>
      <c r="E1097" s="81">
        <f t="shared" ca="1" si="122"/>
        <v>0</v>
      </c>
      <c r="F1097" s="83"/>
      <c r="G1097" s="82" t="str">
        <f t="shared" ca="1" si="119"/>
        <v/>
      </c>
      <c r="H1097" s="82" t="str">
        <f t="shared" ca="1" si="120"/>
        <v/>
      </c>
      <c r="I1097" s="82" t="str">
        <f t="shared" ca="1" si="121"/>
        <v/>
      </c>
    </row>
    <row r="1098" spans="2:9" ht="15" thickBot="1" x14ac:dyDescent="0.35">
      <c r="B1098" s="79" t="str">
        <f t="shared" ca="1" si="124"/>
        <v/>
      </c>
      <c r="C1098" s="80" t="str">
        <f t="shared" ca="1" si="118"/>
        <v/>
      </c>
      <c r="D1098" s="83" t="str">
        <f t="shared" ca="1" si="123"/>
        <v/>
      </c>
      <c r="E1098" s="81">
        <f t="shared" ca="1" si="122"/>
        <v>0</v>
      </c>
      <c r="F1098" s="83"/>
      <c r="G1098" s="82" t="str">
        <f t="shared" ca="1" si="119"/>
        <v/>
      </c>
      <c r="H1098" s="82" t="str">
        <f t="shared" ca="1" si="120"/>
        <v/>
      </c>
      <c r="I1098" s="82" t="str">
        <f t="shared" ca="1" si="121"/>
        <v/>
      </c>
    </row>
    <row r="1099" spans="2:9" ht="15" thickBot="1" x14ac:dyDescent="0.35">
      <c r="B1099" s="79" t="str">
        <f t="shared" ca="1" si="124"/>
        <v/>
      </c>
      <c r="C1099" s="80" t="str">
        <f t="shared" ca="1" si="118"/>
        <v/>
      </c>
      <c r="D1099" s="83" t="str">
        <f t="shared" ca="1" si="123"/>
        <v/>
      </c>
      <c r="E1099" s="81">
        <f t="shared" ca="1" si="122"/>
        <v>0</v>
      </c>
      <c r="F1099" s="83"/>
      <c r="G1099" s="82" t="str">
        <f t="shared" ca="1" si="119"/>
        <v/>
      </c>
      <c r="H1099" s="82" t="str">
        <f t="shared" ca="1" si="120"/>
        <v/>
      </c>
      <c r="I1099" s="82" t="str">
        <f t="shared" ca="1" si="121"/>
        <v/>
      </c>
    </row>
    <row r="1100" spans="2:9" ht="15" thickBot="1" x14ac:dyDescent="0.35">
      <c r="B1100" s="79" t="str">
        <f t="shared" ca="1" si="124"/>
        <v/>
      </c>
      <c r="C1100" s="80" t="str">
        <f t="shared" ca="1" si="118"/>
        <v/>
      </c>
      <c r="D1100" s="83" t="str">
        <f t="shared" ca="1" si="123"/>
        <v/>
      </c>
      <c r="E1100" s="81">
        <f t="shared" ca="1" si="122"/>
        <v>0</v>
      </c>
      <c r="F1100" s="83"/>
      <c r="G1100" s="82" t="str">
        <f t="shared" ca="1" si="119"/>
        <v/>
      </c>
      <c r="H1100" s="82" t="str">
        <f t="shared" ca="1" si="120"/>
        <v/>
      </c>
      <c r="I1100" s="82" t="str">
        <f t="shared" ca="1" si="121"/>
        <v/>
      </c>
    </row>
    <row r="1101" spans="2:9" ht="15" thickBot="1" x14ac:dyDescent="0.35">
      <c r="B1101" s="79" t="str">
        <f t="shared" ca="1" si="124"/>
        <v/>
      </c>
      <c r="C1101" s="80" t="str">
        <f t="shared" ca="1" si="118"/>
        <v/>
      </c>
      <c r="D1101" s="83" t="str">
        <f t="shared" ca="1" si="123"/>
        <v/>
      </c>
      <c r="E1101" s="81">
        <f t="shared" ca="1" si="122"/>
        <v>0</v>
      </c>
      <c r="F1101" s="83"/>
      <c r="G1101" s="82" t="str">
        <f t="shared" ca="1" si="119"/>
        <v/>
      </c>
      <c r="H1101" s="82" t="str">
        <f t="shared" ca="1" si="120"/>
        <v/>
      </c>
      <c r="I1101" s="82" t="str">
        <f t="shared" ca="1" si="121"/>
        <v/>
      </c>
    </row>
    <row r="1102" spans="2:9" ht="15" thickBot="1" x14ac:dyDescent="0.35">
      <c r="B1102" s="79" t="str">
        <f t="shared" ca="1" si="124"/>
        <v/>
      </c>
      <c r="C1102" s="80" t="str">
        <f t="shared" ca="1" si="118"/>
        <v/>
      </c>
      <c r="D1102" s="83" t="str">
        <f t="shared" ca="1" si="123"/>
        <v/>
      </c>
      <c r="E1102" s="81">
        <f t="shared" ca="1" si="122"/>
        <v>0</v>
      </c>
      <c r="F1102" s="83"/>
      <c r="G1102" s="82" t="str">
        <f t="shared" ca="1" si="119"/>
        <v/>
      </c>
      <c r="H1102" s="82" t="str">
        <f t="shared" ca="1" si="120"/>
        <v/>
      </c>
      <c r="I1102" s="82" t="str">
        <f t="shared" ca="1" si="121"/>
        <v/>
      </c>
    </row>
    <row r="1103" spans="2:9" ht="15" thickBot="1" x14ac:dyDescent="0.35">
      <c r="B1103" s="79" t="str">
        <f t="shared" ca="1" si="124"/>
        <v/>
      </c>
      <c r="C1103" s="80" t="str">
        <f t="shared" ca="1" si="118"/>
        <v/>
      </c>
      <c r="D1103" s="83" t="str">
        <f t="shared" ca="1" si="123"/>
        <v/>
      </c>
      <c r="E1103" s="81">
        <f t="shared" ca="1" si="122"/>
        <v>0</v>
      </c>
      <c r="F1103" s="83"/>
      <c r="G1103" s="82" t="str">
        <f t="shared" ca="1" si="119"/>
        <v/>
      </c>
      <c r="H1103" s="82" t="str">
        <f t="shared" ca="1" si="120"/>
        <v/>
      </c>
      <c r="I1103" s="82" t="str">
        <f t="shared" ca="1" si="121"/>
        <v/>
      </c>
    </row>
    <row r="1104" spans="2:9" ht="15" thickBot="1" x14ac:dyDescent="0.35">
      <c r="B1104" s="79" t="str">
        <f t="shared" ca="1" si="124"/>
        <v/>
      </c>
      <c r="C1104" s="80" t="str">
        <f t="shared" ca="1" si="118"/>
        <v/>
      </c>
      <c r="D1104" s="83" t="str">
        <f t="shared" ca="1" si="123"/>
        <v/>
      </c>
      <c r="E1104" s="81">
        <f t="shared" ca="1" si="122"/>
        <v>0</v>
      </c>
      <c r="F1104" s="83"/>
      <c r="G1104" s="82" t="str">
        <f t="shared" ca="1" si="119"/>
        <v/>
      </c>
      <c r="H1104" s="82" t="str">
        <f t="shared" ca="1" si="120"/>
        <v/>
      </c>
      <c r="I1104" s="82" t="str">
        <f t="shared" ca="1" si="121"/>
        <v/>
      </c>
    </row>
    <row r="1105" spans="2:9" ht="15" thickBot="1" x14ac:dyDescent="0.35">
      <c r="B1105" s="79" t="str">
        <f t="shared" ca="1" si="124"/>
        <v/>
      </c>
      <c r="C1105" s="80" t="str">
        <f t="shared" ca="1" si="118"/>
        <v/>
      </c>
      <c r="D1105" s="83" t="str">
        <f t="shared" ca="1" si="123"/>
        <v/>
      </c>
      <c r="E1105" s="81">
        <f t="shared" ca="1" si="122"/>
        <v>0</v>
      </c>
      <c r="F1105" s="83"/>
      <c r="G1105" s="82" t="str">
        <f t="shared" ca="1" si="119"/>
        <v/>
      </c>
      <c r="H1105" s="82" t="str">
        <f t="shared" ca="1" si="120"/>
        <v/>
      </c>
      <c r="I1105" s="82" t="str">
        <f t="shared" ca="1" si="121"/>
        <v/>
      </c>
    </row>
    <row r="1106" spans="2:9" ht="15" thickBot="1" x14ac:dyDescent="0.35">
      <c r="B1106" s="79" t="str">
        <f t="shared" ca="1" si="124"/>
        <v/>
      </c>
      <c r="C1106" s="80" t="str">
        <f t="shared" ca="1" si="118"/>
        <v/>
      </c>
      <c r="D1106" s="83" t="str">
        <f t="shared" ca="1" si="123"/>
        <v/>
      </c>
      <c r="E1106" s="81">
        <f t="shared" ca="1" si="122"/>
        <v>0</v>
      </c>
      <c r="F1106" s="83"/>
      <c r="G1106" s="82" t="str">
        <f t="shared" ca="1" si="119"/>
        <v/>
      </c>
      <c r="H1106" s="82" t="str">
        <f t="shared" ca="1" si="120"/>
        <v/>
      </c>
      <c r="I1106" s="82" t="str">
        <f t="shared" ca="1" si="121"/>
        <v/>
      </c>
    </row>
    <row r="1107" spans="2:9" ht="15" thickBot="1" x14ac:dyDescent="0.35">
      <c r="B1107" s="79" t="str">
        <f t="shared" ca="1" si="124"/>
        <v/>
      </c>
      <c r="C1107" s="80" t="str">
        <f t="shared" ca="1" si="118"/>
        <v/>
      </c>
      <c r="D1107" s="83" t="str">
        <f t="shared" ca="1" si="123"/>
        <v/>
      </c>
      <c r="E1107" s="81">
        <f t="shared" ca="1" si="122"/>
        <v>0</v>
      </c>
      <c r="F1107" s="83"/>
      <c r="G1107" s="82" t="str">
        <f t="shared" ca="1" si="119"/>
        <v/>
      </c>
      <c r="H1107" s="82" t="str">
        <f t="shared" ca="1" si="120"/>
        <v/>
      </c>
      <c r="I1107" s="82" t="str">
        <f t="shared" ca="1" si="121"/>
        <v/>
      </c>
    </row>
    <row r="1108" spans="2:9" ht="15" thickBot="1" x14ac:dyDescent="0.35">
      <c r="B1108" s="79" t="str">
        <f t="shared" ca="1" si="124"/>
        <v/>
      </c>
      <c r="C1108" s="80" t="str">
        <f t="shared" ca="1" si="118"/>
        <v/>
      </c>
      <c r="D1108" s="83" t="str">
        <f t="shared" ca="1" si="123"/>
        <v/>
      </c>
      <c r="E1108" s="81">
        <f t="shared" ca="1" si="122"/>
        <v>0</v>
      </c>
      <c r="F1108" s="83"/>
      <c r="G1108" s="82" t="str">
        <f t="shared" ca="1" si="119"/>
        <v/>
      </c>
      <c r="H1108" s="82" t="str">
        <f t="shared" ca="1" si="120"/>
        <v/>
      </c>
      <c r="I1108" s="82" t="str">
        <f t="shared" ca="1" si="121"/>
        <v/>
      </c>
    </row>
    <row r="1109" spans="2:9" ht="15" thickBot="1" x14ac:dyDescent="0.35">
      <c r="B1109" s="79" t="str">
        <f t="shared" ca="1" si="124"/>
        <v/>
      </c>
      <c r="C1109" s="80" t="str">
        <f t="shared" ca="1" si="118"/>
        <v/>
      </c>
      <c r="D1109" s="83" t="str">
        <f t="shared" ca="1" si="123"/>
        <v/>
      </c>
      <c r="E1109" s="81">
        <f t="shared" ca="1" si="122"/>
        <v>0</v>
      </c>
      <c r="F1109" s="83"/>
      <c r="G1109" s="82" t="str">
        <f t="shared" ca="1" si="119"/>
        <v/>
      </c>
      <c r="H1109" s="82" t="str">
        <f t="shared" ca="1" si="120"/>
        <v/>
      </c>
      <c r="I1109" s="82" t="str">
        <f t="shared" ca="1" si="121"/>
        <v/>
      </c>
    </row>
    <row r="1110" spans="2:9" ht="15" thickBot="1" x14ac:dyDescent="0.35">
      <c r="B1110" s="79" t="str">
        <f t="shared" ca="1" si="124"/>
        <v/>
      </c>
      <c r="C1110" s="80" t="str">
        <f t="shared" ca="1" si="118"/>
        <v/>
      </c>
      <c r="D1110" s="83" t="str">
        <f t="shared" ca="1" si="123"/>
        <v/>
      </c>
      <c r="E1110" s="81">
        <f t="shared" ca="1" si="122"/>
        <v>0</v>
      </c>
      <c r="F1110" s="83"/>
      <c r="G1110" s="82" t="str">
        <f t="shared" ca="1" si="119"/>
        <v/>
      </c>
      <c r="H1110" s="82" t="str">
        <f t="shared" ca="1" si="120"/>
        <v/>
      </c>
      <c r="I1110" s="82" t="str">
        <f t="shared" ca="1" si="121"/>
        <v/>
      </c>
    </row>
    <row r="1111" spans="2:9" ht="15" thickBot="1" x14ac:dyDescent="0.35">
      <c r="B1111" s="79" t="str">
        <f t="shared" ca="1" si="124"/>
        <v/>
      </c>
      <c r="C1111" s="80" t="str">
        <f t="shared" ca="1" si="118"/>
        <v/>
      </c>
      <c r="D1111" s="83" t="str">
        <f t="shared" ca="1" si="123"/>
        <v/>
      </c>
      <c r="E1111" s="81">
        <f t="shared" ca="1" si="122"/>
        <v>0</v>
      </c>
      <c r="F1111" s="83"/>
      <c r="G1111" s="82" t="str">
        <f t="shared" ca="1" si="119"/>
        <v/>
      </c>
      <c r="H1111" s="82" t="str">
        <f t="shared" ca="1" si="120"/>
        <v/>
      </c>
      <c r="I1111" s="82" t="str">
        <f t="shared" ca="1" si="121"/>
        <v/>
      </c>
    </row>
    <row r="1112" spans="2:9" ht="15" thickBot="1" x14ac:dyDescent="0.35">
      <c r="B1112" s="79" t="str">
        <f t="shared" ca="1" si="124"/>
        <v/>
      </c>
      <c r="C1112" s="80" t="str">
        <f t="shared" ref="C1112:C1175" ca="1" si="125">IF($E$10="End of the Period",IF(B1112="","",IF(OR(payment_frequency_4="Weekly",payment_frequency_4="Bi-weekly",payment_frequency_4="Semi-monthly"),first_payment_date_4+B1112*VLOOKUP(payment_frequency_4,periodic_table,2,0),EDATE(first_payment_date_4,B1112*VLOOKUP(payment_frequency_4,periodic_table,2,0)))),IF(B1112="","",IF(OR(payment_frequency_4="Weekly",payment_frequency_4="Bi-weekly",payment_frequency_4="Semi-monthly"),first_payment_date_4+(B1112-1)*VLOOKUP(payment_frequency_4,periodic_table,2,0),EDATE(first_payment_date_4,(B1112-1)*VLOOKUP(payment_frequency_4,periodic_table,2,0)))))</f>
        <v/>
      </c>
      <c r="D1112" s="83" t="str">
        <f t="shared" ca="1" si="123"/>
        <v/>
      </c>
      <c r="E1112" s="81">
        <f t="shared" ca="1" si="122"/>
        <v>0</v>
      </c>
      <c r="F1112" s="83"/>
      <c r="G1112" s="82" t="str">
        <f t="shared" ref="G1112:G1175" ca="1" si="126">IF(AND(payment_type_4=1,B1112=1),0,IF(B1112="","",I1111*rate_4))</f>
        <v/>
      </c>
      <c r="H1112" s="82" t="str">
        <f t="shared" ca="1" si="120"/>
        <v/>
      </c>
      <c r="I1112" s="82" t="str">
        <f t="shared" ca="1" si="121"/>
        <v/>
      </c>
    </row>
    <row r="1113" spans="2:9" ht="15" thickBot="1" x14ac:dyDescent="0.35">
      <c r="B1113" s="79" t="str">
        <f t="shared" ca="1" si="124"/>
        <v/>
      </c>
      <c r="C1113" s="80" t="str">
        <f t="shared" ca="1" si="125"/>
        <v/>
      </c>
      <c r="D1113" s="83" t="str">
        <f t="shared" ca="1" si="123"/>
        <v/>
      </c>
      <c r="E1113" s="81">
        <f t="shared" ca="1" si="122"/>
        <v>0</v>
      </c>
      <c r="F1113" s="83"/>
      <c r="G1113" s="82" t="str">
        <f t="shared" ca="1" si="126"/>
        <v/>
      </c>
      <c r="H1113" s="82" t="str">
        <f t="shared" ref="H1113:H1176" ca="1" si="127">IF(B1113="","",D1113-G1113+E1113+F1113)</f>
        <v/>
      </c>
      <c r="I1113" s="82" t="str">
        <f t="shared" ref="I1113:I1176" ca="1" si="128">IFERROR(IF(H1113&lt;=0,"",I1112-H1113),"")</f>
        <v/>
      </c>
    </row>
    <row r="1114" spans="2:9" ht="15" thickBot="1" x14ac:dyDescent="0.35">
      <c r="B1114" s="79" t="str">
        <f t="shared" ca="1" si="124"/>
        <v/>
      </c>
      <c r="C1114" s="80" t="str">
        <f t="shared" ca="1" si="125"/>
        <v/>
      </c>
      <c r="D1114" s="83" t="str">
        <f t="shared" ca="1" si="123"/>
        <v/>
      </c>
      <c r="E1114" s="81">
        <f t="shared" ca="1" si="122"/>
        <v>0</v>
      </c>
      <c r="F1114" s="83"/>
      <c r="G1114" s="82" t="str">
        <f t="shared" ca="1" si="126"/>
        <v/>
      </c>
      <c r="H1114" s="82" t="str">
        <f t="shared" ca="1" si="127"/>
        <v/>
      </c>
      <c r="I1114" s="82" t="str">
        <f t="shared" ca="1" si="128"/>
        <v/>
      </c>
    </row>
    <row r="1115" spans="2:9" ht="15" thickBot="1" x14ac:dyDescent="0.35">
      <c r="B1115" s="79" t="str">
        <f t="shared" ca="1" si="124"/>
        <v/>
      </c>
      <c r="C1115" s="80" t="str">
        <f t="shared" ca="1" si="125"/>
        <v/>
      </c>
      <c r="D1115" s="83" t="str">
        <f t="shared" ca="1" si="123"/>
        <v/>
      </c>
      <c r="E1115" s="81">
        <f t="shared" ca="1" si="122"/>
        <v>0</v>
      </c>
      <c r="F1115" s="83"/>
      <c r="G1115" s="82" t="str">
        <f t="shared" ca="1" si="126"/>
        <v/>
      </c>
      <c r="H1115" s="82" t="str">
        <f t="shared" ca="1" si="127"/>
        <v/>
      </c>
      <c r="I1115" s="82" t="str">
        <f t="shared" ca="1" si="128"/>
        <v/>
      </c>
    </row>
    <row r="1116" spans="2:9" ht="15" thickBot="1" x14ac:dyDescent="0.35">
      <c r="B1116" s="79" t="str">
        <f t="shared" ca="1" si="124"/>
        <v/>
      </c>
      <c r="C1116" s="80" t="str">
        <f t="shared" ca="1" si="125"/>
        <v/>
      </c>
      <c r="D1116" s="83" t="str">
        <f t="shared" ca="1" si="123"/>
        <v/>
      </c>
      <c r="E1116" s="81">
        <f t="shared" ca="1" si="122"/>
        <v>0</v>
      </c>
      <c r="F1116" s="83"/>
      <c r="G1116" s="82" t="str">
        <f t="shared" ca="1" si="126"/>
        <v/>
      </c>
      <c r="H1116" s="82" t="str">
        <f t="shared" ca="1" si="127"/>
        <v/>
      </c>
      <c r="I1116" s="82" t="str">
        <f t="shared" ca="1" si="128"/>
        <v/>
      </c>
    </row>
    <row r="1117" spans="2:9" ht="15" thickBot="1" x14ac:dyDescent="0.35">
      <c r="B1117" s="79" t="str">
        <f t="shared" ca="1" si="124"/>
        <v/>
      </c>
      <c r="C1117" s="80" t="str">
        <f t="shared" ca="1" si="125"/>
        <v/>
      </c>
      <c r="D1117" s="83" t="str">
        <f t="shared" ca="1" si="123"/>
        <v/>
      </c>
      <c r="E1117" s="81">
        <f t="shared" ca="1" si="122"/>
        <v>0</v>
      </c>
      <c r="F1117" s="83"/>
      <c r="G1117" s="82" t="str">
        <f t="shared" ca="1" si="126"/>
        <v/>
      </c>
      <c r="H1117" s="82" t="str">
        <f t="shared" ca="1" si="127"/>
        <v/>
      </c>
      <c r="I1117" s="82" t="str">
        <f t="shared" ca="1" si="128"/>
        <v/>
      </c>
    </row>
    <row r="1118" spans="2:9" ht="15" thickBot="1" x14ac:dyDescent="0.35">
      <c r="B1118" s="79" t="str">
        <f t="shared" ca="1" si="124"/>
        <v/>
      </c>
      <c r="C1118" s="80" t="str">
        <f t="shared" ca="1" si="125"/>
        <v/>
      </c>
      <c r="D1118" s="83" t="str">
        <f t="shared" ca="1" si="123"/>
        <v/>
      </c>
      <c r="E1118" s="81">
        <f t="shared" ca="1" si="122"/>
        <v>0</v>
      </c>
      <c r="F1118" s="83"/>
      <c r="G1118" s="82" t="str">
        <f t="shared" ca="1" si="126"/>
        <v/>
      </c>
      <c r="H1118" s="82" t="str">
        <f t="shared" ca="1" si="127"/>
        <v/>
      </c>
      <c r="I1118" s="82" t="str">
        <f t="shared" ca="1" si="128"/>
        <v/>
      </c>
    </row>
    <row r="1119" spans="2:9" ht="15" thickBot="1" x14ac:dyDescent="0.35">
      <c r="B1119" s="79" t="str">
        <f t="shared" ca="1" si="124"/>
        <v/>
      </c>
      <c r="C1119" s="80" t="str">
        <f t="shared" ca="1" si="125"/>
        <v/>
      </c>
      <c r="D1119" s="83" t="str">
        <f t="shared" ca="1" si="123"/>
        <v/>
      </c>
      <c r="E1119" s="81">
        <f t="shared" ca="1" si="122"/>
        <v>0</v>
      </c>
      <c r="F1119" s="83"/>
      <c r="G1119" s="82" t="str">
        <f t="shared" ca="1" si="126"/>
        <v/>
      </c>
      <c r="H1119" s="82" t="str">
        <f t="shared" ca="1" si="127"/>
        <v/>
      </c>
      <c r="I1119" s="82" t="str">
        <f t="shared" ca="1" si="128"/>
        <v/>
      </c>
    </row>
    <row r="1120" spans="2:9" ht="15" thickBot="1" x14ac:dyDescent="0.35">
      <c r="B1120" s="79" t="str">
        <f t="shared" ca="1" si="124"/>
        <v/>
      </c>
      <c r="C1120" s="80" t="str">
        <f t="shared" ca="1" si="125"/>
        <v/>
      </c>
      <c r="D1120" s="83" t="str">
        <f t="shared" ca="1" si="123"/>
        <v/>
      </c>
      <c r="E1120" s="81">
        <f t="shared" ca="1" si="122"/>
        <v>0</v>
      </c>
      <c r="F1120" s="83"/>
      <c r="G1120" s="82" t="str">
        <f t="shared" ca="1" si="126"/>
        <v/>
      </c>
      <c r="H1120" s="82" t="str">
        <f t="shared" ca="1" si="127"/>
        <v/>
      </c>
      <c r="I1120" s="82" t="str">
        <f t="shared" ca="1" si="128"/>
        <v/>
      </c>
    </row>
    <row r="1121" spans="2:9" ht="15" thickBot="1" x14ac:dyDescent="0.35">
      <c r="B1121" s="79" t="str">
        <f t="shared" ca="1" si="124"/>
        <v/>
      </c>
      <c r="C1121" s="80" t="str">
        <f t="shared" ca="1" si="125"/>
        <v/>
      </c>
      <c r="D1121" s="83" t="str">
        <f t="shared" ca="1" si="123"/>
        <v/>
      </c>
      <c r="E1121" s="81">
        <f t="shared" ca="1" si="122"/>
        <v>0</v>
      </c>
      <c r="F1121" s="83"/>
      <c r="G1121" s="82" t="str">
        <f t="shared" ca="1" si="126"/>
        <v/>
      </c>
      <c r="H1121" s="82" t="str">
        <f t="shared" ca="1" si="127"/>
        <v/>
      </c>
      <c r="I1121" s="82" t="str">
        <f t="shared" ca="1" si="128"/>
        <v/>
      </c>
    </row>
    <row r="1122" spans="2:9" ht="15" thickBot="1" x14ac:dyDescent="0.35">
      <c r="B1122" s="79" t="str">
        <f t="shared" ca="1" si="124"/>
        <v/>
      </c>
      <c r="C1122" s="80" t="str">
        <f t="shared" ca="1" si="125"/>
        <v/>
      </c>
      <c r="D1122" s="83" t="str">
        <f t="shared" ca="1" si="123"/>
        <v/>
      </c>
      <c r="E1122" s="81">
        <f t="shared" ca="1" si="122"/>
        <v>0</v>
      </c>
      <c r="F1122" s="83"/>
      <c r="G1122" s="82" t="str">
        <f t="shared" ca="1" si="126"/>
        <v/>
      </c>
      <c r="H1122" s="82" t="str">
        <f t="shared" ca="1" si="127"/>
        <v/>
      </c>
      <c r="I1122" s="82" t="str">
        <f t="shared" ca="1" si="128"/>
        <v/>
      </c>
    </row>
    <row r="1123" spans="2:9" ht="15" thickBot="1" x14ac:dyDescent="0.35">
      <c r="B1123" s="79" t="str">
        <f t="shared" ca="1" si="124"/>
        <v/>
      </c>
      <c r="C1123" s="80" t="str">
        <f t="shared" ca="1" si="125"/>
        <v/>
      </c>
      <c r="D1123" s="83" t="str">
        <f t="shared" ca="1" si="123"/>
        <v/>
      </c>
      <c r="E1123" s="81">
        <f t="shared" ca="1" si="122"/>
        <v>0</v>
      </c>
      <c r="F1123" s="83"/>
      <c r="G1123" s="82" t="str">
        <f t="shared" ca="1" si="126"/>
        <v/>
      </c>
      <c r="H1123" s="82" t="str">
        <f t="shared" ca="1" si="127"/>
        <v/>
      </c>
      <c r="I1123" s="82" t="str">
        <f t="shared" ca="1" si="128"/>
        <v/>
      </c>
    </row>
    <row r="1124" spans="2:9" ht="15" thickBot="1" x14ac:dyDescent="0.35">
      <c r="B1124" s="79" t="str">
        <f t="shared" ca="1" si="124"/>
        <v/>
      </c>
      <c r="C1124" s="80" t="str">
        <f t="shared" ca="1" si="125"/>
        <v/>
      </c>
      <c r="D1124" s="83" t="str">
        <f t="shared" ca="1" si="123"/>
        <v/>
      </c>
      <c r="E1124" s="81">
        <f t="shared" ref="E1124:E1187" ca="1" si="129">IFERROR(IF(I1123-D1124&lt;$E$13,0,IF(B1124=$I$17,$E$13,IF(B1124&lt;$I$17,0,IF(MOD(B1124-$I$17,$E$18)=0,$E$13,0)))),0)</f>
        <v>0</v>
      </c>
      <c r="F1124" s="83"/>
      <c r="G1124" s="82" t="str">
        <f t="shared" ca="1" si="126"/>
        <v/>
      </c>
      <c r="H1124" s="82" t="str">
        <f t="shared" ca="1" si="127"/>
        <v/>
      </c>
      <c r="I1124" s="82" t="str">
        <f t="shared" ca="1" si="128"/>
        <v/>
      </c>
    </row>
    <row r="1125" spans="2:9" ht="15" thickBot="1" x14ac:dyDescent="0.35">
      <c r="B1125" s="79" t="str">
        <f t="shared" ca="1" si="124"/>
        <v/>
      </c>
      <c r="C1125" s="80" t="str">
        <f t="shared" ca="1" si="125"/>
        <v/>
      </c>
      <c r="D1125" s="83" t="str">
        <f t="shared" ca="1" si="123"/>
        <v/>
      </c>
      <c r="E1125" s="81">
        <f t="shared" ca="1" si="129"/>
        <v>0</v>
      </c>
      <c r="F1125" s="83"/>
      <c r="G1125" s="82" t="str">
        <f t="shared" ca="1" si="126"/>
        <v/>
      </c>
      <c r="H1125" s="82" t="str">
        <f t="shared" ca="1" si="127"/>
        <v/>
      </c>
      <c r="I1125" s="82" t="str">
        <f t="shared" ca="1" si="128"/>
        <v/>
      </c>
    </row>
    <row r="1126" spans="2:9" ht="15" thickBot="1" x14ac:dyDescent="0.35">
      <c r="B1126" s="79" t="str">
        <f t="shared" ca="1" si="124"/>
        <v/>
      </c>
      <c r="C1126" s="80" t="str">
        <f t="shared" ca="1" si="125"/>
        <v/>
      </c>
      <c r="D1126" s="83" t="str">
        <f t="shared" ca="1" si="123"/>
        <v/>
      </c>
      <c r="E1126" s="81">
        <f t="shared" ca="1" si="129"/>
        <v>0</v>
      </c>
      <c r="F1126" s="83"/>
      <c r="G1126" s="82" t="str">
        <f t="shared" ca="1" si="126"/>
        <v/>
      </c>
      <c r="H1126" s="82" t="str">
        <f t="shared" ca="1" si="127"/>
        <v/>
      </c>
      <c r="I1126" s="82" t="str">
        <f t="shared" ca="1" si="128"/>
        <v/>
      </c>
    </row>
    <row r="1127" spans="2:9" ht="15" thickBot="1" x14ac:dyDescent="0.35">
      <c r="B1127" s="79" t="str">
        <f t="shared" ca="1" si="124"/>
        <v/>
      </c>
      <c r="C1127" s="80" t="str">
        <f t="shared" ca="1" si="125"/>
        <v/>
      </c>
      <c r="D1127" s="83" t="str">
        <f t="shared" ca="1" si="123"/>
        <v/>
      </c>
      <c r="E1127" s="81">
        <f t="shared" ca="1" si="129"/>
        <v>0</v>
      </c>
      <c r="F1127" s="83"/>
      <c r="G1127" s="82" t="str">
        <f t="shared" ca="1" si="126"/>
        <v/>
      </c>
      <c r="H1127" s="82" t="str">
        <f t="shared" ca="1" si="127"/>
        <v/>
      </c>
      <c r="I1127" s="82" t="str">
        <f t="shared" ca="1" si="128"/>
        <v/>
      </c>
    </row>
    <row r="1128" spans="2:9" ht="15" thickBot="1" x14ac:dyDescent="0.35">
      <c r="B1128" s="79" t="str">
        <f t="shared" ca="1" si="124"/>
        <v/>
      </c>
      <c r="C1128" s="80" t="str">
        <f t="shared" ca="1" si="125"/>
        <v/>
      </c>
      <c r="D1128" s="83" t="str">
        <f t="shared" ca="1" si="123"/>
        <v/>
      </c>
      <c r="E1128" s="81">
        <f t="shared" ca="1" si="129"/>
        <v>0</v>
      </c>
      <c r="F1128" s="83"/>
      <c r="G1128" s="82" t="str">
        <f t="shared" ca="1" si="126"/>
        <v/>
      </c>
      <c r="H1128" s="82" t="str">
        <f t="shared" ca="1" si="127"/>
        <v/>
      </c>
      <c r="I1128" s="82" t="str">
        <f t="shared" ca="1" si="128"/>
        <v/>
      </c>
    </row>
    <row r="1129" spans="2:9" ht="15" thickBot="1" x14ac:dyDescent="0.35">
      <c r="B1129" s="79" t="str">
        <f t="shared" ca="1" si="124"/>
        <v/>
      </c>
      <c r="C1129" s="80" t="str">
        <f t="shared" ca="1" si="125"/>
        <v/>
      </c>
      <c r="D1129" s="83" t="str">
        <f t="shared" ref="D1129:D1192" ca="1" si="130">IF(B1129="","",IF(I1128&lt;payment_4,I1128*(1+rate_4),payment_4))</f>
        <v/>
      </c>
      <c r="E1129" s="81">
        <f t="shared" ca="1" si="129"/>
        <v>0</v>
      </c>
      <c r="F1129" s="83"/>
      <c r="G1129" s="82" t="str">
        <f t="shared" ca="1" si="126"/>
        <v/>
      </c>
      <c r="H1129" s="82" t="str">
        <f t="shared" ca="1" si="127"/>
        <v/>
      </c>
      <c r="I1129" s="82" t="str">
        <f t="shared" ca="1" si="128"/>
        <v/>
      </c>
    </row>
    <row r="1130" spans="2:9" ht="15" thickBot="1" x14ac:dyDescent="0.35">
      <c r="B1130" s="79" t="str">
        <f t="shared" ca="1" si="124"/>
        <v/>
      </c>
      <c r="C1130" s="80" t="str">
        <f t="shared" ca="1" si="125"/>
        <v/>
      </c>
      <c r="D1130" s="83" t="str">
        <f t="shared" ca="1" si="130"/>
        <v/>
      </c>
      <c r="E1130" s="81">
        <f t="shared" ca="1" si="129"/>
        <v>0</v>
      </c>
      <c r="F1130" s="83"/>
      <c r="G1130" s="82" t="str">
        <f t="shared" ca="1" si="126"/>
        <v/>
      </c>
      <c r="H1130" s="82" t="str">
        <f t="shared" ca="1" si="127"/>
        <v/>
      </c>
      <c r="I1130" s="82" t="str">
        <f t="shared" ca="1" si="128"/>
        <v/>
      </c>
    </row>
    <row r="1131" spans="2:9" ht="15" thickBot="1" x14ac:dyDescent="0.35">
      <c r="B1131" s="79" t="str">
        <f t="shared" ca="1" si="124"/>
        <v/>
      </c>
      <c r="C1131" s="80" t="str">
        <f t="shared" ca="1" si="125"/>
        <v/>
      </c>
      <c r="D1131" s="83" t="str">
        <f t="shared" ca="1" si="130"/>
        <v/>
      </c>
      <c r="E1131" s="81">
        <f t="shared" ca="1" si="129"/>
        <v>0</v>
      </c>
      <c r="F1131" s="83"/>
      <c r="G1131" s="82" t="str">
        <f t="shared" ca="1" si="126"/>
        <v/>
      </c>
      <c r="H1131" s="82" t="str">
        <f t="shared" ca="1" si="127"/>
        <v/>
      </c>
      <c r="I1131" s="82" t="str">
        <f t="shared" ca="1" si="128"/>
        <v/>
      </c>
    </row>
    <row r="1132" spans="2:9" ht="15" thickBot="1" x14ac:dyDescent="0.35">
      <c r="B1132" s="79" t="str">
        <f t="shared" ca="1" si="124"/>
        <v/>
      </c>
      <c r="C1132" s="80" t="str">
        <f t="shared" ca="1" si="125"/>
        <v/>
      </c>
      <c r="D1132" s="83" t="str">
        <f t="shared" ca="1" si="130"/>
        <v/>
      </c>
      <c r="E1132" s="81">
        <f t="shared" ca="1" si="129"/>
        <v>0</v>
      </c>
      <c r="F1132" s="83"/>
      <c r="G1132" s="82" t="str">
        <f t="shared" ca="1" si="126"/>
        <v/>
      </c>
      <c r="H1132" s="82" t="str">
        <f t="shared" ca="1" si="127"/>
        <v/>
      </c>
      <c r="I1132" s="82" t="str">
        <f t="shared" ca="1" si="128"/>
        <v/>
      </c>
    </row>
    <row r="1133" spans="2:9" ht="15" thickBot="1" x14ac:dyDescent="0.35">
      <c r="B1133" s="79" t="str">
        <f t="shared" ca="1" si="124"/>
        <v/>
      </c>
      <c r="C1133" s="80" t="str">
        <f t="shared" ca="1" si="125"/>
        <v/>
      </c>
      <c r="D1133" s="83" t="str">
        <f t="shared" ca="1" si="130"/>
        <v/>
      </c>
      <c r="E1133" s="81">
        <f t="shared" ca="1" si="129"/>
        <v>0</v>
      </c>
      <c r="F1133" s="83"/>
      <c r="G1133" s="82" t="str">
        <f t="shared" ca="1" si="126"/>
        <v/>
      </c>
      <c r="H1133" s="82" t="str">
        <f t="shared" ca="1" si="127"/>
        <v/>
      </c>
      <c r="I1133" s="82" t="str">
        <f t="shared" ca="1" si="128"/>
        <v/>
      </c>
    </row>
    <row r="1134" spans="2:9" ht="15" thickBot="1" x14ac:dyDescent="0.35">
      <c r="B1134" s="79" t="str">
        <f t="shared" ca="1" si="124"/>
        <v/>
      </c>
      <c r="C1134" s="80" t="str">
        <f t="shared" ca="1" si="125"/>
        <v/>
      </c>
      <c r="D1134" s="83" t="str">
        <f t="shared" ca="1" si="130"/>
        <v/>
      </c>
      <c r="E1134" s="81">
        <f t="shared" ca="1" si="129"/>
        <v>0</v>
      </c>
      <c r="F1134" s="83"/>
      <c r="G1134" s="82" t="str">
        <f t="shared" ca="1" si="126"/>
        <v/>
      </c>
      <c r="H1134" s="82" t="str">
        <f t="shared" ca="1" si="127"/>
        <v/>
      </c>
      <c r="I1134" s="82" t="str">
        <f t="shared" ca="1" si="128"/>
        <v/>
      </c>
    </row>
    <row r="1135" spans="2:9" ht="15" thickBot="1" x14ac:dyDescent="0.35">
      <c r="B1135" s="79" t="str">
        <f t="shared" ref="B1135:B1198" ca="1" si="131">IFERROR(IF(I1134&lt;=0,"",B1134+1),"")</f>
        <v/>
      </c>
      <c r="C1135" s="80" t="str">
        <f t="shared" ca="1" si="125"/>
        <v/>
      </c>
      <c r="D1135" s="83" t="str">
        <f t="shared" ca="1" si="130"/>
        <v/>
      </c>
      <c r="E1135" s="81">
        <f t="shared" ca="1" si="129"/>
        <v>0</v>
      </c>
      <c r="F1135" s="83"/>
      <c r="G1135" s="82" t="str">
        <f t="shared" ca="1" si="126"/>
        <v/>
      </c>
      <c r="H1135" s="82" t="str">
        <f t="shared" ca="1" si="127"/>
        <v/>
      </c>
      <c r="I1135" s="82" t="str">
        <f t="shared" ca="1" si="128"/>
        <v/>
      </c>
    </row>
    <row r="1136" spans="2:9" ht="15" thickBot="1" x14ac:dyDescent="0.35">
      <c r="B1136" s="79" t="str">
        <f t="shared" ca="1" si="131"/>
        <v/>
      </c>
      <c r="C1136" s="80" t="str">
        <f t="shared" ca="1" si="125"/>
        <v/>
      </c>
      <c r="D1136" s="83" t="str">
        <f t="shared" ca="1" si="130"/>
        <v/>
      </c>
      <c r="E1136" s="81">
        <f t="shared" ca="1" si="129"/>
        <v>0</v>
      </c>
      <c r="F1136" s="83"/>
      <c r="G1136" s="82" t="str">
        <f t="shared" ca="1" si="126"/>
        <v/>
      </c>
      <c r="H1136" s="82" t="str">
        <f t="shared" ca="1" si="127"/>
        <v/>
      </c>
      <c r="I1136" s="82" t="str">
        <f t="shared" ca="1" si="128"/>
        <v/>
      </c>
    </row>
    <row r="1137" spans="2:9" ht="15" thickBot="1" x14ac:dyDescent="0.35">
      <c r="B1137" s="79" t="str">
        <f t="shared" ca="1" si="131"/>
        <v/>
      </c>
      <c r="C1137" s="80" t="str">
        <f t="shared" ca="1" si="125"/>
        <v/>
      </c>
      <c r="D1137" s="83" t="str">
        <f t="shared" ca="1" si="130"/>
        <v/>
      </c>
      <c r="E1137" s="81">
        <f t="shared" ca="1" si="129"/>
        <v>0</v>
      </c>
      <c r="F1137" s="83"/>
      <c r="G1137" s="82" t="str">
        <f t="shared" ca="1" si="126"/>
        <v/>
      </c>
      <c r="H1137" s="82" t="str">
        <f t="shared" ca="1" si="127"/>
        <v/>
      </c>
      <c r="I1137" s="82" t="str">
        <f t="shared" ca="1" si="128"/>
        <v/>
      </c>
    </row>
    <row r="1138" spans="2:9" ht="15" thickBot="1" x14ac:dyDescent="0.35">
      <c r="B1138" s="79" t="str">
        <f t="shared" ca="1" si="131"/>
        <v/>
      </c>
      <c r="C1138" s="80" t="str">
        <f t="shared" ca="1" si="125"/>
        <v/>
      </c>
      <c r="D1138" s="83" t="str">
        <f t="shared" ca="1" si="130"/>
        <v/>
      </c>
      <c r="E1138" s="81">
        <f t="shared" ca="1" si="129"/>
        <v>0</v>
      </c>
      <c r="F1138" s="83"/>
      <c r="G1138" s="82" t="str">
        <f t="shared" ca="1" si="126"/>
        <v/>
      </c>
      <c r="H1138" s="82" t="str">
        <f t="shared" ca="1" si="127"/>
        <v/>
      </c>
      <c r="I1138" s="82" t="str">
        <f t="shared" ca="1" si="128"/>
        <v/>
      </c>
    </row>
    <row r="1139" spans="2:9" ht="15" thickBot="1" x14ac:dyDescent="0.35">
      <c r="B1139" s="79" t="str">
        <f t="shared" ca="1" si="131"/>
        <v/>
      </c>
      <c r="C1139" s="80" t="str">
        <f t="shared" ca="1" si="125"/>
        <v/>
      </c>
      <c r="D1139" s="83" t="str">
        <f t="shared" ca="1" si="130"/>
        <v/>
      </c>
      <c r="E1139" s="81">
        <f t="shared" ca="1" si="129"/>
        <v>0</v>
      </c>
      <c r="F1139" s="83"/>
      <c r="G1139" s="82" t="str">
        <f t="shared" ca="1" si="126"/>
        <v/>
      </c>
      <c r="H1139" s="82" t="str">
        <f t="shared" ca="1" si="127"/>
        <v/>
      </c>
      <c r="I1139" s="82" t="str">
        <f t="shared" ca="1" si="128"/>
        <v/>
      </c>
    </row>
    <row r="1140" spans="2:9" ht="15" thickBot="1" x14ac:dyDescent="0.35">
      <c r="B1140" s="79" t="str">
        <f t="shared" ca="1" si="131"/>
        <v/>
      </c>
      <c r="C1140" s="80" t="str">
        <f t="shared" ca="1" si="125"/>
        <v/>
      </c>
      <c r="D1140" s="83" t="str">
        <f t="shared" ca="1" si="130"/>
        <v/>
      </c>
      <c r="E1140" s="81">
        <f t="shared" ca="1" si="129"/>
        <v>0</v>
      </c>
      <c r="F1140" s="83"/>
      <c r="G1140" s="82" t="str">
        <f t="shared" ca="1" si="126"/>
        <v/>
      </c>
      <c r="H1140" s="82" t="str">
        <f t="shared" ca="1" si="127"/>
        <v/>
      </c>
      <c r="I1140" s="82" t="str">
        <f t="shared" ca="1" si="128"/>
        <v/>
      </c>
    </row>
    <row r="1141" spans="2:9" ht="15" thickBot="1" x14ac:dyDescent="0.35">
      <c r="B1141" s="79" t="str">
        <f t="shared" ca="1" si="131"/>
        <v/>
      </c>
      <c r="C1141" s="80" t="str">
        <f t="shared" ca="1" si="125"/>
        <v/>
      </c>
      <c r="D1141" s="83" t="str">
        <f t="shared" ca="1" si="130"/>
        <v/>
      </c>
      <c r="E1141" s="81">
        <f t="shared" ca="1" si="129"/>
        <v>0</v>
      </c>
      <c r="F1141" s="83"/>
      <c r="G1141" s="82" t="str">
        <f t="shared" ca="1" si="126"/>
        <v/>
      </c>
      <c r="H1141" s="82" t="str">
        <f t="shared" ca="1" si="127"/>
        <v/>
      </c>
      <c r="I1141" s="82" t="str">
        <f t="shared" ca="1" si="128"/>
        <v/>
      </c>
    </row>
    <row r="1142" spans="2:9" ht="15" thickBot="1" x14ac:dyDescent="0.35">
      <c r="B1142" s="79" t="str">
        <f t="shared" ca="1" si="131"/>
        <v/>
      </c>
      <c r="C1142" s="80" t="str">
        <f t="shared" ca="1" si="125"/>
        <v/>
      </c>
      <c r="D1142" s="83" t="str">
        <f t="shared" ca="1" si="130"/>
        <v/>
      </c>
      <c r="E1142" s="81">
        <f t="shared" ca="1" si="129"/>
        <v>0</v>
      </c>
      <c r="F1142" s="83"/>
      <c r="G1142" s="82" t="str">
        <f t="shared" ca="1" si="126"/>
        <v/>
      </c>
      <c r="H1142" s="82" t="str">
        <f t="shared" ca="1" si="127"/>
        <v/>
      </c>
      <c r="I1142" s="82" t="str">
        <f t="shared" ca="1" si="128"/>
        <v/>
      </c>
    </row>
    <row r="1143" spans="2:9" ht="15" thickBot="1" x14ac:dyDescent="0.35">
      <c r="B1143" s="79" t="str">
        <f t="shared" ca="1" si="131"/>
        <v/>
      </c>
      <c r="C1143" s="80" t="str">
        <f t="shared" ca="1" si="125"/>
        <v/>
      </c>
      <c r="D1143" s="83" t="str">
        <f t="shared" ca="1" si="130"/>
        <v/>
      </c>
      <c r="E1143" s="81">
        <f t="shared" ca="1" si="129"/>
        <v>0</v>
      </c>
      <c r="F1143" s="83"/>
      <c r="G1143" s="82" t="str">
        <f t="shared" ca="1" si="126"/>
        <v/>
      </c>
      <c r="H1143" s="82" t="str">
        <f t="shared" ca="1" si="127"/>
        <v/>
      </c>
      <c r="I1143" s="82" t="str">
        <f t="shared" ca="1" si="128"/>
        <v/>
      </c>
    </row>
    <row r="1144" spans="2:9" ht="15" thickBot="1" x14ac:dyDescent="0.35">
      <c r="B1144" s="79" t="str">
        <f t="shared" ca="1" si="131"/>
        <v/>
      </c>
      <c r="C1144" s="80" t="str">
        <f t="shared" ca="1" si="125"/>
        <v/>
      </c>
      <c r="D1144" s="83" t="str">
        <f t="shared" ca="1" si="130"/>
        <v/>
      </c>
      <c r="E1144" s="81">
        <f t="shared" ca="1" si="129"/>
        <v>0</v>
      </c>
      <c r="F1144" s="83"/>
      <c r="G1144" s="82" t="str">
        <f t="shared" ca="1" si="126"/>
        <v/>
      </c>
      <c r="H1144" s="82" t="str">
        <f t="shared" ca="1" si="127"/>
        <v/>
      </c>
      <c r="I1144" s="82" t="str">
        <f t="shared" ca="1" si="128"/>
        <v/>
      </c>
    </row>
    <row r="1145" spans="2:9" ht="15" thickBot="1" x14ac:dyDescent="0.35">
      <c r="B1145" s="79" t="str">
        <f t="shared" ca="1" si="131"/>
        <v/>
      </c>
      <c r="C1145" s="80" t="str">
        <f t="shared" ca="1" si="125"/>
        <v/>
      </c>
      <c r="D1145" s="83" t="str">
        <f t="shared" ca="1" si="130"/>
        <v/>
      </c>
      <c r="E1145" s="81">
        <f t="shared" ca="1" si="129"/>
        <v>0</v>
      </c>
      <c r="F1145" s="83"/>
      <c r="G1145" s="82" t="str">
        <f t="shared" ca="1" si="126"/>
        <v/>
      </c>
      <c r="H1145" s="82" t="str">
        <f t="shared" ca="1" si="127"/>
        <v/>
      </c>
      <c r="I1145" s="82" t="str">
        <f t="shared" ca="1" si="128"/>
        <v/>
      </c>
    </row>
    <row r="1146" spans="2:9" ht="15" thickBot="1" x14ac:dyDescent="0.35">
      <c r="B1146" s="79" t="str">
        <f t="shared" ca="1" si="131"/>
        <v/>
      </c>
      <c r="C1146" s="80" t="str">
        <f t="shared" ca="1" si="125"/>
        <v/>
      </c>
      <c r="D1146" s="83" t="str">
        <f t="shared" ca="1" si="130"/>
        <v/>
      </c>
      <c r="E1146" s="81">
        <f t="shared" ca="1" si="129"/>
        <v>0</v>
      </c>
      <c r="F1146" s="83"/>
      <c r="G1146" s="82" t="str">
        <f t="shared" ca="1" si="126"/>
        <v/>
      </c>
      <c r="H1146" s="82" t="str">
        <f t="shared" ca="1" si="127"/>
        <v/>
      </c>
      <c r="I1146" s="82" t="str">
        <f t="shared" ca="1" si="128"/>
        <v/>
      </c>
    </row>
    <row r="1147" spans="2:9" ht="15" thickBot="1" x14ac:dyDescent="0.35">
      <c r="B1147" s="79" t="str">
        <f t="shared" ca="1" si="131"/>
        <v/>
      </c>
      <c r="C1147" s="80" t="str">
        <f t="shared" ca="1" si="125"/>
        <v/>
      </c>
      <c r="D1147" s="83" t="str">
        <f t="shared" ca="1" si="130"/>
        <v/>
      </c>
      <c r="E1147" s="81">
        <f t="shared" ca="1" si="129"/>
        <v>0</v>
      </c>
      <c r="F1147" s="83"/>
      <c r="G1147" s="82" t="str">
        <f t="shared" ca="1" si="126"/>
        <v/>
      </c>
      <c r="H1147" s="82" t="str">
        <f t="shared" ca="1" si="127"/>
        <v/>
      </c>
      <c r="I1147" s="82" t="str">
        <f t="shared" ca="1" si="128"/>
        <v/>
      </c>
    </row>
    <row r="1148" spans="2:9" ht="15" thickBot="1" x14ac:dyDescent="0.35">
      <c r="B1148" s="79" t="str">
        <f t="shared" ca="1" si="131"/>
        <v/>
      </c>
      <c r="C1148" s="80" t="str">
        <f t="shared" ca="1" si="125"/>
        <v/>
      </c>
      <c r="D1148" s="83" t="str">
        <f t="shared" ca="1" si="130"/>
        <v/>
      </c>
      <c r="E1148" s="81">
        <f t="shared" ca="1" si="129"/>
        <v>0</v>
      </c>
      <c r="F1148" s="83"/>
      <c r="G1148" s="82" t="str">
        <f t="shared" ca="1" si="126"/>
        <v/>
      </c>
      <c r="H1148" s="82" t="str">
        <f t="shared" ca="1" si="127"/>
        <v/>
      </c>
      <c r="I1148" s="82" t="str">
        <f t="shared" ca="1" si="128"/>
        <v/>
      </c>
    </row>
    <row r="1149" spans="2:9" ht="15" thickBot="1" x14ac:dyDescent="0.35">
      <c r="B1149" s="79" t="str">
        <f t="shared" ca="1" si="131"/>
        <v/>
      </c>
      <c r="C1149" s="80" t="str">
        <f t="shared" ca="1" si="125"/>
        <v/>
      </c>
      <c r="D1149" s="83" t="str">
        <f t="shared" ca="1" si="130"/>
        <v/>
      </c>
      <c r="E1149" s="81">
        <f t="shared" ca="1" si="129"/>
        <v>0</v>
      </c>
      <c r="F1149" s="83"/>
      <c r="G1149" s="82" t="str">
        <f t="shared" ca="1" si="126"/>
        <v/>
      </c>
      <c r="H1149" s="82" t="str">
        <f t="shared" ca="1" si="127"/>
        <v/>
      </c>
      <c r="I1149" s="82" t="str">
        <f t="shared" ca="1" si="128"/>
        <v/>
      </c>
    </row>
    <row r="1150" spans="2:9" ht="15" thickBot="1" x14ac:dyDescent="0.35">
      <c r="B1150" s="79" t="str">
        <f t="shared" ca="1" si="131"/>
        <v/>
      </c>
      <c r="C1150" s="80" t="str">
        <f t="shared" ca="1" si="125"/>
        <v/>
      </c>
      <c r="D1150" s="83" t="str">
        <f t="shared" ca="1" si="130"/>
        <v/>
      </c>
      <c r="E1150" s="81">
        <f t="shared" ca="1" si="129"/>
        <v>0</v>
      </c>
      <c r="F1150" s="83"/>
      <c r="G1150" s="82" t="str">
        <f t="shared" ca="1" si="126"/>
        <v/>
      </c>
      <c r="H1150" s="82" t="str">
        <f t="shared" ca="1" si="127"/>
        <v/>
      </c>
      <c r="I1150" s="82" t="str">
        <f t="shared" ca="1" si="128"/>
        <v/>
      </c>
    </row>
    <row r="1151" spans="2:9" ht="15" thickBot="1" x14ac:dyDescent="0.35">
      <c r="B1151" s="79" t="str">
        <f t="shared" ca="1" si="131"/>
        <v/>
      </c>
      <c r="C1151" s="80" t="str">
        <f t="shared" ca="1" si="125"/>
        <v/>
      </c>
      <c r="D1151" s="83" t="str">
        <f t="shared" ca="1" si="130"/>
        <v/>
      </c>
      <c r="E1151" s="81">
        <f t="shared" ca="1" si="129"/>
        <v>0</v>
      </c>
      <c r="F1151" s="83"/>
      <c r="G1151" s="82" t="str">
        <f t="shared" ca="1" si="126"/>
        <v/>
      </c>
      <c r="H1151" s="82" t="str">
        <f t="shared" ca="1" si="127"/>
        <v/>
      </c>
      <c r="I1151" s="82" t="str">
        <f t="shared" ca="1" si="128"/>
        <v/>
      </c>
    </row>
    <row r="1152" spans="2:9" ht="15" thickBot="1" x14ac:dyDescent="0.35">
      <c r="B1152" s="79" t="str">
        <f t="shared" ca="1" si="131"/>
        <v/>
      </c>
      <c r="C1152" s="80" t="str">
        <f t="shared" ca="1" si="125"/>
        <v/>
      </c>
      <c r="D1152" s="83" t="str">
        <f t="shared" ca="1" si="130"/>
        <v/>
      </c>
      <c r="E1152" s="81">
        <f t="shared" ca="1" si="129"/>
        <v>0</v>
      </c>
      <c r="F1152" s="83"/>
      <c r="G1152" s="82" t="str">
        <f t="shared" ca="1" si="126"/>
        <v/>
      </c>
      <c r="H1152" s="82" t="str">
        <f t="shared" ca="1" si="127"/>
        <v/>
      </c>
      <c r="I1152" s="82" t="str">
        <f t="shared" ca="1" si="128"/>
        <v/>
      </c>
    </row>
    <row r="1153" spans="2:9" ht="15" thickBot="1" x14ac:dyDescent="0.35">
      <c r="B1153" s="79" t="str">
        <f t="shared" ca="1" si="131"/>
        <v/>
      </c>
      <c r="C1153" s="80" t="str">
        <f t="shared" ca="1" si="125"/>
        <v/>
      </c>
      <c r="D1153" s="83" t="str">
        <f t="shared" ca="1" si="130"/>
        <v/>
      </c>
      <c r="E1153" s="81">
        <f t="shared" ca="1" si="129"/>
        <v>0</v>
      </c>
      <c r="F1153" s="83"/>
      <c r="G1153" s="82" t="str">
        <f t="shared" ca="1" si="126"/>
        <v/>
      </c>
      <c r="H1153" s="82" t="str">
        <f t="shared" ca="1" si="127"/>
        <v/>
      </c>
      <c r="I1153" s="82" t="str">
        <f t="shared" ca="1" si="128"/>
        <v/>
      </c>
    </row>
    <row r="1154" spans="2:9" ht="15" thickBot="1" x14ac:dyDescent="0.35">
      <c r="B1154" s="79" t="str">
        <f t="shared" ca="1" si="131"/>
        <v/>
      </c>
      <c r="C1154" s="80" t="str">
        <f t="shared" ca="1" si="125"/>
        <v/>
      </c>
      <c r="D1154" s="83" t="str">
        <f t="shared" ca="1" si="130"/>
        <v/>
      </c>
      <c r="E1154" s="81">
        <f t="shared" ca="1" si="129"/>
        <v>0</v>
      </c>
      <c r="F1154" s="83"/>
      <c r="G1154" s="82" t="str">
        <f t="shared" ca="1" si="126"/>
        <v/>
      </c>
      <c r="H1154" s="82" t="str">
        <f t="shared" ca="1" si="127"/>
        <v/>
      </c>
      <c r="I1154" s="82" t="str">
        <f t="shared" ca="1" si="128"/>
        <v/>
      </c>
    </row>
    <row r="1155" spans="2:9" ht="15" thickBot="1" x14ac:dyDescent="0.35">
      <c r="B1155" s="79" t="str">
        <f t="shared" ca="1" si="131"/>
        <v/>
      </c>
      <c r="C1155" s="80" t="str">
        <f t="shared" ca="1" si="125"/>
        <v/>
      </c>
      <c r="D1155" s="83" t="str">
        <f t="shared" ca="1" si="130"/>
        <v/>
      </c>
      <c r="E1155" s="81">
        <f t="shared" ca="1" si="129"/>
        <v>0</v>
      </c>
      <c r="F1155" s="83"/>
      <c r="G1155" s="82" t="str">
        <f t="shared" ca="1" si="126"/>
        <v/>
      </c>
      <c r="H1155" s="82" t="str">
        <f t="shared" ca="1" si="127"/>
        <v/>
      </c>
      <c r="I1155" s="82" t="str">
        <f t="shared" ca="1" si="128"/>
        <v/>
      </c>
    </row>
    <row r="1156" spans="2:9" ht="15" thickBot="1" x14ac:dyDescent="0.35">
      <c r="B1156" s="79" t="str">
        <f t="shared" ca="1" si="131"/>
        <v/>
      </c>
      <c r="C1156" s="80" t="str">
        <f t="shared" ca="1" si="125"/>
        <v/>
      </c>
      <c r="D1156" s="83" t="str">
        <f t="shared" ca="1" si="130"/>
        <v/>
      </c>
      <c r="E1156" s="81">
        <f t="shared" ca="1" si="129"/>
        <v>0</v>
      </c>
      <c r="F1156" s="83"/>
      <c r="G1156" s="82" t="str">
        <f t="shared" ca="1" si="126"/>
        <v/>
      </c>
      <c r="H1156" s="82" t="str">
        <f t="shared" ca="1" si="127"/>
        <v/>
      </c>
      <c r="I1156" s="82" t="str">
        <f t="shared" ca="1" si="128"/>
        <v/>
      </c>
    </row>
    <row r="1157" spans="2:9" ht="15" thickBot="1" x14ac:dyDescent="0.35">
      <c r="B1157" s="79" t="str">
        <f t="shared" ca="1" si="131"/>
        <v/>
      </c>
      <c r="C1157" s="80" t="str">
        <f t="shared" ca="1" si="125"/>
        <v/>
      </c>
      <c r="D1157" s="83" t="str">
        <f t="shared" ca="1" si="130"/>
        <v/>
      </c>
      <c r="E1157" s="81">
        <f t="shared" ca="1" si="129"/>
        <v>0</v>
      </c>
      <c r="F1157" s="83"/>
      <c r="G1157" s="82" t="str">
        <f t="shared" ca="1" si="126"/>
        <v/>
      </c>
      <c r="H1157" s="82" t="str">
        <f t="shared" ca="1" si="127"/>
        <v/>
      </c>
      <c r="I1157" s="82" t="str">
        <f t="shared" ca="1" si="128"/>
        <v/>
      </c>
    </row>
    <row r="1158" spans="2:9" ht="15" thickBot="1" x14ac:dyDescent="0.35">
      <c r="B1158" s="79" t="str">
        <f t="shared" ca="1" si="131"/>
        <v/>
      </c>
      <c r="C1158" s="80" t="str">
        <f t="shared" ca="1" si="125"/>
        <v/>
      </c>
      <c r="D1158" s="83" t="str">
        <f t="shared" ca="1" si="130"/>
        <v/>
      </c>
      <c r="E1158" s="81">
        <f t="shared" ca="1" si="129"/>
        <v>0</v>
      </c>
      <c r="F1158" s="83"/>
      <c r="G1158" s="82" t="str">
        <f t="shared" ca="1" si="126"/>
        <v/>
      </c>
      <c r="H1158" s="82" t="str">
        <f t="shared" ca="1" si="127"/>
        <v/>
      </c>
      <c r="I1158" s="82" t="str">
        <f t="shared" ca="1" si="128"/>
        <v/>
      </c>
    </row>
    <row r="1159" spans="2:9" ht="15" thickBot="1" x14ac:dyDescent="0.35">
      <c r="B1159" s="79" t="str">
        <f t="shared" ca="1" si="131"/>
        <v/>
      </c>
      <c r="C1159" s="80" t="str">
        <f t="shared" ca="1" si="125"/>
        <v/>
      </c>
      <c r="D1159" s="83" t="str">
        <f t="shared" ca="1" si="130"/>
        <v/>
      </c>
      <c r="E1159" s="81">
        <f t="shared" ca="1" si="129"/>
        <v>0</v>
      </c>
      <c r="F1159" s="83"/>
      <c r="G1159" s="82" t="str">
        <f t="shared" ca="1" si="126"/>
        <v/>
      </c>
      <c r="H1159" s="82" t="str">
        <f t="shared" ca="1" si="127"/>
        <v/>
      </c>
      <c r="I1159" s="82" t="str">
        <f t="shared" ca="1" si="128"/>
        <v/>
      </c>
    </row>
    <row r="1160" spans="2:9" ht="15" thickBot="1" x14ac:dyDescent="0.35">
      <c r="B1160" s="79" t="str">
        <f t="shared" ca="1" si="131"/>
        <v/>
      </c>
      <c r="C1160" s="80" t="str">
        <f t="shared" ca="1" si="125"/>
        <v/>
      </c>
      <c r="D1160" s="83" t="str">
        <f t="shared" ca="1" si="130"/>
        <v/>
      </c>
      <c r="E1160" s="81">
        <f t="shared" ca="1" si="129"/>
        <v>0</v>
      </c>
      <c r="F1160" s="83"/>
      <c r="G1160" s="82" t="str">
        <f t="shared" ca="1" si="126"/>
        <v/>
      </c>
      <c r="H1160" s="82" t="str">
        <f t="shared" ca="1" si="127"/>
        <v/>
      </c>
      <c r="I1160" s="82" t="str">
        <f t="shared" ca="1" si="128"/>
        <v/>
      </c>
    </row>
    <row r="1161" spans="2:9" ht="15" thickBot="1" x14ac:dyDescent="0.35">
      <c r="B1161" s="79" t="str">
        <f t="shared" ca="1" si="131"/>
        <v/>
      </c>
      <c r="C1161" s="80" t="str">
        <f t="shared" ca="1" si="125"/>
        <v/>
      </c>
      <c r="D1161" s="83" t="str">
        <f t="shared" ca="1" si="130"/>
        <v/>
      </c>
      <c r="E1161" s="81">
        <f t="shared" ca="1" si="129"/>
        <v>0</v>
      </c>
      <c r="F1161" s="83"/>
      <c r="G1161" s="82" t="str">
        <f t="shared" ca="1" si="126"/>
        <v/>
      </c>
      <c r="H1161" s="82" t="str">
        <f t="shared" ca="1" si="127"/>
        <v/>
      </c>
      <c r="I1161" s="82" t="str">
        <f t="shared" ca="1" si="128"/>
        <v/>
      </c>
    </row>
    <row r="1162" spans="2:9" ht="15" thickBot="1" x14ac:dyDescent="0.35">
      <c r="B1162" s="79" t="str">
        <f t="shared" ca="1" si="131"/>
        <v/>
      </c>
      <c r="C1162" s="80" t="str">
        <f t="shared" ca="1" si="125"/>
        <v/>
      </c>
      <c r="D1162" s="83" t="str">
        <f t="shared" ca="1" si="130"/>
        <v/>
      </c>
      <c r="E1162" s="81">
        <f t="shared" ca="1" si="129"/>
        <v>0</v>
      </c>
      <c r="F1162" s="83"/>
      <c r="G1162" s="82" t="str">
        <f t="shared" ca="1" si="126"/>
        <v/>
      </c>
      <c r="H1162" s="82" t="str">
        <f t="shared" ca="1" si="127"/>
        <v/>
      </c>
      <c r="I1162" s="82" t="str">
        <f t="shared" ca="1" si="128"/>
        <v/>
      </c>
    </row>
    <row r="1163" spans="2:9" ht="15" thickBot="1" x14ac:dyDescent="0.35">
      <c r="B1163" s="79" t="str">
        <f t="shared" ca="1" si="131"/>
        <v/>
      </c>
      <c r="C1163" s="80" t="str">
        <f t="shared" ca="1" si="125"/>
        <v/>
      </c>
      <c r="D1163" s="83" t="str">
        <f t="shared" ca="1" si="130"/>
        <v/>
      </c>
      <c r="E1163" s="81">
        <f t="shared" ca="1" si="129"/>
        <v>0</v>
      </c>
      <c r="F1163" s="83"/>
      <c r="G1163" s="82" t="str">
        <f t="shared" ca="1" si="126"/>
        <v/>
      </c>
      <c r="H1163" s="82" t="str">
        <f t="shared" ca="1" si="127"/>
        <v/>
      </c>
      <c r="I1163" s="82" t="str">
        <f t="shared" ca="1" si="128"/>
        <v/>
      </c>
    </row>
    <row r="1164" spans="2:9" ht="15" thickBot="1" x14ac:dyDescent="0.35">
      <c r="B1164" s="79" t="str">
        <f t="shared" ca="1" si="131"/>
        <v/>
      </c>
      <c r="C1164" s="80" t="str">
        <f t="shared" ca="1" si="125"/>
        <v/>
      </c>
      <c r="D1164" s="83" t="str">
        <f t="shared" ca="1" si="130"/>
        <v/>
      </c>
      <c r="E1164" s="81">
        <f t="shared" ca="1" si="129"/>
        <v>0</v>
      </c>
      <c r="F1164" s="83"/>
      <c r="G1164" s="82" t="str">
        <f t="shared" ca="1" si="126"/>
        <v/>
      </c>
      <c r="H1164" s="82" t="str">
        <f t="shared" ca="1" si="127"/>
        <v/>
      </c>
      <c r="I1164" s="82" t="str">
        <f t="shared" ca="1" si="128"/>
        <v/>
      </c>
    </row>
    <row r="1165" spans="2:9" ht="15" thickBot="1" x14ac:dyDescent="0.35">
      <c r="B1165" s="79" t="str">
        <f t="shared" ca="1" si="131"/>
        <v/>
      </c>
      <c r="C1165" s="80" t="str">
        <f t="shared" ca="1" si="125"/>
        <v/>
      </c>
      <c r="D1165" s="83" t="str">
        <f t="shared" ca="1" si="130"/>
        <v/>
      </c>
      <c r="E1165" s="81">
        <f t="shared" ca="1" si="129"/>
        <v>0</v>
      </c>
      <c r="F1165" s="83"/>
      <c r="G1165" s="82" t="str">
        <f t="shared" ca="1" si="126"/>
        <v/>
      </c>
      <c r="H1165" s="82" t="str">
        <f t="shared" ca="1" si="127"/>
        <v/>
      </c>
      <c r="I1165" s="82" t="str">
        <f t="shared" ca="1" si="128"/>
        <v/>
      </c>
    </row>
    <row r="1166" spans="2:9" ht="15" thickBot="1" x14ac:dyDescent="0.35">
      <c r="B1166" s="79" t="str">
        <f t="shared" ca="1" si="131"/>
        <v/>
      </c>
      <c r="C1166" s="80" t="str">
        <f t="shared" ca="1" si="125"/>
        <v/>
      </c>
      <c r="D1166" s="83" t="str">
        <f t="shared" ca="1" si="130"/>
        <v/>
      </c>
      <c r="E1166" s="81">
        <f t="shared" ca="1" si="129"/>
        <v>0</v>
      </c>
      <c r="F1166" s="83"/>
      <c r="G1166" s="82" t="str">
        <f t="shared" ca="1" si="126"/>
        <v/>
      </c>
      <c r="H1166" s="82" t="str">
        <f t="shared" ca="1" si="127"/>
        <v/>
      </c>
      <c r="I1166" s="82" t="str">
        <f t="shared" ca="1" si="128"/>
        <v/>
      </c>
    </row>
    <row r="1167" spans="2:9" ht="15" thickBot="1" x14ac:dyDescent="0.35">
      <c r="B1167" s="79" t="str">
        <f t="shared" ca="1" si="131"/>
        <v/>
      </c>
      <c r="C1167" s="80" t="str">
        <f t="shared" ca="1" si="125"/>
        <v/>
      </c>
      <c r="D1167" s="83" t="str">
        <f t="shared" ca="1" si="130"/>
        <v/>
      </c>
      <c r="E1167" s="81">
        <f t="shared" ca="1" si="129"/>
        <v>0</v>
      </c>
      <c r="F1167" s="83"/>
      <c r="G1167" s="82" t="str">
        <f t="shared" ca="1" si="126"/>
        <v/>
      </c>
      <c r="H1167" s="82" t="str">
        <f t="shared" ca="1" si="127"/>
        <v/>
      </c>
      <c r="I1167" s="82" t="str">
        <f t="shared" ca="1" si="128"/>
        <v/>
      </c>
    </row>
    <row r="1168" spans="2:9" ht="15" thickBot="1" x14ac:dyDescent="0.35">
      <c r="B1168" s="79" t="str">
        <f t="shared" ca="1" si="131"/>
        <v/>
      </c>
      <c r="C1168" s="80" t="str">
        <f t="shared" ca="1" si="125"/>
        <v/>
      </c>
      <c r="D1168" s="83" t="str">
        <f t="shared" ca="1" si="130"/>
        <v/>
      </c>
      <c r="E1168" s="81">
        <f t="shared" ca="1" si="129"/>
        <v>0</v>
      </c>
      <c r="F1168" s="83"/>
      <c r="G1168" s="82" t="str">
        <f t="shared" ca="1" si="126"/>
        <v/>
      </c>
      <c r="H1168" s="82" t="str">
        <f t="shared" ca="1" si="127"/>
        <v/>
      </c>
      <c r="I1168" s="82" t="str">
        <f t="shared" ca="1" si="128"/>
        <v/>
      </c>
    </row>
    <row r="1169" spans="2:9" ht="15" thickBot="1" x14ac:dyDescent="0.35">
      <c r="B1169" s="79" t="str">
        <f t="shared" ca="1" si="131"/>
        <v/>
      </c>
      <c r="C1169" s="80" t="str">
        <f t="shared" ca="1" si="125"/>
        <v/>
      </c>
      <c r="D1169" s="83" t="str">
        <f t="shared" ca="1" si="130"/>
        <v/>
      </c>
      <c r="E1169" s="81">
        <f t="shared" ca="1" si="129"/>
        <v>0</v>
      </c>
      <c r="F1169" s="83"/>
      <c r="G1169" s="82" t="str">
        <f t="shared" ca="1" si="126"/>
        <v/>
      </c>
      <c r="H1169" s="82" t="str">
        <f t="shared" ca="1" si="127"/>
        <v/>
      </c>
      <c r="I1169" s="82" t="str">
        <f t="shared" ca="1" si="128"/>
        <v/>
      </c>
    </row>
    <row r="1170" spans="2:9" ht="15" thickBot="1" x14ac:dyDescent="0.35">
      <c r="B1170" s="79" t="str">
        <f t="shared" ca="1" si="131"/>
        <v/>
      </c>
      <c r="C1170" s="80" t="str">
        <f t="shared" ca="1" si="125"/>
        <v/>
      </c>
      <c r="D1170" s="83" t="str">
        <f t="shared" ca="1" si="130"/>
        <v/>
      </c>
      <c r="E1170" s="81">
        <f t="shared" ca="1" si="129"/>
        <v>0</v>
      </c>
      <c r="F1170" s="83"/>
      <c r="G1170" s="82" t="str">
        <f t="shared" ca="1" si="126"/>
        <v/>
      </c>
      <c r="H1170" s="82" t="str">
        <f t="shared" ca="1" si="127"/>
        <v/>
      </c>
      <c r="I1170" s="82" t="str">
        <f t="shared" ca="1" si="128"/>
        <v/>
      </c>
    </row>
    <row r="1171" spans="2:9" ht="15" thickBot="1" x14ac:dyDescent="0.35">
      <c r="B1171" s="79" t="str">
        <f t="shared" ca="1" si="131"/>
        <v/>
      </c>
      <c r="C1171" s="80" t="str">
        <f t="shared" ca="1" si="125"/>
        <v/>
      </c>
      <c r="D1171" s="83" t="str">
        <f t="shared" ca="1" si="130"/>
        <v/>
      </c>
      <c r="E1171" s="81">
        <f t="shared" ca="1" si="129"/>
        <v>0</v>
      </c>
      <c r="F1171" s="83"/>
      <c r="G1171" s="82" t="str">
        <f t="shared" ca="1" si="126"/>
        <v/>
      </c>
      <c r="H1171" s="82" t="str">
        <f t="shared" ca="1" si="127"/>
        <v/>
      </c>
      <c r="I1171" s="82" t="str">
        <f t="shared" ca="1" si="128"/>
        <v/>
      </c>
    </row>
    <row r="1172" spans="2:9" ht="15" thickBot="1" x14ac:dyDescent="0.35">
      <c r="B1172" s="79" t="str">
        <f t="shared" ca="1" si="131"/>
        <v/>
      </c>
      <c r="C1172" s="80" t="str">
        <f t="shared" ca="1" si="125"/>
        <v/>
      </c>
      <c r="D1172" s="83" t="str">
        <f t="shared" ca="1" si="130"/>
        <v/>
      </c>
      <c r="E1172" s="81">
        <f t="shared" ca="1" si="129"/>
        <v>0</v>
      </c>
      <c r="F1172" s="83"/>
      <c r="G1172" s="82" t="str">
        <f t="shared" ca="1" si="126"/>
        <v/>
      </c>
      <c r="H1172" s="82" t="str">
        <f t="shared" ca="1" si="127"/>
        <v/>
      </c>
      <c r="I1172" s="82" t="str">
        <f t="shared" ca="1" si="128"/>
        <v/>
      </c>
    </row>
    <row r="1173" spans="2:9" ht="15" thickBot="1" x14ac:dyDescent="0.35">
      <c r="B1173" s="79" t="str">
        <f t="shared" ca="1" si="131"/>
        <v/>
      </c>
      <c r="C1173" s="80" t="str">
        <f t="shared" ca="1" si="125"/>
        <v/>
      </c>
      <c r="D1173" s="83" t="str">
        <f t="shared" ca="1" si="130"/>
        <v/>
      </c>
      <c r="E1173" s="81">
        <f t="shared" ca="1" si="129"/>
        <v>0</v>
      </c>
      <c r="F1173" s="83"/>
      <c r="G1173" s="82" t="str">
        <f t="shared" ca="1" si="126"/>
        <v/>
      </c>
      <c r="H1173" s="82" t="str">
        <f t="shared" ca="1" si="127"/>
        <v/>
      </c>
      <c r="I1173" s="82" t="str">
        <f t="shared" ca="1" si="128"/>
        <v/>
      </c>
    </row>
    <row r="1174" spans="2:9" ht="15" thickBot="1" x14ac:dyDescent="0.35">
      <c r="B1174" s="79" t="str">
        <f t="shared" ca="1" si="131"/>
        <v/>
      </c>
      <c r="C1174" s="80" t="str">
        <f t="shared" ca="1" si="125"/>
        <v/>
      </c>
      <c r="D1174" s="83" t="str">
        <f t="shared" ca="1" si="130"/>
        <v/>
      </c>
      <c r="E1174" s="81">
        <f t="shared" ca="1" si="129"/>
        <v>0</v>
      </c>
      <c r="F1174" s="83"/>
      <c r="G1174" s="82" t="str">
        <f t="shared" ca="1" si="126"/>
        <v/>
      </c>
      <c r="H1174" s="82" t="str">
        <f t="shared" ca="1" si="127"/>
        <v/>
      </c>
      <c r="I1174" s="82" t="str">
        <f t="shared" ca="1" si="128"/>
        <v/>
      </c>
    </row>
    <row r="1175" spans="2:9" ht="15" thickBot="1" x14ac:dyDescent="0.35">
      <c r="B1175" s="79" t="str">
        <f t="shared" ca="1" si="131"/>
        <v/>
      </c>
      <c r="C1175" s="80" t="str">
        <f t="shared" ca="1" si="125"/>
        <v/>
      </c>
      <c r="D1175" s="83" t="str">
        <f t="shared" ca="1" si="130"/>
        <v/>
      </c>
      <c r="E1175" s="81">
        <f t="shared" ca="1" si="129"/>
        <v>0</v>
      </c>
      <c r="F1175" s="83"/>
      <c r="G1175" s="82" t="str">
        <f t="shared" ca="1" si="126"/>
        <v/>
      </c>
      <c r="H1175" s="82" t="str">
        <f t="shared" ca="1" si="127"/>
        <v/>
      </c>
      <c r="I1175" s="82" t="str">
        <f t="shared" ca="1" si="128"/>
        <v/>
      </c>
    </row>
    <row r="1176" spans="2:9" ht="15" thickBot="1" x14ac:dyDescent="0.35">
      <c r="B1176" s="79" t="str">
        <f t="shared" ca="1" si="131"/>
        <v/>
      </c>
      <c r="C1176" s="80" t="str">
        <f t="shared" ref="C1176:C1239" ca="1" si="132">IF($E$10="End of the Period",IF(B1176="","",IF(OR(payment_frequency_4="Weekly",payment_frequency_4="Bi-weekly",payment_frequency_4="Semi-monthly"),first_payment_date_4+B1176*VLOOKUP(payment_frequency_4,periodic_table,2,0),EDATE(first_payment_date_4,B1176*VLOOKUP(payment_frequency_4,periodic_table,2,0)))),IF(B1176="","",IF(OR(payment_frequency_4="Weekly",payment_frequency_4="Bi-weekly",payment_frequency_4="Semi-monthly"),first_payment_date_4+(B1176-1)*VLOOKUP(payment_frequency_4,periodic_table,2,0),EDATE(first_payment_date_4,(B1176-1)*VLOOKUP(payment_frequency_4,periodic_table,2,0)))))</f>
        <v/>
      </c>
      <c r="D1176" s="83" t="str">
        <f t="shared" ca="1" si="130"/>
        <v/>
      </c>
      <c r="E1176" s="81">
        <f t="shared" ca="1" si="129"/>
        <v>0</v>
      </c>
      <c r="F1176" s="83"/>
      <c r="G1176" s="82" t="str">
        <f t="shared" ref="G1176:G1239" ca="1" si="133">IF(AND(payment_type_4=1,B1176=1),0,IF(B1176="","",I1175*rate_4))</f>
        <v/>
      </c>
      <c r="H1176" s="82" t="str">
        <f t="shared" ca="1" si="127"/>
        <v/>
      </c>
      <c r="I1176" s="82" t="str">
        <f t="shared" ca="1" si="128"/>
        <v/>
      </c>
    </row>
    <row r="1177" spans="2:9" ht="15" thickBot="1" x14ac:dyDescent="0.35">
      <c r="B1177" s="79" t="str">
        <f t="shared" ca="1" si="131"/>
        <v/>
      </c>
      <c r="C1177" s="80" t="str">
        <f t="shared" ca="1" si="132"/>
        <v/>
      </c>
      <c r="D1177" s="83" t="str">
        <f t="shared" ca="1" si="130"/>
        <v/>
      </c>
      <c r="E1177" s="81">
        <f t="shared" ca="1" si="129"/>
        <v>0</v>
      </c>
      <c r="F1177" s="83"/>
      <c r="G1177" s="82" t="str">
        <f t="shared" ca="1" si="133"/>
        <v/>
      </c>
      <c r="H1177" s="82" t="str">
        <f t="shared" ref="H1177:H1240" ca="1" si="134">IF(B1177="","",D1177-G1177+E1177+F1177)</f>
        <v/>
      </c>
      <c r="I1177" s="82" t="str">
        <f t="shared" ref="I1177:I1240" ca="1" si="135">IFERROR(IF(H1177&lt;=0,"",I1176-H1177),"")</f>
        <v/>
      </c>
    </row>
    <row r="1178" spans="2:9" ht="15" thickBot="1" x14ac:dyDescent="0.35">
      <c r="B1178" s="79" t="str">
        <f t="shared" ca="1" si="131"/>
        <v/>
      </c>
      <c r="C1178" s="80" t="str">
        <f t="shared" ca="1" si="132"/>
        <v/>
      </c>
      <c r="D1178" s="83" t="str">
        <f t="shared" ca="1" si="130"/>
        <v/>
      </c>
      <c r="E1178" s="81">
        <f t="shared" ca="1" si="129"/>
        <v>0</v>
      </c>
      <c r="F1178" s="83"/>
      <c r="G1178" s="82" t="str">
        <f t="shared" ca="1" si="133"/>
        <v/>
      </c>
      <c r="H1178" s="82" t="str">
        <f t="shared" ca="1" si="134"/>
        <v/>
      </c>
      <c r="I1178" s="82" t="str">
        <f t="shared" ca="1" si="135"/>
        <v/>
      </c>
    </row>
    <row r="1179" spans="2:9" ht="15" thickBot="1" x14ac:dyDescent="0.35">
      <c r="B1179" s="79" t="str">
        <f t="shared" ca="1" si="131"/>
        <v/>
      </c>
      <c r="C1179" s="80" t="str">
        <f t="shared" ca="1" si="132"/>
        <v/>
      </c>
      <c r="D1179" s="83" t="str">
        <f t="shared" ca="1" si="130"/>
        <v/>
      </c>
      <c r="E1179" s="81">
        <f t="shared" ca="1" si="129"/>
        <v>0</v>
      </c>
      <c r="F1179" s="83"/>
      <c r="G1179" s="82" t="str">
        <f t="shared" ca="1" si="133"/>
        <v/>
      </c>
      <c r="H1179" s="82" t="str">
        <f t="shared" ca="1" si="134"/>
        <v/>
      </c>
      <c r="I1179" s="82" t="str">
        <f t="shared" ca="1" si="135"/>
        <v/>
      </c>
    </row>
    <row r="1180" spans="2:9" ht="15" thickBot="1" x14ac:dyDescent="0.35">
      <c r="B1180" s="79" t="str">
        <f t="shared" ca="1" si="131"/>
        <v/>
      </c>
      <c r="C1180" s="80" t="str">
        <f t="shared" ca="1" si="132"/>
        <v/>
      </c>
      <c r="D1180" s="83" t="str">
        <f t="shared" ca="1" si="130"/>
        <v/>
      </c>
      <c r="E1180" s="81">
        <f t="shared" ca="1" si="129"/>
        <v>0</v>
      </c>
      <c r="F1180" s="83"/>
      <c r="G1180" s="82" t="str">
        <f t="shared" ca="1" si="133"/>
        <v/>
      </c>
      <c r="H1180" s="82" t="str">
        <f t="shared" ca="1" si="134"/>
        <v/>
      </c>
      <c r="I1180" s="82" t="str">
        <f t="shared" ca="1" si="135"/>
        <v/>
      </c>
    </row>
    <row r="1181" spans="2:9" ht="15" thickBot="1" x14ac:dyDescent="0.35">
      <c r="B1181" s="79" t="str">
        <f t="shared" ca="1" si="131"/>
        <v/>
      </c>
      <c r="C1181" s="80" t="str">
        <f t="shared" ca="1" si="132"/>
        <v/>
      </c>
      <c r="D1181" s="83" t="str">
        <f t="shared" ca="1" si="130"/>
        <v/>
      </c>
      <c r="E1181" s="81">
        <f t="shared" ca="1" si="129"/>
        <v>0</v>
      </c>
      <c r="F1181" s="83"/>
      <c r="G1181" s="82" t="str">
        <f t="shared" ca="1" si="133"/>
        <v/>
      </c>
      <c r="H1181" s="82" t="str">
        <f t="shared" ca="1" si="134"/>
        <v/>
      </c>
      <c r="I1181" s="82" t="str">
        <f t="shared" ca="1" si="135"/>
        <v/>
      </c>
    </row>
    <row r="1182" spans="2:9" ht="15" thickBot="1" x14ac:dyDescent="0.35">
      <c r="B1182" s="79" t="str">
        <f t="shared" ca="1" si="131"/>
        <v/>
      </c>
      <c r="C1182" s="80" t="str">
        <f t="shared" ca="1" si="132"/>
        <v/>
      </c>
      <c r="D1182" s="83" t="str">
        <f t="shared" ca="1" si="130"/>
        <v/>
      </c>
      <c r="E1182" s="81">
        <f t="shared" ca="1" si="129"/>
        <v>0</v>
      </c>
      <c r="F1182" s="83"/>
      <c r="G1182" s="82" t="str">
        <f t="shared" ca="1" si="133"/>
        <v/>
      </c>
      <c r="H1182" s="82" t="str">
        <f t="shared" ca="1" si="134"/>
        <v/>
      </c>
      <c r="I1182" s="82" t="str">
        <f t="shared" ca="1" si="135"/>
        <v/>
      </c>
    </row>
    <row r="1183" spans="2:9" ht="15" thickBot="1" x14ac:dyDescent="0.35">
      <c r="B1183" s="79" t="str">
        <f t="shared" ca="1" si="131"/>
        <v/>
      </c>
      <c r="C1183" s="80" t="str">
        <f t="shared" ca="1" si="132"/>
        <v/>
      </c>
      <c r="D1183" s="83" t="str">
        <f t="shared" ca="1" si="130"/>
        <v/>
      </c>
      <c r="E1183" s="81">
        <f t="shared" ca="1" si="129"/>
        <v>0</v>
      </c>
      <c r="F1183" s="83"/>
      <c r="G1183" s="82" t="str">
        <f t="shared" ca="1" si="133"/>
        <v/>
      </c>
      <c r="H1183" s="82" t="str">
        <f t="shared" ca="1" si="134"/>
        <v/>
      </c>
      <c r="I1183" s="82" t="str">
        <f t="shared" ca="1" si="135"/>
        <v/>
      </c>
    </row>
    <row r="1184" spans="2:9" ht="15" thickBot="1" x14ac:dyDescent="0.35">
      <c r="B1184" s="79" t="str">
        <f t="shared" ca="1" si="131"/>
        <v/>
      </c>
      <c r="C1184" s="80" t="str">
        <f t="shared" ca="1" si="132"/>
        <v/>
      </c>
      <c r="D1184" s="83" t="str">
        <f t="shared" ca="1" si="130"/>
        <v/>
      </c>
      <c r="E1184" s="81">
        <f t="shared" ca="1" si="129"/>
        <v>0</v>
      </c>
      <c r="F1184" s="83"/>
      <c r="G1184" s="82" t="str">
        <f t="shared" ca="1" si="133"/>
        <v/>
      </c>
      <c r="H1184" s="82" t="str">
        <f t="shared" ca="1" si="134"/>
        <v/>
      </c>
      <c r="I1184" s="82" t="str">
        <f t="shared" ca="1" si="135"/>
        <v/>
      </c>
    </row>
    <row r="1185" spans="2:9" ht="15" thickBot="1" x14ac:dyDescent="0.35">
      <c r="B1185" s="79" t="str">
        <f t="shared" ca="1" si="131"/>
        <v/>
      </c>
      <c r="C1185" s="80" t="str">
        <f t="shared" ca="1" si="132"/>
        <v/>
      </c>
      <c r="D1185" s="83" t="str">
        <f t="shared" ca="1" si="130"/>
        <v/>
      </c>
      <c r="E1185" s="81">
        <f t="shared" ca="1" si="129"/>
        <v>0</v>
      </c>
      <c r="F1185" s="83"/>
      <c r="G1185" s="82" t="str">
        <f t="shared" ca="1" si="133"/>
        <v/>
      </c>
      <c r="H1185" s="82" t="str">
        <f t="shared" ca="1" si="134"/>
        <v/>
      </c>
      <c r="I1185" s="82" t="str">
        <f t="shared" ca="1" si="135"/>
        <v/>
      </c>
    </row>
    <row r="1186" spans="2:9" ht="15" thickBot="1" x14ac:dyDescent="0.35">
      <c r="B1186" s="79" t="str">
        <f t="shared" ca="1" si="131"/>
        <v/>
      </c>
      <c r="C1186" s="80" t="str">
        <f t="shared" ca="1" si="132"/>
        <v/>
      </c>
      <c r="D1186" s="83" t="str">
        <f t="shared" ca="1" si="130"/>
        <v/>
      </c>
      <c r="E1186" s="81">
        <f t="shared" ca="1" si="129"/>
        <v>0</v>
      </c>
      <c r="F1186" s="83"/>
      <c r="G1186" s="82" t="str">
        <f t="shared" ca="1" si="133"/>
        <v/>
      </c>
      <c r="H1186" s="82" t="str">
        <f t="shared" ca="1" si="134"/>
        <v/>
      </c>
      <c r="I1186" s="82" t="str">
        <f t="shared" ca="1" si="135"/>
        <v/>
      </c>
    </row>
    <row r="1187" spans="2:9" ht="15" thickBot="1" x14ac:dyDescent="0.35">
      <c r="B1187" s="79" t="str">
        <f t="shared" ca="1" si="131"/>
        <v/>
      </c>
      <c r="C1187" s="80" t="str">
        <f t="shared" ca="1" si="132"/>
        <v/>
      </c>
      <c r="D1187" s="83" t="str">
        <f t="shared" ca="1" si="130"/>
        <v/>
      </c>
      <c r="E1187" s="81">
        <f t="shared" ca="1" si="129"/>
        <v>0</v>
      </c>
      <c r="F1187" s="83"/>
      <c r="G1187" s="82" t="str">
        <f t="shared" ca="1" si="133"/>
        <v/>
      </c>
      <c r="H1187" s="82" t="str">
        <f t="shared" ca="1" si="134"/>
        <v/>
      </c>
      <c r="I1187" s="82" t="str">
        <f t="shared" ca="1" si="135"/>
        <v/>
      </c>
    </row>
    <row r="1188" spans="2:9" ht="15" thickBot="1" x14ac:dyDescent="0.35">
      <c r="B1188" s="79" t="str">
        <f t="shared" ca="1" si="131"/>
        <v/>
      </c>
      <c r="C1188" s="80" t="str">
        <f t="shared" ca="1" si="132"/>
        <v/>
      </c>
      <c r="D1188" s="83" t="str">
        <f t="shared" ca="1" si="130"/>
        <v/>
      </c>
      <c r="E1188" s="81">
        <f t="shared" ref="E1188:E1251" ca="1" si="136">IFERROR(IF(I1187-D1188&lt;$E$13,0,IF(B1188=$I$17,$E$13,IF(B1188&lt;$I$17,0,IF(MOD(B1188-$I$17,$E$18)=0,$E$13,0)))),0)</f>
        <v>0</v>
      </c>
      <c r="F1188" s="83"/>
      <c r="G1188" s="82" t="str">
        <f t="shared" ca="1" si="133"/>
        <v/>
      </c>
      <c r="H1188" s="82" t="str">
        <f t="shared" ca="1" si="134"/>
        <v/>
      </c>
      <c r="I1188" s="82" t="str">
        <f t="shared" ca="1" si="135"/>
        <v/>
      </c>
    </row>
    <row r="1189" spans="2:9" ht="15" thickBot="1" x14ac:dyDescent="0.35">
      <c r="B1189" s="79" t="str">
        <f t="shared" ca="1" si="131"/>
        <v/>
      </c>
      <c r="C1189" s="80" t="str">
        <f t="shared" ca="1" si="132"/>
        <v/>
      </c>
      <c r="D1189" s="83" t="str">
        <f t="shared" ca="1" si="130"/>
        <v/>
      </c>
      <c r="E1189" s="81">
        <f t="shared" ca="1" si="136"/>
        <v>0</v>
      </c>
      <c r="F1189" s="83"/>
      <c r="G1189" s="82" t="str">
        <f t="shared" ca="1" si="133"/>
        <v/>
      </c>
      <c r="H1189" s="82" t="str">
        <f t="shared" ca="1" si="134"/>
        <v/>
      </c>
      <c r="I1189" s="82" t="str">
        <f t="shared" ca="1" si="135"/>
        <v/>
      </c>
    </row>
    <row r="1190" spans="2:9" ht="15" thickBot="1" x14ac:dyDescent="0.35">
      <c r="B1190" s="79" t="str">
        <f t="shared" ca="1" si="131"/>
        <v/>
      </c>
      <c r="C1190" s="80" t="str">
        <f t="shared" ca="1" si="132"/>
        <v/>
      </c>
      <c r="D1190" s="83" t="str">
        <f t="shared" ca="1" si="130"/>
        <v/>
      </c>
      <c r="E1190" s="81">
        <f t="shared" ca="1" si="136"/>
        <v>0</v>
      </c>
      <c r="F1190" s="83"/>
      <c r="G1190" s="82" t="str">
        <f t="shared" ca="1" si="133"/>
        <v/>
      </c>
      <c r="H1190" s="82" t="str">
        <f t="shared" ca="1" si="134"/>
        <v/>
      </c>
      <c r="I1190" s="82" t="str">
        <f t="shared" ca="1" si="135"/>
        <v/>
      </c>
    </row>
    <row r="1191" spans="2:9" ht="15" thickBot="1" x14ac:dyDescent="0.35">
      <c r="B1191" s="79" t="str">
        <f t="shared" ca="1" si="131"/>
        <v/>
      </c>
      <c r="C1191" s="80" t="str">
        <f t="shared" ca="1" si="132"/>
        <v/>
      </c>
      <c r="D1191" s="83" t="str">
        <f t="shared" ca="1" si="130"/>
        <v/>
      </c>
      <c r="E1191" s="81">
        <f t="shared" ca="1" si="136"/>
        <v>0</v>
      </c>
      <c r="F1191" s="83"/>
      <c r="G1191" s="82" t="str">
        <f t="shared" ca="1" si="133"/>
        <v/>
      </c>
      <c r="H1191" s="82" t="str">
        <f t="shared" ca="1" si="134"/>
        <v/>
      </c>
      <c r="I1191" s="82" t="str">
        <f t="shared" ca="1" si="135"/>
        <v/>
      </c>
    </row>
    <row r="1192" spans="2:9" ht="15" thickBot="1" x14ac:dyDescent="0.35">
      <c r="B1192" s="79" t="str">
        <f t="shared" ca="1" si="131"/>
        <v/>
      </c>
      <c r="C1192" s="80" t="str">
        <f t="shared" ca="1" si="132"/>
        <v/>
      </c>
      <c r="D1192" s="83" t="str">
        <f t="shared" ca="1" si="130"/>
        <v/>
      </c>
      <c r="E1192" s="81">
        <f t="shared" ca="1" si="136"/>
        <v>0</v>
      </c>
      <c r="F1192" s="83"/>
      <c r="G1192" s="82" t="str">
        <f t="shared" ca="1" si="133"/>
        <v/>
      </c>
      <c r="H1192" s="82" t="str">
        <f t="shared" ca="1" si="134"/>
        <v/>
      </c>
      <c r="I1192" s="82" t="str">
        <f t="shared" ca="1" si="135"/>
        <v/>
      </c>
    </row>
    <row r="1193" spans="2:9" ht="15" thickBot="1" x14ac:dyDescent="0.35">
      <c r="B1193" s="79" t="str">
        <f t="shared" ca="1" si="131"/>
        <v/>
      </c>
      <c r="C1193" s="80" t="str">
        <f t="shared" ca="1" si="132"/>
        <v/>
      </c>
      <c r="D1193" s="83" t="str">
        <f t="shared" ref="D1193:D1256" ca="1" si="137">IF(B1193="","",IF(I1192&lt;payment_4,I1192*(1+rate_4),payment_4))</f>
        <v/>
      </c>
      <c r="E1193" s="81">
        <f t="shared" ca="1" si="136"/>
        <v>0</v>
      </c>
      <c r="F1193" s="83"/>
      <c r="G1193" s="82" t="str">
        <f t="shared" ca="1" si="133"/>
        <v/>
      </c>
      <c r="H1193" s="82" t="str">
        <f t="shared" ca="1" si="134"/>
        <v/>
      </c>
      <c r="I1193" s="82" t="str">
        <f t="shared" ca="1" si="135"/>
        <v/>
      </c>
    </row>
    <row r="1194" spans="2:9" ht="15" thickBot="1" x14ac:dyDescent="0.35">
      <c r="B1194" s="79" t="str">
        <f t="shared" ca="1" si="131"/>
        <v/>
      </c>
      <c r="C1194" s="80" t="str">
        <f t="shared" ca="1" si="132"/>
        <v/>
      </c>
      <c r="D1194" s="83" t="str">
        <f t="shared" ca="1" si="137"/>
        <v/>
      </c>
      <c r="E1194" s="81">
        <f t="shared" ca="1" si="136"/>
        <v>0</v>
      </c>
      <c r="F1194" s="83"/>
      <c r="G1194" s="82" t="str">
        <f t="shared" ca="1" si="133"/>
        <v/>
      </c>
      <c r="H1194" s="82" t="str">
        <f t="shared" ca="1" si="134"/>
        <v/>
      </c>
      <c r="I1194" s="82" t="str">
        <f t="shared" ca="1" si="135"/>
        <v/>
      </c>
    </row>
    <row r="1195" spans="2:9" ht="15" thickBot="1" x14ac:dyDescent="0.35">
      <c r="B1195" s="79" t="str">
        <f t="shared" ca="1" si="131"/>
        <v/>
      </c>
      <c r="C1195" s="80" t="str">
        <f t="shared" ca="1" si="132"/>
        <v/>
      </c>
      <c r="D1195" s="83" t="str">
        <f t="shared" ca="1" si="137"/>
        <v/>
      </c>
      <c r="E1195" s="81">
        <f t="shared" ca="1" si="136"/>
        <v>0</v>
      </c>
      <c r="F1195" s="83"/>
      <c r="G1195" s="82" t="str">
        <f t="shared" ca="1" si="133"/>
        <v/>
      </c>
      <c r="H1195" s="82" t="str">
        <f t="shared" ca="1" si="134"/>
        <v/>
      </c>
      <c r="I1195" s="82" t="str">
        <f t="shared" ca="1" si="135"/>
        <v/>
      </c>
    </row>
    <row r="1196" spans="2:9" ht="15" thickBot="1" x14ac:dyDescent="0.35">
      <c r="B1196" s="79" t="str">
        <f t="shared" ca="1" si="131"/>
        <v/>
      </c>
      <c r="C1196" s="80" t="str">
        <f t="shared" ca="1" si="132"/>
        <v/>
      </c>
      <c r="D1196" s="83" t="str">
        <f t="shared" ca="1" si="137"/>
        <v/>
      </c>
      <c r="E1196" s="81">
        <f t="shared" ca="1" si="136"/>
        <v>0</v>
      </c>
      <c r="F1196" s="83"/>
      <c r="G1196" s="82" t="str">
        <f t="shared" ca="1" si="133"/>
        <v/>
      </c>
      <c r="H1196" s="82" t="str">
        <f t="shared" ca="1" si="134"/>
        <v/>
      </c>
      <c r="I1196" s="82" t="str">
        <f t="shared" ca="1" si="135"/>
        <v/>
      </c>
    </row>
    <row r="1197" spans="2:9" ht="15" thickBot="1" x14ac:dyDescent="0.35">
      <c r="B1197" s="79" t="str">
        <f t="shared" ca="1" si="131"/>
        <v/>
      </c>
      <c r="C1197" s="80" t="str">
        <f t="shared" ca="1" si="132"/>
        <v/>
      </c>
      <c r="D1197" s="83" t="str">
        <f t="shared" ca="1" si="137"/>
        <v/>
      </c>
      <c r="E1197" s="81">
        <f t="shared" ca="1" si="136"/>
        <v>0</v>
      </c>
      <c r="F1197" s="83"/>
      <c r="G1197" s="82" t="str">
        <f t="shared" ca="1" si="133"/>
        <v/>
      </c>
      <c r="H1197" s="82" t="str">
        <f t="shared" ca="1" si="134"/>
        <v/>
      </c>
      <c r="I1197" s="82" t="str">
        <f t="shared" ca="1" si="135"/>
        <v/>
      </c>
    </row>
    <row r="1198" spans="2:9" ht="15" thickBot="1" x14ac:dyDescent="0.35">
      <c r="B1198" s="79" t="str">
        <f t="shared" ca="1" si="131"/>
        <v/>
      </c>
      <c r="C1198" s="80" t="str">
        <f t="shared" ca="1" si="132"/>
        <v/>
      </c>
      <c r="D1198" s="83" t="str">
        <f t="shared" ca="1" si="137"/>
        <v/>
      </c>
      <c r="E1198" s="81">
        <f t="shared" ca="1" si="136"/>
        <v>0</v>
      </c>
      <c r="F1198" s="83"/>
      <c r="G1198" s="82" t="str">
        <f t="shared" ca="1" si="133"/>
        <v/>
      </c>
      <c r="H1198" s="82" t="str">
        <f t="shared" ca="1" si="134"/>
        <v/>
      </c>
      <c r="I1198" s="82" t="str">
        <f t="shared" ca="1" si="135"/>
        <v/>
      </c>
    </row>
    <row r="1199" spans="2:9" ht="15" thickBot="1" x14ac:dyDescent="0.35">
      <c r="B1199" s="79" t="str">
        <f t="shared" ref="B1199:B1262" ca="1" si="138">IFERROR(IF(I1198&lt;=0,"",B1198+1),"")</f>
        <v/>
      </c>
      <c r="C1199" s="80" t="str">
        <f t="shared" ca="1" si="132"/>
        <v/>
      </c>
      <c r="D1199" s="83" t="str">
        <f t="shared" ca="1" si="137"/>
        <v/>
      </c>
      <c r="E1199" s="81">
        <f t="shared" ca="1" si="136"/>
        <v>0</v>
      </c>
      <c r="F1199" s="83"/>
      <c r="G1199" s="82" t="str">
        <f t="shared" ca="1" si="133"/>
        <v/>
      </c>
      <c r="H1199" s="82" t="str">
        <f t="shared" ca="1" si="134"/>
        <v/>
      </c>
      <c r="I1199" s="82" t="str">
        <f t="shared" ca="1" si="135"/>
        <v/>
      </c>
    </row>
    <row r="1200" spans="2:9" ht="15" thickBot="1" x14ac:dyDescent="0.35">
      <c r="B1200" s="79" t="str">
        <f t="shared" ca="1" si="138"/>
        <v/>
      </c>
      <c r="C1200" s="80" t="str">
        <f t="shared" ca="1" si="132"/>
        <v/>
      </c>
      <c r="D1200" s="83" t="str">
        <f t="shared" ca="1" si="137"/>
        <v/>
      </c>
      <c r="E1200" s="81">
        <f t="shared" ca="1" si="136"/>
        <v>0</v>
      </c>
      <c r="F1200" s="83"/>
      <c r="G1200" s="82" t="str">
        <f t="shared" ca="1" si="133"/>
        <v/>
      </c>
      <c r="H1200" s="82" t="str">
        <f t="shared" ca="1" si="134"/>
        <v/>
      </c>
      <c r="I1200" s="82" t="str">
        <f t="shared" ca="1" si="135"/>
        <v/>
      </c>
    </row>
    <row r="1201" spans="2:9" ht="15" thickBot="1" x14ac:dyDescent="0.35">
      <c r="B1201" s="79" t="str">
        <f t="shared" ca="1" si="138"/>
        <v/>
      </c>
      <c r="C1201" s="80" t="str">
        <f t="shared" ca="1" si="132"/>
        <v/>
      </c>
      <c r="D1201" s="83" t="str">
        <f t="shared" ca="1" si="137"/>
        <v/>
      </c>
      <c r="E1201" s="81">
        <f t="shared" ca="1" si="136"/>
        <v>0</v>
      </c>
      <c r="F1201" s="83"/>
      <c r="G1201" s="82" t="str">
        <f t="shared" ca="1" si="133"/>
        <v/>
      </c>
      <c r="H1201" s="82" t="str">
        <f t="shared" ca="1" si="134"/>
        <v/>
      </c>
      <c r="I1201" s="82" t="str">
        <f t="shared" ca="1" si="135"/>
        <v/>
      </c>
    </row>
    <row r="1202" spans="2:9" ht="15" thickBot="1" x14ac:dyDescent="0.35">
      <c r="B1202" s="79" t="str">
        <f t="shared" ca="1" si="138"/>
        <v/>
      </c>
      <c r="C1202" s="80" t="str">
        <f t="shared" ca="1" si="132"/>
        <v/>
      </c>
      <c r="D1202" s="83" t="str">
        <f t="shared" ca="1" si="137"/>
        <v/>
      </c>
      <c r="E1202" s="81">
        <f t="shared" ca="1" si="136"/>
        <v>0</v>
      </c>
      <c r="F1202" s="83"/>
      <c r="G1202" s="82" t="str">
        <f t="shared" ca="1" si="133"/>
        <v/>
      </c>
      <c r="H1202" s="82" t="str">
        <f t="shared" ca="1" si="134"/>
        <v/>
      </c>
      <c r="I1202" s="82" t="str">
        <f t="shared" ca="1" si="135"/>
        <v/>
      </c>
    </row>
    <row r="1203" spans="2:9" ht="15" thickBot="1" x14ac:dyDescent="0.35">
      <c r="B1203" s="79" t="str">
        <f t="shared" ca="1" si="138"/>
        <v/>
      </c>
      <c r="C1203" s="80" t="str">
        <f t="shared" ca="1" si="132"/>
        <v/>
      </c>
      <c r="D1203" s="83" t="str">
        <f t="shared" ca="1" si="137"/>
        <v/>
      </c>
      <c r="E1203" s="81">
        <f t="shared" ca="1" si="136"/>
        <v>0</v>
      </c>
      <c r="F1203" s="83"/>
      <c r="G1203" s="82" t="str">
        <f t="shared" ca="1" si="133"/>
        <v/>
      </c>
      <c r="H1203" s="82" t="str">
        <f t="shared" ca="1" si="134"/>
        <v/>
      </c>
      <c r="I1203" s="82" t="str">
        <f t="shared" ca="1" si="135"/>
        <v/>
      </c>
    </row>
    <row r="1204" spans="2:9" ht="15" thickBot="1" x14ac:dyDescent="0.35">
      <c r="B1204" s="79" t="str">
        <f t="shared" ca="1" si="138"/>
        <v/>
      </c>
      <c r="C1204" s="80" t="str">
        <f t="shared" ca="1" si="132"/>
        <v/>
      </c>
      <c r="D1204" s="83" t="str">
        <f t="shared" ca="1" si="137"/>
        <v/>
      </c>
      <c r="E1204" s="81">
        <f t="shared" ca="1" si="136"/>
        <v>0</v>
      </c>
      <c r="F1204" s="83"/>
      <c r="G1204" s="82" t="str">
        <f t="shared" ca="1" si="133"/>
        <v/>
      </c>
      <c r="H1204" s="82" t="str">
        <f t="shared" ca="1" si="134"/>
        <v/>
      </c>
      <c r="I1204" s="82" t="str">
        <f t="shared" ca="1" si="135"/>
        <v/>
      </c>
    </row>
    <row r="1205" spans="2:9" ht="15" thickBot="1" x14ac:dyDescent="0.35">
      <c r="B1205" s="79" t="str">
        <f t="shared" ca="1" si="138"/>
        <v/>
      </c>
      <c r="C1205" s="80" t="str">
        <f t="shared" ca="1" si="132"/>
        <v/>
      </c>
      <c r="D1205" s="83" t="str">
        <f t="shared" ca="1" si="137"/>
        <v/>
      </c>
      <c r="E1205" s="81">
        <f t="shared" ca="1" si="136"/>
        <v>0</v>
      </c>
      <c r="F1205" s="83"/>
      <c r="G1205" s="82" t="str">
        <f t="shared" ca="1" si="133"/>
        <v/>
      </c>
      <c r="H1205" s="82" t="str">
        <f t="shared" ca="1" si="134"/>
        <v/>
      </c>
      <c r="I1205" s="82" t="str">
        <f t="shared" ca="1" si="135"/>
        <v/>
      </c>
    </row>
    <row r="1206" spans="2:9" ht="15" thickBot="1" x14ac:dyDescent="0.35">
      <c r="B1206" s="79" t="str">
        <f t="shared" ca="1" si="138"/>
        <v/>
      </c>
      <c r="C1206" s="80" t="str">
        <f t="shared" ca="1" si="132"/>
        <v/>
      </c>
      <c r="D1206" s="83" t="str">
        <f t="shared" ca="1" si="137"/>
        <v/>
      </c>
      <c r="E1206" s="81">
        <f t="shared" ca="1" si="136"/>
        <v>0</v>
      </c>
      <c r="F1206" s="83"/>
      <c r="G1206" s="82" t="str">
        <f t="shared" ca="1" si="133"/>
        <v/>
      </c>
      <c r="H1206" s="82" t="str">
        <f t="shared" ca="1" si="134"/>
        <v/>
      </c>
      <c r="I1206" s="82" t="str">
        <f t="shared" ca="1" si="135"/>
        <v/>
      </c>
    </row>
    <row r="1207" spans="2:9" ht="15" thickBot="1" x14ac:dyDescent="0.35">
      <c r="B1207" s="79" t="str">
        <f t="shared" ca="1" si="138"/>
        <v/>
      </c>
      <c r="C1207" s="80" t="str">
        <f t="shared" ca="1" si="132"/>
        <v/>
      </c>
      <c r="D1207" s="83" t="str">
        <f t="shared" ca="1" si="137"/>
        <v/>
      </c>
      <c r="E1207" s="81">
        <f t="shared" ca="1" si="136"/>
        <v>0</v>
      </c>
      <c r="F1207" s="83"/>
      <c r="G1207" s="82" t="str">
        <f t="shared" ca="1" si="133"/>
        <v/>
      </c>
      <c r="H1207" s="82" t="str">
        <f t="shared" ca="1" si="134"/>
        <v/>
      </c>
      <c r="I1207" s="82" t="str">
        <f t="shared" ca="1" si="135"/>
        <v/>
      </c>
    </row>
    <row r="1208" spans="2:9" ht="15" thickBot="1" x14ac:dyDescent="0.35">
      <c r="B1208" s="79" t="str">
        <f t="shared" ca="1" si="138"/>
        <v/>
      </c>
      <c r="C1208" s="80" t="str">
        <f t="shared" ca="1" si="132"/>
        <v/>
      </c>
      <c r="D1208" s="83" t="str">
        <f t="shared" ca="1" si="137"/>
        <v/>
      </c>
      <c r="E1208" s="81">
        <f t="shared" ca="1" si="136"/>
        <v>0</v>
      </c>
      <c r="F1208" s="83"/>
      <c r="G1208" s="82" t="str">
        <f t="shared" ca="1" si="133"/>
        <v/>
      </c>
      <c r="H1208" s="82" t="str">
        <f t="shared" ca="1" si="134"/>
        <v/>
      </c>
      <c r="I1208" s="82" t="str">
        <f t="shared" ca="1" si="135"/>
        <v/>
      </c>
    </row>
    <row r="1209" spans="2:9" ht="15" thickBot="1" x14ac:dyDescent="0.35">
      <c r="B1209" s="79" t="str">
        <f t="shared" ca="1" si="138"/>
        <v/>
      </c>
      <c r="C1209" s="80" t="str">
        <f t="shared" ca="1" si="132"/>
        <v/>
      </c>
      <c r="D1209" s="83" t="str">
        <f t="shared" ca="1" si="137"/>
        <v/>
      </c>
      <c r="E1209" s="81">
        <f t="shared" ca="1" si="136"/>
        <v>0</v>
      </c>
      <c r="F1209" s="83"/>
      <c r="G1209" s="82" t="str">
        <f t="shared" ca="1" si="133"/>
        <v/>
      </c>
      <c r="H1209" s="82" t="str">
        <f t="shared" ca="1" si="134"/>
        <v/>
      </c>
      <c r="I1209" s="82" t="str">
        <f t="shared" ca="1" si="135"/>
        <v/>
      </c>
    </row>
    <row r="1210" spans="2:9" ht="15" thickBot="1" x14ac:dyDescent="0.35">
      <c r="B1210" s="79" t="str">
        <f t="shared" ca="1" si="138"/>
        <v/>
      </c>
      <c r="C1210" s="80" t="str">
        <f t="shared" ca="1" si="132"/>
        <v/>
      </c>
      <c r="D1210" s="83" t="str">
        <f t="shared" ca="1" si="137"/>
        <v/>
      </c>
      <c r="E1210" s="81">
        <f t="shared" ca="1" si="136"/>
        <v>0</v>
      </c>
      <c r="F1210" s="83"/>
      <c r="G1210" s="82" t="str">
        <f t="shared" ca="1" si="133"/>
        <v/>
      </c>
      <c r="H1210" s="82" t="str">
        <f t="shared" ca="1" si="134"/>
        <v/>
      </c>
      <c r="I1210" s="82" t="str">
        <f t="shared" ca="1" si="135"/>
        <v/>
      </c>
    </row>
    <row r="1211" spans="2:9" ht="15" thickBot="1" x14ac:dyDescent="0.35">
      <c r="B1211" s="79" t="str">
        <f t="shared" ca="1" si="138"/>
        <v/>
      </c>
      <c r="C1211" s="80" t="str">
        <f t="shared" ca="1" si="132"/>
        <v/>
      </c>
      <c r="D1211" s="83" t="str">
        <f t="shared" ca="1" si="137"/>
        <v/>
      </c>
      <c r="E1211" s="81">
        <f t="shared" ca="1" si="136"/>
        <v>0</v>
      </c>
      <c r="F1211" s="83"/>
      <c r="G1211" s="82" t="str">
        <f t="shared" ca="1" si="133"/>
        <v/>
      </c>
      <c r="H1211" s="82" t="str">
        <f t="shared" ca="1" si="134"/>
        <v/>
      </c>
      <c r="I1211" s="82" t="str">
        <f t="shared" ca="1" si="135"/>
        <v/>
      </c>
    </row>
    <row r="1212" spans="2:9" ht="15" thickBot="1" x14ac:dyDescent="0.35">
      <c r="B1212" s="79" t="str">
        <f t="shared" ca="1" si="138"/>
        <v/>
      </c>
      <c r="C1212" s="80" t="str">
        <f t="shared" ca="1" si="132"/>
        <v/>
      </c>
      <c r="D1212" s="83" t="str">
        <f t="shared" ca="1" si="137"/>
        <v/>
      </c>
      <c r="E1212" s="81">
        <f t="shared" ca="1" si="136"/>
        <v>0</v>
      </c>
      <c r="F1212" s="83"/>
      <c r="G1212" s="82" t="str">
        <f t="shared" ca="1" si="133"/>
        <v/>
      </c>
      <c r="H1212" s="82" t="str">
        <f t="shared" ca="1" si="134"/>
        <v/>
      </c>
      <c r="I1212" s="82" t="str">
        <f t="shared" ca="1" si="135"/>
        <v/>
      </c>
    </row>
    <row r="1213" spans="2:9" ht="15" thickBot="1" x14ac:dyDescent="0.35">
      <c r="B1213" s="79" t="str">
        <f t="shared" ca="1" si="138"/>
        <v/>
      </c>
      <c r="C1213" s="80" t="str">
        <f t="shared" ca="1" si="132"/>
        <v/>
      </c>
      <c r="D1213" s="83" t="str">
        <f t="shared" ca="1" si="137"/>
        <v/>
      </c>
      <c r="E1213" s="81">
        <f t="shared" ca="1" si="136"/>
        <v>0</v>
      </c>
      <c r="F1213" s="83"/>
      <c r="G1213" s="82" t="str">
        <f t="shared" ca="1" si="133"/>
        <v/>
      </c>
      <c r="H1213" s="82" t="str">
        <f t="shared" ca="1" si="134"/>
        <v/>
      </c>
      <c r="I1213" s="82" t="str">
        <f t="shared" ca="1" si="135"/>
        <v/>
      </c>
    </row>
    <row r="1214" spans="2:9" ht="15" thickBot="1" x14ac:dyDescent="0.35">
      <c r="B1214" s="79" t="str">
        <f t="shared" ca="1" si="138"/>
        <v/>
      </c>
      <c r="C1214" s="80" t="str">
        <f t="shared" ca="1" si="132"/>
        <v/>
      </c>
      <c r="D1214" s="83" t="str">
        <f t="shared" ca="1" si="137"/>
        <v/>
      </c>
      <c r="E1214" s="81">
        <f t="shared" ca="1" si="136"/>
        <v>0</v>
      </c>
      <c r="F1214" s="83"/>
      <c r="G1214" s="82" t="str">
        <f t="shared" ca="1" si="133"/>
        <v/>
      </c>
      <c r="H1214" s="82" t="str">
        <f t="shared" ca="1" si="134"/>
        <v/>
      </c>
      <c r="I1214" s="82" t="str">
        <f t="shared" ca="1" si="135"/>
        <v/>
      </c>
    </row>
    <row r="1215" spans="2:9" ht="15" thickBot="1" x14ac:dyDescent="0.35">
      <c r="B1215" s="79" t="str">
        <f t="shared" ca="1" si="138"/>
        <v/>
      </c>
      <c r="C1215" s="80" t="str">
        <f t="shared" ca="1" si="132"/>
        <v/>
      </c>
      <c r="D1215" s="83" t="str">
        <f t="shared" ca="1" si="137"/>
        <v/>
      </c>
      <c r="E1215" s="81">
        <f t="shared" ca="1" si="136"/>
        <v>0</v>
      </c>
      <c r="F1215" s="83"/>
      <c r="G1215" s="82" t="str">
        <f t="shared" ca="1" si="133"/>
        <v/>
      </c>
      <c r="H1215" s="82" t="str">
        <f t="shared" ca="1" si="134"/>
        <v/>
      </c>
      <c r="I1215" s="82" t="str">
        <f t="shared" ca="1" si="135"/>
        <v/>
      </c>
    </row>
    <row r="1216" spans="2:9" ht="15" thickBot="1" x14ac:dyDescent="0.35">
      <c r="B1216" s="79" t="str">
        <f t="shared" ca="1" si="138"/>
        <v/>
      </c>
      <c r="C1216" s="80" t="str">
        <f t="shared" ca="1" si="132"/>
        <v/>
      </c>
      <c r="D1216" s="83" t="str">
        <f t="shared" ca="1" si="137"/>
        <v/>
      </c>
      <c r="E1216" s="81">
        <f t="shared" ca="1" si="136"/>
        <v>0</v>
      </c>
      <c r="F1216" s="83"/>
      <c r="G1216" s="82" t="str">
        <f t="shared" ca="1" si="133"/>
        <v/>
      </c>
      <c r="H1216" s="82" t="str">
        <f t="shared" ca="1" si="134"/>
        <v/>
      </c>
      <c r="I1216" s="82" t="str">
        <f t="shared" ca="1" si="135"/>
        <v/>
      </c>
    </row>
    <row r="1217" spans="2:9" ht="15" thickBot="1" x14ac:dyDescent="0.35">
      <c r="B1217" s="79" t="str">
        <f t="shared" ca="1" si="138"/>
        <v/>
      </c>
      <c r="C1217" s="80" t="str">
        <f t="shared" ca="1" si="132"/>
        <v/>
      </c>
      <c r="D1217" s="83" t="str">
        <f t="shared" ca="1" si="137"/>
        <v/>
      </c>
      <c r="E1217" s="81">
        <f t="shared" ca="1" si="136"/>
        <v>0</v>
      </c>
      <c r="F1217" s="83"/>
      <c r="G1217" s="82" t="str">
        <f t="shared" ca="1" si="133"/>
        <v/>
      </c>
      <c r="H1217" s="82" t="str">
        <f t="shared" ca="1" si="134"/>
        <v/>
      </c>
      <c r="I1217" s="82" t="str">
        <f t="shared" ca="1" si="135"/>
        <v/>
      </c>
    </row>
    <row r="1218" spans="2:9" ht="15" thickBot="1" x14ac:dyDescent="0.35">
      <c r="B1218" s="79" t="str">
        <f t="shared" ca="1" si="138"/>
        <v/>
      </c>
      <c r="C1218" s="80" t="str">
        <f t="shared" ca="1" si="132"/>
        <v/>
      </c>
      <c r="D1218" s="83" t="str">
        <f t="shared" ca="1" si="137"/>
        <v/>
      </c>
      <c r="E1218" s="81">
        <f t="shared" ca="1" si="136"/>
        <v>0</v>
      </c>
      <c r="F1218" s="83"/>
      <c r="G1218" s="82" t="str">
        <f t="shared" ca="1" si="133"/>
        <v/>
      </c>
      <c r="H1218" s="82" t="str">
        <f t="shared" ca="1" si="134"/>
        <v/>
      </c>
      <c r="I1218" s="82" t="str">
        <f t="shared" ca="1" si="135"/>
        <v/>
      </c>
    </row>
    <row r="1219" spans="2:9" ht="15" thickBot="1" x14ac:dyDescent="0.35">
      <c r="B1219" s="79" t="str">
        <f t="shared" ca="1" si="138"/>
        <v/>
      </c>
      <c r="C1219" s="80" t="str">
        <f t="shared" ca="1" si="132"/>
        <v/>
      </c>
      <c r="D1219" s="83" t="str">
        <f t="shared" ca="1" si="137"/>
        <v/>
      </c>
      <c r="E1219" s="81">
        <f t="shared" ca="1" si="136"/>
        <v>0</v>
      </c>
      <c r="F1219" s="83"/>
      <c r="G1219" s="82" t="str">
        <f t="shared" ca="1" si="133"/>
        <v/>
      </c>
      <c r="H1219" s="82" t="str">
        <f t="shared" ca="1" si="134"/>
        <v/>
      </c>
      <c r="I1219" s="82" t="str">
        <f t="shared" ca="1" si="135"/>
        <v/>
      </c>
    </row>
    <row r="1220" spans="2:9" ht="15" thickBot="1" x14ac:dyDescent="0.35">
      <c r="B1220" s="79" t="str">
        <f t="shared" ca="1" si="138"/>
        <v/>
      </c>
      <c r="C1220" s="80" t="str">
        <f t="shared" ca="1" si="132"/>
        <v/>
      </c>
      <c r="D1220" s="83" t="str">
        <f t="shared" ca="1" si="137"/>
        <v/>
      </c>
      <c r="E1220" s="81">
        <f t="shared" ca="1" si="136"/>
        <v>0</v>
      </c>
      <c r="F1220" s="83"/>
      <c r="G1220" s="82" t="str">
        <f t="shared" ca="1" si="133"/>
        <v/>
      </c>
      <c r="H1220" s="82" t="str">
        <f t="shared" ca="1" si="134"/>
        <v/>
      </c>
      <c r="I1220" s="82" t="str">
        <f t="shared" ca="1" si="135"/>
        <v/>
      </c>
    </row>
    <row r="1221" spans="2:9" ht="15" thickBot="1" x14ac:dyDescent="0.35">
      <c r="B1221" s="79" t="str">
        <f t="shared" ca="1" si="138"/>
        <v/>
      </c>
      <c r="C1221" s="80" t="str">
        <f t="shared" ca="1" si="132"/>
        <v/>
      </c>
      <c r="D1221" s="83" t="str">
        <f t="shared" ca="1" si="137"/>
        <v/>
      </c>
      <c r="E1221" s="81">
        <f t="shared" ca="1" si="136"/>
        <v>0</v>
      </c>
      <c r="F1221" s="83"/>
      <c r="G1221" s="82" t="str">
        <f t="shared" ca="1" si="133"/>
        <v/>
      </c>
      <c r="H1221" s="82" t="str">
        <f t="shared" ca="1" si="134"/>
        <v/>
      </c>
      <c r="I1221" s="82" t="str">
        <f t="shared" ca="1" si="135"/>
        <v/>
      </c>
    </row>
    <row r="1222" spans="2:9" ht="15" thickBot="1" x14ac:dyDescent="0.35">
      <c r="B1222" s="79" t="str">
        <f t="shared" ca="1" si="138"/>
        <v/>
      </c>
      <c r="C1222" s="80" t="str">
        <f t="shared" ca="1" si="132"/>
        <v/>
      </c>
      <c r="D1222" s="83" t="str">
        <f t="shared" ca="1" si="137"/>
        <v/>
      </c>
      <c r="E1222" s="81">
        <f t="shared" ca="1" si="136"/>
        <v>0</v>
      </c>
      <c r="F1222" s="83"/>
      <c r="G1222" s="82" t="str">
        <f t="shared" ca="1" si="133"/>
        <v/>
      </c>
      <c r="H1222" s="82" t="str">
        <f t="shared" ca="1" si="134"/>
        <v/>
      </c>
      <c r="I1222" s="82" t="str">
        <f t="shared" ca="1" si="135"/>
        <v/>
      </c>
    </row>
    <row r="1223" spans="2:9" ht="15" thickBot="1" x14ac:dyDescent="0.35">
      <c r="B1223" s="79" t="str">
        <f t="shared" ca="1" si="138"/>
        <v/>
      </c>
      <c r="C1223" s="80" t="str">
        <f t="shared" ca="1" si="132"/>
        <v/>
      </c>
      <c r="D1223" s="83" t="str">
        <f t="shared" ca="1" si="137"/>
        <v/>
      </c>
      <c r="E1223" s="81">
        <f t="shared" ca="1" si="136"/>
        <v>0</v>
      </c>
      <c r="F1223" s="83"/>
      <c r="G1223" s="82" t="str">
        <f t="shared" ca="1" si="133"/>
        <v/>
      </c>
      <c r="H1223" s="82" t="str">
        <f t="shared" ca="1" si="134"/>
        <v/>
      </c>
      <c r="I1223" s="82" t="str">
        <f t="shared" ca="1" si="135"/>
        <v/>
      </c>
    </row>
    <row r="1224" spans="2:9" ht="15" thickBot="1" x14ac:dyDescent="0.35">
      <c r="B1224" s="79" t="str">
        <f t="shared" ca="1" si="138"/>
        <v/>
      </c>
      <c r="C1224" s="80" t="str">
        <f t="shared" ca="1" si="132"/>
        <v/>
      </c>
      <c r="D1224" s="83" t="str">
        <f t="shared" ca="1" si="137"/>
        <v/>
      </c>
      <c r="E1224" s="81">
        <f t="shared" ca="1" si="136"/>
        <v>0</v>
      </c>
      <c r="F1224" s="83"/>
      <c r="G1224" s="82" t="str">
        <f t="shared" ca="1" si="133"/>
        <v/>
      </c>
      <c r="H1224" s="82" t="str">
        <f t="shared" ca="1" si="134"/>
        <v/>
      </c>
      <c r="I1224" s="82" t="str">
        <f t="shared" ca="1" si="135"/>
        <v/>
      </c>
    </row>
    <row r="1225" spans="2:9" ht="15" thickBot="1" x14ac:dyDescent="0.35">
      <c r="B1225" s="79" t="str">
        <f t="shared" ca="1" si="138"/>
        <v/>
      </c>
      <c r="C1225" s="80" t="str">
        <f t="shared" ca="1" si="132"/>
        <v/>
      </c>
      <c r="D1225" s="83" t="str">
        <f t="shared" ca="1" si="137"/>
        <v/>
      </c>
      <c r="E1225" s="81">
        <f t="shared" ca="1" si="136"/>
        <v>0</v>
      </c>
      <c r="F1225" s="83"/>
      <c r="G1225" s="82" t="str">
        <f t="shared" ca="1" si="133"/>
        <v/>
      </c>
      <c r="H1225" s="82" t="str">
        <f t="shared" ca="1" si="134"/>
        <v/>
      </c>
      <c r="I1225" s="82" t="str">
        <f t="shared" ca="1" si="135"/>
        <v/>
      </c>
    </row>
    <row r="1226" spans="2:9" ht="15" thickBot="1" x14ac:dyDescent="0.35">
      <c r="B1226" s="79" t="str">
        <f t="shared" ca="1" si="138"/>
        <v/>
      </c>
      <c r="C1226" s="80" t="str">
        <f t="shared" ca="1" si="132"/>
        <v/>
      </c>
      <c r="D1226" s="83" t="str">
        <f t="shared" ca="1" si="137"/>
        <v/>
      </c>
      <c r="E1226" s="81">
        <f t="shared" ca="1" si="136"/>
        <v>0</v>
      </c>
      <c r="F1226" s="83"/>
      <c r="G1226" s="82" t="str">
        <f t="shared" ca="1" si="133"/>
        <v/>
      </c>
      <c r="H1226" s="82" t="str">
        <f t="shared" ca="1" si="134"/>
        <v/>
      </c>
      <c r="I1226" s="82" t="str">
        <f t="shared" ca="1" si="135"/>
        <v/>
      </c>
    </row>
    <row r="1227" spans="2:9" ht="15" thickBot="1" x14ac:dyDescent="0.35">
      <c r="B1227" s="79" t="str">
        <f t="shared" ca="1" si="138"/>
        <v/>
      </c>
      <c r="C1227" s="80" t="str">
        <f t="shared" ca="1" si="132"/>
        <v/>
      </c>
      <c r="D1227" s="83" t="str">
        <f t="shared" ca="1" si="137"/>
        <v/>
      </c>
      <c r="E1227" s="81">
        <f t="shared" ca="1" si="136"/>
        <v>0</v>
      </c>
      <c r="F1227" s="83"/>
      <c r="G1227" s="82" t="str">
        <f t="shared" ca="1" si="133"/>
        <v/>
      </c>
      <c r="H1227" s="82" t="str">
        <f t="shared" ca="1" si="134"/>
        <v/>
      </c>
      <c r="I1227" s="82" t="str">
        <f t="shared" ca="1" si="135"/>
        <v/>
      </c>
    </row>
    <row r="1228" spans="2:9" ht="15" thickBot="1" x14ac:dyDescent="0.35">
      <c r="B1228" s="79" t="str">
        <f t="shared" ca="1" si="138"/>
        <v/>
      </c>
      <c r="C1228" s="80" t="str">
        <f t="shared" ca="1" si="132"/>
        <v/>
      </c>
      <c r="D1228" s="83" t="str">
        <f t="shared" ca="1" si="137"/>
        <v/>
      </c>
      <c r="E1228" s="81">
        <f t="shared" ca="1" si="136"/>
        <v>0</v>
      </c>
      <c r="F1228" s="83"/>
      <c r="G1228" s="82" t="str">
        <f t="shared" ca="1" si="133"/>
        <v/>
      </c>
      <c r="H1228" s="82" t="str">
        <f t="shared" ca="1" si="134"/>
        <v/>
      </c>
      <c r="I1228" s="82" t="str">
        <f t="shared" ca="1" si="135"/>
        <v/>
      </c>
    </row>
    <row r="1229" spans="2:9" ht="15" thickBot="1" x14ac:dyDescent="0.35">
      <c r="B1229" s="79" t="str">
        <f t="shared" ca="1" si="138"/>
        <v/>
      </c>
      <c r="C1229" s="80" t="str">
        <f t="shared" ca="1" si="132"/>
        <v/>
      </c>
      <c r="D1229" s="83" t="str">
        <f t="shared" ca="1" si="137"/>
        <v/>
      </c>
      <c r="E1229" s="81">
        <f t="shared" ca="1" si="136"/>
        <v>0</v>
      </c>
      <c r="F1229" s="83"/>
      <c r="G1229" s="82" t="str">
        <f t="shared" ca="1" si="133"/>
        <v/>
      </c>
      <c r="H1229" s="82" t="str">
        <f t="shared" ca="1" si="134"/>
        <v/>
      </c>
      <c r="I1229" s="82" t="str">
        <f t="shared" ca="1" si="135"/>
        <v/>
      </c>
    </row>
    <row r="1230" spans="2:9" ht="15" thickBot="1" x14ac:dyDescent="0.35">
      <c r="B1230" s="79" t="str">
        <f t="shared" ca="1" si="138"/>
        <v/>
      </c>
      <c r="C1230" s="80" t="str">
        <f t="shared" ca="1" si="132"/>
        <v/>
      </c>
      <c r="D1230" s="83" t="str">
        <f t="shared" ca="1" si="137"/>
        <v/>
      </c>
      <c r="E1230" s="81">
        <f t="shared" ca="1" si="136"/>
        <v>0</v>
      </c>
      <c r="F1230" s="83"/>
      <c r="G1230" s="82" t="str">
        <f t="shared" ca="1" si="133"/>
        <v/>
      </c>
      <c r="H1230" s="82" t="str">
        <f t="shared" ca="1" si="134"/>
        <v/>
      </c>
      <c r="I1230" s="82" t="str">
        <f t="shared" ca="1" si="135"/>
        <v/>
      </c>
    </row>
    <row r="1231" spans="2:9" ht="15" thickBot="1" x14ac:dyDescent="0.35">
      <c r="B1231" s="79" t="str">
        <f t="shared" ca="1" si="138"/>
        <v/>
      </c>
      <c r="C1231" s="80" t="str">
        <f t="shared" ca="1" si="132"/>
        <v/>
      </c>
      <c r="D1231" s="83" t="str">
        <f t="shared" ca="1" si="137"/>
        <v/>
      </c>
      <c r="E1231" s="81">
        <f t="shared" ca="1" si="136"/>
        <v>0</v>
      </c>
      <c r="F1231" s="83"/>
      <c r="G1231" s="82" t="str">
        <f t="shared" ca="1" si="133"/>
        <v/>
      </c>
      <c r="H1231" s="82" t="str">
        <f t="shared" ca="1" si="134"/>
        <v/>
      </c>
      <c r="I1231" s="82" t="str">
        <f t="shared" ca="1" si="135"/>
        <v/>
      </c>
    </row>
    <row r="1232" spans="2:9" ht="15" thickBot="1" x14ac:dyDescent="0.35">
      <c r="B1232" s="79" t="str">
        <f t="shared" ca="1" si="138"/>
        <v/>
      </c>
      <c r="C1232" s="80" t="str">
        <f t="shared" ca="1" si="132"/>
        <v/>
      </c>
      <c r="D1232" s="83" t="str">
        <f t="shared" ca="1" si="137"/>
        <v/>
      </c>
      <c r="E1232" s="81">
        <f t="shared" ca="1" si="136"/>
        <v>0</v>
      </c>
      <c r="F1232" s="83"/>
      <c r="G1232" s="82" t="str">
        <f t="shared" ca="1" si="133"/>
        <v/>
      </c>
      <c r="H1232" s="82" t="str">
        <f t="shared" ca="1" si="134"/>
        <v/>
      </c>
      <c r="I1232" s="82" t="str">
        <f t="shared" ca="1" si="135"/>
        <v/>
      </c>
    </row>
    <row r="1233" spans="2:9" ht="15" thickBot="1" x14ac:dyDescent="0.35">
      <c r="B1233" s="79" t="str">
        <f t="shared" ca="1" si="138"/>
        <v/>
      </c>
      <c r="C1233" s="80" t="str">
        <f t="shared" ca="1" si="132"/>
        <v/>
      </c>
      <c r="D1233" s="83" t="str">
        <f t="shared" ca="1" si="137"/>
        <v/>
      </c>
      <c r="E1233" s="81">
        <f t="shared" ca="1" si="136"/>
        <v>0</v>
      </c>
      <c r="F1233" s="83"/>
      <c r="G1233" s="82" t="str">
        <f t="shared" ca="1" si="133"/>
        <v/>
      </c>
      <c r="H1233" s="82" t="str">
        <f t="shared" ca="1" si="134"/>
        <v/>
      </c>
      <c r="I1233" s="82" t="str">
        <f t="shared" ca="1" si="135"/>
        <v/>
      </c>
    </row>
    <row r="1234" spans="2:9" ht="15" thickBot="1" x14ac:dyDescent="0.35">
      <c r="B1234" s="79" t="str">
        <f t="shared" ca="1" si="138"/>
        <v/>
      </c>
      <c r="C1234" s="80" t="str">
        <f t="shared" ca="1" si="132"/>
        <v/>
      </c>
      <c r="D1234" s="83" t="str">
        <f t="shared" ca="1" si="137"/>
        <v/>
      </c>
      <c r="E1234" s="81">
        <f t="shared" ca="1" si="136"/>
        <v>0</v>
      </c>
      <c r="F1234" s="83"/>
      <c r="G1234" s="82" t="str">
        <f t="shared" ca="1" si="133"/>
        <v/>
      </c>
      <c r="H1234" s="82" t="str">
        <f t="shared" ca="1" si="134"/>
        <v/>
      </c>
      <c r="I1234" s="82" t="str">
        <f t="shared" ca="1" si="135"/>
        <v/>
      </c>
    </row>
    <row r="1235" spans="2:9" ht="15" thickBot="1" x14ac:dyDescent="0.35">
      <c r="B1235" s="79" t="str">
        <f t="shared" ca="1" si="138"/>
        <v/>
      </c>
      <c r="C1235" s="80" t="str">
        <f t="shared" ca="1" si="132"/>
        <v/>
      </c>
      <c r="D1235" s="83" t="str">
        <f t="shared" ca="1" si="137"/>
        <v/>
      </c>
      <c r="E1235" s="81">
        <f t="shared" ca="1" si="136"/>
        <v>0</v>
      </c>
      <c r="F1235" s="83"/>
      <c r="G1235" s="82" t="str">
        <f t="shared" ca="1" si="133"/>
        <v/>
      </c>
      <c r="H1235" s="82" t="str">
        <f t="shared" ca="1" si="134"/>
        <v/>
      </c>
      <c r="I1235" s="82" t="str">
        <f t="shared" ca="1" si="135"/>
        <v/>
      </c>
    </row>
    <row r="1236" spans="2:9" ht="15" thickBot="1" x14ac:dyDescent="0.35">
      <c r="B1236" s="79" t="str">
        <f t="shared" ca="1" si="138"/>
        <v/>
      </c>
      <c r="C1236" s="80" t="str">
        <f t="shared" ca="1" si="132"/>
        <v/>
      </c>
      <c r="D1236" s="83" t="str">
        <f t="shared" ca="1" si="137"/>
        <v/>
      </c>
      <c r="E1236" s="81">
        <f t="shared" ca="1" si="136"/>
        <v>0</v>
      </c>
      <c r="F1236" s="83"/>
      <c r="G1236" s="82" t="str">
        <f t="shared" ca="1" si="133"/>
        <v/>
      </c>
      <c r="H1236" s="82" t="str">
        <f t="shared" ca="1" si="134"/>
        <v/>
      </c>
      <c r="I1236" s="82" t="str">
        <f t="shared" ca="1" si="135"/>
        <v/>
      </c>
    </row>
    <row r="1237" spans="2:9" ht="15" thickBot="1" x14ac:dyDescent="0.35">
      <c r="B1237" s="79" t="str">
        <f t="shared" ca="1" si="138"/>
        <v/>
      </c>
      <c r="C1237" s="80" t="str">
        <f t="shared" ca="1" si="132"/>
        <v/>
      </c>
      <c r="D1237" s="83" t="str">
        <f t="shared" ca="1" si="137"/>
        <v/>
      </c>
      <c r="E1237" s="81">
        <f t="shared" ca="1" si="136"/>
        <v>0</v>
      </c>
      <c r="F1237" s="83"/>
      <c r="G1237" s="82" t="str">
        <f t="shared" ca="1" si="133"/>
        <v/>
      </c>
      <c r="H1237" s="82" t="str">
        <f t="shared" ca="1" si="134"/>
        <v/>
      </c>
      <c r="I1237" s="82" t="str">
        <f t="shared" ca="1" si="135"/>
        <v/>
      </c>
    </row>
    <row r="1238" spans="2:9" ht="15" thickBot="1" x14ac:dyDescent="0.35">
      <c r="B1238" s="79" t="str">
        <f t="shared" ca="1" si="138"/>
        <v/>
      </c>
      <c r="C1238" s="80" t="str">
        <f t="shared" ca="1" si="132"/>
        <v/>
      </c>
      <c r="D1238" s="83" t="str">
        <f t="shared" ca="1" si="137"/>
        <v/>
      </c>
      <c r="E1238" s="81">
        <f t="shared" ca="1" si="136"/>
        <v>0</v>
      </c>
      <c r="F1238" s="83"/>
      <c r="G1238" s="82" t="str">
        <f t="shared" ca="1" si="133"/>
        <v/>
      </c>
      <c r="H1238" s="82" t="str">
        <f t="shared" ca="1" si="134"/>
        <v/>
      </c>
      <c r="I1238" s="82" t="str">
        <f t="shared" ca="1" si="135"/>
        <v/>
      </c>
    </row>
    <row r="1239" spans="2:9" ht="15" thickBot="1" x14ac:dyDescent="0.35">
      <c r="B1239" s="79" t="str">
        <f t="shared" ca="1" si="138"/>
        <v/>
      </c>
      <c r="C1239" s="80" t="str">
        <f t="shared" ca="1" si="132"/>
        <v/>
      </c>
      <c r="D1239" s="83" t="str">
        <f t="shared" ca="1" si="137"/>
        <v/>
      </c>
      <c r="E1239" s="81">
        <f t="shared" ca="1" si="136"/>
        <v>0</v>
      </c>
      <c r="F1239" s="83"/>
      <c r="G1239" s="82" t="str">
        <f t="shared" ca="1" si="133"/>
        <v/>
      </c>
      <c r="H1239" s="82" t="str">
        <f t="shared" ca="1" si="134"/>
        <v/>
      </c>
      <c r="I1239" s="82" t="str">
        <f t="shared" ca="1" si="135"/>
        <v/>
      </c>
    </row>
    <row r="1240" spans="2:9" ht="15" thickBot="1" x14ac:dyDescent="0.35">
      <c r="B1240" s="79" t="str">
        <f t="shared" ca="1" si="138"/>
        <v/>
      </c>
      <c r="C1240" s="80" t="str">
        <f t="shared" ref="C1240:C1303" ca="1" si="139">IF($E$10="End of the Period",IF(B1240="","",IF(OR(payment_frequency_4="Weekly",payment_frequency_4="Bi-weekly",payment_frequency_4="Semi-monthly"),first_payment_date_4+B1240*VLOOKUP(payment_frequency_4,periodic_table,2,0),EDATE(first_payment_date_4,B1240*VLOOKUP(payment_frequency_4,periodic_table,2,0)))),IF(B1240="","",IF(OR(payment_frequency_4="Weekly",payment_frequency_4="Bi-weekly",payment_frequency_4="Semi-monthly"),first_payment_date_4+(B1240-1)*VLOOKUP(payment_frequency_4,periodic_table,2,0),EDATE(first_payment_date_4,(B1240-1)*VLOOKUP(payment_frequency_4,periodic_table,2,0)))))</f>
        <v/>
      </c>
      <c r="D1240" s="83" t="str">
        <f t="shared" ca="1" si="137"/>
        <v/>
      </c>
      <c r="E1240" s="81">
        <f t="shared" ca="1" si="136"/>
        <v>0</v>
      </c>
      <c r="F1240" s="83"/>
      <c r="G1240" s="82" t="str">
        <f t="shared" ref="G1240:G1303" ca="1" si="140">IF(AND(payment_type_4=1,B1240=1),0,IF(B1240="","",I1239*rate_4))</f>
        <v/>
      </c>
      <c r="H1240" s="82" t="str">
        <f t="shared" ca="1" si="134"/>
        <v/>
      </c>
      <c r="I1240" s="82" t="str">
        <f t="shared" ca="1" si="135"/>
        <v/>
      </c>
    </row>
    <row r="1241" spans="2:9" ht="15" thickBot="1" x14ac:dyDescent="0.35">
      <c r="B1241" s="79" t="str">
        <f t="shared" ca="1" si="138"/>
        <v/>
      </c>
      <c r="C1241" s="80" t="str">
        <f t="shared" ca="1" si="139"/>
        <v/>
      </c>
      <c r="D1241" s="83" t="str">
        <f t="shared" ca="1" si="137"/>
        <v/>
      </c>
      <c r="E1241" s="81">
        <f t="shared" ca="1" si="136"/>
        <v>0</v>
      </c>
      <c r="F1241" s="83"/>
      <c r="G1241" s="82" t="str">
        <f t="shared" ca="1" si="140"/>
        <v/>
      </c>
      <c r="H1241" s="82" t="str">
        <f t="shared" ref="H1241:H1304" ca="1" si="141">IF(B1241="","",D1241-G1241+E1241+F1241)</f>
        <v/>
      </c>
      <c r="I1241" s="82" t="str">
        <f t="shared" ref="I1241:I1304" ca="1" si="142">IFERROR(IF(H1241&lt;=0,"",I1240-H1241),"")</f>
        <v/>
      </c>
    </row>
    <row r="1242" spans="2:9" ht="15" thickBot="1" x14ac:dyDescent="0.35">
      <c r="B1242" s="79" t="str">
        <f t="shared" ca="1" si="138"/>
        <v/>
      </c>
      <c r="C1242" s="80" t="str">
        <f t="shared" ca="1" si="139"/>
        <v/>
      </c>
      <c r="D1242" s="83" t="str">
        <f t="shared" ca="1" si="137"/>
        <v/>
      </c>
      <c r="E1242" s="81">
        <f t="shared" ca="1" si="136"/>
        <v>0</v>
      </c>
      <c r="F1242" s="83"/>
      <c r="G1242" s="82" t="str">
        <f t="shared" ca="1" si="140"/>
        <v/>
      </c>
      <c r="H1242" s="82" t="str">
        <f t="shared" ca="1" si="141"/>
        <v/>
      </c>
      <c r="I1242" s="82" t="str">
        <f t="shared" ca="1" si="142"/>
        <v/>
      </c>
    </row>
    <row r="1243" spans="2:9" ht="15" thickBot="1" x14ac:dyDescent="0.35">
      <c r="B1243" s="79" t="str">
        <f t="shared" ca="1" si="138"/>
        <v/>
      </c>
      <c r="C1243" s="80" t="str">
        <f t="shared" ca="1" si="139"/>
        <v/>
      </c>
      <c r="D1243" s="83" t="str">
        <f t="shared" ca="1" si="137"/>
        <v/>
      </c>
      <c r="E1243" s="81">
        <f t="shared" ca="1" si="136"/>
        <v>0</v>
      </c>
      <c r="F1243" s="83"/>
      <c r="G1243" s="82" t="str">
        <f t="shared" ca="1" si="140"/>
        <v/>
      </c>
      <c r="H1243" s="82" t="str">
        <f t="shared" ca="1" si="141"/>
        <v/>
      </c>
      <c r="I1243" s="82" t="str">
        <f t="shared" ca="1" si="142"/>
        <v/>
      </c>
    </row>
    <row r="1244" spans="2:9" ht="15" thickBot="1" x14ac:dyDescent="0.35">
      <c r="B1244" s="79" t="str">
        <f t="shared" ca="1" si="138"/>
        <v/>
      </c>
      <c r="C1244" s="80" t="str">
        <f t="shared" ca="1" si="139"/>
        <v/>
      </c>
      <c r="D1244" s="83" t="str">
        <f t="shared" ca="1" si="137"/>
        <v/>
      </c>
      <c r="E1244" s="81">
        <f t="shared" ca="1" si="136"/>
        <v>0</v>
      </c>
      <c r="F1244" s="83"/>
      <c r="G1244" s="82" t="str">
        <f t="shared" ca="1" si="140"/>
        <v/>
      </c>
      <c r="H1244" s="82" t="str">
        <f t="shared" ca="1" si="141"/>
        <v/>
      </c>
      <c r="I1244" s="82" t="str">
        <f t="shared" ca="1" si="142"/>
        <v/>
      </c>
    </row>
    <row r="1245" spans="2:9" ht="15" thickBot="1" x14ac:dyDescent="0.35">
      <c r="B1245" s="79" t="str">
        <f t="shared" ca="1" si="138"/>
        <v/>
      </c>
      <c r="C1245" s="80" t="str">
        <f t="shared" ca="1" si="139"/>
        <v/>
      </c>
      <c r="D1245" s="83" t="str">
        <f t="shared" ca="1" si="137"/>
        <v/>
      </c>
      <c r="E1245" s="81">
        <f t="shared" ca="1" si="136"/>
        <v>0</v>
      </c>
      <c r="F1245" s="83"/>
      <c r="G1245" s="82" t="str">
        <f t="shared" ca="1" si="140"/>
        <v/>
      </c>
      <c r="H1245" s="82" t="str">
        <f t="shared" ca="1" si="141"/>
        <v/>
      </c>
      <c r="I1245" s="82" t="str">
        <f t="shared" ca="1" si="142"/>
        <v/>
      </c>
    </row>
    <row r="1246" spans="2:9" ht="15" thickBot="1" x14ac:dyDescent="0.35">
      <c r="B1246" s="79" t="str">
        <f t="shared" ca="1" si="138"/>
        <v/>
      </c>
      <c r="C1246" s="80" t="str">
        <f t="shared" ca="1" si="139"/>
        <v/>
      </c>
      <c r="D1246" s="83" t="str">
        <f t="shared" ca="1" si="137"/>
        <v/>
      </c>
      <c r="E1246" s="81">
        <f t="shared" ca="1" si="136"/>
        <v>0</v>
      </c>
      <c r="F1246" s="83"/>
      <c r="G1246" s="82" t="str">
        <f t="shared" ca="1" si="140"/>
        <v/>
      </c>
      <c r="H1246" s="82" t="str">
        <f t="shared" ca="1" si="141"/>
        <v/>
      </c>
      <c r="I1246" s="82" t="str">
        <f t="shared" ca="1" si="142"/>
        <v/>
      </c>
    </row>
    <row r="1247" spans="2:9" ht="15" thickBot="1" x14ac:dyDescent="0.35">
      <c r="B1247" s="79" t="str">
        <f t="shared" ca="1" si="138"/>
        <v/>
      </c>
      <c r="C1247" s="80" t="str">
        <f t="shared" ca="1" si="139"/>
        <v/>
      </c>
      <c r="D1247" s="83" t="str">
        <f t="shared" ca="1" si="137"/>
        <v/>
      </c>
      <c r="E1247" s="81">
        <f t="shared" ca="1" si="136"/>
        <v>0</v>
      </c>
      <c r="F1247" s="83"/>
      <c r="G1247" s="82" t="str">
        <f t="shared" ca="1" si="140"/>
        <v/>
      </c>
      <c r="H1247" s="82" t="str">
        <f t="shared" ca="1" si="141"/>
        <v/>
      </c>
      <c r="I1247" s="82" t="str">
        <f t="shared" ca="1" si="142"/>
        <v/>
      </c>
    </row>
    <row r="1248" spans="2:9" ht="15" thickBot="1" x14ac:dyDescent="0.35">
      <c r="B1248" s="79" t="str">
        <f t="shared" ca="1" si="138"/>
        <v/>
      </c>
      <c r="C1248" s="80" t="str">
        <f t="shared" ca="1" si="139"/>
        <v/>
      </c>
      <c r="D1248" s="83" t="str">
        <f t="shared" ca="1" si="137"/>
        <v/>
      </c>
      <c r="E1248" s="81">
        <f t="shared" ca="1" si="136"/>
        <v>0</v>
      </c>
      <c r="F1248" s="83"/>
      <c r="G1248" s="82" t="str">
        <f t="shared" ca="1" si="140"/>
        <v/>
      </c>
      <c r="H1248" s="82" t="str">
        <f t="shared" ca="1" si="141"/>
        <v/>
      </c>
      <c r="I1248" s="82" t="str">
        <f t="shared" ca="1" si="142"/>
        <v/>
      </c>
    </row>
    <row r="1249" spans="2:9" ht="15" thickBot="1" x14ac:dyDescent="0.35">
      <c r="B1249" s="79" t="str">
        <f t="shared" ca="1" si="138"/>
        <v/>
      </c>
      <c r="C1249" s="80" t="str">
        <f t="shared" ca="1" si="139"/>
        <v/>
      </c>
      <c r="D1249" s="83" t="str">
        <f t="shared" ca="1" si="137"/>
        <v/>
      </c>
      <c r="E1249" s="81">
        <f t="shared" ca="1" si="136"/>
        <v>0</v>
      </c>
      <c r="F1249" s="83"/>
      <c r="G1249" s="82" t="str">
        <f t="shared" ca="1" si="140"/>
        <v/>
      </c>
      <c r="H1249" s="82" t="str">
        <f t="shared" ca="1" si="141"/>
        <v/>
      </c>
      <c r="I1249" s="82" t="str">
        <f t="shared" ca="1" si="142"/>
        <v/>
      </c>
    </row>
    <row r="1250" spans="2:9" ht="15" thickBot="1" x14ac:dyDescent="0.35">
      <c r="B1250" s="79" t="str">
        <f t="shared" ca="1" si="138"/>
        <v/>
      </c>
      <c r="C1250" s="80" t="str">
        <f t="shared" ca="1" si="139"/>
        <v/>
      </c>
      <c r="D1250" s="83" t="str">
        <f t="shared" ca="1" si="137"/>
        <v/>
      </c>
      <c r="E1250" s="81">
        <f t="shared" ca="1" si="136"/>
        <v>0</v>
      </c>
      <c r="F1250" s="83"/>
      <c r="G1250" s="82" t="str">
        <f t="shared" ca="1" si="140"/>
        <v/>
      </c>
      <c r="H1250" s="82" t="str">
        <f t="shared" ca="1" si="141"/>
        <v/>
      </c>
      <c r="I1250" s="82" t="str">
        <f t="shared" ca="1" si="142"/>
        <v/>
      </c>
    </row>
    <row r="1251" spans="2:9" ht="15" thickBot="1" x14ac:dyDescent="0.35">
      <c r="B1251" s="79" t="str">
        <f t="shared" ca="1" si="138"/>
        <v/>
      </c>
      <c r="C1251" s="80" t="str">
        <f t="shared" ca="1" si="139"/>
        <v/>
      </c>
      <c r="D1251" s="83" t="str">
        <f t="shared" ca="1" si="137"/>
        <v/>
      </c>
      <c r="E1251" s="81">
        <f t="shared" ca="1" si="136"/>
        <v>0</v>
      </c>
      <c r="F1251" s="83"/>
      <c r="G1251" s="82" t="str">
        <f t="shared" ca="1" si="140"/>
        <v/>
      </c>
      <c r="H1251" s="82" t="str">
        <f t="shared" ca="1" si="141"/>
        <v/>
      </c>
      <c r="I1251" s="82" t="str">
        <f t="shared" ca="1" si="142"/>
        <v/>
      </c>
    </row>
    <row r="1252" spans="2:9" ht="15" thickBot="1" x14ac:dyDescent="0.35">
      <c r="B1252" s="79" t="str">
        <f t="shared" ca="1" si="138"/>
        <v/>
      </c>
      <c r="C1252" s="80" t="str">
        <f t="shared" ca="1" si="139"/>
        <v/>
      </c>
      <c r="D1252" s="83" t="str">
        <f t="shared" ca="1" si="137"/>
        <v/>
      </c>
      <c r="E1252" s="81">
        <f t="shared" ref="E1252:E1315" ca="1" si="143">IFERROR(IF(I1251-D1252&lt;$E$13,0,IF(B1252=$I$17,$E$13,IF(B1252&lt;$I$17,0,IF(MOD(B1252-$I$17,$E$18)=0,$E$13,0)))),0)</f>
        <v>0</v>
      </c>
      <c r="F1252" s="83"/>
      <c r="G1252" s="82" t="str">
        <f t="shared" ca="1" si="140"/>
        <v/>
      </c>
      <c r="H1252" s="82" t="str">
        <f t="shared" ca="1" si="141"/>
        <v/>
      </c>
      <c r="I1252" s="82" t="str">
        <f t="shared" ca="1" si="142"/>
        <v/>
      </c>
    </row>
    <row r="1253" spans="2:9" ht="15" thickBot="1" x14ac:dyDescent="0.35">
      <c r="B1253" s="79" t="str">
        <f t="shared" ca="1" si="138"/>
        <v/>
      </c>
      <c r="C1253" s="80" t="str">
        <f t="shared" ca="1" si="139"/>
        <v/>
      </c>
      <c r="D1253" s="83" t="str">
        <f t="shared" ca="1" si="137"/>
        <v/>
      </c>
      <c r="E1253" s="81">
        <f t="shared" ca="1" si="143"/>
        <v>0</v>
      </c>
      <c r="F1253" s="83"/>
      <c r="G1253" s="82" t="str">
        <f t="shared" ca="1" si="140"/>
        <v/>
      </c>
      <c r="H1253" s="82" t="str">
        <f t="shared" ca="1" si="141"/>
        <v/>
      </c>
      <c r="I1253" s="82" t="str">
        <f t="shared" ca="1" si="142"/>
        <v/>
      </c>
    </row>
    <row r="1254" spans="2:9" ht="15" thickBot="1" x14ac:dyDescent="0.35">
      <c r="B1254" s="79" t="str">
        <f t="shared" ca="1" si="138"/>
        <v/>
      </c>
      <c r="C1254" s="80" t="str">
        <f t="shared" ca="1" si="139"/>
        <v/>
      </c>
      <c r="D1254" s="83" t="str">
        <f t="shared" ca="1" si="137"/>
        <v/>
      </c>
      <c r="E1254" s="81">
        <f t="shared" ca="1" si="143"/>
        <v>0</v>
      </c>
      <c r="F1254" s="83"/>
      <c r="G1254" s="82" t="str">
        <f t="shared" ca="1" si="140"/>
        <v/>
      </c>
      <c r="H1254" s="82" t="str">
        <f t="shared" ca="1" si="141"/>
        <v/>
      </c>
      <c r="I1254" s="82" t="str">
        <f t="shared" ca="1" si="142"/>
        <v/>
      </c>
    </row>
    <row r="1255" spans="2:9" ht="15" thickBot="1" x14ac:dyDescent="0.35">
      <c r="B1255" s="79" t="str">
        <f t="shared" ca="1" si="138"/>
        <v/>
      </c>
      <c r="C1255" s="80" t="str">
        <f t="shared" ca="1" si="139"/>
        <v/>
      </c>
      <c r="D1255" s="83" t="str">
        <f t="shared" ca="1" si="137"/>
        <v/>
      </c>
      <c r="E1255" s="81">
        <f t="shared" ca="1" si="143"/>
        <v>0</v>
      </c>
      <c r="F1255" s="83"/>
      <c r="G1255" s="82" t="str">
        <f t="shared" ca="1" si="140"/>
        <v/>
      </c>
      <c r="H1255" s="82" t="str">
        <f t="shared" ca="1" si="141"/>
        <v/>
      </c>
      <c r="I1255" s="82" t="str">
        <f t="shared" ca="1" si="142"/>
        <v/>
      </c>
    </row>
    <row r="1256" spans="2:9" ht="15" thickBot="1" x14ac:dyDescent="0.35">
      <c r="B1256" s="79" t="str">
        <f t="shared" ca="1" si="138"/>
        <v/>
      </c>
      <c r="C1256" s="80" t="str">
        <f t="shared" ca="1" si="139"/>
        <v/>
      </c>
      <c r="D1256" s="83" t="str">
        <f t="shared" ca="1" si="137"/>
        <v/>
      </c>
      <c r="E1256" s="81">
        <f t="shared" ca="1" si="143"/>
        <v>0</v>
      </c>
      <c r="F1256" s="83"/>
      <c r="G1256" s="82" t="str">
        <f t="shared" ca="1" si="140"/>
        <v/>
      </c>
      <c r="H1256" s="82" t="str">
        <f t="shared" ca="1" si="141"/>
        <v/>
      </c>
      <c r="I1256" s="82" t="str">
        <f t="shared" ca="1" si="142"/>
        <v/>
      </c>
    </row>
    <row r="1257" spans="2:9" ht="15" thickBot="1" x14ac:dyDescent="0.35">
      <c r="B1257" s="79" t="str">
        <f t="shared" ca="1" si="138"/>
        <v/>
      </c>
      <c r="C1257" s="80" t="str">
        <f t="shared" ca="1" si="139"/>
        <v/>
      </c>
      <c r="D1257" s="83" t="str">
        <f t="shared" ref="D1257:D1320" ca="1" si="144">IF(B1257="","",IF(I1256&lt;payment_4,I1256*(1+rate_4),payment_4))</f>
        <v/>
      </c>
      <c r="E1257" s="81">
        <f t="shared" ca="1" si="143"/>
        <v>0</v>
      </c>
      <c r="F1257" s="83"/>
      <c r="G1257" s="82" t="str">
        <f t="shared" ca="1" si="140"/>
        <v/>
      </c>
      <c r="H1257" s="82" t="str">
        <f t="shared" ca="1" si="141"/>
        <v/>
      </c>
      <c r="I1257" s="82" t="str">
        <f t="shared" ca="1" si="142"/>
        <v/>
      </c>
    </row>
    <row r="1258" spans="2:9" ht="15" thickBot="1" x14ac:dyDescent="0.35">
      <c r="B1258" s="79" t="str">
        <f t="shared" ca="1" si="138"/>
        <v/>
      </c>
      <c r="C1258" s="80" t="str">
        <f t="shared" ca="1" si="139"/>
        <v/>
      </c>
      <c r="D1258" s="83" t="str">
        <f t="shared" ca="1" si="144"/>
        <v/>
      </c>
      <c r="E1258" s="81">
        <f t="shared" ca="1" si="143"/>
        <v>0</v>
      </c>
      <c r="F1258" s="83"/>
      <c r="G1258" s="82" t="str">
        <f t="shared" ca="1" si="140"/>
        <v/>
      </c>
      <c r="H1258" s="82" t="str">
        <f t="shared" ca="1" si="141"/>
        <v/>
      </c>
      <c r="I1258" s="82" t="str">
        <f t="shared" ca="1" si="142"/>
        <v/>
      </c>
    </row>
    <row r="1259" spans="2:9" ht="15" thickBot="1" x14ac:dyDescent="0.35">
      <c r="B1259" s="79" t="str">
        <f t="shared" ca="1" si="138"/>
        <v/>
      </c>
      <c r="C1259" s="80" t="str">
        <f t="shared" ca="1" si="139"/>
        <v/>
      </c>
      <c r="D1259" s="83" t="str">
        <f t="shared" ca="1" si="144"/>
        <v/>
      </c>
      <c r="E1259" s="81">
        <f t="shared" ca="1" si="143"/>
        <v>0</v>
      </c>
      <c r="F1259" s="83"/>
      <c r="G1259" s="82" t="str">
        <f t="shared" ca="1" si="140"/>
        <v/>
      </c>
      <c r="H1259" s="82" t="str">
        <f t="shared" ca="1" si="141"/>
        <v/>
      </c>
      <c r="I1259" s="82" t="str">
        <f t="shared" ca="1" si="142"/>
        <v/>
      </c>
    </row>
    <row r="1260" spans="2:9" ht="15" thickBot="1" x14ac:dyDescent="0.35">
      <c r="B1260" s="79" t="str">
        <f t="shared" ca="1" si="138"/>
        <v/>
      </c>
      <c r="C1260" s="80" t="str">
        <f t="shared" ca="1" si="139"/>
        <v/>
      </c>
      <c r="D1260" s="83" t="str">
        <f t="shared" ca="1" si="144"/>
        <v/>
      </c>
      <c r="E1260" s="81">
        <f t="shared" ca="1" si="143"/>
        <v>0</v>
      </c>
      <c r="F1260" s="83"/>
      <c r="G1260" s="82" t="str">
        <f t="shared" ca="1" si="140"/>
        <v/>
      </c>
      <c r="H1260" s="82" t="str">
        <f t="shared" ca="1" si="141"/>
        <v/>
      </c>
      <c r="I1260" s="82" t="str">
        <f t="shared" ca="1" si="142"/>
        <v/>
      </c>
    </row>
    <row r="1261" spans="2:9" ht="15" thickBot="1" x14ac:dyDescent="0.35">
      <c r="B1261" s="79" t="str">
        <f t="shared" ca="1" si="138"/>
        <v/>
      </c>
      <c r="C1261" s="80" t="str">
        <f t="shared" ca="1" si="139"/>
        <v/>
      </c>
      <c r="D1261" s="83" t="str">
        <f t="shared" ca="1" si="144"/>
        <v/>
      </c>
      <c r="E1261" s="81">
        <f t="shared" ca="1" si="143"/>
        <v>0</v>
      </c>
      <c r="F1261" s="83"/>
      <c r="G1261" s="82" t="str">
        <f t="shared" ca="1" si="140"/>
        <v/>
      </c>
      <c r="H1261" s="82" t="str">
        <f t="shared" ca="1" si="141"/>
        <v/>
      </c>
      <c r="I1261" s="82" t="str">
        <f t="shared" ca="1" si="142"/>
        <v/>
      </c>
    </row>
    <row r="1262" spans="2:9" ht="15" thickBot="1" x14ac:dyDescent="0.35">
      <c r="B1262" s="79" t="str">
        <f t="shared" ca="1" si="138"/>
        <v/>
      </c>
      <c r="C1262" s="80" t="str">
        <f t="shared" ca="1" si="139"/>
        <v/>
      </c>
      <c r="D1262" s="83" t="str">
        <f t="shared" ca="1" si="144"/>
        <v/>
      </c>
      <c r="E1262" s="81">
        <f t="shared" ca="1" si="143"/>
        <v>0</v>
      </c>
      <c r="F1262" s="83"/>
      <c r="G1262" s="82" t="str">
        <f t="shared" ca="1" si="140"/>
        <v/>
      </c>
      <c r="H1262" s="82" t="str">
        <f t="shared" ca="1" si="141"/>
        <v/>
      </c>
      <c r="I1262" s="82" t="str">
        <f t="shared" ca="1" si="142"/>
        <v/>
      </c>
    </row>
    <row r="1263" spans="2:9" ht="15" thickBot="1" x14ac:dyDescent="0.35">
      <c r="B1263" s="79" t="str">
        <f t="shared" ref="B1263:B1326" ca="1" si="145">IFERROR(IF(I1262&lt;=0,"",B1262+1),"")</f>
        <v/>
      </c>
      <c r="C1263" s="80" t="str">
        <f t="shared" ca="1" si="139"/>
        <v/>
      </c>
      <c r="D1263" s="83" t="str">
        <f t="shared" ca="1" si="144"/>
        <v/>
      </c>
      <c r="E1263" s="81">
        <f t="shared" ca="1" si="143"/>
        <v>0</v>
      </c>
      <c r="F1263" s="83"/>
      <c r="G1263" s="82" t="str">
        <f t="shared" ca="1" si="140"/>
        <v/>
      </c>
      <c r="H1263" s="82" t="str">
        <f t="shared" ca="1" si="141"/>
        <v/>
      </c>
      <c r="I1263" s="82" t="str">
        <f t="shared" ca="1" si="142"/>
        <v/>
      </c>
    </row>
    <row r="1264" spans="2:9" ht="15" thickBot="1" x14ac:dyDescent="0.35">
      <c r="B1264" s="79" t="str">
        <f t="shared" ca="1" si="145"/>
        <v/>
      </c>
      <c r="C1264" s="80" t="str">
        <f t="shared" ca="1" si="139"/>
        <v/>
      </c>
      <c r="D1264" s="83" t="str">
        <f t="shared" ca="1" si="144"/>
        <v/>
      </c>
      <c r="E1264" s="81">
        <f t="shared" ca="1" si="143"/>
        <v>0</v>
      </c>
      <c r="F1264" s="83"/>
      <c r="G1264" s="82" t="str">
        <f t="shared" ca="1" si="140"/>
        <v/>
      </c>
      <c r="H1264" s="82" t="str">
        <f t="shared" ca="1" si="141"/>
        <v/>
      </c>
      <c r="I1264" s="82" t="str">
        <f t="shared" ca="1" si="142"/>
        <v/>
      </c>
    </row>
    <row r="1265" spans="2:9" ht="15" thickBot="1" x14ac:dyDescent="0.35">
      <c r="B1265" s="79" t="str">
        <f t="shared" ca="1" si="145"/>
        <v/>
      </c>
      <c r="C1265" s="80" t="str">
        <f t="shared" ca="1" si="139"/>
        <v/>
      </c>
      <c r="D1265" s="83" t="str">
        <f t="shared" ca="1" si="144"/>
        <v/>
      </c>
      <c r="E1265" s="81">
        <f t="shared" ca="1" si="143"/>
        <v>0</v>
      </c>
      <c r="F1265" s="83"/>
      <c r="G1265" s="82" t="str">
        <f t="shared" ca="1" si="140"/>
        <v/>
      </c>
      <c r="H1265" s="82" t="str">
        <f t="shared" ca="1" si="141"/>
        <v/>
      </c>
      <c r="I1265" s="82" t="str">
        <f t="shared" ca="1" si="142"/>
        <v/>
      </c>
    </row>
    <row r="1266" spans="2:9" ht="15" thickBot="1" x14ac:dyDescent="0.35">
      <c r="B1266" s="79" t="str">
        <f t="shared" ca="1" si="145"/>
        <v/>
      </c>
      <c r="C1266" s="80" t="str">
        <f t="shared" ca="1" si="139"/>
        <v/>
      </c>
      <c r="D1266" s="83" t="str">
        <f t="shared" ca="1" si="144"/>
        <v/>
      </c>
      <c r="E1266" s="81">
        <f t="shared" ca="1" si="143"/>
        <v>0</v>
      </c>
      <c r="F1266" s="83"/>
      <c r="G1266" s="82" t="str">
        <f t="shared" ca="1" si="140"/>
        <v/>
      </c>
      <c r="H1266" s="82" t="str">
        <f t="shared" ca="1" si="141"/>
        <v/>
      </c>
      <c r="I1266" s="82" t="str">
        <f t="shared" ca="1" si="142"/>
        <v/>
      </c>
    </row>
    <row r="1267" spans="2:9" ht="15" thickBot="1" x14ac:dyDescent="0.35">
      <c r="B1267" s="79" t="str">
        <f t="shared" ca="1" si="145"/>
        <v/>
      </c>
      <c r="C1267" s="80" t="str">
        <f t="shared" ca="1" si="139"/>
        <v/>
      </c>
      <c r="D1267" s="83" t="str">
        <f t="shared" ca="1" si="144"/>
        <v/>
      </c>
      <c r="E1267" s="81">
        <f t="shared" ca="1" si="143"/>
        <v>0</v>
      </c>
      <c r="F1267" s="83"/>
      <c r="G1267" s="82" t="str">
        <f t="shared" ca="1" si="140"/>
        <v/>
      </c>
      <c r="H1267" s="82" t="str">
        <f t="shared" ca="1" si="141"/>
        <v/>
      </c>
      <c r="I1267" s="82" t="str">
        <f t="shared" ca="1" si="142"/>
        <v/>
      </c>
    </row>
    <row r="1268" spans="2:9" ht="15" thickBot="1" x14ac:dyDescent="0.35">
      <c r="B1268" s="79" t="str">
        <f t="shared" ca="1" si="145"/>
        <v/>
      </c>
      <c r="C1268" s="80" t="str">
        <f t="shared" ca="1" si="139"/>
        <v/>
      </c>
      <c r="D1268" s="83" t="str">
        <f t="shared" ca="1" si="144"/>
        <v/>
      </c>
      <c r="E1268" s="81">
        <f t="shared" ca="1" si="143"/>
        <v>0</v>
      </c>
      <c r="F1268" s="83"/>
      <c r="G1268" s="82" t="str">
        <f t="shared" ca="1" si="140"/>
        <v/>
      </c>
      <c r="H1268" s="82" t="str">
        <f t="shared" ca="1" si="141"/>
        <v/>
      </c>
      <c r="I1268" s="82" t="str">
        <f t="shared" ca="1" si="142"/>
        <v/>
      </c>
    </row>
    <row r="1269" spans="2:9" ht="15" thickBot="1" x14ac:dyDescent="0.35">
      <c r="B1269" s="79" t="str">
        <f t="shared" ca="1" si="145"/>
        <v/>
      </c>
      <c r="C1269" s="80" t="str">
        <f t="shared" ca="1" si="139"/>
        <v/>
      </c>
      <c r="D1269" s="83" t="str">
        <f t="shared" ca="1" si="144"/>
        <v/>
      </c>
      <c r="E1269" s="81">
        <f t="shared" ca="1" si="143"/>
        <v>0</v>
      </c>
      <c r="F1269" s="83"/>
      <c r="G1269" s="82" t="str">
        <f t="shared" ca="1" si="140"/>
        <v/>
      </c>
      <c r="H1269" s="82" t="str">
        <f t="shared" ca="1" si="141"/>
        <v/>
      </c>
      <c r="I1269" s="82" t="str">
        <f t="shared" ca="1" si="142"/>
        <v/>
      </c>
    </row>
    <row r="1270" spans="2:9" ht="15" thickBot="1" x14ac:dyDescent="0.35">
      <c r="B1270" s="79" t="str">
        <f t="shared" ca="1" si="145"/>
        <v/>
      </c>
      <c r="C1270" s="80" t="str">
        <f t="shared" ca="1" si="139"/>
        <v/>
      </c>
      <c r="D1270" s="83" t="str">
        <f t="shared" ca="1" si="144"/>
        <v/>
      </c>
      <c r="E1270" s="81">
        <f t="shared" ca="1" si="143"/>
        <v>0</v>
      </c>
      <c r="F1270" s="83"/>
      <c r="G1270" s="82" t="str">
        <f t="shared" ca="1" si="140"/>
        <v/>
      </c>
      <c r="H1270" s="82" t="str">
        <f t="shared" ca="1" si="141"/>
        <v/>
      </c>
      <c r="I1270" s="82" t="str">
        <f t="shared" ca="1" si="142"/>
        <v/>
      </c>
    </row>
    <row r="1271" spans="2:9" ht="15" thickBot="1" x14ac:dyDescent="0.35">
      <c r="B1271" s="79" t="str">
        <f t="shared" ca="1" si="145"/>
        <v/>
      </c>
      <c r="C1271" s="80" t="str">
        <f t="shared" ca="1" si="139"/>
        <v/>
      </c>
      <c r="D1271" s="83" t="str">
        <f t="shared" ca="1" si="144"/>
        <v/>
      </c>
      <c r="E1271" s="81">
        <f t="shared" ca="1" si="143"/>
        <v>0</v>
      </c>
      <c r="F1271" s="83"/>
      <c r="G1271" s="82" t="str">
        <f t="shared" ca="1" si="140"/>
        <v/>
      </c>
      <c r="H1271" s="82" t="str">
        <f t="shared" ca="1" si="141"/>
        <v/>
      </c>
      <c r="I1271" s="82" t="str">
        <f t="shared" ca="1" si="142"/>
        <v/>
      </c>
    </row>
    <row r="1272" spans="2:9" ht="15" thickBot="1" x14ac:dyDescent="0.35">
      <c r="B1272" s="79" t="str">
        <f t="shared" ca="1" si="145"/>
        <v/>
      </c>
      <c r="C1272" s="80" t="str">
        <f t="shared" ca="1" si="139"/>
        <v/>
      </c>
      <c r="D1272" s="83" t="str">
        <f t="shared" ca="1" si="144"/>
        <v/>
      </c>
      <c r="E1272" s="81">
        <f t="shared" ca="1" si="143"/>
        <v>0</v>
      </c>
      <c r="F1272" s="83"/>
      <c r="G1272" s="82" t="str">
        <f t="shared" ca="1" si="140"/>
        <v/>
      </c>
      <c r="H1272" s="82" t="str">
        <f t="shared" ca="1" si="141"/>
        <v/>
      </c>
      <c r="I1272" s="82" t="str">
        <f t="shared" ca="1" si="142"/>
        <v/>
      </c>
    </row>
    <row r="1273" spans="2:9" ht="15" thickBot="1" x14ac:dyDescent="0.35">
      <c r="B1273" s="79" t="str">
        <f t="shared" ca="1" si="145"/>
        <v/>
      </c>
      <c r="C1273" s="80" t="str">
        <f t="shared" ca="1" si="139"/>
        <v/>
      </c>
      <c r="D1273" s="83" t="str">
        <f t="shared" ca="1" si="144"/>
        <v/>
      </c>
      <c r="E1273" s="81">
        <f t="shared" ca="1" si="143"/>
        <v>0</v>
      </c>
      <c r="F1273" s="83"/>
      <c r="G1273" s="82" t="str">
        <f t="shared" ca="1" si="140"/>
        <v/>
      </c>
      <c r="H1273" s="82" t="str">
        <f t="shared" ca="1" si="141"/>
        <v/>
      </c>
      <c r="I1273" s="82" t="str">
        <f t="shared" ca="1" si="142"/>
        <v/>
      </c>
    </row>
    <row r="1274" spans="2:9" ht="15" thickBot="1" x14ac:dyDescent="0.35">
      <c r="B1274" s="79" t="str">
        <f t="shared" ca="1" si="145"/>
        <v/>
      </c>
      <c r="C1274" s="80" t="str">
        <f t="shared" ca="1" si="139"/>
        <v/>
      </c>
      <c r="D1274" s="83" t="str">
        <f t="shared" ca="1" si="144"/>
        <v/>
      </c>
      <c r="E1274" s="81">
        <f t="shared" ca="1" si="143"/>
        <v>0</v>
      </c>
      <c r="F1274" s="83"/>
      <c r="G1274" s="82" t="str">
        <f t="shared" ca="1" si="140"/>
        <v/>
      </c>
      <c r="H1274" s="82" t="str">
        <f t="shared" ca="1" si="141"/>
        <v/>
      </c>
      <c r="I1274" s="82" t="str">
        <f t="shared" ca="1" si="142"/>
        <v/>
      </c>
    </row>
    <row r="1275" spans="2:9" ht="15" thickBot="1" x14ac:dyDescent="0.35">
      <c r="B1275" s="79" t="str">
        <f t="shared" ca="1" si="145"/>
        <v/>
      </c>
      <c r="C1275" s="80" t="str">
        <f t="shared" ca="1" si="139"/>
        <v/>
      </c>
      <c r="D1275" s="83" t="str">
        <f t="shared" ca="1" si="144"/>
        <v/>
      </c>
      <c r="E1275" s="81">
        <f t="shared" ca="1" si="143"/>
        <v>0</v>
      </c>
      <c r="F1275" s="83"/>
      <c r="G1275" s="82" t="str">
        <f t="shared" ca="1" si="140"/>
        <v/>
      </c>
      <c r="H1275" s="82" t="str">
        <f t="shared" ca="1" si="141"/>
        <v/>
      </c>
      <c r="I1275" s="82" t="str">
        <f t="shared" ca="1" si="142"/>
        <v/>
      </c>
    </row>
    <row r="1276" spans="2:9" ht="15" thickBot="1" x14ac:dyDescent="0.35">
      <c r="B1276" s="79" t="str">
        <f t="shared" ca="1" si="145"/>
        <v/>
      </c>
      <c r="C1276" s="80" t="str">
        <f t="shared" ca="1" si="139"/>
        <v/>
      </c>
      <c r="D1276" s="83" t="str">
        <f t="shared" ca="1" si="144"/>
        <v/>
      </c>
      <c r="E1276" s="81">
        <f t="shared" ca="1" si="143"/>
        <v>0</v>
      </c>
      <c r="F1276" s="83"/>
      <c r="G1276" s="82" t="str">
        <f t="shared" ca="1" si="140"/>
        <v/>
      </c>
      <c r="H1276" s="82" t="str">
        <f t="shared" ca="1" si="141"/>
        <v/>
      </c>
      <c r="I1276" s="82" t="str">
        <f t="shared" ca="1" si="142"/>
        <v/>
      </c>
    </row>
    <row r="1277" spans="2:9" ht="15" thickBot="1" x14ac:dyDescent="0.35">
      <c r="B1277" s="79" t="str">
        <f t="shared" ca="1" si="145"/>
        <v/>
      </c>
      <c r="C1277" s="80" t="str">
        <f t="shared" ca="1" si="139"/>
        <v/>
      </c>
      <c r="D1277" s="83" t="str">
        <f t="shared" ca="1" si="144"/>
        <v/>
      </c>
      <c r="E1277" s="81">
        <f t="shared" ca="1" si="143"/>
        <v>0</v>
      </c>
      <c r="F1277" s="83"/>
      <c r="G1277" s="82" t="str">
        <f t="shared" ca="1" si="140"/>
        <v/>
      </c>
      <c r="H1277" s="82" t="str">
        <f t="shared" ca="1" si="141"/>
        <v/>
      </c>
      <c r="I1277" s="82" t="str">
        <f t="shared" ca="1" si="142"/>
        <v/>
      </c>
    </row>
    <row r="1278" spans="2:9" ht="15" thickBot="1" x14ac:dyDescent="0.35">
      <c r="B1278" s="79" t="str">
        <f t="shared" ca="1" si="145"/>
        <v/>
      </c>
      <c r="C1278" s="80" t="str">
        <f t="shared" ca="1" si="139"/>
        <v/>
      </c>
      <c r="D1278" s="83" t="str">
        <f t="shared" ca="1" si="144"/>
        <v/>
      </c>
      <c r="E1278" s="81">
        <f t="shared" ca="1" si="143"/>
        <v>0</v>
      </c>
      <c r="F1278" s="83"/>
      <c r="G1278" s="82" t="str">
        <f t="shared" ca="1" si="140"/>
        <v/>
      </c>
      <c r="H1278" s="82" t="str">
        <f t="shared" ca="1" si="141"/>
        <v/>
      </c>
      <c r="I1278" s="82" t="str">
        <f t="shared" ca="1" si="142"/>
        <v/>
      </c>
    </row>
    <row r="1279" spans="2:9" ht="15" thickBot="1" x14ac:dyDescent="0.35">
      <c r="B1279" s="79" t="str">
        <f t="shared" ca="1" si="145"/>
        <v/>
      </c>
      <c r="C1279" s="80" t="str">
        <f t="shared" ca="1" si="139"/>
        <v/>
      </c>
      <c r="D1279" s="83" t="str">
        <f t="shared" ca="1" si="144"/>
        <v/>
      </c>
      <c r="E1279" s="81">
        <f t="shared" ca="1" si="143"/>
        <v>0</v>
      </c>
      <c r="F1279" s="83"/>
      <c r="G1279" s="82" t="str">
        <f t="shared" ca="1" si="140"/>
        <v/>
      </c>
      <c r="H1279" s="82" t="str">
        <f t="shared" ca="1" si="141"/>
        <v/>
      </c>
      <c r="I1279" s="82" t="str">
        <f t="shared" ca="1" si="142"/>
        <v/>
      </c>
    </row>
    <row r="1280" spans="2:9" ht="15" thickBot="1" x14ac:dyDescent="0.35">
      <c r="B1280" s="79" t="str">
        <f t="shared" ca="1" si="145"/>
        <v/>
      </c>
      <c r="C1280" s="80" t="str">
        <f t="shared" ca="1" si="139"/>
        <v/>
      </c>
      <c r="D1280" s="83" t="str">
        <f t="shared" ca="1" si="144"/>
        <v/>
      </c>
      <c r="E1280" s="81">
        <f t="shared" ca="1" si="143"/>
        <v>0</v>
      </c>
      <c r="F1280" s="83"/>
      <c r="G1280" s="82" t="str">
        <f t="shared" ca="1" si="140"/>
        <v/>
      </c>
      <c r="H1280" s="82" t="str">
        <f t="shared" ca="1" si="141"/>
        <v/>
      </c>
      <c r="I1280" s="82" t="str">
        <f t="shared" ca="1" si="142"/>
        <v/>
      </c>
    </row>
    <row r="1281" spans="2:9" ht="15" thickBot="1" x14ac:dyDescent="0.35">
      <c r="B1281" s="79" t="str">
        <f t="shared" ca="1" si="145"/>
        <v/>
      </c>
      <c r="C1281" s="80" t="str">
        <f t="shared" ca="1" si="139"/>
        <v/>
      </c>
      <c r="D1281" s="83" t="str">
        <f t="shared" ca="1" si="144"/>
        <v/>
      </c>
      <c r="E1281" s="81">
        <f t="shared" ca="1" si="143"/>
        <v>0</v>
      </c>
      <c r="F1281" s="83"/>
      <c r="G1281" s="82" t="str">
        <f t="shared" ca="1" si="140"/>
        <v/>
      </c>
      <c r="H1281" s="82" t="str">
        <f t="shared" ca="1" si="141"/>
        <v/>
      </c>
      <c r="I1281" s="82" t="str">
        <f t="shared" ca="1" si="142"/>
        <v/>
      </c>
    </row>
    <row r="1282" spans="2:9" ht="15" thickBot="1" x14ac:dyDescent="0.35">
      <c r="B1282" s="79" t="str">
        <f t="shared" ca="1" si="145"/>
        <v/>
      </c>
      <c r="C1282" s="80" t="str">
        <f t="shared" ca="1" si="139"/>
        <v/>
      </c>
      <c r="D1282" s="83" t="str">
        <f t="shared" ca="1" si="144"/>
        <v/>
      </c>
      <c r="E1282" s="81">
        <f t="shared" ca="1" si="143"/>
        <v>0</v>
      </c>
      <c r="F1282" s="83"/>
      <c r="G1282" s="82" t="str">
        <f t="shared" ca="1" si="140"/>
        <v/>
      </c>
      <c r="H1282" s="82" t="str">
        <f t="shared" ca="1" si="141"/>
        <v/>
      </c>
      <c r="I1282" s="82" t="str">
        <f t="shared" ca="1" si="142"/>
        <v/>
      </c>
    </row>
    <row r="1283" spans="2:9" ht="15" thickBot="1" x14ac:dyDescent="0.35">
      <c r="B1283" s="79" t="str">
        <f t="shared" ca="1" si="145"/>
        <v/>
      </c>
      <c r="C1283" s="80" t="str">
        <f t="shared" ca="1" si="139"/>
        <v/>
      </c>
      <c r="D1283" s="83" t="str">
        <f t="shared" ca="1" si="144"/>
        <v/>
      </c>
      <c r="E1283" s="81">
        <f t="shared" ca="1" si="143"/>
        <v>0</v>
      </c>
      <c r="F1283" s="83"/>
      <c r="G1283" s="82" t="str">
        <f t="shared" ca="1" si="140"/>
        <v/>
      </c>
      <c r="H1283" s="82" t="str">
        <f t="shared" ca="1" si="141"/>
        <v/>
      </c>
      <c r="I1283" s="82" t="str">
        <f t="shared" ca="1" si="142"/>
        <v/>
      </c>
    </row>
    <row r="1284" spans="2:9" ht="15" thickBot="1" x14ac:dyDescent="0.35">
      <c r="B1284" s="79" t="str">
        <f t="shared" ca="1" si="145"/>
        <v/>
      </c>
      <c r="C1284" s="80" t="str">
        <f t="shared" ca="1" si="139"/>
        <v/>
      </c>
      <c r="D1284" s="83" t="str">
        <f t="shared" ca="1" si="144"/>
        <v/>
      </c>
      <c r="E1284" s="81">
        <f t="shared" ca="1" si="143"/>
        <v>0</v>
      </c>
      <c r="F1284" s="83"/>
      <c r="G1284" s="82" t="str">
        <f t="shared" ca="1" si="140"/>
        <v/>
      </c>
      <c r="H1284" s="82" t="str">
        <f t="shared" ca="1" si="141"/>
        <v/>
      </c>
      <c r="I1284" s="82" t="str">
        <f t="shared" ca="1" si="142"/>
        <v/>
      </c>
    </row>
    <row r="1285" spans="2:9" ht="15" thickBot="1" x14ac:dyDescent="0.35">
      <c r="B1285" s="79" t="str">
        <f t="shared" ca="1" si="145"/>
        <v/>
      </c>
      <c r="C1285" s="80" t="str">
        <f t="shared" ca="1" si="139"/>
        <v/>
      </c>
      <c r="D1285" s="83" t="str">
        <f t="shared" ca="1" si="144"/>
        <v/>
      </c>
      <c r="E1285" s="81">
        <f t="shared" ca="1" si="143"/>
        <v>0</v>
      </c>
      <c r="F1285" s="83"/>
      <c r="G1285" s="82" t="str">
        <f t="shared" ca="1" si="140"/>
        <v/>
      </c>
      <c r="H1285" s="82" t="str">
        <f t="shared" ca="1" si="141"/>
        <v/>
      </c>
      <c r="I1285" s="82" t="str">
        <f t="shared" ca="1" si="142"/>
        <v/>
      </c>
    </row>
    <row r="1286" spans="2:9" ht="15" thickBot="1" x14ac:dyDescent="0.35">
      <c r="B1286" s="79" t="str">
        <f t="shared" ca="1" si="145"/>
        <v/>
      </c>
      <c r="C1286" s="80" t="str">
        <f t="shared" ca="1" si="139"/>
        <v/>
      </c>
      <c r="D1286" s="83" t="str">
        <f t="shared" ca="1" si="144"/>
        <v/>
      </c>
      <c r="E1286" s="81">
        <f t="shared" ca="1" si="143"/>
        <v>0</v>
      </c>
      <c r="F1286" s="83"/>
      <c r="G1286" s="82" t="str">
        <f t="shared" ca="1" si="140"/>
        <v/>
      </c>
      <c r="H1286" s="82" t="str">
        <f t="shared" ca="1" si="141"/>
        <v/>
      </c>
      <c r="I1286" s="82" t="str">
        <f t="shared" ca="1" si="142"/>
        <v/>
      </c>
    </row>
    <row r="1287" spans="2:9" ht="15" thickBot="1" x14ac:dyDescent="0.35">
      <c r="B1287" s="79" t="str">
        <f t="shared" ca="1" si="145"/>
        <v/>
      </c>
      <c r="C1287" s="80" t="str">
        <f t="shared" ca="1" si="139"/>
        <v/>
      </c>
      <c r="D1287" s="83" t="str">
        <f t="shared" ca="1" si="144"/>
        <v/>
      </c>
      <c r="E1287" s="81">
        <f t="shared" ca="1" si="143"/>
        <v>0</v>
      </c>
      <c r="F1287" s="83"/>
      <c r="G1287" s="82" t="str">
        <f t="shared" ca="1" si="140"/>
        <v/>
      </c>
      <c r="H1287" s="82" t="str">
        <f t="shared" ca="1" si="141"/>
        <v/>
      </c>
      <c r="I1287" s="82" t="str">
        <f t="shared" ca="1" si="142"/>
        <v/>
      </c>
    </row>
    <row r="1288" spans="2:9" ht="15" thickBot="1" x14ac:dyDescent="0.35">
      <c r="B1288" s="79" t="str">
        <f t="shared" ca="1" si="145"/>
        <v/>
      </c>
      <c r="C1288" s="80" t="str">
        <f t="shared" ca="1" si="139"/>
        <v/>
      </c>
      <c r="D1288" s="83" t="str">
        <f t="shared" ca="1" si="144"/>
        <v/>
      </c>
      <c r="E1288" s="81">
        <f t="shared" ca="1" si="143"/>
        <v>0</v>
      </c>
      <c r="F1288" s="83"/>
      <c r="G1288" s="82" t="str">
        <f t="shared" ca="1" si="140"/>
        <v/>
      </c>
      <c r="H1288" s="82" t="str">
        <f t="shared" ca="1" si="141"/>
        <v/>
      </c>
      <c r="I1288" s="82" t="str">
        <f t="shared" ca="1" si="142"/>
        <v/>
      </c>
    </row>
    <row r="1289" spans="2:9" ht="15" thickBot="1" x14ac:dyDescent="0.35">
      <c r="B1289" s="79" t="str">
        <f t="shared" ca="1" si="145"/>
        <v/>
      </c>
      <c r="C1289" s="80" t="str">
        <f t="shared" ca="1" si="139"/>
        <v/>
      </c>
      <c r="D1289" s="83" t="str">
        <f t="shared" ca="1" si="144"/>
        <v/>
      </c>
      <c r="E1289" s="81">
        <f t="shared" ca="1" si="143"/>
        <v>0</v>
      </c>
      <c r="F1289" s="83"/>
      <c r="G1289" s="82" t="str">
        <f t="shared" ca="1" si="140"/>
        <v/>
      </c>
      <c r="H1289" s="82" t="str">
        <f t="shared" ca="1" si="141"/>
        <v/>
      </c>
      <c r="I1289" s="82" t="str">
        <f t="shared" ca="1" si="142"/>
        <v/>
      </c>
    </row>
    <row r="1290" spans="2:9" ht="15" thickBot="1" x14ac:dyDescent="0.35">
      <c r="B1290" s="79" t="str">
        <f t="shared" ca="1" si="145"/>
        <v/>
      </c>
      <c r="C1290" s="80" t="str">
        <f t="shared" ca="1" si="139"/>
        <v/>
      </c>
      <c r="D1290" s="83" t="str">
        <f t="shared" ca="1" si="144"/>
        <v/>
      </c>
      <c r="E1290" s="81">
        <f t="shared" ca="1" si="143"/>
        <v>0</v>
      </c>
      <c r="F1290" s="83"/>
      <c r="G1290" s="82" t="str">
        <f t="shared" ca="1" si="140"/>
        <v/>
      </c>
      <c r="H1290" s="82" t="str">
        <f t="shared" ca="1" si="141"/>
        <v/>
      </c>
      <c r="I1290" s="82" t="str">
        <f t="shared" ca="1" si="142"/>
        <v/>
      </c>
    </row>
    <row r="1291" spans="2:9" ht="15" thickBot="1" x14ac:dyDescent="0.35">
      <c r="B1291" s="79" t="str">
        <f t="shared" ca="1" si="145"/>
        <v/>
      </c>
      <c r="C1291" s="80" t="str">
        <f t="shared" ca="1" si="139"/>
        <v/>
      </c>
      <c r="D1291" s="83" t="str">
        <f t="shared" ca="1" si="144"/>
        <v/>
      </c>
      <c r="E1291" s="81">
        <f t="shared" ca="1" si="143"/>
        <v>0</v>
      </c>
      <c r="F1291" s="83"/>
      <c r="G1291" s="82" t="str">
        <f t="shared" ca="1" si="140"/>
        <v/>
      </c>
      <c r="H1291" s="82" t="str">
        <f t="shared" ca="1" si="141"/>
        <v/>
      </c>
      <c r="I1291" s="82" t="str">
        <f t="shared" ca="1" si="142"/>
        <v/>
      </c>
    </row>
    <row r="1292" spans="2:9" ht="15" thickBot="1" x14ac:dyDescent="0.35">
      <c r="B1292" s="79" t="str">
        <f t="shared" ca="1" si="145"/>
        <v/>
      </c>
      <c r="C1292" s="80" t="str">
        <f t="shared" ca="1" si="139"/>
        <v/>
      </c>
      <c r="D1292" s="83" t="str">
        <f t="shared" ca="1" si="144"/>
        <v/>
      </c>
      <c r="E1292" s="81">
        <f t="shared" ca="1" si="143"/>
        <v>0</v>
      </c>
      <c r="F1292" s="83"/>
      <c r="G1292" s="82" t="str">
        <f t="shared" ca="1" si="140"/>
        <v/>
      </c>
      <c r="H1292" s="82" t="str">
        <f t="shared" ca="1" si="141"/>
        <v/>
      </c>
      <c r="I1292" s="82" t="str">
        <f t="shared" ca="1" si="142"/>
        <v/>
      </c>
    </row>
    <row r="1293" spans="2:9" ht="15" thickBot="1" x14ac:dyDescent="0.35">
      <c r="B1293" s="79" t="str">
        <f t="shared" ca="1" si="145"/>
        <v/>
      </c>
      <c r="C1293" s="80" t="str">
        <f t="shared" ca="1" si="139"/>
        <v/>
      </c>
      <c r="D1293" s="83" t="str">
        <f t="shared" ca="1" si="144"/>
        <v/>
      </c>
      <c r="E1293" s="81">
        <f t="shared" ca="1" si="143"/>
        <v>0</v>
      </c>
      <c r="F1293" s="83"/>
      <c r="G1293" s="82" t="str">
        <f t="shared" ca="1" si="140"/>
        <v/>
      </c>
      <c r="H1293" s="82" t="str">
        <f t="shared" ca="1" si="141"/>
        <v/>
      </c>
      <c r="I1293" s="82" t="str">
        <f t="shared" ca="1" si="142"/>
        <v/>
      </c>
    </row>
    <row r="1294" spans="2:9" ht="15" thickBot="1" x14ac:dyDescent="0.35">
      <c r="B1294" s="79" t="str">
        <f t="shared" ca="1" si="145"/>
        <v/>
      </c>
      <c r="C1294" s="80" t="str">
        <f t="shared" ca="1" si="139"/>
        <v/>
      </c>
      <c r="D1294" s="83" t="str">
        <f t="shared" ca="1" si="144"/>
        <v/>
      </c>
      <c r="E1294" s="81">
        <f t="shared" ca="1" si="143"/>
        <v>0</v>
      </c>
      <c r="F1294" s="83"/>
      <c r="G1294" s="82" t="str">
        <f t="shared" ca="1" si="140"/>
        <v/>
      </c>
      <c r="H1294" s="82" t="str">
        <f t="shared" ca="1" si="141"/>
        <v/>
      </c>
      <c r="I1294" s="82" t="str">
        <f t="shared" ca="1" si="142"/>
        <v/>
      </c>
    </row>
    <row r="1295" spans="2:9" ht="15" thickBot="1" x14ac:dyDescent="0.35">
      <c r="B1295" s="79" t="str">
        <f t="shared" ca="1" si="145"/>
        <v/>
      </c>
      <c r="C1295" s="80" t="str">
        <f t="shared" ca="1" si="139"/>
        <v/>
      </c>
      <c r="D1295" s="83" t="str">
        <f t="shared" ca="1" si="144"/>
        <v/>
      </c>
      <c r="E1295" s="81">
        <f t="shared" ca="1" si="143"/>
        <v>0</v>
      </c>
      <c r="F1295" s="83"/>
      <c r="G1295" s="82" t="str">
        <f t="shared" ca="1" si="140"/>
        <v/>
      </c>
      <c r="H1295" s="82" t="str">
        <f t="shared" ca="1" si="141"/>
        <v/>
      </c>
      <c r="I1295" s="82" t="str">
        <f t="shared" ca="1" si="142"/>
        <v/>
      </c>
    </row>
    <row r="1296" spans="2:9" ht="15" thickBot="1" x14ac:dyDescent="0.35">
      <c r="B1296" s="79" t="str">
        <f t="shared" ca="1" si="145"/>
        <v/>
      </c>
      <c r="C1296" s="80" t="str">
        <f t="shared" ca="1" si="139"/>
        <v/>
      </c>
      <c r="D1296" s="83" t="str">
        <f t="shared" ca="1" si="144"/>
        <v/>
      </c>
      <c r="E1296" s="81">
        <f t="shared" ca="1" si="143"/>
        <v>0</v>
      </c>
      <c r="F1296" s="83"/>
      <c r="G1296" s="82" t="str">
        <f t="shared" ca="1" si="140"/>
        <v/>
      </c>
      <c r="H1296" s="82" t="str">
        <f t="shared" ca="1" si="141"/>
        <v/>
      </c>
      <c r="I1296" s="82" t="str">
        <f t="shared" ca="1" si="142"/>
        <v/>
      </c>
    </row>
    <row r="1297" spans="2:9" ht="15" thickBot="1" x14ac:dyDescent="0.35">
      <c r="B1297" s="79" t="str">
        <f t="shared" ca="1" si="145"/>
        <v/>
      </c>
      <c r="C1297" s="80" t="str">
        <f t="shared" ca="1" si="139"/>
        <v/>
      </c>
      <c r="D1297" s="83" t="str">
        <f t="shared" ca="1" si="144"/>
        <v/>
      </c>
      <c r="E1297" s="81">
        <f t="shared" ca="1" si="143"/>
        <v>0</v>
      </c>
      <c r="F1297" s="83"/>
      <c r="G1297" s="82" t="str">
        <f t="shared" ca="1" si="140"/>
        <v/>
      </c>
      <c r="H1297" s="82" t="str">
        <f t="shared" ca="1" si="141"/>
        <v/>
      </c>
      <c r="I1297" s="82" t="str">
        <f t="shared" ca="1" si="142"/>
        <v/>
      </c>
    </row>
    <row r="1298" spans="2:9" ht="15" thickBot="1" x14ac:dyDescent="0.35">
      <c r="B1298" s="79" t="str">
        <f t="shared" ca="1" si="145"/>
        <v/>
      </c>
      <c r="C1298" s="80" t="str">
        <f t="shared" ca="1" si="139"/>
        <v/>
      </c>
      <c r="D1298" s="83" t="str">
        <f t="shared" ca="1" si="144"/>
        <v/>
      </c>
      <c r="E1298" s="81">
        <f t="shared" ca="1" si="143"/>
        <v>0</v>
      </c>
      <c r="F1298" s="83"/>
      <c r="G1298" s="82" t="str">
        <f t="shared" ca="1" si="140"/>
        <v/>
      </c>
      <c r="H1298" s="82" t="str">
        <f t="shared" ca="1" si="141"/>
        <v/>
      </c>
      <c r="I1298" s="82" t="str">
        <f t="shared" ca="1" si="142"/>
        <v/>
      </c>
    </row>
    <row r="1299" spans="2:9" ht="15" thickBot="1" x14ac:dyDescent="0.35">
      <c r="B1299" s="79" t="str">
        <f t="shared" ca="1" si="145"/>
        <v/>
      </c>
      <c r="C1299" s="80" t="str">
        <f t="shared" ca="1" si="139"/>
        <v/>
      </c>
      <c r="D1299" s="83" t="str">
        <f t="shared" ca="1" si="144"/>
        <v/>
      </c>
      <c r="E1299" s="81">
        <f t="shared" ca="1" si="143"/>
        <v>0</v>
      </c>
      <c r="F1299" s="83"/>
      <c r="G1299" s="82" t="str">
        <f t="shared" ca="1" si="140"/>
        <v/>
      </c>
      <c r="H1299" s="82" t="str">
        <f t="shared" ca="1" si="141"/>
        <v/>
      </c>
      <c r="I1299" s="82" t="str">
        <f t="shared" ca="1" si="142"/>
        <v/>
      </c>
    </row>
    <row r="1300" spans="2:9" ht="15" thickBot="1" x14ac:dyDescent="0.35">
      <c r="B1300" s="79" t="str">
        <f t="shared" ca="1" si="145"/>
        <v/>
      </c>
      <c r="C1300" s="80" t="str">
        <f t="shared" ca="1" si="139"/>
        <v/>
      </c>
      <c r="D1300" s="83" t="str">
        <f t="shared" ca="1" si="144"/>
        <v/>
      </c>
      <c r="E1300" s="81">
        <f t="shared" ca="1" si="143"/>
        <v>0</v>
      </c>
      <c r="F1300" s="83"/>
      <c r="G1300" s="82" t="str">
        <f t="shared" ca="1" si="140"/>
        <v/>
      </c>
      <c r="H1300" s="82" t="str">
        <f t="shared" ca="1" si="141"/>
        <v/>
      </c>
      <c r="I1300" s="82" t="str">
        <f t="shared" ca="1" si="142"/>
        <v/>
      </c>
    </row>
    <row r="1301" spans="2:9" ht="15" thickBot="1" x14ac:dyDescent="0.35">
      <c r="B1301" s="79" t="str">
        <f t="shared" ca="1" si="145"/>
        <v/>
      </c>
      <c r="C1301" s="80" t="str">
        <f t="shared" ca="1" si="139"/>
        <v/>
      </c>
      <c r="D1301" s="83" t="str">
        <f t="shared" ca="1" si="144"/>
        <v/>
      </c>
      <c r="E1301" s="81">
        <f t="shared" ca="1" si="143"/>
        <v>0</v>
      </c>
      <c r="F1301" s="83"/>
      <c r="G1301" s="82" t="str">
        <f t="shared" ca="1" si="140"/>
        <v/>
      </c>
      <c r="H1301" s="82" t="str">
        <f t="shared" ca="1" si="141"/>
        <v/>
      </c>
      <c r="I1301" s="82" t="str">
        <f t="shared" ca="1" si="142"/>
        <v/>
      </c>
    </row>
    <row r="1302" spans="2:9" ht="15" thickBot="1" x14ac:dyDescent="0.35">
      <c r="B1302" s="79" t="str">
        <f t="shared" ca="1" si="145"/>
        <v/>
      </c>
      <c r="C1302" s="80" t="str">
        <f t="shared" ca="1" si="139"/>
        <v/>
      </c>
      <c r="D1302" s="83" t="str">
        <f t="shared" ca="1" si="144"/>
        <v/>
      </c>
      <c r="E1302" s="81">
        <f t="shared" ca="1" si="143"/>
        <v>0</v>
      </c>
      <c r="F1302" s="83"/>
      <c r="G1302" s="82" t="str">
        <f t="shared" ca="1" si="140"/>
        <v/>
      </c>
      <c r="H1302" s="82" t="str">
        <f t="shared" ca="1" si="141"/>
        <v/>
      </c>
      <c r="I1302" s="82" t="str">
        <f t="shared" ca="1" si="142"/>
        <v/>
      </c>
    </row>
    <row r="1303" spans="2:9" ht="15" thickBot="1" x14ac:dyDescent="0.35">
      <c r="B1303" s="79" t="str">
        <f t="shared" ca="1" si="145"/>
        <v/>
      </c>
      <c r="C1303" s="80" t="str">
        <f t="shared" ca="1" si="139"/>
        <v/>
      </c>
      <c r="D1303" s="83" t="str">
        <f t="shared" ca="1" si="144"/>
        <v/>
      </c>
      <c r="E1303" s="81">
        <f t="shared" ca="1" si="143"/>
        <v>0</v>
      </c>
      <c r="F1303" s="83"/>
      <c r="G1303" s="82" t="str">
        <f t="shared" ca="1" si="140"/>
        <v/>
      </c>
      <c r="H1303" s="82" t="str">
        <f t="shared" ca="1" si="141"/>
        <v/>
      </c>
      <c r="I1303" s="82" t="str">
        <f t="shared" ca="1" si="142"/>
        <v/>
      </c>
    </row>
    <row r="1304" spans="2:9" ht="15" thickBot="1" x14ac:dyDescent="0.35">
      <c r="B1304" s="79" t="str">
        <f t="shared" ca="1" si="145"/>
        <v/>
      </c>
      <c r="C1304" s="80" t="str">
        <f t="shared" ref="C1304:C1367" ca="1" si="146">IF($E$10="End of the Period",IF(B1304="","",IF(OR(payment_frequency_4="Weekly",payment_frequency_4="Bi-weekly",payment_frequency_4="Semi-monthly"),first_payment_date_4+B1304*VLOOKUP(payment_frequency_4,periodic_table,2,0),EDATE(first_payment_date_4,B1304*VLOOKUP(payment_frequency_4,periodic_table,2,0)))),IF(B1304="","",IF(OR(payment_frequency_4="Weekly",payment_frequency_4="Bi-weekly",payment_frequency_4="Semi-monthly"),first_payment_date_4+(B1304-1)*VLOOKUP(payment_frequency_4,periodic_table,2,0),EDATE(first_payment_date_4,(B1304-1)*VLOOKUP(payment_frequency_4,periodic_table,2,0)))))</f>
        <v/>
      </c>
      <c r="D1304" s="83" t="str">
        <f t="shared" ca="1" si="144"/>
        <v/>
      </c>
      <c r="E1304" s="81">
        <f t="shared" ca="1" si="143"/>
        <v>0</v>
      </c>
      <c r="F1304" s="83"/>
      <c r="G1304" s="82" t="str">
        <f t="shared" ref="G1304:G1367" ca="1" si="147">IF(AND(payment_type_4=1,B1304=1),0,IF(B1304="","",I1303*rate_4))</f>
        <v/>
      </c>
      <c r="H1304" s="82" t="str">
        <f t="shared" ca="1" si="141"/>
        <v/>
      </c>
      <c r="I1304" s="82" t="str">
        <f t="shared" ca="1" si="142"/>
        <v/>
      </c>
    </row>
    <row r="1305" spans="2:9" ht="15" thickBot="1" x14ac:dyDescent="0.35">
      <c r="B1305" s="79" t="str">
        <f t="shared" ca="1" si="145"/>
        <v/>
      </c>
      <c r="C1305" s="80" t="str">
        <f t="shared" ca="1" si="146"/>
        <v/>
      </c>
      <c r="D1305" s="83" t="str">
        <f t="shared" ca="1" si="144"/>
        <v/>
      </c>
      <c r="E1305" s="81">
        <f t="shared" ca="1" si="143"/>
        <v>0</v>
      </c>
      <c r="F1305" s="83"/>
      <c r="G1305" s="82" t="str">
        <f t="shared" ca="1" si="147"/>
        <v/>
      </c>
      <c r="H1305" s="82" t="str">
        <f t="shared" ref="H1305:H1368" ca="1" si="148">IF(B1305="","",D1305-G1305+E1305+F1305)</f>
        <v/>
      </c>
      <c r="I1305" s="82" t="str">
        <f t="shared" ref="I1305:I1368" ca="1" si="149">IFERROR(IF(H1305&lt;=0,"",I1304-H1305),"")</f>
        <v/>
      </c>
    </row>
    <row r="1306" spans="2:9" ht="15" thickBot="1" x14ac:dyDescent="0.35">
      <c r="B1306" s="79" t="str">
        <f t="shared" ca="1" si="145"/>
        <v/>
      </c>
      <c r="C1306" s="80" t="str">
        <f t="shared" ca="1" si="146"/>
        <v/>
      </c>
      <c r="D1306" s="83" t="str">
        <f t="shared" ca="1" si="144"/>
        <v/>
      </c>
      <c r="E1306" s="81">
        <f t="shared" ca="1" si="143"/>
        <v>0</v>
      </c>
      <c r="F1306" s="83"/>
      <c r="G1306" s="82" t="str">
        <f t="shared" ca="1" si="147"/>
        <v/>
      </c>
      <c r="H1306" s="82" t="str">
        <f t="shared" ca="1" si="148"/>
        <v/>
      </c>
      <c r="I1306" s="82" t="str">
        <f t="shared" ca="1" si="149"/>
        <v/>
      </c>
    </row>
    <row r="1307" spans="2:9" ht="15" thickBot="1" x14ac:dyDescent="0.35">
      <c r="B1307" s="79" t="str">
        <f t="shared" ca="1" si="145"/>
        <v/>
      </c>
      <c r="C1307" s="80" t="str">
        <f t="shared" ca="1" si="146"/>
        <v/>
      </c>
      <c r="D1307" s="83" t="str">
        <f t="shared" ca="1" si="144"/>
        <v/>
      </c>
      <c r="E1307" s="81">
        <f t="shared" ca="1" si="143"/>
        <v>0</v>
      </c>
      <c r="F1307" s="83"/>
      <c r="G1307" s="82" t="str">
        <f t="shared" ca="1" si="147"/>
        <v/>
      </c>
      <c r="H1307" s="82" t="str">
        <f t="shared" ca="1" si="148"/>
        <v/>
      </c>
      <c r="I1307" s="82" t="str">
        <f t="shared" ca="1" si="149"/>
        <v/>
      </c>
    </row>
    <row r="1308" spans="2:9" ht="15" thickBot="1" x14ac:dyDescent="0.35">
      <c r="B1308" s="79" t="str">
        <f t="shared" ca="1" si="145"/>
        <v/>
      </c>
      <c r="C1308" s="80" t="str">
        <f t="shared" ca="1" si="146"/>
        <v/>
      </c>
      <c r="D1308" s="83" t="str">
        <f t="shared" ca="1" si="144"/>
        <v/>
      </c>
      <c r="E1308" s="81">
        <f t="shared" ca="1" si="143"/>
        <v>0</v>
      </c>
      <c r="F1308" s="83"/>
      <c r="G1308" s="82" t="str">
        <f t="shared" ca="1" si="147"/>
        <v/>
      </c>
      <c r="H1308" s="82" t="str">
        <f t="shared" ca="1" si="148"/>
        <v/>
      </c>
      <c r="I1308" s="82" t="str">
        <f t="shared" ca="1" si="149"/>
        <v/>
      </c>
    </row>
    <row r="1309" spans="2:9" ht="15" thickBot="1" x14ac:dyDescent="0.35">
      <c r="B1309" s="79" t="str">
        <f t="shared" ca="1" si="145"/>
        <v/>
      </c>
      <c r="C1309" s="80" t="str">
        <f t="shared" ca="1" si="146"/>
        <v/>
      </c>
      <c r="D1309" s="83" t="str">
        <f t="shared" ca="1" si="144"/>
        <v/>
      </c>
      <c r="E1309" s="81">
        <f t="shared" ca="1" si="143"/>
        <v>0</v>
      </c>
      <c r="F1309" s="83"/>
      <c r="G1309" s="82" t="str">
        <f t="shared" ca="1" si="147"/>
        <v/>
      </c>
      <c r="H1309" s="82" t="str">
        <f t="shared" ca="1" si="148"/>
        <v/>
      </c>
      <c r="I1309" s="82" t="str">
        <f t="shared" ca="1" si="149"/>
        <v/>
      </c>
    </row>
    <row r="1310" spans="2:9" ht="15" thickBot="1" x14ac:dyDescent="0.35">
      <c r="B1310" s="79" t="str">
        <f t="shared" ca="1" si="145"/>
        <v/>
      </c>
      <c r="C1310" s="80" t="str">
        <f t="shared" ca="1" si="146"/>
        <v/>
      </c>
      <c r="D1310" s="83" t="str">
        <f t="shared" ca="1" si="144"/>
        <v/>
      </c>
      <c r="E1310" s="81">
        <f t="shared" ca="1" si="143"/>
        <v>0</v>
      </c>
      <c r="F1310" s="83"/>
      <c r="G1310" s="82" t="str">
        <f t="shared" ca="1" si="147"/>
        <v/>
      </c>
      <c r="H1310" s="82" t="str">
        <f t="shared" ca="1" si="148"/>
        <v/>
      </c>
      <c r="I1310" s="82" t="str">
        <f t="shared" ca="1" si="149"/>
        <v/>
      </c>
    </row>
    <row r="1311" spans="2:9" ht="15" thickBot="1" x14ac:dyDescent="0.35">
      <c r="B1311" s="79" t="str">
        <f t="shared" ca="1" si="145"/>
        <v/>
      </c>
      <c r="C1311" s="80" t="str">
        <f t="shared" ca="1" si="146"/>
        <v/>
      </c>
      <c r="D1311" s="83" t="str">
        <f t="shared" ca="1" si="144"/>
        <v/>
      </c>
      <c r="E1311" s="81">
        <f t="shared" ca="1" si="143"/>
        <v>0</v>
      </c>
      <c r="F1311" s="83"/>
      <c r="G1311" s="82" t="str">
        <f t="shared" ca="1" si="147"/>
        <v/>
      </c>
      <c r="H1311" s="82" t="str">
        <f t="shared" ca="1" si="148"/>
        <v/>
      </c>
      <c r="I1311" s="82" t="str">
        <f t="shared" ca="1" si="149"/>
        <v/>
      </c>
    </row>
    <row r="1312" spans="2:9" ht="15" thickBot="1" x14ac:dyDescent="0.35">
      <c r="B1312" s="79" t="str">
        <f t="shared" ca="1" si="145"/>
        <v/>
      </c>
      <c r="C1312" s="80" t="str">
        <f t="shared" ca="1" si="146"/>
        <v/>
      </c>
      <c r="D1312" s="83" t="str">
        <f t="shared" ca="1" si="144"/>
        <v/>
      </c>
      <c r="E1312" s="81">
        <f t="shared" ca="1" si="143"/>
        <v>0</v>
      </c>
      <c r="F1312" s="83"/>
      <c r="G1312" s="82" t="str">
        <f t="shared" ca="1" si="147"/>
        <v/>
      </c>
      <c r="H1312" s="82" t="str">
        <f t="shared" ca="1" si="148"/>
        <v/>
      </c>
      <c r="I1312" s="82" t="str">
        <f t="shared" ca="1" si="149"/>
        <v/>
      </c>
    </row>
    <row r="1313" spans="2:9" ht="15" thickBot="1" x14ac:dyDescent="0.35">
      <c r="B1313" s="79" t="str">
        <f t="shared" ca="1" si="145"/>
        <v/>
      </c>
      <c r="C1313" s="80" t="str">
        <f t="shared" ca="1" si="146"/>
        <v/>
      </c>
      <c r="D1313" s="83" t="str">
        <f t="shared" ca="1" si="144"/>
        <v/>
      </c>
      <c r="E1313" s="81">
        <f t="shared" ca="1" si="143"/>
        <v>0</v>
      </c>
      <c r="F1313" s="83"/>
      <c r="G1313" s="82" t="str">
        <f t="shared" ca="1" si="147"/>
        <v/>
      </c>
      <c r="H1313" s="82" t="str">
        <f t="shared" ca="1" si="148"/>
        <v/>
      </c>
      <c r="I1313" s="82" t="str">
        <f t="shared" ca="1" si="149"/>
        <v/>
      </c>
    </row>
    <row r="1314" spans="2:9" ht="15" thickBot="1" x14ac:dyDescent="0.35">
      <c r="B1314" s="79" t="str">
        <f t="shared" ca="1" si="145"/>
        <v/>
      </c>
      <c r="C1314" s="80" t="str">
        <f t="shared" ca="1" si="146"/>
        <v/>
      </c>
      <c r="D1314" s="83" t="str">
        <f t="shared" ca="1" si="144"/>
        <v/>
      </c>
      <c r="E1314" s="81">
        <f t="shared" ca="1" si="143"/>
        <v>0</v>
      </c>
      <c r="F1314" s="83"/>
      <c r="G1314" s="82" t="str">
        <f t="shared" ca="1" si="147"/>
        <v/>
      </c>
      <c r="H1314" s="82" t="str">
        <f t="shared" ca="1" si="148"/>
        <v/>
      </c>
      <c r="I1314" s="82" t="str">
        <f t="shared" ca="1" si="149"/>
        <v/>
      </c>
    </row>
    <row r="1315" spans="2:9" ht="15" thickBot="1" x14ac:dyDescent="0.35">
      <c r="B1315" s="79" t="str">
        <f t="shared" ca="1" si="145"/>
        <v/>
      </c>
      <c r="C1315" s="80" t="str">
        <f t="shared" ca="1" si="146"/>
        <v/>
      </c>
      <c r="D1315" s="83" t="str">
        <f t="shared" ca="1" si="144"/>
        <v/>
      </c>
      <c r="E1315" s="81">
        <f t="shared" ca="1" si="143"/>
        <v>0</v>
      </c>
      <c r="F1315" s="83"/>
      <c r="G1315" s="82" t="str">
        <f t="shared" ca="1" si="147"/>
        <v/>
      </c>
      <c r="H1315" s="82" t="str">
        <f t="shared" ca="1" si="148"/>
        <v/>
      </c>
      <c r="I1315" s="82" t="str">
        <f t="shared" ca="1" si="149"/>
        <v/>
      </c>
    </row>
    <row r="1316" spans="2:9" ht="15" thickBot="1" x14ac:dyDescent="0.35">
      <c r="B1316" s="79" t="str">
        <f t="shared" ca="1" si="145"/>
        <v/>
      </c>
      <c r="C1316" s="80" t="str">
        <f t="shared" ca="1" si="146"/>
        <v/>
      </c>
      <c r="D1316" s="83" t="str">
        <f t="shared" ca="1" si="144"/>
        <v/>
      </c>
      <c r="E1316" s="81">
        <f t="shared" ref="E1316:E1379" ca="1" si="150">IFERROR(IF(I1315-D1316&lt;$E$13,0,IF(B1316=$I$17,$E$13,IF(B1316&lt;$I$17,0,IF(MOD(B1316-$I$17,$E$18)=0,$E$13,0)))),0)</f>
        <v>0</v>
      </c>
      <c r="F1316" s="83"/>
      <c r="G1316" s="82" t="str">
        <f t="shared" ca="1" si="147"/>
        <v/>
      </c>
      <c r="H1316" s="82" t="str">
        <f t="shared" ca="1" si="148"/>
        <v/>
      </c>
      <c r="I1316" s="82" t="str">
        <f t="shared" ca="1" si="149"/>
        <v/>
      </c>
    </row>
    <row r="1317" spans="2:9" ht="15" thickBot="1" x14ac:dyDescent="0.35">
      <c r="B1317" s="79" t="str">
        <f t="shared" ca="1" si="145"/>
        <v/>
      </c>
      <c r="C1317" s="80" t="str">
        <f t="shared" ca="1" si="146"/>
        <v/>
      </c>
      <c r="D1317" s="83" t="str">
        <f t="shared" ca="1" si="144"/>
        <v/>
      </c>
      <c r="E1317" s="81">
        <f t="shared" ca="1" si="150"/>
        <v>0</v>
      </c>
      <c r="F1317" s="83"/>
      <c r="G1317" s="82" t="str">
        <f t="shared" ca="1" si="147"/>
        <v/>
      </c>
      <c r="H1317" s="82" t="str">
        <f t="shared" ca="1" si="148"/>
        <v/>
      </c>
      <c r="I1317" s="82" t="str">
        <f t="shared" ca="1" si="149"/>
        <v/>
      </c>
    </row>
    <row r="1318" spans="2:9" ht="15" thickBot="1" x14ac:dyDescent="0.35">
      <c r="B1318" s="79" t="str">
        <f t="shared" ca="1" si="145"/>
        <v/>
      </c>
      <c r="C1318" s="80" t="str">
        <f t="shared" ca="1" si="146"/>
        <v/>
      </c>
      <c r="D1318" s="83" t="str">
        <f t="shared" ca="1" si="144"/>
        <v/>
      </c>
      <c r="E1318" s="81">
        <f t="shared" ca="1" si="150"/>
        <v>0</v>
      </c>
      <c r="F1318" s="83"/>
      <c r="G1318" s="82" t="str">
        <f t="shared" ca="1" si="147"/>
        <v/>
      </c>
      <c r="H1318" s="82" t="str">
        <f t="shared" ca="1" si="148"/>
        <v/>
      </c>
      <c r="I1318" s="82" t="str">
        <f t="shared" ca="1" si="149"/>
        <v/>
      </c>
    </row>
    <row r="1319" spans="2:9" ht="15" thickBot="1" x14ac:dyDescent="0.35">
      <c r="B1319" s="79" t="str">
        <f t="shared" ca="1" si="145"/>
        <v/>
      </c>
      <c r="C1319" s="80" t="str">
        <f t="shared" ca="1" si="146"/>
        <v/>
      </c>
      <c r="D1319" s="83" t="str">
        <f t="shared" ca="1" si="144"/>
        <v/>
      </c>
      <c r="E1319" s="81">
        <f t="shared" ca="1" si="150"/>
        <v>0</v>
      </c>
      <c r="F1319" s="83"/>
      <c r="G1319" s="82" t="str">
        <f t="shared" ca="1" si="147"/>
        <v/>
      </c>
      <c r="H1319" s="82" t="str">
        <f t="shared" ca="1" si="148"/>
        <v/>
      </c>
      <c r="I1319" s="82" t="str">
        <f t="shared" ca="1" si="149"/>
        <v/>
      </c>
    </row>
    <row r="1320" spans="2:9" ht="15" thickBot="1" x14ac:dyDescent="0.35">
      <c r="B1320" s="79" t="str">
        <f t="shared" ca="1" si="145"/>
        <v/>
      </c>
      <c r="C1320" s="80" t="str">
        <f t="shared" ca="1" si="146"/>
        <v/>
      </c>
      <c r="D1320" s="83" t="str">
        <f t="shared" ca="1" si="144"/>
        <v/>
      </c>
      <c r="E1320" s="81">
        <f t="shared" ca="1" si="150"/>
        <v>0</v>
      </c>
      <c r="F1320" s="83"/>
      <c r="G1320" s="82" t="str">
        <f t="shared" ca="1" si="147"/>
        <v/>
      </c>
      <c r="H1320" s="82" t="str">
        <f t="shared" ca="1" si="148"/>
        <v/>
      </c>
      <c r="I1320" s="82" t="str">
        <f t="shared" ca="1" si="149"/>
        <v/>
      </c>
    </row>
    <row r="1321" spans="2:9" ht="15" thickBot="1" x14ac:dyDescent="0.35">
      <c r="B1321" s="79" t="str">
        <f t="shared" ca="1" si="145"/>
        <v/>
      </c>
      <c r="C1321" s="80" t="str">
        <f t="shared" ca="1" si="146"/>
        <v/>
      </c>
      <c r="D1321" s="83" t="str">
        <f t="shared" ref="D1321:D1384" ca="1" si="151">IF(B1321="","",IF(I1320&lt;payment_4,I1320*(1+rate_4),payment_4))</f>
        <v/>
      </c>
      <c r="E1321" s="81">
        <f t="shared" ca="1" si="150"/>
        <v>0</v>
      </c>
      <c r="F1321" s="83"/>
      <c r="G1321" s="82" t="str">
        <f t="shared" ca="1" si="147"/>
        <v/>
      </c>
      <c r="H1321" s="82" t="str">
        <f t="shared" ca="1" si="148"/>
        <v/>
      </c>
      <c r="I1321" s="82" t="str">
        <f t="shared" ca="1" si="149"/>
        <v/>
      </c>
    </row>
    <row r="1322" spans="2:9" ht="15" thickBot="1" x14ac:dyDescent="0.35">
      <c r="B1322" s="79" t="str">
        <f t="shared" ca="1" si="145"/>
        <v/>
      </c>
      <c r="C1322" s="80" t="str">
        <f t="shared" ca="1" si="146"/>
        <v/>
      </c>
      <c r="D1322" s="83" t="str">
        <f t="shared" ca="1" si="151"/>
        <v/>
      </c>
      <c r="E1322" s="81">
        <f t="shared" ca="1" si="150"/>
        <v>0</v>
      </c>
      <c r="F1322" s="83"/>
      <c r="G1322" s="82" t="str">
        <f t="shared" ca="1" si="147"/>
        <v/>
      </c>
      <c r="H1322" s="82" t="str">
        <f t="shared" ca="1" si="148"/>
        <v/>
      </c>
      <c r="I1322" s="82" t="str">
        <f t="shared" ca="1" si="149"/>
        <v/>
      </c>
    </row>
    <row r="1323" spans="2:9" ht="15" thickBot="1" x14ac:dyDescent="0.35">
      <c r="B1323" s="79" t="str">
        <f t="shared" ca="1" si="145"/>
        <v/>
      </c>
      <c r="C1323" s="80" t="str">
        <f t="shared" ca="1" si="146"/>
        <v/>
      </c>
      <c r="D1323" s="83" t="str">
        <f t="shared" ca="1" si="151"/>
        <v/>
      </c>
      <c r="E1323" s="81">
        <f t="shared" ca="1" si="150"/>
        <v>0</v>
      </c>
      <c r="F1323" s="83"/>
      <c r="G1323" s="82" t="str">
        <f t="shared" ca="1" si="147"/>
        <v/>
      </c>
      <c r="H1323" s="82" t="str">
        <f t="shared" ca="1" si="148"/>
        <v/>
      </c>
      <c r="I1323" s="82" t="str">
        <f t="shared" ca="1" si="149"/>
        <v/>
      </c>
    </row>
    <row r="1324" spans="2:9" ht="15" thickBot="1" x14ac:dyDescent="0.35">
      <c r="B1324" s="79" t="str">
        <f t="shared" ca="1" si="145"/>
        <v/>
      </c>
      <c r="C1324" s="80" t="str">
        <f t="shared" ca="1" si="146"/>
        <v/>
      </c>
      <c r="D1324" s="83" t="str">
        <f t="shared" ca="1" si="151"/>
        <v/>
      </c>
      <c r="E1324" s="81">
        <f t="shared" ca="1" si="150"/>
        <v>0</v>
      </c>
      <c r="F1324" s="83"/>
      <c r="G1324" s="82" t="str">
        <f t="shared" ca="1" si="147"/>
        <v/>
      </c>
      <c r="H1324" s="82" t="str">
        <f t="shared" ca="1" si="148"/>
        <v/>
      </c>
      <c r="I1324" s="82" t="str">
        <f t="shared" ca="1" si="149"/>
        <v/>
      </c>
    </row>
    <row r="1325" spans="2:9" ht="15" thickBot="1" x14ac:dyDescent="0.35">
      <c r="B1325" s="79" t="str">
        <f t="shared" ca="1" si="145"/>
        <v/>
      </c>
      <c r="C1325" s="80" t="str">
        <f t="shared" ca="1" si="146"/>
        <v/>
      </c>
      <c r="D1325" s="83" t="str">
        <f t="shared" ca="1" si="151"/>
        <v/>
      </c>
      <c r="E1325" s="81">
        <f t="shared" ca="1" si="150"/>
        <v>0</v>
      </c>
      <c r="F1325" s="83"/>
      <c r="G1325" s="82" t="str">
        <f t="shared" ca="1" si="147"/>
        <v/>
      </c>
      <c r="H1325" s="82" t="str">
        <f t="shared" ca="1" si="148"/>
        <v/>
      </c>
      <c r="I1325" s="82" t="str">
        <f t="shared" ca="1" si="149"/>
        <v/>
      </c>
    </row>
    <row r="1326" spans="2:9" ht="15" thickBot="1" x14ac:dyDescent="0.35">
      <c r="B1326" s="79" t="str">
        <f t="shared" ca="1" si="145"/>
        <v/>
      </c>
      <c r="C1326" s="80" t="str">
        <f t="shared" ca="1" si="146"/>
        <v/>
      </c>
      <c r="D1326" s="83" t="str">
        <f t="shared" ca="1" si="151"/>
        <v/>
      </c>
      <c r="E1326" s="81">
        <f t="shared" ca="1" si="150"/>
        <v>0</v>
      </c>
      <c r="F1326" s="83"/>
      <c r="G1326" s="82" t="str">
        <f t="shared" ca="1" si="147"/>
        <v/>
      </c>
      <c r="H1326" s="82" t="str">
        <f t="shared" ca="1" si="148"/>
        <v/>
      </c>
      <c r="I1326" s="82" t="str">
        <f t="shared" ca="1" si="149"/>
        <v/>
      </c>
    </row>
    <row r="1327" spans="2:9" ht="15" thickBot="1" x14ac:dyDescent="0.35">
      <c r="B1327" s="79" t="str">
        <f t="shared" ref="B1327:B1390" ca="1" si="152">IFERROR(IF(I1326&lt;=0,"",B1326+1),"")</f>
        <v/>
      </c>
      <c r="C1327" s="80" t="str">
        <f t="shared" ca="1" si="146"/>
        <v/>
      </c>
      <c r="D1327" s="83" t="str">
        <f t="shared" ca="1" si="151"/>
        <v/>
      </c>
      <c r="E1327" s="81">
        <f t="shared" ca="1" si="150"/>
        <v>0</v>
      </c>
      <c r="F1327" s="83"/>
      <c r="G1327" s="82" t="str">
        <f t="shared" ca="1" si="147"/>
        <v/>
      </c>
      <c r="H1327" s="82" t="str">
        <f t="shared" ca="1" si="148"/>
        <v/>
      </c>
      <c r="I1327" s="82" t="str">
        <f t="shared" ca="1" si="149"/>
        <v/>
      </c>
    </row>
    <row r="1328" spans="2:9" ht="15" thickBot="1" x14ac:dyDescent="0.35">
      <c r="B1328" s="79" t="str">
        <f t="shared" ca="1" si="152"/>
        <v/>
      </c>
      <c r="C1328" s="80" t="str">
        <f t="shared" ca="1" si="146"/>
        <v/>
      </c>
      <c r="D1328" s="83" t="str">
        <f t="shared" ca="1" si="151"/>
        <v/>
      </c>
      <c r="E1328" s="81">
        <f t="shared" ca="1" si="150"/>
        <v>0</v>
      </c>
      <c r="F1328" s="83"/>
      <c r="G1328" s="82" t="str">
        <f t="shared" ca="1" si="147"/>
        <v/>
      </c>
      <c r="H1328" s="82" t="str">
        <f t="shared" ca="1" si="148"/>
        <v/>
      </c>
      <c r="I1328" s="82" t="str">
        <f t="shared" ca="1" si="149"/>
        <v/>
      </c>
    </row>
    <row r="1329" spans="2:9" ht="15" thickBot="1" x14ac:dyDescent="0.35">
      <c r="B1329" s="79" t="str">
        <f t="shared" ca="1" si="152"/>
        <v/>
      </c>
      <c r="C1329" s="80" t="str">
        <f t="shared" ca="1" si="146"/>
        <v/>
      </c>
      <c r="D1329" s="83" t="str">
        <f t="shared" ca="1" si="151"/>
        <v/>
      </c>
      <c r="E1329" s="81">
        <f t="shared" ca="1" si="150"/>
        <v>0</v>
      </c>
      <c r="F1329" s="83"/>
      <c r="G1329" s="82" t="str">
        <f t="shared" ca="1" si="147"/>
        <v/>
      </c>
      <c r="H1329" s="82" t="str">
        <f t="shared" ca="1" si="148"/>
        <v/>
      </c>
      <c r="I1329" s="82" t="str">
        <f t="shared" ca="1" si="149"/>
        <v/>
      </c>
    </row>
    <row r="1330" spans="2:9" ht="15" thickBot="1" x14ac:dyDescent="0.35">
      <c r="B1330" s="79" t="str">
        <f t="shared" ca="1" si="152"/>
        <v/>
      </c>
      <c r="C1330" s="80" t="str">
        <f t="shared" ca="1" si="146"/>
        <v/>
      </c>
      <c r="D1330" s="83" t="str">
        <f t="shared" ca="1" si="151"/>
        <v/>
      </c>
      <c r="E1330" s="81">
        <f t="shared" ca="1" si="150"/>
        <v>0</v>
      </c>
      <c r="F1330" s="83"/>
      <c r="G1330" s="82" t="str">
        <f t="shared" ca="1" si="147"/>
        <v/>
      </c>
      <c r="H1330" s="82" t="str">
        <f t="shared" ca="1" si="148"/>
        <v/>
      </c>
      <c r="I1330" s="82" t="str">
        <f t="shared" ca="1" si="149"/>
        <v/>
      </c>
    </row>
    <row r="1331" spans="2:9" ht="15" thickBot="1" x14ac:dyDescent="0.35">
      <c r="B1331" s="79" t="str">
        <f t="shared" ca="1" si="152"/>
        <v/>
      </c>
      <c r="C1331" s="80" t="str">
        <f t="shared" ca="1" si="146"/>
        <v/>
      </c>
      <c r="D1331" s="83" t="str">
        <f t="shared" ca="1" si="151"/>
        <v/>
      </c>
      <c r="E1331" s="81">
        <f t="shared" ca="1" si="150"/>
        <v>0</v>
      </c>
      <c r="F1331" s="83"/>
      <c r="G1331" s="82" t="str">
        <f t="shared" ca="1" si="147"/>
        <v/>
      </c>
      <c r="H1331" s="82" t="str">
        <f t="shared" ca="1" si="148"/>
        <v/>
      </c>
      <c r="I1331" s="82" t="str">
        <f t="shared" ca="1" si="149"/>
        <v/>
      </c>
    </row>
    <row r="1332" spans="2:9" ht="15" thickBot="1" x14ac:dyDescent="0.35">
      <c r="B1332" s="79" t="str">
        <f t="shared" ca="1" si="152"/>
        <v/>
      </c>
      <c r="C1332" s="80" t="str">
        <f t="shared" ca="1" si="146"/>
        <v/>
      </c>
      <c r="D1332" s="83" t="str">
        <f t="shared" ca="1" si="151"/>
        <v/>
      </c>
      <c r="E1332" s="81">
        <f t="shared" ca="1" si="150"/>
        <v>0</v>
      </c>
      <c r="F1332" s="83"/>
      <c r="G1332" s="82" t="str">
        <f t="shared" ca="1" si="147"/>
        <v/>
      </c>
      <c r="H1332" s="82" t="str">
        <f t="shared" ca="1" si="148"/>
        <v/>
      </c>
      <c r="I1332" s="82" t="str">
        <f t="shared" ca="1" si="149"/>
        <v/>
      </c>
    </row>
    <row r="1333" spans="2:9" ht="15" thickBot="1" x14ac:dyDescent="0.35">
      <c r="B1333" s="79" t="str">
        <f t="shared" ca="1" si="152"/>
        <v/>
      </c>
      <c r="C1333" s="80" t="str">
        <f t="shared" ca="1" si="146"/>
        <v/>
      </c>
      <c r="D1333" s="83" t="str">
        <f t="shared" ca="1" si="151"/>
        <v/>
      </c>
      <c r="E1333" s="81">
        <f t="shared" ca="1" si="150"/>
        <v>0</v>
      </c>
      <c r="F1333" s="83"/>
      <c r="G1333" s="82" t="str">
        <f t="shared" ca="1" si="147"/>
        <v/>
      </c>
      <c r="H1333" s="82" t="str">
        <f t="shared" ca="1" si="148"/>
        <v/>
      </c>
      <c r="I1333" s="82" t="str">
        <f t="shared" ca="1" si="149"/>
        <v/>
      </c>
    </row>
    <row r="1334" spans="2:9" ht="15" thickBot="1" x14ac:dyDescent="0.35">
      <c r="B1334" s="79" t="str">
        <f t="shared" ca="1" si="152"/>
        <v/>
      </c>
      <c r="C1334" s="80" t="str">
        <f t="shared" ca="1" si="146"/>
        <v/>
      </c>
      <c r="D1334" s="83" t="str">
        <f t="shared" ca="1" si="151"/>
        <v/>
      </c>
      <c r="E1334" s="81">
        <f t="shared" ca="1" si="150"/>
        <v>0</v>
      </c>
      <c r="F1334" s="83"/>
      <c r="G1334" s="82" t="str">
        <f t="shared" ca="1" si="147"/>
        <v/>
      </c>
      <c r="H1334" s="82" t="str">
        <f t="shared" ca="1" si="148"/>
        <v/>
      </c>
      <c r="I1334" s="82" t="str">
        <f t="shared" ca="1" si="149"/>
        <v/>
      </c>
    </row>
    <row r="1335" spans="2:9" ht="15" thickBot="1" x14ac:dyDescent="0.35">
      <c r="B1335" s="79" t="str">
        <f t="shared" ca="1" si="152"/>
        <v/>
      </c>
      <c r="C1335" s="80" t="str">
        <f t="shared" ca="1" si="146"/>
        <v/>
      </c>
      <c r="D1335" s="83" t="str">
        <f t="shared" ca="1" si="151"/>
        <v/>
      </c>
      <c r="E1335" s="81">
        <f t="shared" ca="1" si="150"/>
        <v>0</v>
      </c>
      <c r="F1335" s="83"/>
      <c r="G1335" s="82" t="str">
        <f t="shared" ca="1" si="147"/>
        <v/>
      </c>
      <c r="H1335" s="82" t="str">
        <f t="shared" ca="1" si="148"/>
        <v/>
      </c>
      <c r="I1335" s="82" t="str">
        <f t="shared" ca="1" si="149"/>
        <v/>
      </c>
    </row>
    <row r="1336" spans="2:9" ht="15" thickBot="1" x14ac:dyDescent="0.35">
      <c r="B1336" s="79" t="str">
        <f t="shared" ca="1" si="152"/>
        <v/>
      </c>
      <c r="C1336" s="80" t="str">
        <f t="shared" ca="1" si="146"/>
        <v/>
      </c>
      <c r="D1336" s="83" t="str">
        <f t="shared" ca="1" si="151"/>
        <v/>
      </c>
      <c r="E1336" s="81">
        <f t="shared" ca="1" si="150"/>
        <v>0</v>
      </c>
      <c r="F1336" s="83"/>
      <c r="G1336" s="82" t="str">
        <f t="shared" ca="1" si="147"/>
        <v/>
      </c>
      <c r="H1336" s="82" t="str">
        <f t="shared" ca="1" si="148"/>
        <v/>
      </c>
      <c r="I1336" s="82" t="str">
        <f t="shared" ca="1" si="149"/>
        <v/>
      </c>
    </row>
    <row r="1337" spans="2:9" ht="15" thickBot="1" x14ac:dyDescent="0.35">
      <c r="B1337" s="79" t="str">
        <f t="shared" ca="1" si="152"/>
        <v/>
      </c>
      <c r="C1337" s="80" t="str">
        <f t="shared" ca="1" si="146"/>
        <v/>
      </c>
      <c r="D1337" s="83" t="str">
        <f t="shared" ca="1" si="151"/>
        <v/>
      </c>
      <c r="E1337" s="81">
        <f t="shared" ca="1" si="150"/>
        <v>0</v>
      </c>
      <c r="F1337" s="83"/>
      <c r="G1337" s="82" t="str">
        <f t="shared" ca="1" si="147"/>
        <v/>
      </c>
      <c r="H1337" s="82" t="str">
        <f t="shared" ca="1" si="148"/>
        <v/>
      </c>
      <c r="I1337" s="82" t="str">
        <f t="shared" ca="1" si="149"/>
        <v/>
      </c>
    </row>
    <row r="1338" spans="2:9" ht="15" thickBot="1" x14ac:dyDescent="0.35">
      <c r="B1338" s="79" t="str">
        <f t="shared" ca="1" si="152"/>
        <v/>
      </c>
      <c r="C1338" s="80" t="str">
        <f t="shared" ca="1" si="146"/>
        <v/>
      </c>
      <c r="D1338" s="83" t="str">
        <f t="shared" ca="1" si="151"/>
        <v/>
      </c>
      <c r="E1338" s="81">
        <f t="shared" ca="1" si="150"/>
        <v>0</v>
      </c>
      <c r="F1338" s="83"/>
      <c r="G1338" s="82" t="str">
        <f t="shared" ca="1" si="147"/>
        <v/>
      </c>
      <c r="H1338" s="82" t="str">
        <f t="shared" ca="1" si="148"/>
        <v/>
      </c>
      <c r="I1338" s="82" t="str">
        <f t="shared" ca="1" si="149"/>
        <v/>
      </c>
    </row>
    <row r="1339" spans="2:9" ht="15" thickBot="1" x14ac:dyDescent="0.35">
      <c r="B1339" s="79" t="str">
        <f t="shared" ca="1" si="152"/>
        <v/>
      </c>
      <c r="C1339" s="80" t="str">
        <f t="shared" ca="1" si="146"/>
        <v/>
      </c>
      <c r="D1339" s="83" t="str">
        <f t="shared" ca="1" si="151"/>
        <v/>
      </c>
      <c r="E1339" s="81">
        <f t="shared" ca="1" si="150"/>
        <v>0</v>
      </c>
      <c r="F1339" s="83"/>
      <c r="G1339" s="82" t="str">
        <f t="shared" ca="1" si="147"/>
        <v/>
      </c>
      <c r="H1339" s="82" t="str">
        <f t="shared" ca="1" si="148"/>
        <v/>
      </c>
      <c r="I1339" s="82" t="str">
        <f t="shared" ca="1" si="149"/>
        <v/>
      </c>
    </row>
    <row r="1340" spans="2:9" ht="15" thickBot="1" x14ac:dyDescent="0.35">
      <c r="B1340" s="79" t="str">
        <f t="shared" ca="1" si="152"/>
        <v/>
      </c>
      <c r="C1340" s="80" t="str">
        <f t="shared" ca="1" si="146"/>
        <v/>
      </c>
      <c r="D1340" s="83" t="str">
        <f t="shared" ca="1" si="151"/>
        <v/>
      </c>
      <c r="E1340" s="81">
        <f t="shared" ca="1" si="150"/>
        <v>0</v>
      </c>
      <c r="F1340" s="83"/>
      <c r="G1340" s="82" t="str">
        <f t="shared" ca="1" si="147"/>
        <v/>
      </c>
      <c r="H1340" s="82" t="str">
        <f t="shared" ca="1" si="148"/>
        <v/>
      </c>
      <c r="I1340" s="82" t="str">
        <f t="shared" ca="1" si="149"/>
        <v/>
      </c>
    </row>
    <row r="1341" spans="2:9" ht="15" thickBot="1" x14ac:dyDescent="0.35">
      <c r="B1341" s="79" t="str">
        <f t="shared" ca="1" si="152"/>
        <v/>
      </c>
      <c r="C1341" s="80" t="str">
        <f t="shared" ca="1" si="146"/>
        <v/>
      </c>
      <c r="D1341" s="83" t="str">
        <f t="shared" ca="1" si="151"/>
        <v/>
      </c>
      <c r="E1341" s="81">
        <f t="shared" ca="1" si="150"/>
        <v>0</v>
      </c>
      <c r="F1341" s="83"/>
      <c r="G1341" s="82" t="str">
        <f t="shared" ca="1" si="147"/>
        <v/>
      </c>
      <c r="H1341" s="82" t="str">
        <f t="shared" ca="1" si="148"/>
        <v/>
      </c>
      <c r="I1341" s="82" t="str">
        <f t="shared" ca="1" si="149"/>
        <v/>
      </c>
    </row>
    <row r="1342" spans="2:9" ht="15" thickBot="1" x14ac:dyDescent="0.35">
      <c r="B1342" s="79" t="str">
        <f t="shared" ca="1" si="152"/>
        <v/>
      </c>
      <c r="C1342" s="80" t="str">
        <f t="shared" ca="1" si="146"/>
        <v/>
      </c>
      <c r="D1342" s="83" t="str">
        <f t="shared" ca="1" si="151"/>
        <v/>
      </c>
      <c r="E1342" s="81">
        <f t="shared" ca="1" si="150"/>
        <v>0</v>
      </c>
      <c r="F1342" s="83"/>
      <c r="G1342" s="82" t="str">
        <f t="shared" ca="1" si="147"/>
        <v/>
      </c>
      <c r="H1342" s="82" t="str">
        <f t="shared" ca="1" si="148"/>
        <v/>
      </c>
      <c r="I1342" s="82" t="str">
        <f t="shared" ca="1" si="149"/>
        <v/>
      </c>
    </row>
    <row r="1343" spans="2:9" ht="15" thickBot="1" x14ac:dyDescent="0.35">
      <c r="B1343" s="79" t="str">
        <f t="shared" ca="1" si="152"/>
        <v/>
      </c>
      <c r="C1343" s="80" t="str">
        <f t="shared" ca="1" si="146"/>
        <v/>
      </c>
      <c r="D1343" s="83" t="str">
        <f t="shared" ca="1" si="151"/>
        <v/>
      </c>
      <c r="E1343" s="81">
        <f t="shared" ca="1" si="150"/>
        <v>0</v>
      </c>
      <c r="F1343" s="83"/>
      <c r="G1343" s="82" t="str">
        <f t="shared" ca="1" si="147"/>
        <v/>
      </c>
      <c r="H1343" s="82" t="str">
        <f t="shared" ca="1" si="148"/>
        <v/>
      </c>
      <c r="I1343" s="82" t="str">
        <f t="shared" ca="1" si="149"/>
        <v/>
      </c>
    </row>
    <row r="1344" spans="2:9" ht="15" thickBot="1" x14ac:dyDescent="0.35">
      <c r="B1344" s="79" t="str">
        <f t="shared" ca="1" si="152"/>
        <v/>
      </c>
      <c r="C1344" s="80" t="str">
        <f t="shared" ca="1" si="146"/>
        <v/>
      </c>
      <c r="D1344" s="83" t="str">
        <f t="shared" ca="1" si="151"/>
        <v/>
      </c>
      <c r="E1344" s="81">
        <f t="shared" ca="1" si="150"/>
        <v>0</v>
      </c>
      <c r="F1344" s="83"/>
      <c r="G1344" s="82" t="str">
        <f t="shared" ca="1" si="147"/>
        <v/>
      </c>
      <c r="H1344" s="82" t="str">
        <f t="shared" ca="1" si="148"/>
        <v/>
      </c>
      <c r="I1344" s="82" t="str">
        <f t="shared" ca="1" si="149"/>
        <v/>
      </c>
    </row>
    <row r="1345" spans="2:9" ht="15" thickBot="1" x14ac:dyDescent="0.35">
      <c r="B1345" s="79" t="str">
        <f t="shared" ca="1" si="152"/>
        <v/>
      </c>
      <c r="C1345" s="80" t="str">
        <f t="shared" ca="1" si="146"/>
        <v/>
      </c>
      <c r="D1345" s="83" t="str">
        <f t="shared" ca="1" si="151"/>
        <v/>
      </c>
      <c r="E1345" s="81">
        <f t="shared" ca="1" si="150"/>
        <v>0</v>
      </c>
      <c r="F1345" s="83"/>
      <c r="G1345" s="82" t="str">
        <f t="shared" ca="1" si="147"/>
        <v/>
      </c>
      <c r="H1345" s="82" t="str">
        <f t="shared" ca="1" si="148"/>
        <v/>
      </c>
      <c r="I1345" s="82" t="str">
        <f t="shared" ca="1" si="149"/>
        <v/>
      </c>
    </row>
    <row r="1346" spans="2:9" ht="15" thickBot="1" x14ac:dyDescent="0.35">
      <c r="B1346" s="79" t="str">
        <f t="shared" ca="1" si="152"/>
        <v/>
      </c>
      <c r="C1346" s="80" t="str">
        <f t="shared" ca="1" si="146"/>
        <v/>
      </c>
      <c r="D1346" s="83" t="str">
        <f t="shared" ca="1" si="151"/>
        <v/>
      </c>
      <c r="E1346" s="81">
        <f t="shared" ca="1" si="150"/>
        <v>0</v>
      </c>
      <c r="F1346" s="83"/>
      <c r="G1346" s="82" t="str">
        <f t="shared" ca="1" si="147"/>
        <v/>
      </c>
      <c r="H1346" s="82" t="str">
        <f t="shared" ca="1" si="148"/>
        <v/>
      </c>
      <c r="I1346" s="82" t="str">
        <f t="shared" ca="1" si="149"/>
        <v/>
      </c>
    </row>
    <row r="1347" spans="2:9" ht="15" thickBot="1" x14ac:dyDescent="0.35">
      <c r="B1347" s="79" t="str">
        <f t="shared" ca="1" si="152"/>
        <v/>
      </c>
      <c r="C1347" s="80" t="str">
        <f t="shared" ca="1" si="146"/>
        <v/>
      </c>
      <c r="D1347" s="83" t="str">
        <f t="shared" ca="1" si="151"/>
        <v/>
      </c>
      <c r="E1347" s="81">
        <f t="shared" ca="1" si="150"/>
        <v>0</v>
      </c>
      <c r="F1347" s="83"/>
      <c r="G1347" s="82" t="str">
        <f t="shared" ca="1" si="147"/>
        <v/>
      </c>
      <c r="H1347" s="82" t="str">
        <f t="shared" ca="1" si="148"/>
        <v/>
      </c>
      <c r="I1347" s="82" t="str">
        <f t="shared" ca="1" si="149"/>
        <v/>
      </c>
    </row>
    <row r="1348" spans="2:9" ht="15" thickBot="1" x14ac:dyDescent="0.35">
      <c r="B1348" s="79" t="str">
        <f t="shared" ca="1" si="152"/>
        <v/>
      </c>
      <c r="C1348" s="80" t="str">
        <f t="shared" ca="1" si="146"/>
        <v/>
      </c>
      <c r="D1348" s="83" t="str">
        <f t="shared" ca="1" si="151"/>
        <v/>
      </c>
      <c r="E1348" s="81">
        <f t="shared" ca="1" si="150"/>
        <v>0</v>
      </c>
      <c r="F1348" s="83"/>
      <c r="G1348" s="82" t="str">
        <f t="shared" ca="1" si="147"/>
        <v/>
      </c>
      <c r="H1348" s="82" t="str">
        <f t="shared" ca="1" si="148"/>
        <v/>
      </c>
      <c r="I1348" s="82" t="str">
        <f t="shared" ca="1" si="149"/>
        <v/>
      </c>
    </row>
    <row r="1349" spans="2:9" ht="15" thickBot="1" x14ac:dyDescent="0.35">
      <c r="B1349" s="79" t="str">
        <f t="shared" ca="1" si="152"/>
        <v/>
      </c>
      <c r="C1349" s="80" t="str">
        <f t="shared" ca="1" si="146"/>
        <v/>
      </c>
      <c r="D1349" s="83" t="str">
        <f t="shared" ca="1" si="151"/>
        <v/>
      </c>
      <c r="E1349" s="81">
        <f t="shared" ca="1" si="150"/>
        <v>0</v>
      </c>
      <c r="F1349" s="83"/>
      <c r="G1349" s="82" t="str">
        <f t="shared" ca="1" si="147"/>
        <v/>
      </c>
      <c r="H1349" s="82" t="str">
        <f t="shared" ca="1" si="148"/>
        <v/>
      </c>
      <c r="I1349" s="82" t="str">
        <f t="shared" ca="1" si="149"/>
        <v/>
      </c>
    </row>
    <row r="1350" spans="2:9" ht="15" thickBot="1" x14ac:dyDescent="0.35">
      <c r="B1350" s="79" t="str">
        <f t="shared" ca="1" si="152"/>
        <v/>
      </c>
      <c r="C1350" s="80" t="str">
        <f t="shared" ca="1" si="146"/>
        <v/>
      </c>
      <c r="D1350" s="83" t="str">
        <f t="shared" ca="1" si="151"/>
        <v/>
      </c>
      <c r="E1350" s="81">
        <f t="shared" ca="1" si="150"/>
        <v>0</v>
      </c>
      <c r="F1350" s="83"/>
      <c r="G1350" s="82" t="str">
        <f t="shared" ca="1" si="147"/>
        <v/>
      </c>
      <c r="H1350" s="82" t="str">
        <f t="shared" ca="1" si="148"/>
        <v/>
      </c>
      <c r="I1350" s="82" t="str">
        <f t="shared" ca="1" si="149"/>
        <v/>
      </c>
    </row>
    <row r="1351" spans="2:9" ht="15" thickBot="1" x14ac:dyDescent="0.35">
      <c r="B1351" s="79" t="str">
        <f t="shared" ca="1" si="152"/>
        <v/>
      </c>
      <c r="C1351" s="80" t="str">
        <f t="shared" ca="1" si="146"/>
        <v/>
      </c>
      <c r="D1351" s="83" t="str">
        <f t="shared" ca="1" si="151"/>
        <v/>
      </c>
      <c r="E1351" s="81">
        <f t="shared" ca="1" si="150"/>
        <v>0</v>
      </c>
      <c r="F1351" s="83"/>
      <c r="G1351" s="82" t="str">
        <f t="shared" ca="1" si="147"/>
        <v/>
      </c>
      <c r="H1351" s="82" t="str">
        <f t="shared" ca="1" si="148"/>
        <v/>
      </c>
      <c r="I1351" s="82" t="str">
        <f t="shared" ca="1" si="149"/>
        <v/>
      </c>
    </row>
    <row r="1352" spans="2:9" ht="15" thickBot="1" x14ac:dyDescent="0.35">
      <c r="B1352" s="79" t="str">
        <f t="shared" ca="1" si="152"/>
        <v/>
      </c>
      <c r="C1352" s="80" t="str">
        <f t="shared" ca="1" si="146"/>
        <v/>
      </c>
      <c r="D1352" s="83" t="str">
        <f t="shared" ca="1" si="151"/>
        <v/>
      </c>
      <c r="E1352" s="81">
        <f t="shared" ca="1" si="150"/>
        <v>0</v>
      </c>
      <c r="F1352" s="83"/>
      <c r="G1352" s="82" t="str">
        <f t="shared" ca="1" si="147"/>
        <v/>
      </c>
      <c r="H1352" s="82" t="str">
        <f t="shared" ca="1" si="148"/>
        <v/>
      </c>
      <c r="I1352" s="82" t="str">
        <f t="shared" ca="1" si="149"/>
        <v/>
      </c>
    </row>
    <row r="1353" spans="2:9" ht="15" thickBot="1" x14ac:dyDescent="0.35">
      <c r="B1353" s="79" t="str">
        <f t="shared" ca="1" si="152"/>
        <v/>
      </c>
      <c r="C1353" s="80" t="str">
        <f t="shared" ca="1" si="146"/>
        <v/>
      </c>
      <c r="D1353" s="83" t="str">
        <f t="shared" ca="1" si="151"/>
        <v/>
      </c>
      <c r="E1353" s="81">
        <f t="shared" ca="1" si="150"/>
        <v>0</v>
      </c>
      <c r="F1353" s="83"/>
      <c r="G1353" s="82" t="str">
        <f t="shared" ca="1" si="147"/>
        <v/>
      </c>
      <c r="H1353" s="82" t="str">
        <f t="shared" ca="1" si="148"/>
        <v/>
      </c>
      <c r="I1353" s="82" t="str">
        <f t="shared" ca="1" si="149"/>
        <v/>
      </c>
    </row>
    <row r="1354" spans="2:9" ht="15" thickBot="1" x14ac:dyDescent="0.35">
      <c r="B1354" s="79" t="str">
        <f t="shared" ca="1" si="152"/>
        <v/>
      </c>
      <c r="C1354" s="80" t="str">
        <f t="shared" ca="1" si="146"/>
        <v/>
      </c>
      <c r="D1354" s="83" t="str">
        <f t="shared" ca="1" si="151"/>
        <v/>
      </c>
      <c r="E1354" s="81">
        <f t="shared" ca="1" si="150"/>
        <v>0</v>
      </c>
      <c r="F1354" s="83"/>
      <c r="G1354" s="82" t="str">
        <f t="shared" ca="1" si="147"/>
        <v/>
      </c>
      <c r="H1354" s="82" t="str">
        <f t="shared" ca="1" si="148"/>
        <v/>
      </c>
      <c r="I1354" s="82" t="str">
        <f t="shared" ca="1" si="149"/>
        <v/>
      </c>
    </row>
    <row r="1355" spans="2:9" ht="15" thickBot="1" x14ac:dyDescent="0.35">
      <c r="B1355" s="79" t="str">
        <f t="shared" ca="1" si="152"/>
        <v/>
      </c>
      <c r="C1355" s="80" t="str">
        <f t="shared" ca="1" si="146"/>
        <v/>
      </c>
      <c r="D1355" s="83" t="str">
        <f t="shared" ca="1" si="151"/>
        <v/>
      </c>
      <c r="E1355" s="81">
        <f t="shared" ca="1" si="150"/>
        <v>0</v>
      </c>
      <c r="F1355" s="83"/>
      <c r="G1355" s="82" t="str">
        <f t="shared" ca="1" si="147"/>
        <v/>
      </c>
      <c r="H1355" s="82" t="str">
        <f t="shared" ca="1" si="148"/>
        <v/>
      </c>
      <c r="I1355" s="82" t="str">
        <f t="shared" ca="1" si="149"/>
        <v/>
      </c>
    </row>
    <row r="1356" spans="2:9" ht="15" thickBot="1" x14ac:dyDescent="0.35">
      <c r="B1356" s="79" t="str">
        <f t="shared" ca="1" si="152"/>
        <v/>
      </c>
      <c r="C1356" s="80" t="str">
        <f t="shared" ca="1" si="146"/>
        <v/>
      </c>
      <c r="D1356" s="83" t="str">
        <f t="shared" ca="1" si="151"/>
        <v/>
      </c>
      <c r="E1356" s="81">
        <f t="shared" ca="1" si="150"/>
        <v>0</v>
      </c>
      <c r="F1356" s="83"/>
      <c r="G1356" s="82" t="str">
        <f t="shared" ca="1" si="147"/>
        <v/>
      </c>
      <c r="H1356" s="82" t="str">
        <f t="shared" ca="1" si="148"/>
        <v/>
      </c>
      <c r="I1356" s="82" t="str">
        <f t="shared" ca="1" si="149"/>
        <v/>
      </c>
    </row>
    <row r="1357" spans="2:9" ht="15" thickBot="1" x14ac:dyDescent="0.35">
      <c r="B1357" s="79" t="str">
        <f t="shared" ca="1" si="152"/>
        <v/>
      </c>
      <c r="C1357" s="80" t="str">
        <f t="shared" ca="1" si="146"/>
        <v/>
      </c>
      <c r="D1357" s="83" t="str">
        <f t="shared" ca="1" si="151"/>
        <v/>
      </c>
      <c r="E1357" s="81">
        <f t="shared" ca="1" si="150"/>
        <v>0</v>
      </c>
      <c r="F1357" s="83"/>
      <c r="G1357" s="82" t="str">
        <f t="shared" ca="1" si="147"/>
        <v/>
      </c>
      <c r="H1357" s="82" t="str">
        <f t="shared" ca="1" si="148"/>
        <v/>
      </c>
      <c r="I1357" s="82" t="str">
        <f t="shared" ca="1" si="149"/>
        <v/>
      </c>
    </row>
    <row r="1358" spans="2:9" ht="15" thickBot="1" x14ac:dyDescent="0.35">
      <c r="B1358" s="79" t="str">
        <f t="shared" ca="1" si="152"/>
        <v/>
      </c>
      <c r="C1358" s="80" t="str">
        <f t="shared" ca="1" si="146"/>
        <v/>
      </c>
      <c r="D1358" s="83" t="str">
        <f t="shared" ca="1" si="151"/>
        <v/>
      </c>
      <c r="E1358" s="81">
        <f t="shared" ca="1" si="150"/>
        <v>0</v>
      </c>
      <c r="F1358" s="83"/>
      <c r="G1358" s="82" t="str">
        <f t="shared" ca="1" si="147"/>
        <v/>
      </c>
      <c r="H1358" s="82" t="str">
        <f t="shared" ca="1" si="148"/>
        <v/>
      </c>
      <c r="I1358" s="82" t="str">
        <f t="shared" ca="1" si="149"/>
        <v/>
      </c>
    </row>
    <row r="1359" spans="2:9" ht="15" thickBot="1" x14ac:dyDescent="0.35">
      <c r="B1359" s="79" t="str">
        <f t="shared" ca="1" si="152"/>
        <v/>
      </c>
      <c r="C1359" s="80" t="str">
        <f t="shared" ca="1" si="146"/>
        <v/>
      </c>
      <c r="D1359" s="83" t="str">
        <f t="shared" ca="1" si="151"/>
        <v/>
      </c>
      <c r="E1359" s="81">
        <f t="shared" ca="1" si="150"/>
        <v>0</v>
      </c>
      <c r="F1359" s="83"/>
      <c r="G1359" s="82" t="str">
        <f t="shared" ca="1" si="147"/>
        <v/>
      </c>
      <c r="H1359" s="82" t="str">
        <f t="shared" ca="1" si="148"/>
        <v/>
      </c>
      <c r="I1359" s="82" t="str">
        <f t="shared" ca="1" si="149"/>
        <v/>
      </c>
    </row>
    <row r="1360" spans="2:9" ht="15" thickBot="1" x14ac:dyDescent="0.35">
      <c r="B1360" s="79" t="str">
        <f t="shared" ca="1" si="152"/>
        <v/>
      </c>
      <c r="C1360" s="80" t="str">
        <f t="shared" ca="1" si="146"/>
        <v/>
      </c>
      <c r="D1360" s="83" t="str">
        <f t="shared" ca="1" si="151"/>
        <v/>
      </c>
      <c r="E1360" s="81">
        <f t="shared" ca="1" si="150"/>
        <v>0</v>
      </c>
      <c r="F1360" s="83"/>
      <c r="G1360" s="82" t="str">
        <f t="shared" ca="1" si="147"/>
        <v/>
      </c>
      <c r="H1360" s="82" t="str">
        <f t="shared" ca="1" si="148"/>
        <v/>
      </c>
      <c r="I1360" s="82" t="str">
        <f t="shared" ca="1" si="149"/>
        <v/>
      </c>
    </row>
    <row r="1361" spans="2:9" ht="15" thickBot="1" x14ac:dyDescent="0.35">
      <c r="B1361" s="79" t="str">
        <f t="shared" ca="1" si="152"/>
        <v/>
      </c>
      <c r="C1361" s="80" t="str">
        <f t="shared" ca="1" si="146"/>
        <v/>
      </c>
      <c r="D1361" s="83" t="str">
        <f t="shared" ca="1" si="151"/>
        <v/>
      </c>
      <c r="E1361" s="81">
        <f t="shared" ca="1" si="150"/>
        <v>0</v>
      </c>
      <c r="F1361" s="83"/>
      <c r="G1361" s="82" t="str">
        <f t="shared" ca="1" si="147"/>
        <v/>
      </c>
      <c r="H1361" s="82" t="str">
        <f t="shared" ca="1" si="148"/>
        <v/>
      </c>
      <c r="I1361" s="82" t="str">
        <f t="shared" ca="1" si="149"/>
        <v/>
      </c>
    </row>
    <row r="1362" spans="2:9" ht="15" thickBot="1" x14ac:dyDescent="0.35">
      <c r="B1362" s="79" t="str">
        <f t="shared" ca="1" si="152"/>
        <v/>
      </c>
      <c r="C1362" s="80" t="str">
        <f t="shared" ca="1" si="146"/>
        <v/>
      </c>
      <c r="D1362" s="83" t="str">
        <f t="shared" ca="1" si="151"/>
        <v/>
      </c>
      <c r="E1362" s="81">
        <f t="shared" ca="1" si="150"/>
        <v>0</v>
      </c>
      <c r="F1362" s="83"/>
      <c r="G1362" s="82" t="str">
        <f t="shared" ca="1" si="147"/>
        <v/>
      </c>
      <c r="H1362" s="82" t="str">
        <f t="shared" ca="1" si="148"/>
        <v/>
      </c>
      <c r="I1362" s="82" t="str">
        <f t="shared" ca="1" si="149"/>
        <v/>
      </c>
    </row>
    <row r="1363" spans="2:9" ht="15" thickBot="1" x14ac:dyDescent="0.35">
      <c r="B1363" s="79" t="str">
        <f t="shared" ca="1" si="152"/>
        <v/>
      </c>
      <c r="C1363" s="80" t="str">
        <f t="shared" ca="1" si="146"/>
        <v/>
      </c>
      <c r="D1363" s="83" t="str">
        <f t="shared" ca="1" si="151"/>
        <v/>
      </c>
      <c r="E1363" s="81">
        <f t="shared" ca="1" si="150"/>
        <v>0</v>
      </c>
      <c r="F1363" s="83"/>
      <c r="G1363" s="82" t="str">
        <f t="shared" ca="1" si="147"/>
        <v/>
      </c>
      <c r="H1363" s="82" t="str">
        <f t="shared" ca="1" si="148"/>
        <v/>
      </c>
      <c r="I1363" s="82" t="str">
        <f t="shared" ca="1" si="149"/>
        <v/>
      </c>
    </row>
    <row r="1364" spans="2:9" ht="15" thickBot="1" x14ac:dyDescent="0.35">
      <c r="B1364" s="79" t="str">
        <f t="shared" ca="1" si="152"/>
        <v/>
      </c>
      <c r="C1364" s="80" t="str">
        <f t="shared" ca="1" si="146"/>
        <v/>
      </c>
      <c r="D1364" s="83" t="str">
        <f t="shared" ca="1" si="151"/>
        <v/>
      </c>
      <c r="E1364" s="81">
        <f t="shared" ca="1" si="150"/>
        <v>0</v>
      </c>
      <c r="F1364" s="83"/>
      <c r="G1364" s="82" t="str">
        <f t="shared" ca="1" si="147"/>
        <v/>
      </c>
      <c r="H1364" s="82" t="str">
        <f t="shared" ca="1" si="148"/>
        <v/>
      </c>
      <c r="I1364" s="82" t="str">
        <f t="shared" ca="1" si="149"/>
        <v/>
      </c>
    </row>
    <row r="1365" spans="2:9" ht="15" thickBot="1" x14ac:dyDescent="0.35">
      <c r="B1365" s="79" t="str">
        <f t="shared" ca="1" si="152"/>
        <v/>
      </c>
      <c r="C1365" s="80" t="str">
        <f t="shared" ca="1" si="146"/>
        <v/>
      </c>
      <c r="D1365" s="83" t="str">
        <f t="shared" ca="1" si="151"/>
        <v/>
      </c>
      <c r="E1365" s="81">
        <f t="shared" ca="1" si="150"/>
        <v>0</v>
      </c>
      <c r="F1365" s="83"/>
      <c r="G1365" s="82" t="str">
        <f t="shared" ca="1" si="147"/>
        <v/>
      </c>
      <c r="H1365" s="82" t="str">
        <f t="shared" ca="1" si="148"/>
        <v/>
      </c>
      <c r="I1365" s="82" t="str">
        <f t="shared" ca="1" si="149"/>
        <v/>
      </c>
    </row>
    <row r="1366" spans="2:9" ht="15" thickBot="1" x14ac:dyDescent="0.35">
      <c r="B1366" s="79" t="str">
        <f t="shared" ca="1" si="152"/>
        <v/>
      </c>
      <c r="C1366" s="80" t="str">
        <f t="shared" ca="1" si="146"/>
        <v/>
      </c>
      <c r="D1366" s="83" t="str">
        <f t="shared" ca="1" si="151"/>
        <v/>
      </c>
      <c r="E1366" s="81">
        <f t="shared" ca="1" si="150"/>
        <v>0</v>
      </c>
      <c r="F1366" s="83"/>
      <c r="G1366" s="82" t="str">
        <f t="shared" ca="1" si="147"/>
        <v/>
      </c>
      <c r="H1366" s="82" t="str">
        <f t="shared" ca="1" si="148"/>
        <v/>
      </c>
      <c r="I1366" s="82" t="str">
        <f t="shared" ca="1" si="149"/>
        <v/>
      </c>
    </row>
    <row r="1367" spans="2:9" ht="15" thickBot="1" x14ac:dyDescent="0.35">
      <c r="B1367" s="79" t="str">
        <f t="shared" ca="1" si="152"/>
        <v/>
      </c>
      <c r="C1367" s="80" t="str">
        <f t="shared" ca="1" si="146"/>
        <v/>
      </c>
      <c r="D1367" s="83" t="str">
        <f t="shared" ca="1" si="151"/>
        <v/>
      </c>
      <c r="E1367" s="81">
        <f t="shared" ca="1" si="150"/>
        <v>0</v>
      </c>
      <c r="F1367" s="83"/>
      <c r="G1367" s="82" t="str">
        <f t="shared" ca="1" si="147"/>
        <v/>
      </c>
      <c r="H1367" s="82" t="str">
        <f t="shared" ca="1" si="148"/>
        <v/>
      </c>
      <c r="I1367" s="82" t="str">
        <f t="shared" ca="1" si="149"/>
        <v/>
      </c>
    </row>
    <row r="1368" spans="2:9" ht="15" thickBot="1" x14ac:dyDescent="0.35">
      <c r="B1368" s="79" t="str">
        <f t="shared" ca="1" si="152"/>
        <v/>
      </c>
      <c r="C1368" s="80" t="str">
        <f t="shared" ref="C1368:C1431" ca="1" si="153">IF($E$10="End of the Period",IF(B1368="","",IF(OR(payment_frequency_4="Weekly",payment_frequency_4="Bi-weekly",payment_frequency_4="Semi-monthly"),first_payment_date_4+B1368*VLOOKUP(payment_frequency_4,periodic_table,2,0),EDATE(first_payment_date_4,B1368*VLOOKUP(payment_frequency_4,periodic_table,2,0)))),IF(B1368="","",IF(OR(payment_frequency_4="Weekly",payment_frequency_4="Bi-weekly",payment_frequency_4="Semi-monthly"),first_payment_date_4+(B1368-1)*VLOOKUP(payment_frequency_4,periodic_table,2,0),EDATE(first_payment_date_4,(B1368-1)*VLOOKUP(payment_frequency_4,periodic_table,2,0)))))</f>
        <v/>
      </c>
      <c r="D1368" s="83" t="str">
        <f t="shared" ca="1" si="151"/>
        <v/>
      </c>
      <c r="E1368" s="81">
        <f t="shared" ca="1" si="150"/>
        <v>0</v>
      </c>
      <c r="F1368" s="83"/>
      <c r="G1368" s="82" t="str">
        <f t="shared" ref="G1368:G1431" ca="1" si="154">IF(AND(payment_type_4=1,B1368=1),0,IF(B1368="","",I1367*rate_4))</f>
        <v/>
      </c>
      <c r="H1368" s="82" t="str">
        <f t="shared" ca="1" si="148"/>
        <v/>
      </c>
      <c r="I1368" s="82" t="str">
        <f t="shared" ca="1" si="149"/>
        <v/>
      </c>
    </row>
    <row r="1369" spans="2:9" ht="15" thickBot="1" x14ac:dyDescent="0.35">
      <c r="B1369" s="79" t="str">
        <f t="shared" ca="1" si="152"/>
        <v/>
      </c>
      <c r="C1369" s="80" t="str">
        <f t="shared" ca="1" si="153"/>
        <v/>
      </c>
      <c r="D1369" s="83" t="str">
        <f t="shared" ca="1" si="151"/>
        <v/>
      </c>
      <c r="E1369" s="81">
        <f t="shared" ca="1" si="150"/>
        <v>0</v>
      </c>
      <c r="F1369" s="83"/>
      <c r="G1369" s="82" t="str">
        <f t="shared" ca="1" si="154"/>
        <v/>
      </c>
      <c r="H1369" s="82" t="str">
        <f t="shared" ref="H1369:H1432" ca="1" si="155">IF(B1369="","",D1369-G1369+E1369+F1369)</f>
        <v/>
      </c>
      <c r="I1369" s="82" t="str">
        <f t="shared" ref="I1369:I1432" ca="1" si="156">IFERROR(IF(H1369&lt;=0,"",I1368-H1369),"")</f>
        <v/>
      </c>
    </row>
    <row r="1370" spans="2:9" ht="15" thickBot="1" x14ac:dyDescent="0.35">
      <c r="B1370" s="79" t="str">
        <f t="shared" ca="1" si="152"/>
        <v/>
      </c>
      <c r="C1370" s="80" t="str">
        <f t="shared" ca="1" si="153"/>
        <v/>
      </c>
      <c r="D1370" s="83" t="str">
        <f t="shared" ca="1" si="151"/>
        <v/>
      </c>
      <c r="E1370" s="81">
        <f t="shared" ca="1" si="150"/>
        <v>0</v>
      </c>
      <c r="F1370" s="83"/>
      <c r="G1370" s="82" t="str">
        <f t="shared" ca="1" si="154"/>
        <v/>
      </c>
      <c r="H1370" s="82" t="str">
        <f t="shared" ca="1" si="155"/>
        <v/>
      </c>
      <c r="I1370" s="82" t="str">
        <f t="shared" ca="1" si="156"/>
        <v/>
      </c>
    </row>
    <row r="1371" spans="2:9" ht="15" thickBot="1" x14ac:dyDescent="0.35">
      <c r="B1371" s="79" t="str">
        <f t="shared" ca="1" si="152"/>
        <v/>
      </c>
      <c r="C1371" s="80" t="str">
        <f t="shared" ca="1" si="153"/>
        <v/>
      </c>
      <c r="D1371" s="83" t="str">
        <f t="shared" ca="1" si="151"/>
        <v/>
      </c>
      <c r="E1371" s="81">
        <f t="shared" ca="1" si="150"/>
        <v>0</v>
      </c>
      <c r="F1371" s="83"/>
      <c r="G1371" s="82" t="str">
        <f t="shared" ca="1" si="154"/>
        <v/>
      </c>
      <c r="H1371" s="82" t="str">
        <f t="shared" ca="1" si="155"/>
        <v/>
      </c>
      <c r="I1371" s="82" t="str">
        <f t="shared" ca="1" si="156"/>
        <v/>
      </c>
    </row>
    <row r="1372" spans="2:9" ht="15" thickBot="1" x14ac:dyDescent="0.35">
      <c r="B1372" s="79" t="str">
        <f t="shared" ca="1" si="152"/>
        <v/>
      </c>
      <c r="C1372" s="80" t="str">
        <f t="shared" ca="1" si="153"/>
        <v/>
      </c>
      <c r="D1372" s="83" t="str">
        <f t="shared" ca="1" si="151"/>
        <v/>
      </c>
      <c r="E1372" s="81">
        <f t="shared" ca="1" si="150"/>
        <v>0</v>
      </c>
      <c r="F1372" s="83"/>
      <c r="G1372" s="82" t="str">
        <f t="shared" ca="1" si="154"/>
        <v/>
      </c>
      <c r="H1372" s="82" t="str">
        <f t="shared" ca="1" si="155"/>
        <v/>
      </c>
      <c r="I1372" s="82" t="str">
        <f t="shared" ca="1" si="156"/>
        <v/>
      </c>
    </row>
    <row r="1373" spans="2:9" ht="15" thickBot="1" x14ac:dyDescent="0.35">
      <c r="B1373" s="79" t="str">
        <f t="shared" ca="1" si="152"/>
        <v/>
      </c>
      <c r="C1373" s="80" t="str">
        <f t="shared" ca="1" si="153"/>
        <v/>
      </c>
      <c r="D1373" s="83" t="str">
        <f t="shared" ca="1" si="151"/>
        <v/>
      </c>
      <c r="E1373" s="81">
        <f t="shared" ca="1" si="150"/>
        <v>0</v>
      </c>
      <c r="F1373" s="83"/>
      <c r="G1373" s="82" t="str">
        <f t="shared" ca="1" si="154"/>
        <v/>
      </c>
      <c r="H1373" s="82" t="str">
        <f t="shared" ca="1" si="155"/>
        <v/>
      </c>
      <c r="I1373" s="82" t="str">
        <f t="shared" ca="1" si="156"/>
        <v/>
      </c>
    </row>
    <row r="1374" spans="2:9" ht="15" thickBot="1" x14ac:dyDescent="0.35">
      <c r="B1374" s="79" t="str">
        <f t="shared" ca="1" si="152"/>
        <v/>
      </c>
      <c r="C1374" s="80" t="str">
        <f t="shared" ca="1" si="153"/>
        <v/>
      </c>
      <c r="D1374" s="83" t="str">
        <f t="shared" ca="1" si="151"/>
        <v/>
      </c>
      <c r="E1374" s="81">
        <f t="shared" ca="1" si="150"/>
        <v>0</v>
      </c>
      <c r="F1374" s="83"/>
      <c r="G1374" s="82" t="str">
        <f t="shared" ca="1" si="154"/>
        <v/>
      </c>
      <c r="H1374" s="82" t="str">
        <f t="shared" ca="1" si="155"/>
        <v/>
      </c>
      <c r="I1374" s="82" t="str">
        <f t="shared" ca="1" si="156"/>
        <v/>
      </c>
    </row>
    <row r="1375" spans="2:9" ht="15" thickBot="1" x14ac:dyDescent="0.35">
      <c r="B1375" s="79" t="str">
        <f t="shared" ca="1" si="152"/>
        <v/>
      </c>
      <c r="C1375" s="80" t="str">
        <f t="shared" ca="1" si="153"/>
        <v/>
      </c>
      <c r="D1375" s="83" t="str">
        <f t="shared" ca="1" si="151"/>
        <v/>
      </c>
      <c r="E1375" s="81">
        <f t="shared" ca="1" si="150"/>
        <v>0</v>
      </c>
      <c r="F1375" s="83"/>
      <c r="G1375" s="82" t="str">
        <f t="shared" ca="1" si="154"/>
        <v/>
      </c>
      <c r="H1375" s="82" t="str">
        <f t="shared" ca="1" si="155"/>
        <v/>
      </c>
      <c r="I1375" s="82" t="str">
        <f t="shared" ca="1" si="156"/>
        <v/>
      </c>
    </row>
    <row r="1376" spans="2:9" ht="15" thickBot="1" x14ac:dyDescent="0.35">
      <c r="B1376" s="79" t="str">
        <f t="shared" ca="1" si="152"/>
        <v/>
      </c>
      <c r="C1376" s="80" t="str">
        <f t="shared" ca="1" si="153"/>
        <v/>
      </c>
      <c r="D1376" s="83" t="str">
        <f t="shared" ca="1" si="151"/>
        <v/>
      </c>
      <c r="E1376" s="81">
        <f t="shared" ca="1" si="150"/>
        <v>0</v>
      </c>
      <c r="F1376" s="83"/>
      <c r="G1376" s="82" t="str">
        <f t="shared" ca="1" si="154"/>
        <v/>
      </c>
      <c r="H1376" s="82" t="str">
        <f t="shared" ca="1" si="155"/>
        <v/>
      </c>
      <c r="I1376" s="82" t="str">
        <f t="shared" ca="1" si="156"/>
        <v/>
      </c>
    </row>
    <row r="1377" spans="2:9" ht="15" thickBot="1" x14ac:dyDescent="0.35">
      <c r="B1377" s="79" t="str">
        <f t="shared" ca="1" si="152"/>
        <v/>
      </c>
      <c r="C1377" s="80" t="str">
        <f t="shared" ca="1" si="153"/>
        <v/>
      </c>
      <c r="D1377" s="83" t="str">
        <f t="shared" ca="1" si="151"/>
        <v/>
      </c>
      <c r="E1377" s="81">
        <f t="shared" ca="1" si="150"/>
        <v>0</v>
      </c>
      <c r="F1377" s="83"/>
      <c r="G1377" s="82" t="str">
        <f t="shared" ca="1" si="154"/>
        <v/>
      </c>
      <c r="H1377" s="82" t="str">
        <f t="shared" ca="1" si="155"/>
        <v/>
      </c>
      <c r="I1377" s="82" t="str">
        <f t="shared" ca="1" si="156"/>
        <v/>
      </c>
    </row>
    <row r="1378" spans="2:9" ht="15" thickBot="1" x14ac:dyDescent="0.35">
      <c r="B1378" s="79" t="str">
        <f t="shared" ca="1" si="152"/>
        <v/>
      </c>
      <c r="C1378" s="80" t="str">
        <f t="shared" ca="1" si="153"/>
        <v/>
      </c>
      <c r="D1378" s="83" t="str">
        <f t="shared" ca="1" si="151"/>
        <v/>
      </c>
      <c r="E1378" s="81">
        <f t="shared" ca="1" si="150"/>
        <v>0</v>
      </c>
      <c r="F1378" s="83"/>
      <c r="G1378" s="82" t="str">
        <f t="shared" ca="1" si="154"/>
        <v/>
      </c>
      <c r="H1378" s="82" t="str">
        <f t="shared" ca="1" si="155"/>
        <v/>
      </c>
      <c r="I1378" s="82" t="str">
        <f t="shared" ca="1" si="156"/>
        <v/>
      </c>
    </row>
    <row r="1379" spans="2:9" ht="15" thickBot="1" x14ac:dyDescent="0.35">
      <c r="B1379" s="79" t="str">
        <f t="shared" ca="1" si="152"/>
        <v/>
      </c>
      <c r="C1379" s="80" t="str">
        <f t="shared" ca="1" si="153"/>
        <v/>
      </c>
      <c r="D1379" s="83" t="str">
        <f t="shared" ca="1" si="151"/>
        <v/>
      </c>
      <c r="E1379" s="81">
        <f t="shared" ca="1" si="150"/>
        <v>0</v>
      </c>
      <c r="F1379" s="83"/>
      <c r="G1379" s="82" t="str">
        <f t="shared" ca="1" si="154"/>
        <v/>
      </c>
      <c r="H1379" s="82" t="str">
        <f t="shared" ca="1" si="155"/>
        <v/>
      </c>
      <c r="I1379" s="82" t="str">
        <f t="shared" ca="1" si="156"/>
        <v/>
      </c>
    </row>
    <row r="1380" spans="2:9" ht="15" thickBot="1" x14ac:dyDescent="0.35">
      <c r="B1380" s="79" t="str">
        <f t="shared" ca="1" si="152"/>
        <v/>
      </c>
      <c r="C1380" s="80" t="str">
        <f t="shared" ca="1" si="153"/>
        <v/>
      </c>
      <c r="D1380" s="83" t="str">
        <f t="shared" ca="1" si="151"/>
        <v/>
      </c>
      <c r="E1380" s="81">
        <f t="shared" ref="E1380:E1443" ca="1" si="157">IFERROR(IF(I1379-D1380&lt;$E$13,0,IF(B1380=$I$17,$E$13,IF(B1380&lt;$I$17,0,IF(MOD(B1380-$I$17,$E$18)=0,$E$13,0)))),0)</f>
        <v>0</v>
      </c>
      <c r="F1380" s="83"/>
      <c r="G1380" s="82" t="str">
        <f t="shared" ca="1" si="154"/>
        <v/>
      </c>
      <c r="H1380" s="82" t="str">
        <f t="shared" ca="1" si="155"/>
        <v/>
      </c>
      <c r="I1380" s="82" t="str">
        <f t="shared" ca="1" si="156"/>
        <v/>
      </c>
    </row>
    <row r="1381" spans="2:9" ht="15" thickBot="1" x14ac:dyDescent="0.35">
      <c r="B1381" s="79" t="str">
        <f t="shared" ca="1" si="152"/>
        <v/>
      </c>
      <c r="C1381" s="80" t="str">
        <f t="shared" ca="1" si="153"/>
        <v/>
      </c>
      <c r="D1381" s="83" t="str">
        <f t="shared" ca="1" si="151"/>
        <v/>
      </c>
      <c r="E1381" s="81">
        <f t="shared" ca="1" si="157"/>
        <v>0</v>
      </c>
      <c r="F1381" s="83"/>
      <c r="G1381" s="82" t="str">
        <f t="shared" ca="1" si="154"/>
        <v/>
      </c>
      <c r="H1381" s="82" t="str">
        <f t="shared" ca="1" si="155"/>
        <v/>
      </c>
      <c r="I1381" s="82" t="str">
        <f t="shared" ca="1" si="156"/>
        <v/>
      </c>
    </row>
    <row r="1382" spans="2:9" ht="15" thickBot="1" x14ac:dyDescent="0.35">
      <c r="B1382" s="79" t="str">
        <f t="shared" ca="1" si="152"/>
        <v/>
      </c>
      <c r="C1382" s="80" t="str">
        <f t="shared" ca="1" si="153"/>
        <v/>
      </c>
      <c r="D1382" s="83" t="str">
        <f t="shared" ca="1" si="151"/>
        <v/>
      </c>
      <c r="E1382" s="81">
        <f t="shared" ca="1" si="157"/>
        <v>0</v>
      </c>
      <c r="F1382" s="83"/>
      <c r="G1382" s="82" t="str">
        <f t="shared" ca="1" si="154"/>
        <v/>
      </c>
      <c r="H1382" s="82" t="str">
        <f t="shared" ca="1" si="155"/>
        <v/>
      </c>
      <c r="I1382" s="82" t="str">
        <f t="shared" ca="1" si="156"/>
        <v/>
      </c>
    </row>
    <row r="1383" spans="2:9" ht="15" thickBot="1" x14ac:dyDescent="0.35">
      <c r="B1383" s="79" t="str">
        <f t="shared" ca="1" si="152"/>
        <v/>
      </c>
      <c r="C1383" s="80" t="str">
        <f t="shared" ca="1" si="153"/>
        <v/>
      </c>
      <c r="D1383" s="83" t="str">
        <f t="shared" ca="1" si="151"/>
        <v/>
      </c>
      <c r="E1383" s="81">
        <f t="shared" ca="1" si="157"/>
        <v>0</v>
      </c>
      <c r="F1383" s="83"/>
      <c r="G1383" s="82" t="str">
        <f t="shared" ca="1" si="154"/>
        <v/>
      </c>
      <c r="H1383" s="82" t="str">
        <f t="shared" ca="1" si="155"/>
        <v/>
      </c>
      <c r="I1383" s="82" t="str">
        <f t="shared" ca="1" si="156"/>
        <v/>
      </c>
    </row>
    <row r="1384" spans="2:9" ht="15" thickBot="1" x14ac:dyDescent="0.35">
      <c r="B1384" s="79" t="str">
        <f t="shared" ca="1" si="152"/>
        <v/>
      </c>
      <c r="C1384" s="80" t="str">
        <f t="shared" ca="1" si="153"/>
        <v/>
      </c>
      <c r="D1384" s="83" t="str">
        <f t="shared" ca="1" si="151"/>
        <v/>
      </c>
      <c r="E1384" s="81">
        <f t="shared" ca="1" si="157"/>
        <v>0</v>
      </c>
      <c r="F1384" s="83"/>
      <c r="G1384" s="82" t="str">
        <f t="shared" ca="1" si="154"/>
        <v/>
      </c>
      <c r="H1384" s="82" t="str">
        <f t="shared" ca="1" si="155"/>
        <v/>
      </c>
      <c r="I1384" s="82" t="str">
        <f t="shared" ca="1" si="156"/>
        <v/>
      </c>
    </row>
    <row r="1385" spans="2:9" ht="15" thickBot="1" x14ac:dyDescent="0.35">
      <c r="B1385" s="79" t="str">
        <f t="shared" ca="1" si="152"/>
        <v/>
      </c>
      <c r="C1385" s="80" t="str">
        <f t="shared" ca="1" si="153"/>
        <v/>
      </c>
      <c r="D1385" s="83" t="str">
        <f t="shared" ref="D1385:D1448" ca="1" si="158">IF(B1385="","",IF(I1384&lt;payment_4,I1384*(1+rate_4),payment_4))</f>
        <v/>
      </c>
      <c r="E1385" s="81">
        <f t="shared" ca="1" si="157"/>
        <v>0</v>
      </c>
      <c r="F1385" s="83"/>
      <c r="G1385" s="82" t="str">
        <f t="shared" ca="1" si="154"/>
        <v/>
      </c>
      <c r="H1385" s="82" t="str">
        <f t="shared" ca="1" si="155"/>
        <v/>
      </c>
      <c r="I1385" s="82" t="str">
        <f t="shared" ca="1" si="156"/>
        <v/>
      </c>
    </row>
    <row r="1386" spans="2:9" ht="15" thickBot="1" x14ac:dyDescent="0.35">
      <c r="B1386" s="79" t="str">
        <f t="shared" ca="1" si="152"/>
        <v/>
      </c>
      <c r="C1386" s="80" t="str">
        <f t="shared" ca="1" si="153"/>
        <v/>
      </c>
      <c r="D1386" s="83" t="str">
        <f t="shared" ca="1" si="158"/>
        <v/>
      </c>
      <c r="E1386" s="81">
        <f t="shared" ca="1" si="157"/>
        <v>0</v>
      </c>
      <c r="F1386" s="83"/>
      <c r="G1386" s="82" t="str">
        <f t="shared" ca="1" si="154"/>
        <v/>
      </c>
      <c r="H1386" s="82" t="str">
        <f t="shared" ca="1" si="155"/>
        <v/>
      </c>
      <c r="I1386" s="82" t="str">
        <f t="shared" ca="1" si="156"/>
        <v/>
      </c>
    </row>
    <row r="1387" spans="2:9" ht="15" thickBot="1" x14ac:dyDescent="0.35">
      <c r="B1387" s="79" t="str">
        <f t="shared" ca="1" si="152"/>
        <v/>
      </c>
      <c r="C1387" s="80" t="str">
        <f t="shared" ca="1" si="153"/>
        <v/>
      </c>
      <c r="D1387" s="83" t="str">
        <f t="shared" ca="1" si="158"/>
        <v/>
      </c>
      <c r="E1387" s="81">
        <f t="shared" ca="1" si="157"/>
        <v>0</v>
      </c>
      <c r="F1387" s="83"/>
      <c r="G1387" s="82" t="str">
        <f t="shared" ca="1" si="154"/>
        <v/>
      </c>
      <c r="H1387" s="82" t="str">
        <f t="shared" ca="1" si="155"/>
        <v/>
      </c>
      <c r="I1387" s="82" t="str">
        <f t="shared" ca="1" si="156"/>
        <v/>
      </c>
    </row>
    <row r="1388" spans="2:9" ht="15" thickBot="1" x14ac:dyDescent="0.35">
      <c r="B1388" s="79" t="str">
        <f t="shared" ca="1" si="152"/>
        <v/>
      </c>
      <c r="C1388" s="80" t="str">
        <f t="shared" ca="1" si="153"/>
        <v/>
      </c>
      <c r="D1388" s="83" t="str">
        <f t="shared" ca="1" si="158"/>
        <v/>
      </c>
      <c r="E1388" s="81">
        <f t="shared" ca="1" si="157"/>
        <v>0</v>
      </c>
      <c r="F1388" s="83"/>
      <c r="G1388" s="82" t="str">
        <f t="shared" ca="1" si="154"/>
        <v/>
      </c>
      <c r="H1388" s="82" t="str">
        <f t="shared" ca="1" si="155"/>
        <v/>
      </c>
      <c r="I1388" s="82" t="str">
        <f t="shared" ca="1" si="156"/>
        <v/>
      </c>
    </row>
    <row r="1389" spans="2:9" ht="15" thickBot="1" x14ac:dyDescent="0.35">
      <c r="B1389" s="79" t="str">
        <f t="shared" ca="1" si="152"/>
        <v/>
      </c>
      <c r="C1389" s="80" t="str">
        <f t="shared" ca="1" si="153"/>
        <v/>
      </c>
      <c r="D1389" s="83" t="str">
        <f t="shared" ca="1" si="158"/>
        <v/>
      </c>
      <c r="E1389" s="81">
        <f t="shared" ca="1" si="157"/>
        <v>0</v>
      </c>
      <c r="F1389" s="83"/>
      <c r="G1389" s="82" t="str">
        <f t="shared" ca="1" si="154"/>
        <v/>
      </c>
      <c r="H1389" s="82" t="str">
        <f t="shared" ca="1" si="155"/>
        <v/>
      </c>
      <c r="I1389" s="82" t="str">
        <f t="shared" ca="1" si="156"/>
        <v/>
      </c>
    </row>
    <row r="1390" spans="2:9" ht="15" thickBot="1" x14ac:dyDescent="0.35">
      <c r="B1390" s="79" t="str">
        <f t="shared" ca="1" si="152"/>
        <v/>
      </c>
      <c r="C1390" s="80" t="str">
        <f t="shared" ca="1" si="153"/>
        <v/>
      </c>
      <c r="D1390" s="83" t="str">
        <f t="shared" ca="1" si="158"/>
        <v/>
      </c>
      <c r="E1390" s="81">
        <f t="shared" ca="1" si="157"/>
        <v>0</v>
      </c>
      <c r="F1390" s="83"/>
      <c r="G1390" s="82" t="str">
        <f t="shared" ca="1" si="154"/>
        <v/>
      </c>
      <c r="H1390" s="82" t="str">
        <f t="shared" ca="1" si="155"/>
        <v/>
      </c>
      <c r="I1390" s="82" t="str">
        <f t="shared" ca="1" si="156"/>
        <v/>
      </c>
    </row>
    <row r="1391" spans="2:9" ht="15" thickBot="1" x14ac:dyDescent="0.35">
      <c r="B1391" s="79" t="str">
        <f t="shared" ref="B1391:B1454" ca="1" si="159">IFERROR(IF(I1390&lt;=0,"",B1390+1),"")</f>
        <v/>
      </c>
      <c r="C1391" s="80" t="str">
        <f t="shared" ca="1" si="153"/>
        <v/>
      </c>
      <c r="D1391" s="83" t="str">
        <f t="shared" ca="1" si="158"/>
        <v/>
      </c>
      <c r="E1391" s="81">
        <f t="shared" ca="1" si="157"/>
        <v>0</v>
      </c>
      <c r="F1391" s="83"/>
      <c r="G1391" s="82" t="str">
        <f t="shared" ca="1" si="154"/>
        <v/>
      </c>
      <c r="H1391" s="82" t="str">
        <f t="shared" ca="1" si="155"/>
        <v/>
      </c>
      <c r="I1391" s="82" t="str">
        <f t="shared" ca="1" si="156"/>
        <v/>
      </c>
    </row>
    <row r="1392" spans="2:9" ht="15" thickBot="1" x14ac:dyDescent="0.35">
      <c r="B1392" s="79" t="str">
        <f t="shared" ca="1" si="159"/>
        <v/>
      </c>
      <c r="C1392" s="80" t="str">
        <f t="shared" ca="1" si="153"/>
        <v/>
      </c>
      <c r="D1392" s="83" t="str">
        <f t="shared" ca="1" si="158"/>
        <v/>
      </c>
      <c r="E1392" s="81">
        <f t="shared" ca="1" si="157"/>
        <v>0</v>
      </c>
      <c r="F1392" s="83"/>
      <c r="G1392" s="82" t="str">
        <f t="shared" ca="1" si="154"/>
        <v/>
      </c>
      <c r="H1392" s="82" t="str">
        <f t="shared" ca="1" si="155"/>
        <v/>
      </c>
      <c r="I1392" s="82" t="str">
        <f t="shared" ca="1" si="156"/>
        <v/>
      </c>
    </row>
    <row r="1393" spans="2:9" ht="15" thickBot="1" x14ac:dyDescent="0.35">
      <c r="B1393" s="79" t="str">
        <f t="shared" ca="1" si="159"/>
        <v/>
      </c>
      <c r="C1393" s="80" t="str">
        <f t="shared" ca="1" si="153"/>
        <v/>
      </c>
      <c r="D1393" s="83" t="str">
        <f t="shared" ca="1" si="158"/>
        <v/>
      </c>
      <c r="E1393" s="81">
        <f t="shared" ca="1" si="157"/>
        <v>0</v>
      </c>
      <c r="F1393" s="83"/>
      <c r="G1393" s="82" t="str">
        <f t="shared" ca="1" si="154"/>
        <v/>
      </c>
      <c r="H1393" s="82" t="str">
        <f t="shared" ca="1" si="155"/>
        <v/>
      </c>
      <c r="I1393" s="82" t="str">
        <f t="shared" ca="1" si="156"/>
        <v/>
      </c>
    </row>
    <row r="1394" spans="2:9" ht="15" thickBot="1" x14ac:dyDescent="0.35">
      <c r="B1394" s="79" t="str">
        <f t="shared" ca="1" si="159"/>
        <v/>
      </c>
      <c r="C1394" s="80" t="str">
        <f t="shared" ca="1" si="153"/>
        <v/>
      </c>
      <c r="D1394" s="83" t="str">
        <f t="shared" ca="1" si="158"/>
        <v/>
      </c>
      <c r="E1394" s="81">
        <f t="shared" ca="1" si="157"/>
        <v>0</v>
      </c>
      <c r="F1394" s="83"/>
      <c r="G1394" s="82" t="str">
        <f t="shared" ca="1" si="154"/>
        <v/>
      </c>
      <c r="H1394" s="82" t="str">
        <f t="shared" ca="1" si="155"/>
        <v/>
      </c>
      <c r="I1394" s="82" t="str">
        <f t="shared" ca="1" si="156"/>
        <v/>
      </c>
    </row>
    <row r="1395" spans="2:9" ht="15" thickBot="1" x14ac:dyDescent="0.35">
      <c r="B1395" s="79" t="str">
        <f t="shared" ca="1" si="159"/>
        <v/>
      </c>
      <c r="C1395" s="80" t="str">
        <f t="shared" ca="1" si="153"/>
        <v/>
      </c>
      <c r="D1395" s="83" t="str">
        <f t="shared" ca="1" si="158"/>
        <v/>
      </c>
      <c r="E1395" s="81">
        <f t="shared" ca="1" si="157"/>
        <v>0</v>
      </c>
      <c r="F1395" s="83"/>
      <c r="G1395" s="82" t="str">
        <f t="shared" ca="1" si="154"/>
        <v/>
      </c>
      <c r="H1395" s="82" t="str">
        <f t="shared" ca="1" si="155"/>
        <v/>
      </c>
      <c r="I1395" s="82" t="str">
        <f t="shared" ca="1" si="156"/>
        <v/>
      </c>
    </row>
    <row r="1396" spans="2:9" ht="15" thickBot="1" x14ac:dyDescent="0.35">
      <c r="B1396" s="79" t="str">
        <f t="shared" ca="1" si="159"/>
        <v/>
      </c>
      <c r="C1396" s="80" t="str">
        <f t="shared" ca="1" si="153"/>
        <v/>
      </c>
      <c r="D1396" s="83" t="str">
        <f t="shared" ca="1" si="158"/>
        <v/>
      </c>
      <c r="E1396" s="81">
        <f t="shared" ca="1" si="157"/>
        <v>0</v>
      </c>
      <c r="F1396" s="83"/>
      <c r="G1396" s="82" t="str">
        <f t="shared" ca="1" si="154"/>
        <v/>
      </c>
      <c r="H1396" s="82" t="str">
        <f t="shared" ca="1" si="155"/>
        <v/>
      </c>
      <c r="I1396" s="82" t="str">
        <f t="shared" ca="1" si="156"/>
        <v/>
      </c>
    </row>
    <row r="1397" spans="2:9" ht="15" thickBot="1" x14ac:dyDescent="0.35">
      <c r="B1397" s="79" t="str">
        <f t="shared" ca="1" si="159"/>
        <v/>
      </c>
      <c r="C1397" s="80" t="str">
        <f t="shared" ca="1" si="153"/>
        <v/>
      </c>
      <c r="D1397" s="83" t="str">
        <f t="shared" ca="1" si="158"/>
        <v/>
      </c>
      <c r="E1397" s="81">
        <f t="shared" ca="1" si="157"/>
        <v>0</v>
      </c>
      <c r="F1397" s="83"/>
      <c r="G1397" s="82" t="str">
        <f t="shared" ca="1" si="154"/>
        <v/>
      </c>
      <c r="H1397" s="82" t="str">
        <f t="shared" ca="1" si="155"/>
        <v/>
      </c>
      <c r="I1397" s="82" t="str">
        <f t="shared" ca="1" si="156"/>
        <v/>
      </c>
    </row>
    <row r="1398" spans="2:9" ht="15" thickBot="1" x14ac:dyDescent="0.35">
      <c r="B1398" s="79" t="str">
        <f t="shared" ca="1" si="159"/>
        <v/>
      </c>
      <c r="C1398" s="80" t="str">
        <f t="shared" ca="1" si="153"/>
        <v/>
      </c>
      <c r="D1398" s="83" t="str">
        <f t="shared" ca="1" si="158"/>
        <v/>
      </c>
      <c r="E1398" s="81">
        <f t="shared" ca="1" si="157"/>
        <v>0</v>
      </c>
      <c r="F1398" s="83"/>
      <c r="G1398" s="82" t="str">
        <f t="shared" ca="1" si="154"/>
        <v/>
      </c>
      <c r="H1398" s="82" t="str">
        <f t="shared" ca="1" si="155"/>
        <v/>
      </c>
      <c r="I1398" s="82" t="str">
        <f t="shared" ca="1" si="156"/>
        <v/>
      </c>
    </row>
    <row r="1399" spans="2:9" ht="15" thickBot="1" x14ac:dyDescent="0.35">
      <c r="B1399" s="79" t="str">
        <f t="shared" ca="1" si="159"/>
        <v/>
      </c>
      <c r="C1399" s="80" t="str">
        <f t="shared" ca="1" si="153"/>
        <v/>
      </c>
      <c r="D1399" s="83" t="str">
        <f t="shared" ca="1" si="158"/>
        <v/>
      </c>
      <c r="E1399" s="81">
        <f t="shared" ca="1" si="157"/>
        <v>0</v>
      </c>
      <c r="F1399" s="83"/>
      <c r="G1399" s="82" t="str">
        <f t="shared" ca="1" si="154"/>
        <v/>
      </c>
      <c r="H1399" s="82" t="str">
        <f t="shared" ca="1" si="155"/>
        <v/>
      </c>
      <c r="I1399" s="82" t="str">
        <f t="shared" ca="1" si="156"/>
        <v/>
      </c>
    </row>
    <row r="1400" spans="2:9" ht="15" thickBot="1" x14ac:dyDescent="0.35">
      <c r="B1400" s="79" t="str">
        <f t="shared" ca="1" si="159"/>
        <v/>
      </c>
      <c r="C1400" s="80" t="str">
        <f t="shared" ca="1" si="153"/>
        <v/>
      </c>
      <c r="D1400" s="83" t="str">
        <f t="shared" ca="1" si="158"/>
        <v/>
      </c>
      <c r="E1400" s="81">
        <f t="shared" ca="1" si="157"/>
        <v>0</v>
      </c>
      <c r="F1400" s="83"/>
      <c r="G1400" s="82" t="str">
        <f t="shared" ca="1" si="154"/>
        <v/>
      </c>
      <c r="H1400" s="82" t="str">
        <f t="shared" ca="1" si="155"/>
        <v/>
      </c>
      <c r="I1400" s="82" t="str">
        <f t="shared" ca="1" si="156"/>
        <v/>
      </c>
    </row>
    <row r="1401" spans="2:9" ht="15" thickBot="1" x14ac:dyDescent="0.35">
      <c r="B1401" s="79" t="str">
        <f t="shared" ca="1" si="159"/>
        <v/>
      </c>
      <c r="C1401" s="80" t="str">
        <f t="shared" ca="1" si="153"/>
        <v/>
      </c>
      <c r="D1401" s="83" t="str">
        <f t="shared" ca="1" si="158"/>
        <v/>
      </c>
      <c r="E1401" s="81">
        <f t="shared" ca="1" si="157"/>
        <v>0</v>
      </c>
      <c r="F1401" s="83"/>
      <c r="G1401" s="82" t="str">
        <f t="shared" ca="1" si="154"/>
        <v/>
      </c>
      <c r="H1401" s="82" t="str">
        <f t="shared" ca="1" si="155"/>
        <v/>
      </c>
      <c r="I1401" s="82" t="str">
        <f t="shared" ca="1" si="156"/>
        <v/>
      </c>
    </row>
    <row r="1402" spans="2:9" ht="15" thickBot="1" x14ac:dyDescent="0.35">
      <c r="B1402" s="79" t="str">
        <f t="shared" ca="1" si="159"/>
        <v/>
      </c>
      <c r="C1402" s="80" t="str">
        <f t="shared" ca="1" si="153"/>
        <v/>
      </c>
      <c r="D1402" s="83" t="str">
        <f t="shared" ca="1" si="158"/>
        <v/>
      </c>
      <c r="E1402" s="81">
        <f t="shared" ca="1" si="157"/>
        <v>0</v>
      </c>
      <c r="F1402" s="83"/>
      <c r="G1402" s="82" t="str">
        <f t="shared" ca="1" si="154"/>
        <v/>
      </c>
      <c r="H1402" s="82" t="str">
        <f t="shared" ca="1" si="155"/>
        <v/>
      </c>
      <c r="I1402" s="82" t="str">
        <f t="shared" ca="1" si="156"/>
        <v/>
      </c>
    </row>
    <row r="1403" spans="2:9" ht="15" thickBot="1" x14ac:dyDescent="0.35">
      <c r="B1403" s="79" t="str">
        <f t="shared" ca="1" si="159"/>
        <v/>
      </c>
      <c r="C1403" s="80" t="str">
        <f t="shared" ca="1" si="153"/>
        <v/>
      </c>
      <c r="D1403" s="83" t="str">
        <f t="shared" ca="1" si="158"/>
        <v/>
      </c>
      <c r="E1403" s="81">
        <f t="shared" ca="1" si="157"/>
        <v>0</v>
      </c>
      <c r="F1403" s="83"/>
      <c r="G1403" s="82" t="str">
        <f t="shared" ca="1" si="154"/>
        <v/>
      </c>
      <c r="H1403" s="82" t="str">
        <f t="shared" ca="1" si="155"/>
        <v/>
      </c>
      <c r="I1403" s="82" t="str">
        <f t="shared" ca="1" si="156"/>
        <v/>
      </c>
    </row>
    <row r="1404" spans="2:9" ht="15" thickBot="1" x14ac:dyDescent="0.35">
      <c r="B1404" s="79" t="str">
        <f t="shared" ca="1" si="159"/>
        <v/>
      </c>
      <c r="C1404" s="80" t="str">
        <f t="shared" ca="1" si="153"/>
        <v/>
      </c>
      <c r="D1404" s="83" t="str">
        <f t="shared" ca="1" si="158"/>
        <v/>
      </c>
      <c r="E1404" s="81">
        <f t="shared" ca="1" si="157"/>
        <v>0</v>
      </c>
      <c r="F1404" s="83"/>
      <c r="G1404" s="82" t="str">
        <f t="shared" ca="1" si="154"/>
        <v/>
      </c>
      <c r="H1404" s="82" t="str">
        <f t="shared" ca="1" si="155"/>
        <v/>
      </c>
      <c r="I1404" s="82" t="str">
        <f t="shared" ca="1" si="156"/>
        <v/>
      </c>
    </row>
    <row r="1405" spans="2:9" ht="15" thickBot="1" x14ac:dyDescent="0.35">
      <c r="B1405" s="79" t="str">
        <f t="shared" ca="1" si="159"/>
        <v/>
      </c>
      <c r="C1405" s="80" t="str">
        <f t="shared" ca="1" si="153"/>
        <v/>
      </c>
      <c r="D1405" s="83" t="str">
        <f t="shared" ca="1" si="158"/>
        <v/>
      </c>
      <c r="E1405" s="81">
        <f t="shared" ca="1" si="157"/>
        <v>0</v>
      </c>
      <c r="F1405" s="83"/>
      <c r="G1405" s="82" t="str">
        <f t="shared" ca="1" si="154"/>
        <v/>
      </c>
      <c r="H1405" s="82" t="str">
        <f t="shared" ca="1" si="155"/>
        <v/>
      </c>
      <c r="I1405" s="82" t="str">
        <f t="shared" ca="1" si="156"/>
        <v/>
      </c>
    </row>
    <row r="1406" spans="2:9" ht="15" thickBot="1" x14ac:dyDescent="0.35">
      <c r="B1406" s="79" t="str">
        <f t="shared" ca="1" si="159"/>
        <v/>
      </c>
      <c r="C1406" s="80" t="str">
        <f t="shared" ca="1" si="153"/>
        <v/>
      </c>
      <c r="D1406" s="83" t="str">
        <f t="shared" ca="1" si="158"/>
        <v/>
      </c>
      <c r="E1406" s="81">
        <f t="shared" ca="1" si="157"/>
        <v>0</v>
      </c>
      <c r="F1406" s="83"/>
      <c r="G1406" s="82" t="str">
        <f t="shared" ca="1" si="154"/>
        <v/>
      </c>
      <c r="H1406" s="82" t="str">
        <f t="shared" ca="1" si="155"/>
        <v/>
      </c>
      <c r="I1406" s="82" t="str">
        <f t="shared" ca="1" si="156"/>
        <v/>
      </c>
    </row>
    <row r="1407" spans="2:9" ht="15" thickBot="1" x14ac:dyDescent="0.35">
      <c r="B1407" s="79" t="str">
        <f t="shared" ca="1" si="159"/>
        <v/>
      </c>
      <c r="C1407" s="80" t="str">
        <f t="shared" ca="1" si="153"/>
        <v/>
      </c>
      <c r="D1407" s="83" t="str">
        <f t="shared" ca="1" si="158"/>
        <v/>
      </c>
      <c r="E1407" s="81">
        <f t="shared" ca="1" si="157"/>
        <v>0</v>
      </c>
      <c r="F1407" s="83"/>
      <c r="G1407" s="82" t="str">
        <f t="shared" ca="1" si="154"/>
        <v/>
      </c>
      <c r="H1407" s="82" t="str">
        <f t="shared" ca="1" si="155"/>
        <v/>
      </c>
      <c r="I1407" s="82" t="str">
        <f t="shared" ca="1" si="156"/>
        <v/>
      </c>
    </row>
    <row r="1408" spans="2:9" ht="15" thickBot="1" x14ac:dyDescent="0.35">
      <c r="B1408" s="79" t="str">
        <f t="shared" ca="1" si="159"/>
        <v/>
      </c>
      <c r="C1408" s="80" t="str">
        <f t="shared" ca="1" si="153"/>
        <v/>
      </c>
      <c r="D1408" s="83" t="str">
        <f t="shared" ca="1" si="158"/>
        <v/>
      </c>
      <c r="E1408" s="81">
        <f t="shared" ca="1" si="157"/>
        <v>0</v>
      </c>
      <c r="F1408" s="83"/>
      <c r="G1408" s="82" t="str">
        <f t="shared" ca="1" si="154"/>
        <v/>
      </c>
      <c r="H1408" s="82" t="str">
        <f t="shared" ca="1" si="155"/>
        <v/>
      </c>
      <c r="I1408" s="82" t="str">
        <f t="shared" ca="1" si="156"/>
        <v/>
      </c>
    </row>
    <row r="1409" spans="2:9" ht="15" thickBot="1" x14ac:dyDescent="0.35">
      <c r="B1409" s="79" t="str">
        <f t="shared" ca="1" si="159"/>
        <v/>
      </c>
      <c r="C1409" s="80" t="str">
        <f t="shared" ca="1" si="153"/>
        <v/>
      </c>
      <c r="D1409" s="83" t="str">
        <f t="shared" ca="1" si="158"/>
        <v/>
      </c>
      <c r="E1409" s="81">
        <f t="shared" ca="1" si="157"/>
        <v>0</v>
      </c>
      <c r="F1409" s="83"/>
      <c r="G1409" s="82" t="str">
        <f t="shared" ca="1" si="154"/>
        <v/>
      </c>
      <c r="H1409" s="82" t="str">
        <f t="shared" ca="1" si="155"/>
        <v/>
      </c>
      <c r="I1409" s="82" t="str">
        <f t="shared" ca="1" si="156"/>
        <v/>
      </c>
    </row>
    <row r="1410" spans="2:9" ht="15" thickBot="1" x14ac:dyDescent="0.35">
      <c r="B1410" s="79" t="str">
        <f t="shared" ca="1" si="159"/>
        <v/>
      </c>
      <c r="C1410" s="80" t="str">
        <f t="shared" ca="1" si="153"/>
        <v/>
      </c>
      <c r="D1410" s="83" t="str">
        <f t="shared" ca="1" si="158"/>
        <v/>
      </c>
      <c r="E1410" s="81">
        <f t="shared" ca="1" si="157"/>
        <v>0</v>
      </c>
      <c r="F1410" s="83"/>
      <c r="G1410" s="82" t="str">
        <f t="shared" ca="1" si="154"/>
        <v/>
      </c>
      <c r="H1410" s="82" t="str">
        <f t="shared" ca="1" si="155"/>
        <v/>
      </c>
      <c r="I1410" s="82" t="str">
        <f t="shared" ca="1" si="156"/>
        <v/>
      </c>
    </row>
    <row r="1411" spans="2:9" ht="15" thickBot="1" x14ac:dyDescent="0.35">
      <c r="B1411" s="79" t="str">
        <f t="shared" ca="1" si="159"/>
        <v/>
      </c>
      <c r="C1411" s="80" t="str">
        <f t="shared" ca="1" si="153"/>
        <v/>
      </c>
      <c r="D1411" s="83" t="str">
        <f t="shared" ca="1" si="158"/>
        <v/>
      </c>
      <c r="E1411" s="81">
        <f t="shared" ca="1" si="157"/>
        <v>0</v>
      </c>
      <c r="F1411" s="83"/>
      <c r="G1411" s="82" t="str">
        <f t="shared" ca="1" si="154"/>
        <v/>
      </c>
      <c r="H1411" s="82" t="str">
        <f t="shared" ca="1" si="155"/>
        <v/>
      </c>
      <c r="I1411" s="82" t="str">
        <f t="shared" ca="1" si="156"/>
        <v/>
      </c>
    </row>
    <row r="1412" spans="2:9" ht="15" thickBot="1" x14ac:dyDescent="0.35">
      <c r="B1412" s="79" t="str">
        <f t="shared" ca="1" si="159"/>
        <v/>
      </c>
      <c r="C1412" s="80" t="str">
        <f t="shared" ca="1" si="153"/>
        <v/>
      </c>
      <c r="D1412" s="83" t="str">
        <f t="shared" ca="1" si="158"/>
        <v/>
      </c>
      <c r="E1412" s="81">
        <f t="shared" ca="1" si="157"/>
        <v>0</v>
      </c>
      <c r="F1412" s="83"/>
      <c r="G1412" s="82" t="str">
        <f t="shared" ca="1" si="154"/>
        <v/>
      </c>
      <c r="H1412" s="82" t="str">
        <f t="shared" ca="1" si="155"/>
        <v/>
      </c>
      <c r="I1412" s="82" t="str">
        <f t="shared" ca="1" si="156"/>
        <v/>
      </c>
    </row>
    <row r="1413" spans="2:9" ht="15" thickBot="1" x14ac:dyDescent="0.35">
      <c r="B1413" s="79" t="str">
        <f t="shared" ca="1" si="159"/>
        <v/>
      </c>
      <c r="C1413" s="80" t="str">
        <f t="shared" ca="1" si="153"/>
        <v/>
      </c>
      <c r="D1413" s="83" t="str">
        <f t="shared" ca="1" si="158"/>
        <v/>
      </c>
      <c r="E1413" s="81">
        <f t="shared" ca="1" si="157"/>
        <v>0</v>
      </c>
      <c r="F1413" s="83"/>
      <c r="G1413" s="82" t="str">
        <f t="shared" ca="1" si="154"/>
        <v/>
      </c>
      <c r="H1413" s="82" t="str">
        <f t="shared" ca="1" si="155"/>
        <v/>
      </c>
      <c r="I1413" s="82" t="str">
        <f t="shared" ca="1" si="156"/>
        <v/>
      </c>
    </row>
    <row r="1414" spans="2:9" ht="15" thickBot="1" x14ac:dyDescent="0.35">
      <c r="B1414" s="79" t="str">
        <f t="shared" ca="1" si="159"/>
        <v/>
      </c>
      <c r="C1414" s="80" t="str">
        <f t="shared" ca="1" si="153"/>
        <v/>
      </c>
      <c r="D1414" s="83" t="str">
        <f t="shared" ca="1" si="158"/>
        <v/>
      </c>
      <c r="E1414" s="81">
        <f t="shared" ca="1" si="157"/>
        <v>0</v>
      </c>
      <c r="F1414" s="83"/>
      <c r="G1414" s="82" t="str">
        <f t="shared" ca="1" si="154"/>
        <v/>
      </c>
      <c r="H1414" s="82" t="str">
        <f t="shared" ca="1" si="155"/>
        <v/>
      </c>
      <c r="I1414" s="82" t="str">
        <f t="shared" ca="1" si="156"/>
        <v/>
      </c>
    </row>
    <row r="1415" spans="2:9" ht="15" thickBot="1" x14ac:dyDescent="0.35">
      <c r="B1415" s="79" t="str">
        <f t="shared" ca="1" si="159"/>
        <v/>
      </c>
      <c r="C1415" s="80" t="str">
        <f t="shared" ca="1" si="153"/>
        <v/>
      </c>
      <c r="D1415" s="83" t="str">
        <f t="shared" ca="1" si="158"/>
        <v/>
      </c>
      <c r="E1415" s="81">
        <f t="shared" ca="1" si="157"/>
        <v>0</v>
      </c>
      <c r="F1415" s="83"/>
      <c r="G1415" s="82" t="str">
        <f t="shared" ca="1" si="154"/>
        <v/>
      </c>
      <c r="H1415" s="82" t="str">
        <f t="shared" ca="1" si="155"/>
        <v/>
      </c>
      <c r="I1415" s="82" t="str">
        <f t="shared" ca="1" si="156"/>
        <v/>
      </c>
    </row>
    <row r="1416" spans="2:9" ht="15" thickBot="1" x14ac:dyDescent="0.35">
      <c r="B1416" s="79" t="str">
        <f t="shared" ca="1" si="159"/>
        <v/>
      </c>
      <c r="C1416" s="80" t="str">
        <f t="shared" ca="1" si="153"/>
        <v/>
      </c>
      <c r="D1416" s="83" t="str">
        <f t="shared" ca="1" si="158"/>
        <v/>
      </c>
      <c r="E1416" s="81">
        <f t="shared" ca="1" si="157"/>
        <v>0</v>
      </c>
      <c r="F1416" s="83"/>
      <c r="G1416" s="82" t="str">
        <f t="shared" ca="1" si="154"/>
        <v/>
      </c>
      <c r="H1416" s="82" t="str">
        <f t="shared" ca="1" si="155"/>
        <v/>
      </c>
      <c r="I1416" s="82" t="str">
        <f t="shared" ca="1" si="156"/>
        <v/>
      </c>
    </row>
    <row r="1417" spans="2:9" ht="15" thickBot="1" x14ac:dyDescent="0.35">
      <c r="B1417" s="79" t="str">
        <f t="shared" ca="1" si="159"/>
        <v/>
      </c>
      <c r="C1417" s="80" t="str">
        <f t="shared" ca="1" si="153"/>
        <v/>
      </c>
      <c r="D1417" s="83" t="str">
        <f t="shared" ca="1" si="158"/>
        <v/>
      </c>
      <c r="E1417" s="81">
        <f t="shared" ca="1" si="157"/>
        <v>0</v>
      </c>
      <c r="F1417" s="83"/>
      <c r="G1417" s="82" t="str">
        <f t="shared" ca="1" si="154"/>
        <v/>
      </c>
      <c r="H1417" s="82" t="str">
        <f t="shared" ca="1" si="155"/>
        <v/>
      </c>
      <c r="I1417" s="82" t="str">
        <f t="shared" ca="1" si="156"/>
        <v/>
      </c>
    </row>
    <row r="1418" spans="2:9" ht="15" thickBot="1" x14ac:dyDescent="0.35">
      <c r="B1418" s="79" t="str">
        <f t="shared" ca="1" si="159"/>
        <v/>
      </c>
      <c r="C1418" s="80" t="str">
        <f t="shared" ca="1" si="153"/>
        <v/>
      </c>
      <c r="D1418" s="83" t="str">
        <f t="shared" ca="1" si="158"/>
        <v/>
      </c>
      <c r="E1418" s="81">
        <f t="shared" ca="1" si="157"/>
        <v>0</v>
      </c>
      <c r="F1418" s="83"/>
      <c r="G1418" s="82" t="str">
        <f t="shared" ca="1" si="154"/>
        <v/>
      </c>
      <c r="H1418" s="82" t="str">
        <f t="shared" ca="1" si="155"/>
        <v/>
      </c>
      <c r="I1418" s="82" t="str">
        <f t="shared" ca="1" si="156"/>
        <v/>
      </c>
    </row>
    <row r="1419" spans="2:9" ht="15" thickBot="1" x14ac:dyDescent="0.35">
      <c r="B1419" s="79" t="str">
        <f t="shared" ca="1" si="159"/>
        <v/>
      </c>
      <c r="C1419" s="80" t="str">
        <f t="shared" ca="1" si="153"/>
        <v/>
      </c>
      <c r="D1419" s="83" t="str">
        <f t="shared" ca="1" si="158"/>
        <v/>
      </c>
      <c r="E1419" s="81">
        <f t="shared" ca="1" si="157"/>
        <v>0</v>
      </c>
      <c r="F1419" s="83"/>
      <c r="G1419" s="82" t="str">
        <f t="shared" ca="1" si="154"/>
        <v/>
      </c>
      <c r="H1419" s="82" t="str">
        <f t="shared" ca="1" si="155"/>
        <v/>
      </c>
      <c r="I1419" s="82" t="str">
        <f t="shared" ca="1" si="156"/>
        <v/>
      </c>
    </row>
    <row r="1420" spans="2:9" ht="15" thickBot="1" x14ac:dyDescent="0.35">
      <c r="B1420" s="79" t="str">
        <f t="shared" ca="1" si="159"/>
        <v/>
      </c>
      <c r="C1420" s="80" t="str">
        <f t="shared" ca="1" si="153"/>
        <v/>
      </c>
      <c r="D1420" s="83" t="str">
        <f t="shared" ca="1" si="158"/>
        <v/>
      </c>
      <c r="E1420" s="81">
        <f t="shared" ca="1" si="157"/>
        <v>0</v>
      </c>
      <c r="F1420" s="83"/>
      <c r="G1420" s="82" t="str">
        <f t="shared" ca="1" si="154"/>
        <v/>
      </c>
      <c r="H1420" s="82" t="str">
        <f t="shared" ca="1" si="155"/>
        <v/>
      </c>
      <c r="I1420" s="82" t="str">
        <f t="shared" ca="1" si="156"/>
        <v/>
      </c>
    </row>
    <row r="1421" spans="2:9" ht="15" thickBot="1" x14ac:dyDescent="0.35">
      <c r="B1421" s="79" t="str">
        <f t="shared" ca="1" si="159"/>
        <v/>
      </c>
      <c r="C1421" s="80" t="str">
        <f t="shared" ca="1" si="153"/>
        <v/>
      </c>
      <c r="D1421" s="83" t="str">
        <f t="shared" ca="1" si="158"/>
        <v/>
      </c>
      <c r="E1421" s="81">
        <f t="shared" ca="1" si="157"/>
        <v>0</v>
      </c>
      <c r="F1421" s="83"/>
      <c r="G1421" s="82" t="str">
        <f t="shared" ca="1" si="154"/>
        <v/>
      </c>
      <c r="H1421" s="82" t="str">
        <f t="shared" ca="1" si="155"/>
        <v/>
      </c>
      <c r="I1421" s="82" t="str">
        <f t="shared" ca="1" si="156"/>
        <v/>
      </c>
    </row>
    <row r="1422" spans="2:9" ht="15" thickBot="1" x14ac:dyDescent="0.35">
      <c r="B1422" s="79" t="str">
        <f t="shared" ca="1" si="159"/>
        <v/>
      </c>
      <c r="C1422" s="80" t="str">
        <f t="shared" ca="1" si="153"/>
        <v/>
      </c>
      <c r="D1422" s="83" t="str">
        <f t="shared" ca="1" si="158"/>
        <v/>
      </c>
      <c r="E1422" s="81">
        <f t="shared" ca="1" si="157"/>
        <v>0</v>
      </c>
      <c r="F1422" s="83"/>
      <c r="G1422" s="82" t="str">
        <f t="shared" ca="1" si="154"/>
        <v/>
      </c>
      <c r="H1422" s="82" t="str">
        <f t="shared" ca="1" si="155"/>
        <v/>
      </c>
      <c r="I1422" s="82" t="str">
        <f t="shared" ca="1" si="156"/>
        <v/>
      </c>
    </row>
    <row r="1423" spans="2:9" ht="15" thickBot="1" x14ac:dyDescent="0.35">
      <c r="B1423" s="79" t="str">
        <f t="shared" ca="1" si="159"/>
        <v/>
      </c>
      <c r="C1423" s="80" t="str">
        <f t="shared" ca="1" si="153"/>
        <v/>
      </c>
      <c r="D1423" s="83" t="str">
        <f t="shared" ca="1" si="158"/>
        <v/>
      </c>
      <c r="E1423" s="81">
        <f t="shared" ca="1" si="157"/>
        <v>0</v>
      </c>
      <c r="F1423" s="83"/>
      <c r="G1423" s="82" t="str">
        <f t="shared" ca="1" si="154"/>
        <v/>
      </c>
      <c r="H1423" s="82" t="str">
        <f t="shared" ca="1" si="155"/>
        <v/>
      </c>
      <c r="I1423" s="82" t="str">
        <f t="shared" ca="1" si="156"/>
        <v/>
      </c>
    </row>
    <row r="1424" spans="2:9" ht="15" thickBot="1" x14ac:dyDescent="0.35">
      <c r="B1424" s="79" t="str">
        <f t="shared" ca="1" si="159"/>
        <v/>
      </c>
      <c r="C1424" s="80" t="str">
        <f t="shared" ca="1" si="153"/>
        <v/>
      </c>
      <c r="D1424" s="83" t="str">
        <f t="shared" ca="1" si="158"/>
        <v/>
      </c>
      <c r="E1424" s="81">
        <f t="shared" ca="1" si="157"/>
        <v>0</v>
      </c>
      <c r="F1424" s="83"/>
      <c r="G1424" s="82" t="str">
        <f t="shared" ca="1" si="154"/>
        <v/>
      </c>
      <c r="H1424" s="82" t="str">
        <f t="shared" ca="1" si="155"/>
        <v/>
      </c>
      <c r="I1424" s="82" t="str">
        <f t="shared" ca="1" si="156"/>
        <v/>
      </c>
    </row>
    <row r="1425" spans="2:9" ht="15" thickBot="1" x14ac:dyDescent="0.35">
      <c r="B1425" s="79" t="str">
        <f t="shared" ca="1" si="159"/>
        <v/>
      </c>
      <c r="C1425" s="80" t="str">
        <f t="shared" ca="1" si="153"/>
        <v/>
      </c>
      <c r="D1425" s="83" t="str">
        <f t="shared" ca="1" si="158"/>
        <v/>
      </c>
      <c r="E1425" s="81">
        <f t="shared" ca="1" si="157"/>
        <v>0</v>
      </c>
      <c r="F1425" s="83"/>
      <c r="G1425" s="82" t="str">
        <f t="shared" ca="1" si="154"/>
        <v/>
      </c>
      <c r="H1425" s="82" t="str">
        <f t="shared" ca="1" si="155"/>
        <v/>
      </c>
      <c r="I1425" s="82" t="str">
        <f t="shared" ca="1" si="156"/>
        <v/>
      </c>
    </row>
    <row r="1426" spans="2:9" ht="15" thickBot="1" x14ac:dyDescent="0.35">
      <c r="B1426" s="79" t="str">
        <f t="shared" ca="1" si="159"/>
        <v/>
      </c>
      <c r="C1426" s="80" t="str">
        <f t="shared" ca="1" si="153"/>
        <v/>
      </c>
      <c r="D1426" s="83" t="str">
        <f t="shared" ca="1" si="158"/>
        <v/>
      </c>
      <c r="E1426" s="81">
        <f t="shared" ca="1" si="157"/>
        <v>0</v>
      </c>
      <c r="F1426" s="83"/>
      <c r="G1426" s="82" t="str">
        <f t="shared" ca="1" si="154"/>
        <v/>
      </c>
      <c r="H1426" s="82" t="str">
        <f t="shared" ca="1" si="155"/>
        <v/>
      </c>
      <c r="I1426" s="82" t="str">
        <f t="shared" ca="1" si="156"/>
        <v/>
      </c>
    </row>
    <row r="1427" spans="2:9" ht="15" thickBot="1" x14ac:dyDescent="0.35">
      <c r="B1427" s="79" t="str">
        <f t="shared" ca="1" si="159"/>
        <v/>
      </c>
      <c r="C1427" s="80" t="str">
        <f t="shared" ca="1" si="153"/>
        <v/>
      </c>
      <c r="D1427" s="83" t="str">
        <f t="shared" ca="1" si="158"/>
        <v/>
      </c>
      <c r="E1427" s="81">
        <f t="shared" ca="1" si="157"/>
        <v>0</v>
      </c>
      <c r="F1427" s="83"/>
      <c r="G1427" s="82" t="str">
        <f t="shared" ca="1" si="154"/>
        <v/>
      </c>
      <c r="H1427" s="82" t="str">
        <f t="shared" ca="1" si="155"/>
        <v/>
      </c>
      <c r="I1427" s="82" t="str">
        <f t="shared" ca="1" si="156"/>
        <v/>
      </c>
    </row>
    <row r="1428" spans="2:9" ht="15" thickBot="1" x14ac:dyDescent="0.35">
      <c r="B1428" s="79" t="str">
        <f t="shared" ca="1" si="159"/>
        <v/>
      </c>
      <c r="C1428" s="80" t="str">
        <f t="shared" ca="1" si="153"/>
        <v/>
      </c>
      <c r="D1428" s="83" t="str">
        <f t="shared" ca="1" si="158"/>
        <v/>
      </c>
      <c r="E1428" s="81">
        <f t="shared" ca="1" si="157"/>
        <v>0</v>
      </c>
      <c r="F1428" s="83"/>
      <c r="G1428" s="82" t="str">
        <f t="shared" ca="1" si="154"/>
        <v/>
      </c>
      <c r="H1428" s="82" t="str">
        <f t="shared" ca="1" si="155"/>
        <v/>
      </c>
      <c r="I1428" s="82" t="str">
        <f t="shared" ca="1" si="156"/>
        <v/>
      </c>
    </row>
    <row r="1429" spans="2:9" ht="15" thickBot="1" x14ac:dyDescent="0.35">
      <c r="B1429" s="79" t="str">
        <f t="shared" ca="1" si="159"/>
        <v/>
      </c>
      <c r="C1429" s="80" t="str">
        <f t="shared" ca="1" si="153"/>
        <v/>
      </c>
      <c r="D1429" s="83" t="str">
        <f t="shared" ca="1" si="158"/>
        <v/>
      </c>
      <c r="E1429" s="81">
        <f t="shared" ca="1" si="157"/>
        <v>0</v>
      </c>
      <c r="F1429" s="83"/>
      <c r="G1429" s="82" t="str">
        <f t="shared" ca="1" si="154"/>
        <v/>
      </c>
      <c r="H1429" s="82" t="str">
        <f t="shared" ca="1" si="155"/>
        <v/>
      </c>
      <c r="I1429" s="82" t="str">
        <f t="shared" ca="1" si="156"/>
        <v/>
      </c>
    </row>
    <row r="1430" spans="2:9" ht="15" thickBot="1" x14ac:dyDescent="0.35">
      <c r="B1430" s="79" t="str">
        <f t="shared" ca="1" si="159"/>
        <v/>
      </c>
      <c r="C1430" s="80" t="str">
        <f t="shared" ca="1" si="153"/>
        <v/>
      </c>
      <c r="D1430" s="83" t="str">
        <f t="shared" ca="1" si="158"/>
        <v/>
      </c>
      <c r="E1430" s="81">
        <f t="shared" ca="1" si="157"/>
        <v>0</v>
      </c>
      <c r="F1430" s="83"/>
      <c r="G1430" s="82" t="str">
        <f t="shared" ca="1" si="154"/>
        <v/>
      </c>
      <c r="H1430" s="82" t="str">
        <f t="shared" ca="1" si="155"/>
        <v/>
      </c>
      <c r="I1430" s="82" t="str">
        <f t="shared" ca="1" si="156"/>
        <v/>
      </c>
    </row>
    <row r="1431" spans="2:9" ht="15" thickBot="1" x14ac:dyDescent="0.35">
      <c r="B1431" s="79" t="str">
        <f t="shared" ca="1" si="159"/>
        <v/>
      </c>
      <c r="C1431" s="80" t="str">
        <f t="shared" ca="1" si="153"/>
        <v/>
      </c>
      <c r="D1431" s="83" t="str">
        <f t="shared" ca="1" si="158"/>
        <v/>
      </c>
      <c r="E1431" s="81">
        <f t="shared" ca="1" si="157"/>
        <v>0</v>
      </c>
      <c r="F1431" s="83"/>
      <c r="G1431" s="82" t="str">
        <f t="shared" ca="1" si="154"/>
        <v/>
      </c>
      <c r="H1431" s="82" t="str">
        <f t="shared" ca="1" si="155"/>
        <v/>
      </c>
      <c r="I1431" s="82" t="str">
        <f t="shared" ca="1" si="156"/>
        <v/>
      </c>
    </row>
    <row r="1432" spans="2:9" ht="15" thickBot="1" x14ac:dyDescent="0.35">
      <c r="B1432" s="79" t="str">
        <f t="shared" ca="1" si="159"/>
        <v/>
      </c>
      <c r="C1432" s="80" t="str">
        <f t="shared" ref="C1432:C1495" ca="1" si="160">IF($E$10="End of the Period",IF(B1432="","",IF(OR(payment_frequency_4="Weekly",payment_frequency_4="Bi-weekly",payment_frequency_4="Semi-monthly"),first_payment_date_4+B1432*VLOOKUP(payment_frequency_4,periodic_table,2,0),EDATE(first_payment_date_4,B1432*VLOOKUP(payment_frequency_4,periodic_table,2,0)))),IF(B1432="","",IF(OR(payment_frequency_4="Weekly",payment_frequency_4="Bi-weekly",payment_frequency_4="Semi-monthly"),first_payment_date_4+(B1432-1)*VLOOKUP(payment_frequency_4,periodic_table,2,0),EDATE(first_payment_date_4,(B1432-1)*VLOOKUP(payment_frequency_4,periodic_table,2,0)))))</f>
        <v/>
      </c>
      <c r="D1432" s="83" t="str">
        <f t="shared" ca="1" si="158"/>
        <v/>
      </c>
      <c r="E1432" s="81">
        <f t="shared" ca="1" si="157"/>
        <v>0</v>
      </c>
      <c r="F1432" s="83"/>
      <c r="G1432" s="82" t="str">
        <f t="shared" ref="G1432:G1495" ca="1" si="161">IF(AND(payment_type_4=1,B1432=1),0,IF(B1432="","",I1431*rate_4))</f>
        <v/>
      </c>
      <c r="H1432" s="82" t="str">
        <f t="shared" ca="1" si="155"/>
        <v/>
      </c>
      <c r="I1432" s="82" t="str">
        <f t="shared" ca="1" si="156"/>
        <v/>
      </c>
    </row>
    <row r="1433" spans="2:9" ht="15" thickBot="1" x14ac:dyDescent="0.35">
      <c r="B1433" s="79" t="str">
        <f t="shared" ca="1" si="159"/>
        <v/>
      </c>
      <c r="C1433" s="80" t="str">
        <f t="shared" ca="1" si="160"/>
        <v/>
      </c>
      <c r="D1433" s="83" t="str">
        <f t="shared" ca="1" si="158"/>
        <v/>
      </c>
      <c r="E1433" s="81">
        <f t="shared" ca="1" si="157"/>
        <v>0</v>
      </c>
      <c r="F1433" s="83"/>
      <c r="G1433" s="82" t="str">
        <f t="shared" ca="1" si="161"/>
        <v/>
      </c>
      <c r="H1433" s="82" t="str">
        <f t="shared" ref="H1433:H1496" ca="1" si="162">IF(B1433="","",D1433-G1433+E1433+F1433)</f>
        <v/>
      </c>
      <c r="I1433" s="82" t="str">
        <f t="shared" ref="I1433:I1496" ca="1" si="163">IFERROR(IF(H1433&lt;=0,"",I1432-H1433),"")</f>
        <v/>
      </c>
    </row>
    <row r="1434" spans="2:9" ht="15" thickBot="1" x14ac:dyDescent="0.35">
      <c r="B1434" s="79" t="str">
        <f t="shared" ca="1" si="159"/>
        <v/>
      </c>
      <c r="C1434" s="80" t="str">
        <f t="shared" ca="1" si="160"/>
        <v/>
      </c>
      <c r="D1434" s="83" t="str">
        <f t="shared" ca="1" si="158"/>
        <v/>
      </c>
      <c r="E1434" s="81">
        <f t="shared" ca="1" si="157"/>
        <v>0</v>
      </c>
      <c r="F1434" s="83"/>
      <c r="G1434" s="82" t="str">
        <f t="shared" ca="1" si="161"/>
        <v/>
      </c>
      <c r="H1434" s="82" t="str">
        <f t="shared" ca="1" si="162"/>
        <v/>
      </c>
      <c r="I1434" s="82" t="str">
        <f t="shared" ca="1" si="163"/>
        <v/>
      </c>
    </row>
    <row r="1435" spans="2:9" ht="15" thickBot="1" x14ac:dyDescent="0.35">
      <c r="B1435" s="79" t="str">
        <f t="shared" ca="1" si="159"/>
        <v/>
      </c>
      <c r="C1435" s="80" t="str">
        <f t="shared" ca="1" si="160"/>
        <v/>
      </c>
      <c r="D1435" s="83" t="str">
        <f t="shared" ca="1" si="158"/>
        <v/>
      </c>
      <c r="E1435" s="81">
        <f t="shared" ca="1" si="157"/>
        <v>0</v>
      </c>
      <c r="F1435" s="83"/>
      <c r="G1435" s="82" t="str">
        <f t="shared" ca="1" si="161"/>
        <v/>
      </c>
      <c r="H1435" s="82" t="str">
        <f t="shared" ca="1" si="162"/>
        <v/>
      </c>
      <c r="I1435" s="82" t="str">
        <f t="shared" ca="1" si="163"/>
        <v/>
      </c>
    </row>
    <row r="1436" spans="2:9" ht="15" thickBot="1" x14ac:dyDescent="0.35">
      <c r="B1436" s="79" t="str">
        <f t="shared" ca="1" si="159"/>
        <v/>
      </c>
      <c r="C1436" s="80" t="str">
        <f t="shared" ca="1" si="160"/>
        <v/>
      </c>
      <c r="D1436" s="83" t="str">
        <f t="shared" ca="1" si="158"/>
        <v/>
      </c>
      <c r="E1436" s="81">
        <f t="shared" ca="1" si="157"/>
        <v>0</v>
      </c>
      <c r="F1436" s="83"/>
      <c r="G1436" s="82" t="str">
        <f t="shared" ca="1" si="161"/>
        <v/>
      </c>
      <c r="H1436" s="82" t="str">
        <f t="shared" ca="1" si="162"/>
        <v/>
      </c>
      <c r="I1436" s="82" t="str">
        <f t="shared" ca="1" si="163"/>
        <v/>
      </c>
    </row>
    <row r="1437" spans="2:9" ht="15" thickBot="1" x14ac:dyDescent="0.35">
      <c r="B1437" s="79" t="str">
        <f t="shared" ca="1" si="159"/>
        <v/>
      </c>
      <c r="C1437" s="80" t="str">
        <f t="shared" ca="1" si="160"/>
        <v/>
      </c>
      <c r="D1437" s="83" t="str">
        <f t="shared" ca="1" si="158"/>
        <v/>
      </c>
      <c r="E1437" s="81">
        <f t="shared" ca="1" si="157"/>
        <v>0</v>
      </c>
      <c r="F1437" s="83"/>
      <c r="G1437" s="82" t="str">
        <f t="shared" ca="1" si="161"/>
        <v/>
      </c>
      <c r="H1437" s="82" t="str">
        <f t="shared" ca="1" si="162"/>
        <v/>
      </c>
      <c r="I1437" s="82" t="str">
        <f t="shared" ca="1" si="163"/>
        <v/>
      </c>
    </row>
    <row r="1438" spans="2:9" ht="15" thickBot="1" x14ac:dyDescent="0.35">
      <c r="B1438" s="79" t="str">
        <f t="shared" ca="1" si="159"/>
        <v/>
      </c>
      <c r="C1438" s="80" t="str">
        <f t="shared" ca="1" si="160"/>
        <v/>
      </c>
      <c r="D1438" s="83" t="str">
        <f t="shared" ca="1" si="158"/>
        <v/>
      </c>
      <c r="E1438" s="81">
        <f t="shared" ca="1" si="157"/>
        <v>0</v>
      </c>
      <c r="F1438" s="83"/>
      <c r="G1438" s="82" t="str">
        <f t="shared" ca="1" si="161"/>
        <v/>
      </c>
      <c r="H1438" s="82" t="str">
        <f t="shared" ca="1" si="162"/>
        <v/>
      </c>
      <c r="I1438" s="82" t="str">
        <f t="shared" ca="1" si="163"/>
        <v/>
      </c>
    </row>
    <row r="1439" spans="2:9" ht="15" thickBot="1" x14ac:dyDescent="0.35">
      <c r="B1439" s="79" t="str">
        <f t="shared" ca="1" si="159"/>
        <v/>
      </c>
      <c r="C1439" s="80" t="str">
        <f t="shared" ca="1" si="160"/>
        <v/>
      </c>
      <c r="D1439" s="83" t="str">
        <f t="shared" ca="1" si="158"/>
        <v/>
      </c>
      <c r="E1439" s="81">
        <f t="shared" ca="1" si="157"/>
        <v>0</v>
      </c>
      <c r="F1439" s="83"/>
      <c r="G1439" s="82" t="str">
        <f t="shared" ca="1" si="161"/>
        <v/>
      </c>
      <c r="H1439" s="82" t="str">
        <f t="shared" ca="1" si="162"/>
        <v/>
      </c>
      <c r="I1439" s="82" t="str">
        <f t="shared" ca="1" si="163"/>
        <v/>
      </c>
    </row>
    <row r="1440" spans="2:9" ht="15" thickBot="1" x14ac:dyDescent="0.35">
      <c r="B1440" s="79" t="str">
        <f t="shared" ca="1" si="159"/>
        <v/>
      </c>
      <c r="C1440" s="80" t="str">
        <f t="shared" ca="1" si="160"/>
        <v/>
      </c>
      <c r="D1440" s="83" t="str">
        <f t="shared" ca="1" si="158"/>
        <v/>
      </c>
      <c r="E1440" s="81">
        <f t="shared" ca="1" si="157"/>
        <v>0</v>
      </c>
      <c r="F1440" s="83"/>
      <c r="G1440" s="82" t="str">
        <f t="shared" ca="1" si="161"/>
        <v/>
      </c>
      <c r="H1440" s="82" t="str">
        <f t="shared" ca="1" si="162"/>
        <v/>
      </c>
      <c r="I1440" s="82" t="str">
        <f t="shared" ca="1" si="163"/>
        <v/>
      </c>
    </row>
    <row r="1441" spans="2:9" ht="15" thickBot="1" x14ac:dyDescent="0.35">
      <c r="B1441" s="79" t="str">
        <f t="shared" ca="1" si="159"/>
        <v/>
      </c>
      <c r="C1441" s="80" t="str">
        <f t="shared" ca="1" si="160"/>
        <v/>
      </c>
      <c r="D1441" s="83" t="str">
        <f t="shared" ca="1" si="158"/>
        <v/>
      </c>
      <c r="E1441" s="81">
        <f t="shared" ca="1" si="157"/>
        <v>0</v>
      </c>
      <c r="F1441" s="83"/>
      <c r="G1441" s="82" t="str">
        <f t="shared" ca="1" si="161"/>
        <v/>
      </c>
      <c r="H1441" s="82" t="str">
        <f t="shared" ca="1" si="162"/>
        <v/>
      </c>
      <c r="I1441" s="82" t="str">
        <f t="shared" ca="1" si="163"/>
        <v/>
      </c>
    </row>
    <row r="1442" spans="2:9" ht="15" thickBot="1" x14ac:dyDescent="0.35">
      <c r="B1442" s="79" t="str">
        <f t="shared" ca="1" si="159"/>
        <v/>
      </c>
      <c r="C1442" s="80" t="str">
        <f t="shared" ca="1" si="160"/>
        <v/>
      </c>
      <c r="D1442" s="83" t="str">
        <f t="shared" ca="1" si="158"/>
        <v/>
      </c>
      <c r="E1442" s="81">
        <f t="shared" ca="1" si="157"/>
        <v>0</v>
      </c>
      <c r="F1442" s="83"/>
      <c r="G1442" s="82" t="str">
        <f t="shared" ca="1" si="161"/>
        <v/>
      </c>
      <c r="H1442" s="82" t="str">
        <f t="shared" ca="1" si="162"/>
        <v/>
      </c>
      <c r="I1442" s="82" t="str">
        <f t="shared" ca="1" si="163"/>
        <v/>
      </c>
    </row>
    <row r="1443" spans="2:9" ht="15" thickBot="1" x14ac:dyDescent="0.35">
      <c r="B1443" s="79" t="str">
        <f t="shared" ca="1" si="159"/>
        <v/>
      </c>
      <c r="C1443" s="80" t="str">
        <f t="shared" ca="1" si="160"/>
        <v/>
      </c>
      <c r="D1443" s="83" t="str">
        <f t="shared" ca="1" si="158"/>
        <v/>
      </c>
      <c r="E1443" s="81">
        <f t="shared" ca="1" si="157"/>
        <v>0</v>
      </c>
      <c r="F1443" s="83"/>
      <c r="G1443" s="82" t="str">
        <f t="shared" ca="1" si="161"/>
        <v/>
      </c>
      <c r="H1443" s="82" t="str">
        <f t="shared" ca="1" si="162"/>
        <v/>
      </c>
      <c r="I1443" s="82" t="str">
        <f t="shared" ca="1" si="163"/>
        <v/>
      </c>
    </row>
    <row r="1444" spans="2:9" ht="15" thickBot="1" x14ac:dyDescent="0.35">
      <c r="B1444" s="79" t="str">
        <f t="shared" ca="1" si="159"/>
        <v/>
      </c>
      <c r="C1444" s="80" t="str">
        <f t="shared" ca="1" si="160"/>
        <v/>
      </c>
      <c r="D1444" s="83" t="str">
        <f t="shared" ca="1" si="158"/>
        <v/>
      </c>
      <c r="E1444" s="81">
        <f t="shared" ref="E1444:E1507" ca="1" si="164">IFERROR(IF(I1443-D1444&lt;$E$13,0,IF(B1444=$I$17,$E$13,IF(B1444&lt;$I$17,0,IF(MOD(B1444-$I$17,$E$18)=0,$E$13,0)))),0)</f>
        <v>0</v>
      </c>
      <c r="F1444" s="83"/>
      <c r="G1444" s="82" t="str">
        <f t="shared" ca="1" si="161"/>
        <v/>
      </c>
      <c r="H1444" s="82" t="str">
        <f t="shared" ca="1" si="162"/>
        <v/>
      </c>
      <c r="I1444" s="82" t="str">
        <f t="shared" ca="1" si="163"/>
        <v/>
      </c>
    </row>
    <row r="1445" spans="2:9" ht="15" thickBot="1" x14ac:dyDescent="0.35">
      <c r="B1445" s="79" t="str">
        <f t="shared" ca="1" si="159"/>
        <v/>
      </c>
      <c r="C1445" s="80" t="str">
        <f t="shared" ca="1" si="160"/>
        <v/>
      </c>
      <c r="D1445" s="83" t="str">
        <f t="shared" ca="1" si="158"/>
        <v/>
      </c>
      <c r="E1445" s="81">
        <f t="shared" ca="1" si="164"/>
        <v>0</v>
      </c>
      <c r="F1445" s="83"/>
      <c r="G1445" s="82" t="str">
        <f t="shared" ca="1" si="161"/>
        <v/>
      </c>
      <c r="H1445" s="82" t="str">
        <f t="shared" ca="1" si="162"/>
        <v/>
      </c>
      <c r="I1445" s="82" t="str">
        <f t="shared" ca="1" si="163"/>
        <v/>
      </c>
    </row>
    <row r="1446" spans="2:9" ht="15" thickBot="1" x14ac:dyDescent="0.35">
      <c r="B1446" s="79" t="str">
        <f t="shared" ca="1" si="159"/>
        <v/>
      </c>
      <c r="C1446" s="80" t="str">
        <f t="shared" ca="1" si="160"/>
        <v/>
      </c>
      <c r="D1446" s="83" t="str">
        <f t="shared" ca="1" si="158"/>
        <v/>
      </c>
      <c r="E1446" s="81">
        <f t="shared" ca="1" si="164"/>
        <v>0</v>
      </c>
      <c r="F1446" s="83"/>
      <c r="G1446" s="82" t="str">
        <f t="shared" ca="1" si="161"/>
        <v/>
      </c>
      <c r="H1446" s="82" t="str">
        <f t="shared" ca="1" si="162"/>
        <v/>
      </c>
      <c r="I1446" s="82" t="str">
        <f t="shared" ca="1" si="163"/>
        <v/>
      </c>
    </row>
    <row r="1447" spans="2:9" ht="15" thickBot="1" x14ac:dyDescent="0.35">
      <c r="B1447" s="79" t="str">
        <f t="shared" ca="1" si="159"/>
        <v/>
      </c>
      <c r="C1447" s="80" t="str">
        <f t="shared" ca="1" si="160"/>
        <v/>
      </c>
      <c r="D1447" s="83" t="str">
        <f t="shared" ca="1" si="158"/>
        <v/>
      </c>
      <c r="E1447" s="81">
        <f t="shared" ca="1" si="164"/>
        <v>0</v>
      </c>
      <c r="F1447" s="83"/>
      <c r="G1447" s="82" t="str">
        <f t="shared" ca="1" si="161"/>
        <v/>
      </c>
      <c r="H1447" s="82" t="str">
        <f t="shared" ca="1" si="162"/>
        <v/>
      </c>
      <c r="I1447" s="82" t="str">
        <f t="shared" ca="1" si="163"/>
        <v/>
      </c>
    </row>
    <row r="1448" spans="2:9" ht="15" thickBot="1" x14ac:dyDescent="0.35">
      <c r="B1448" s="79" t="str">
        <f t="shared" ca="1" si="159"/>
        <v/>
      </c>
      <c r="C1448" s="80" t="str">
        <f t="shared" ca="1" si="160"/>
        <v/>
      </c>
      <c r="D1448" s="83" t="str">
        <f t="shared" ca="1" si="158"/>
        <v/>
      </c>
      <c r="E1448" s="81">
        <f t="shared" ca="1" si="164"/>
        <v>0</v>
      </c>
      <c r="F1448" s="83"/>
      <c r="G1448" s="82" t="str">
        <f t="shared" ca="1" si="161"/>
        <v/>
      </c>
      <c r="H1448" s="82" t="str">
        <f t="shared" ca="1" si="162"/>
        <v/>
      </c>
      <c r="I1448" s="82" t="str">
        <f t="shared" ca="1" si="163"/>
        <v/>
      </c>
    </row>
    <row r="1449" spans="2:9" ht="15" thickBot="1" x14ac:dyDescent="0.35">
      <c r="B1449" s="79" t="str">
        <f t="shared" ca="1" si="159"/>
        <v/>
      </c>
      <c r="C1449" s="80" t="str">
        <f t="shared" ca="1" si="160"/>
        <v/>
      </c>
      <c r="D1449" s="83" t="str">
        <f t="shared" ref="D1449:D1512" ca="1" si="165">IF(B1449="","",IF(I1448&lt;payment_4,I1448*(1+rate_4),payment_4))</f>
        <v/>
      </c>
      <c r="E1449" s="81">
        <f t="shared" ca="1" si="164"/>
        <v>0</v>
      </c>
      <c r="F1449" s="83"/>
      <c r="G1449" s="82" t="str">
        <f t="shared" ca="1" si="161"/>
        <v/>
      </c>
      <c r="H1449" s="82" t="str">
        <f t="shared" ca="1" si="162"/>
        <v/>
      </c>
      <c r="I1449" s="82" t="str">
        <f t="shared" ca="1" si="163"/>
        <v/>
      </c>
    </row>
    <row r="1450" spans="2:9" ht="15" thickBot="1" x14ac:dyDescent="0.35">
      <c r="B1450" s="79" t="str">
        <f t="shared" ca="1" si="159"/>
        <v/>
      </c>
      <c r="C1450" s="80" t="str">
        <f t="shared" ca="1" si="160"/>
        <v/>
      </c>
      <c r="D1450" s="83" t="str">
        <f t="shared" ca="1" si="165"/>
        <v/>
      </c>
      <c r="E1450" s="81">
        <f t="shared" ca="1" si="164"/>
        <v>0</v>
      </c>
      <c r="F1450" s="83"/>
      <c r="G1450" s="82" t="str">
        <f t="shared" ca="1" si="161"/>
        <v/>
      </c>
      <c r="H1450" s="82" t="str">
        <f t="shared" ca="1" si="162"/>
        <v/>
      </c>
      <c r="I1450" s="82" t="str">
        <f t="shared" ca="1" si="163"/>
        <v/>
      </c>
    </row>
    <row r="1451" spans="2:9" ht="15" thickBot="1" x14ac:dyDescent="0.35">
      <c r="B1451" s="79" t="str">
        <f t="shared" ca="1" si="159"/>
        <v/>
      </c>
      <c r="C1451" s="80" t="str">
        <f t="shared" ca="1" si="160"/>
        <v/>
      </c>
      <c r="D1451" s="83" t="str">
        <f t="shared" ca="1" si="165"/>
        <v/>
      </c>
      <c r="E1451" s="81">
        <f t="shared" ca="1" si="164"/>
        <v>0</v>
      </c>
      <c r="F1451" s="83"/>
      <c r="G1451" s="82" t="str">
        <f t="shared" ca="1" si="161"/>
        <v/>
      </c>
      <c r="H1451" s="82" t="str">
        <f t="shared" ca="1" si="162"/>
        <v/>
      </c>
      <c r="I1451" s="82" t="str">
        <f t="shared" ca="1" si="163"/>
        <v/>
      </c>
    </row>
    <row r="1452" spans="2:9" ht="15" thickBot="1" x14ac:dyDescent="0.35">
      <c r="B1452" s="79" t="str">
        <f t="shared" ca="1" si="159"/>
        <v/>
      </c>
      <c r="C1452" s="80" t="str">
        <f t="shared" ca="1" si="160"/>
        <v/>
      </c>
      <c r="D1452" s="83" t="str">
        <f t="shared" ca="1" si="165"/>
        <v/>
      </c>
      <c r="E1452" s="81">
        <f t="shared" ca="1" si="164"/>
        <v>0</v>
      </c>
      <c r="F1452" s="83"/>
      <c r="G1452" s="82" t="str">
        <f t="shared" ca="1" si="161"/>
        <v/>
      </c>
      <c r="H1452" s="82" t="str">
        <f t="shared" ca="1" si="162"/>
        <v/>
      </c>
      <c r="I1452" s="82" t="str">
        <f t="shared" ca="1" si="163"/>
        <v/>
      </c>
    </row>
    <row r="1453" spans="2:9" ht="15" thickBot="1" x14ac:dyDescent="0.35">
      <c r="B1453" s="79" t="str">
        <f t="shared" ca="1" si="159"/>
        <v/>
      </c>
      <c r="C1453" s="80" t="str">
        <f t="shared" ca="1" si="160"/>
        <v/>
      </c>
      <c r="D1453" s="83" t="str">
        <f t="shared" ca="1" si="165"/>
        <v/>
      </c>
      <c r="E1453" s="81">
        <f t="shared" ca="1" si="164"/>
        <v>0</v>
      </c>
      <c r="F1453" s="83"/>
      <c r="G1453" s="82" t="str">
        <f t="shared" ca="1" si="161"/>
        <v/>
      </c>
      <c r="H1453" s="82" t="str">
        <f t="shared" ca="1" si="162"/>
        <v/>
      </c>
      <c r="I1453" s="82" t="str">
        <f t="shared" ca="1" si="163"/>
        <v/>
      </c>
    </row>
    <row r="1454" spans="2:9" ht="15" thickBot="1" x14ac:dyDescent="0.35">
      <c r="B1454" s="79" t="str">
        <f t="shared" ca="1" si="159"/>
        <v/>
      </c>
      <c r="C1454" s="80" t="str">
        <f t="shared" ca="1" si="160"/>
        <v/>
      </c>
      <c r="D1454" s="83" t="str">
        <f t="shared" ca="1" si="165"/>
        <v/>
      </c>
      <c r="E1454" s="81">
        <f t="shared" ca="1" si="164"/>
        <v>0</v>
      </c>
      <c r="F1454" s="83"/>
      <c r="G1454" s="82" t="str">
        <f t="shared" ca="1" si="161"/>
        <v/>
      </c>
      <c r="H1454" s="82" t="str">
        <f t="shared" ca="1" si="162"/>
        <v/>
      </c>
      <c r="I1454" s="82" t="str">
        <f t="shared" ca="1" si="163"/>
        <v/>
      </c>
    </row>
    <row r="1455" spans="2:9" ht="15" thickBot="1" x14ac:dyDescent="0.35">
      <c r="B1455" s="79" t="str">
        <f t="shared" ref="B1455:B1518" ca="1" si="166">IFERROR(IF(I1454&lt;=0,"",B1454+1),"")</f>
        <v/>
      </c>
      <c r="C1455" s="80" t="str">
        <f t="shared" ca="1" si="160"/>
        <v/>
      </c>
      <c r="D1455" s="83" t="str">
        <f t="shared" ca="1" si="165"/>
        <v/>
      </c>
      <c r="E1455" s="81">
        <f t="shared" ca="1" si="164"/>
        <v>0</v>
      </c>
      <c r="F1455" s="83"/>
      <c r="G1455" s="82" t="str">
        <f t="shared" ca="1" si="161"/>
        <v/>
      </c>
      <c r="H1455" s="82" t="str">
        <f t="shared" ca="1" si="162"/>
        <v/>
      </c>
      <c r="I1455" s="82" t="str">
        <f t="shared" ca="1" si="163"/>
        <v/>
      </c>
    </row>
    <row r="1456" spans="2:9" ht="15" thickBot="1" x14ac:dyDescent="0.35">
      <c r="B1456" s="79" t="str">
        <f t="shared" ca="1" si="166"/>
        <v/>
      </c>
      <c r="C1456" s="80" t="str">
        <f t="shared" ca="1" si="160"/>
        <v/>
      </c>
      <c r="D1456" s="83" t="str">
        <f t="shared" ca="1" si="165"/>
        <v/>
      </c>
      <c r="E1456" s="81">
        <f t="shared" ca="1" si="164"/>
        <v>0</v>
      </c>
      <c r="F1456" s="83"/>
      <c r="G1456" s="82" t="str">
        <f t="shared" ca="1" si="161"/>
        <v/>
      </c>
      <c r="H1456" s="82" t="str">
        <f t="shared" ca="1" si="162"/>
        <v/>
      </c>
      <c r="I1456" s="82" t="str">
        <f t="shared" ca="1" si="163"/>
        <v/>
      </c>
    </row>
    <row r="1457" spans="2:9" ht="15" thickBot="1" x14ac:dyDescent="0.35">
      <c r="B1457" s="79" t="str">
        <f t="shared" ca="1" si="166"/>
        <v/>
      </c>
      <c r="C1457" s="80" t="str">
        <f t="shared" ca="1" si="160"/>
        <v/>
      </c>
      <c r="D1457" s="83" t="str">
        <f t="shared" ca="1" si="165"/>
        <v/>
      </c>
      <c r="E1457" s="81">
        <f t="shared" ca="1" si="164"/>
        <v>0</v>
      </c>
      <c r="F1457" s="83"/>
      <c r="G1457" s="82" t="str">
        <f t="shared" ca="1" si="161"/>
        <v/>
      </c>
      <c r="H1457" s="82" t="str">
        <f t="shared" ca="1" si="162"/>
        <v/>
      </c>
      <c r="I1457" s="82" t="str">
        <f t="shared" ca="1" si="163"/>
        <v/>
      </c>
    </row>
    <row r="1458" spans="2:9" ht="15" thickBot="1" x14ac:dyDescent="0.35">
      <c r="B1458" s="79" t="str">
        <f t="shared" ca="1" si="166"/>
        <v/>
      </c>
      <c r="C1458" s="80" t="str">
        <f t="shared" ca="1" si="160"/>
        <v/>
      </c>
      <c r="D1458" s="83" t="str">
        <f t="shared" ca="1" si="165"/>
        <v/>
      </c>
      <c r="E1458" s="81">
        <f t="shared" ca="1" si="164"/>
        <v>0</v>
      </c>
      <c r="F1458" s="83"/>
      <c r="G1458" s="82" t="str">
        <f t="shared" ca="1" si="161"/>
        <v/>
      </c>
      <c r="H1458" s="82" t="str">
        <f t="shared" ca="1" si="162"/>
        <v/>
      </c>
      <c r="I1458" s="82" t="str">
        <f t="shared" ca="1" si="163"/>
        <v/>
      </c>
    </row>
    <row r="1459" spans="2:9" ht="15" thickBot="1" x14ac:dyDescent="0.35">
      <c r="B1459" s="79" t="str">
        <f t="shared" ca="1" si="166"/>
        <v/>
      </c>
      <c r="C1459" s="80" t="str">
        <f t="shared" ca="1" si="160"/>
        <v/>
      </c>
      <c r="D1459" s="83" t="str">
        <f t="shared" ca="1" si="165"/>
        <v/>
      </c>
      <c r="E1459" s="81">
        <f t="shared" ca="1" si="164"/>
        <v>0</v>
      </c>
      <c r="F1459" s="83"/>
      <c r="G1459" s="82" t="str">
        <f t="shared" ca="1" si="161"/>
        <v/>
      </c>
      <c r="H1459" s="82" t="str">
        <f t="shared" ca="1" si="162"/>
        <v/>
      </c>
      <c r="I1459" s="82" t="str">
        <f t="shared" ca="1" si="163"/>
        <v/>
      </c>
    </row>
    <row r="1460" spans="2:9" ht="15" thickBot="1" x14ac:dyDescent="0.35">
      <c r="B1460" s="79" t="str">
        <f t="shared" ca="1" si="166"/>
        <v/>
      </c>
      <c r="C1460" s="80" t="str">
        <f t="shared" ca="1" si="160"/>
        <v/>
      </c>
      <c r="D1460" s="83" t="str">
        <f t="shared" ca="1" si="165"/>
        <v/>
      </c>
      <c r="E1460" s="81">
        <f t="shared" ca="1" si="164"/>
        <v>0</v>
      </c>
      <c r="F1460" s="83"/>
      <c r="G1460" s="82" t="str">
        <f t="shared" ca="1" si="161"/>
        <v/>
      </c>
      <c r="H1460" s="82" t="str">
        <f t="shared" ca="1" si="162"/>
        <v/>
      </c>
      <c r="I1460" s="82" t="str">
        <f t="shared" ca="1" si="163"/>
        <v/>
      </c>
    </row>
    <row r="1461" spans="2:9" ht="15" thickBot="1" x14ac:dyDescent="0.35">
      <c r="B1461" s="79" t="str">
        <f t="shared" ca="1" si="166"/>
        <v/>
      </c>
      <c r="C1461" s="80" t="str">
        <f t="shared" ca="1" si="160"/>
        <v/>
      </c>
      <c r="D1461" s="83" t="str">
        <f t="shared" ca="1" si="165"/>
        <v/>
      </c>
      <c r="E1461" s="81">
        <f t="shared" ca="1" si="164"/>
        <v>0</v>
      </c>
      <c r="F1461" s="83"/>
      <c r="G1461" s="82" t="str">
        <f t="shared" ca="1" si="161"/>
        <v/>
      </c>
      <c r="H1461" s="82" t="str">
        <f t="shared" ca="1" si="162"/>
        <v/>
      </c>
      <c r="I1461" s="82" t="str">
        <f t="shared" ca="1" si="163"/>
        <v/>
      </c>
    </row>
    <row r="1462" spans="2:9" ht="15" thickBot="1" x14ac:dyDescent="0.35">
      <c r="B1462" s="79" t="str">
        <f t="shared" ca="1" si="166"/>
        <v/>
      </c>
      <c r="C1462" s="80" t="str">
        <f t="shared" ca="1" si="160"/>
        <v/>
      </c>
      <c r="D1462" s="83" t="str">
        <f t="shared" ca="1" si="165"/>
        <v/>
      </c>
      <c r="E1462" s="81">
        <f t="shared" ca="1" si="164"/>
        <v>0</v>
      </c>
      <c r="F1462" s="83"/>
      <c r="G1462" s="82" t="str">
        <f t="shared" ca="1" si="161"/>
        <v/>
      </c>
      <c r="H1462" s="82" t="str">
        <f t="shared" ca="1" si="162"/>
        <v/>
      </c>
      <c r="I1462" s="82" t="str">
        <f t="shared" ca="1" si="163"/>
        <v/>
      </c>
    </row>
    <row r="1463" spans="2:9" ht="15" thickBot="1" x14ac:dyDescent="0.35">
      <c r="B1463" s="79" t="str">
        <f t="shared" ca="1" si="166"/>
        <v/>
      </c>
      <c r="C1463" s="80" t="str">
        <f t="shared" ca="1" si="160"/>
        <v/>
      </c>
      <c r="D1463" s="83" t="str">
        <f t="shared" ca="1" si="165"/>
        <v/>
      </c>
      <c r="E1463" s="81">
        <f t="shared" ca="1" si="164"/>
        <v>0</v>
      </c>
      <c r="F1463" s="83"/>
      <c r="G1463" s="82" t="str">
        <f t="shared" ca="1" si="161"/>
        <v/>
      </c>
      <c r="H1463" s="82" t="str">
        <f t="shared" ca="1" si="162"/>
        <v/>
      </c>
      <c r="I1463" s="82" t="str">
        <f t="shared" ca="1" si="163"/>
        <v/>
      </c>
    </row>
    <row r="1464" spans="2:9" ht="15" thickBot="1" x14ac:dyDescent="0.35">
      <c r="B1464" s="79" t="str">
        <f t="shared" ca="1" si="166"/>
        <v/>
      </c>
      <c r="C1464" s="80" t="str">
        <f t="shared" ca="1" si="160"/>
        <v/>
      </c>
      <c r="D1464" s="83" t="str">
        <f t="shared" ca="1" si="165"/>
        <v/>
      </c>
      <c r="E1464" s="81">
        <f t="shared" ca="1" si="164"/>
        <v>0</v>
      </c>
      <c r="F1464" s="83"/>
      <c r="G1464" s="82" t="str">
        <f t="shared" ca="1" si="161"/>
        <v/>
      </c>
      <c r="H1464" s="82" t="str">
        <f t="shared" ca="1" si="162"/>
        <v/>
      </c>
      <c r="I1464" s="82" t="str">
        <f t="shared" ca="1" si="163"/>
        <v/>
      </c>
    </row>
    <row r="1465" spans="2:9" ht="15" thickBot="1" x14ac:dyDescent="0.35">
      <c r="B1465" s="79" t="str">
        <f t="shared" ca="1" si="166"/>
        <v/>
      </c>
      <c r="C1465" s="80" t="str">
        <f t="shared" ca="1" si="160"/>
        <v/>
      </c>
      <c r="D1465" s="83" t="str">
        <f t="shared" ca="1" si="165"/>
        <v/>
      </c>
      <c r="E1465" s="81">
        <f t="shared" ca="1" si="164"/>
        <v>0</v>
      </c>
      <c r="F1465" s="83"/>
      <c r="G1465" s="82" t="str">
        <f t="shared" ca="1" si="161"/>
        <v/>
      </c>
      <c r="H1465" s="82" t="str">
        <f t="shared" ca="1" si="162"/>
        <v/>
      </c>
      <c r="I1465" s="82" t="str">
        <f t="shared" ca="1" si="163"/>
        <v/>
      </c>
    </row>
    <row r="1466" spans="2:9" ht="15" thickBot="1" x14ac:dyDescent="0.35">
      <c r="B1466" s="79" t="str">
        <f t="shared" ca="1" si="166"/>
        <v/>
      </c>
      <c r="C1466" s="80" t="str">
        <f t="shared" ca="1" si="160"/>
        <v/>
      </c>
      <c r="D1466" s="83" t="str">
        <f t="shared" ca="1" si="165"/>
        <v/>
      </c>
      <c r="E1466" s="81">
        <f t="shared" ca="1" si="164"/>
        <v>0</v>
      </c>
      <c r="F1466" s="83"/>
      <c r="G1466" s="82" t="str">
        <f t="shared" ca="1" si="161"/>
        <v/>
      </c>
      <c r="H1466" s="82" t="str">
        <f t="shared" ca="1" si="162"/>
        <v/>
      </c>
      <c r="I1466" s="82" t="str">
        <f t="shared" ca="1" si="163"/>
        <v/>
      </c>
    </row>
    <row r="1467" spans="2:9" ht="15" thickBot="1" x14ac:dyDescent="0.35">
      <c r="B1467" s="79" t="str">
        <f t="shared" ca="1" si="166"/>
        <v/>
      </c>
      <c r="C1467" s="80" t="str">
        <f t="shared" ca="1" si="160"/>
        <v/>
      </c>
      <c r="D1467" s="83" t="str">
        <f t="shared" ca="1" si="165"/>
        <v/>
      </c>
      <c r="E1467" s="81">
        <f t="shared" ca="1" si="164"/>
        <v>0</v>
      </c>
      <c r="F1467" s="83"/>
      <c r="G1467" s="82" t="str">
        <f t="shared" ca="1" si="161"/>
        <v/>
      </c>
      <c r="H1467" s="82" t="str">
        <f t="shared" ca="1" si="162"/>
        <v/>
      </c>
      <c r="I1467" s="82" t="str">
        <f t="shared" ca="1" si="163"/>
        <v/>
      </c>
    </row>
    <row r="1468" spans="2:9" ht="15" thickBot="1" x14ac:dyDescent="0.35">
      <c r="B1468" s="79" t="str">
        <f t="shared" ca="1" si="166"/>
        <v/>
      </c>
      <c r="C1468" s="80" t="str">
        <f t="shared" ca="1" si="160"/>
        <v/>
      </c>
      <c r="D1468" s="83" t="str">
        <f t="shared" ca="1" si="165"/>
        <v/>
      </c>
      <c r="E1468" s="81">
        <f t="shared" ca="1" si="164"/>
        <v>0</v>
      </c>
      <c r="F1468" s="83"/>
      <c r="G1468" s="82" t="str">
        <f t="shared" ca="1" si="161"/>
        <v/>
      </c>
      <c r="H1468" s="82" t="str">
        <f t="shared" ca="1" si="162"/>
        <v/>
      </c>
      <c r="I1468" s="82" t="str">
        <f t="shared" ca="1" si="163"/>
        <v/>
      </c>
    </row>
    <row r="1469" spans="2:9" ht="15" thickBot="1" x14ac:dyDescent="0.35">
      <c r="B1469" s="79" t="str">
        <f t="shared" ca="1" si="166"/>
        <v/>
      </c>
      <c r="C1469" s="80" t="str">
        <f t="shared" ca="1" si="160"/>
        <v/>
      </c>
      <c r="D1469" s="83" t="str">
        <f t="shared" ca="1" si="165"/>
        <v/>
      </c>
      <c r="E1469" s="81">
        <f t="shared" ca="1" si="164"/>
        <v>0</v>
      </c>
      <c r="F1469" s="83"/>
      <c r="G1469" s="82" t="str">
        <f t="shared" ca="1" si="161"/>
        <v/>
      </c>
      <c r="H1469" s="82" t="str">
        <f t="shared" ca="1" si="162"/>
        <v/>
      </c>
      <c r="I1469" s="82" t="str">
        <f t="shared" ca="1" si="163"/>
        <v/>
      </c>
    </row>
    <row r="1470" spans="2:9" ht="15" thickBot="1" x14ac:dyDescent="0.35">
      <c r="B1470" s="79" t="str">
        <f t="shared" ca="1" si="166"/>
        <v/>
      </c>
      <c r="C1470" s="80" t="str">
        <f t="shared" ca="1" si="160"/>
        <v/>
      </c>
      <c r="D1470" s="83" t="str">
        <f t="shared" ca="1" si="165"/>
        <v/>
      </c>
      <c r="E1470" s="81">
        <f t="shared" ca="1" si="164"/>
        <v>0</v>
      </c>
      <c r="F1470" s="83"/>
      <c r="G1470" s="82" t="str">
        <f t="shared" ca="1" si="161"/>
        <v/>
      </c>
      <c r="H1470" s="82" t="str">
        <f t="shared" ca="1" si="162"/>
        <v/>
      </c>
      <c r="I1470" s="82" t="str">
        <f t="shared" ca="1" si="163"/>
        <v/>
      </c>
    </row>
    <row r="1471" spans="2:9" ht="15" thickBot="1" x14ac:dyDescent="0.35">
      <c r="B1471" s="79" t="str">
        <f t="shared" ca="1" si="166"/>
        <v/>
      </c>
      <c r="C1471" s="80" t="str">
        <f t="shared" ca="1" si="160"/>
        <v/>
      </c>
      <c r="D1471" s="83" t="str">
        <f t="shared" ca="1" si="165"/>
        <v/>
      </c>
      <c r="E1471" s="81">
        <f t="shared" ca="1" si="164"/>
        <v>0</v>
      </c>
      <c r="F1471" s="83"/>
      <c r="G1471" s="82" t="str">
        <f t="shared" ca="1" si="161"/>
        <v/>
      </c>
      <c r="H1471" s="82" t="str">
        <f t="shared" ca="1" si="162"/>
        <v/>
      </c>
      <c r="I1471" s="82" t="str">
        <f t="shared" ca="1" si="163"/>
        <v/>
      </c>
    </row>
    <row r="1472" spans="2:9" ht="15" thickBot="1" x14ac:dyDescent="0.35">
      <c r="B1472" s="79" t="str">
        <f t="shared" ca="1" si="166"/>
        <v/>
      </c>
      <c r="C1472" s="80" t="str">
        <f t="shared" ca="1" si="160"/>
        <v/>
      </c>
      <c r="D1472" s="83" t="str">
        <f t="shared" ca="1" si="165"/>
        <v/>
      </c>
      <c r="E1472" s="81">
        <f t="shared" ca="1" si="164"/>
        <v>0</v>
      </c>
      <c r="F1472" s="83"/>
      <c r="G1472" s="82" t="str">
        <f t="shared" ca="1" si="161"/>
        <v/>
      </c>
      <c r="H1472" s="82" t="str">
        <f t="shared" ca="1" si="162"/>
        <v/>
      </c>
      <c r="I1472" s="82" t="str">
        <f t="shared" ca="1" si="163"/>
        <v/>
      </c>
    </row>
    <row r="1473" spans="2:9" ht="15" thickBot="1" x14ac:dyDescent="0.35">
      <c r="B1473" s="79" t="str">
        <f t="shared" ca="1" si="166"/>
        <v/>
      </c>
      <c r="C1473" s="80" t="str">
        <f t="shared" ca="1" si="160"/>
        <v/>
      </c>
      <c r="D1473" s="83" t="str">
        <f t="shared" ca="1" si="165"/>
        <v/>
      </c>
      <c r="E1473" s="81">
        <f t="shared" ca="1" si="164"/>
        <v>0</v>
      </c>
      <c r="F1473" s="83"/>
      <c r="G1473" s="82" t="str">
        <f t="shared" ca="1" si="161"/>
        <v/>
      </c>
      <c r="H1473" s="82" t="str">
        <f t="shared" ca="1" si="162"/>
        <v/>
      </c>
      <c r="I1473" s="82" t="str">
        <f t="shared" ca="1" si="163"/>
        <v/>
      </c>
    </row>
    <row r="1474" spans="2:9" ht="15" thickBot="1" x14ac:dyDescent="0.35">
      <c r="B1474" s="79" t="str">
        <f t="shared" ca="1" si="166"/>
        <v/>
      </c>
      <c r="C1474" s="80" t="str">
        <f t="shared" ca="1" si="160"/>
        <v/>
      </c>
      <c r="D1474" s="83" t="str">
        <f t="shared" ca="1" si="165"/>
        <v/>
      </c>
      <c r="E1474" s="81">
        <f t="shared" ca="1" si="164"/>
        <v>0</v>
      </c>
      <c r="F1474" s="83"/>
      <c r="G1474" s="82" t="str">
        <f t="shared" ca="1" si="161"/>
        <v/>
      </c>
      <c r="H1474" s="82" t="str">
        <f t="shared" ca="1" si="162"/>
        <v/>
      </c>
      <c r="I1474" s="82" t="str">
        <f t="shared" ca="1" si="163"/>
        <v/>
      </c>
    </row>
    <row r="1475" spans="2:9" ht="15" thickBot="1" x14ac:dyDescent="0.35">
      <c r="B1475" s="79" t="str">
        <f t="shared" ca="1" si="166"/>
        <v/>
      </c>
      <c r="C1475" s="80" t="str">
        <f t="shared" ca="1" si="160"/>
        <v/>
      </c>
      <c r="D1475" s="83" t="str">
        <f t="shared" ca="1" si="165"/>
        <v/>
      </c>
      <c r="E1475" s="81">
        <f t="shared" ca="1" si="164"/>
        <v>0</v>
      </c>
      <c r="F1475" s="83"/>
      <c r="G1475" s="82" t="str">
        <f t="shared" ca="1" si="161"/>
        <v/>
      </c>
      <c r="H1475" s="82" t="str">
        <f t="shared" ca="1" si="162"/>
        <v/>
      </c>
      <c r="I1475" s="82" t="str">
        <f t="shared" ca="1" si="163"/>
        <v/>
      </c>
    </row>
    <row r="1476" spans="2:9" ht="15" thickBot="1" x14ac:dyDescent="0.35">
      <c r="B1476" s="79" t="str">
        <f t="shared" ca="1" si="166"/>
        <v/>
      </c>
      <c r="C1476" s="80" t="str">
        <f t="shared" ca="1" si="160"/>
        <v/>
      </c>
      <c r="D1476" s="83" t="str">
        <f t="shared" ca="1" si="165"/>
        <v/>
      </c>
      <c r="E1476" s="81">
        <f t="shared" ca="1" si="164"/>
        <v>0</v>
      </c>
      <c r="F1476" s="83"/>
      <c r="G1476" s="82" t="str">
        <f t="shared" ca="1" si="161"/>
        <v/>
      </c>
      <c r="H1476" s="82" t="str">
        <f t="shared" ca="1" si="162"/>
        <v/>
      </c>
      <c r="I1476" s="82" t="str">
        <f t="shared" ca="1" si="163"/>
        <v/>
      </c>
    </row>
    <row r="1477" spans="2:9" ht="15" thickBot="1" x14ac:dyDescent="0.35">
      <c r="B1477" s="79" t="str">
        <f t="shared" ca="1" si="166"/>
        <v/>
      </c>
      <c r="C1477" s="80" t="str">
        <f t="shared" ca="1" si="160"/>
        <v/>
      </c>
      <c r="D1477" s="83" t="str">
        <f t="shared" ca="1" si="165"/>
        <v/>
      </c>
      <c r="E1477" s="81">
        <f t="shared" ca="1" si="164"/>
        <v>0</v>
      </c>
      <c r="F1477" s="83"/>
      <c r="G1477" s="82" t="str">
        <f t="shared" ca="1" si="161"/>
        <v/>
      </c>
      <c r="H1477" s="82" t="str">
        <f t="shared" ca="1" si="162"/>
        <v/>
      </c>
      <c r="I1477" s="82" t="str">
        <f t="shared" ca="1" si="163"/>
        <v/>
      </c>
    </row>
    <row r="1478" spans="2:9" ht="15" thickBot="1" x14ac:dyDescent="0.35">
      <c r="B1478" s="79" t="str">
        <f t="shared" ca="1" si="166"/>
        <v/>
      </c>
      <c r="C1478" s="80" t="str">
        <f t="shared" ca="1" si="160"/>
        <v/>
      </c>
      <c r="D1478" s="83" t="str">
        <f t="shared" ca="1" si="165"/>
        <v/>
      </c>
      <c r="E1478" s="81">
        <f t="shared" ca="1" si="164"/>
        <v>0</v>
      </c>
      <c r="F1478" s="83"/>
      <c r="G1478" s="82" t="str">
        <f t="shared" ca="1" si="161"/>
        <v/>
      </c>
      <c r="H1478" s="82" t="str">
        <f t="shared" ca="1" si="162"/>
        <v/>
      </c>
      <c r="I1478" s="82" t="str">
        <f t="shared" ca="1" si="163"/>
        <v/>
      </c>
    </row>
    <row r="1479" spans="2:9" ht="15" thickBot="1" x14ac:dyDescent="0.35">
      <c r="B1479" s="79" t="str">
        <f t="shared" ca="1" si="166"/>
        <v/>
      </c>
      <c r="C1479" s="80" t="str">
        <f t="shared" ca="1" si="160"/>
        <v/>
      </c>
      <c r="D1479" s="83" t="str">
        <f t="shared" ca="1" si="165"/>
        <v/>
      </c>
      <c r="E1479" s="81">
        <f t="shared" ca="1" si="164"/>
        <v>0</v>
      </c>
      <c r="F1479" s="83"/>
      <c r="G1479" s="82" t="str">
        <f t="shared" ca="1" si="161"/>
        <v/>
      </c>
      <c r="H1479" s="82" t="str">
        <f t="shared" ca="1" si="162"/>
        <v/>
      </c>
      <c r="I1479" s="82" t="str">
        <f t="shared" ca="1" si="163"/>
        <v/>
      </c>
    </row>
    <row r="1480" spans="2:9" ht="15" thickBot="1" x14ac:dyDescent="0.35">
      <c r="B1480" s="79" t="str">
        <f t="shared" ca="1" si="166"/>
        <v/>
      </c>
      <c r="C1480" s="80" t="str">
        <f t="shared" ca="1" si="160"/>
        <v/>
      </c>
      <c r="D1480" s="83" t="str">
        <f t="shared" ca="1" si="165"/>
        <v/>
      </c>
      <c r="E1480" s="81">
        <f t="shared" ca="1" si="164"/>
        <v>0</v>
      </c>
      <c r="F1480" s="83"/>
      <c r="G1480" s="82" t="str">
        <f t="shared" ca="1" si="161"/>
        <v/>
      </c>
      <c r="H1480" s="82" t="str">
        <f t="shared" ca="1" si="162"/>
        <v/>
      </c>
      <c r="I1480" s="82" t="str">
        <f t="shared" ca="1" si="163"/>
        <v/>
      </c>
    </row>
    <row r="1481" spans="2:9" ht="15" thickBot="1" x14ac:dyDescent="0.35">
      <c r="B1481" s="79" t="str">
        <f t="shared" ca="1" si="166"/>
        <v/>
      </c>
      <c r="C1481" s="80" t="str">
        <f t="shared" ca="1" si="160"/>
        <v/>
      </c>
      <c r="D1481" s="83" t="str">
        <f t="shared" ca="1" si="165"/>
        <v/>
      </c>
      <c r="E1481" s="81">
        <f t="shared" ca="1" si="164"/>
        <v>0</v>
      </c>
      <c r="F1481" s="83"/>
      <c r="G1481" s="82" t="str">
        <f t="shared" ca="1" si="161"/>
        <v/>
      </c>
      <c r="H1481" s="82" t="str">
        <f t="shared" ca="1" si="162"/>
        <v/>
      </c>
      <c r="I1481" s="82" t="str">
        <f t="shared" ca="1" si="163"/>
        <v/>
      </c>
    </row>
    <row r="1482" spans="2:9" ht="15" thickBot="1" x14ac:dyDescent="0.35">
      <c r="B1482" s="79" t="str">
        <f t="shared" ca="1" si="166"/>
        <v/>
      </c>
      <c r="C1482" s="80" t="str">
        <f t="shared" ca="1" si="160"/>
        <v/>
      </c>
      <c r="D1482" s="83" t="str">
        <f t="shared" ca="1" si="165"/>
        <v/>
      </c>
      <c r="E1482" s="81">
        <f t="shared" ca="1" si="164"/>
        <v>0</v>
      </c>
      <c r="F1482" s="83"/>
      <c r="G1482" s="82" t="str">
        <f t="shared" ca="1" si="161"/>
        <v/>
      </c>
      <c r="H1482" s="82" t="str">
        <f t="shared" ca="1" si="162"/>
        <v/>
      </c>
      <c r="I1482" s="82" t="str">
        <f t="shared" ca="1" si="163"/>
        <v/>
      </c>
    </row>
    <row r="1483" spans="2:9" ht="15" thickBot="1" x14ac:dyDescent="0.35">
      <c r="B1483" s="79" t="str">
        <f t="shared" ca="1" si="166"/>
        <v/>
      </c>
      <c r="C1483" s="80" t="str">
        <f t="shared" ca="1" si="160"/>
        <v/>
      </c>
      <c r="D1483" s="83" t="str">
        <f t="shared" ca="1" si="165"/>
        <v/>
      </c>
      <c r="E1483" s="81">
        <f t="shared" ca="1" si="164"/>
        <v>0</v>
      </c>
      <c r="F1483" s="83"/>
      <c r="G1483" s="82" t="str">
        <f t="shared" ca="1" si="161"/>
        <v/>
      </c>
      <c r="H1483" s="82" t="str">
        <f t="shared" ca="1" si="162"/>
        <v/>
      </c>
      <c r="I1483" s="82" t="str">
        <f t="shared" ca="1" si="163"/>
        <v/>
      </c>
    </row>
    <row r="1484" spans="2:9" ht="15" thickBot="1" x14ac:dyDescent="0.35">
      <c r="B1484" s="79" t="str">
        <f t="shared" ca="1" si="166"/>
        <v/>
      </c>
      <c r="C1484" s="80" t="str">
        <f t="shared" ca="1" si="160"/>
        <v/>
      </c>
      <c r="D1484" s="83" t="str">
        <f t="shared" ca="1" si="165"/>
        <v/>
      </c>
      <c r="E1484" s="81">
        <f t="shared" ca="1" si="164"/>
        <v>0</v>
      </c>
      <c r="F1484" s="83"/>
      <c r="G1484" s="82" t="str">
        <f t="shared" ca="1" si="161"/>
        <v/>
      </c>
      <c r="H1484" s="82" t="str">
        <f t="shared" ca="1" si="162"/>
        <v/>
      </c>
      <c r="I1484" s="82" t="str">
        <f t="shared" ca="1" si="163"/>
        <v/>
      </c>
    </row>
    <row r="1485" spans="2:9" ht="15" thickBot="1" x14ac:dyDescent="0.35">
      <c r="B1485" s="79" t="str">
        <f t="shared" ca="1" si="166"/>
        <v/>
      </c>
      <c r="C1485" s="80" t="str">
        <f t="shared" ca="1" si="160"/>
        <v/>
      </c>
      <c r="D1485" s="83" t="str">
        <f t="shared" ca="1" si="165"/>
        <v/>
      </c>
      <c r="E1485" s="81">
        <f t="shared" ca="1" si="164"/>
        <v>0</v>
      </c>
      <c r="F1485" s="83"/>
      <c r="G1485" s="82" t="str">
        <f t="shared" ca="1" si="161"/>
        <v/>
      </c>
      <c r="H1485" s="82" t="str">
        <f t="shared" ca="1" si="162"/>
        <v/>
      </c>
      <c r="I1485" s="82" t="str">
        <f t="shared" ca="1" si="163"/>
        <v/>
      </c>
    </row>
    <row r="1486" spans="2:9" ht="15" thickBot="1" x14ac:dyDescent="0.35">
      <c r="B1486" s="79" t="str">
        <f t="shared" ca="1" si="166"/>
        <v/>
      </c>
      <c r="C1486" s="80" t="str">
        <f t="shared" ca="1" si="160"/>
        <v/>
      </c>
      <c r="D1486" s="83" t="str">
        <f t="shared" ca="1" si="165"/>
        <v/>
      </c>
      <c r="E1486" s="81">
        <f t="shared" ca="1" si="164"/>
        <v>0</v>
      </c>
      <c r="F1486" s="83"/>
      <c r="G1486" s="82" t="str">
        <f t="shared" ca="1" si="161"/>
        <v/>
      </c>
      <c r="H1486" s="82" t="str">
        <f t="shared" ca="1" si="162"/>
        <v/>
      </c>
      <c r="I1486" s="82" t="str">
        <f t="shared" ca="1" si="163"/>
        <v/>
      </c>
    </row>
    <row r="1487" spans="2:9" ht="15" thickBot="1" x14ac:dyDescent="0.35">
      <c r="B1487" s="79" t="str">
        <f t="shared" ca="1" si="166"/>
        <v/>
      </c>
      <c r="C1487" s="80" t="str">
        <f t="shared" ca="1" si="160"/>
        <v/>
      </c>
      <c r="D1487" s="83" t="str">
        <f t="shared" ca="1" si="165"/>
        <v/>
      </c>
      <c r="E1487" s="81">
        <f t="shared" ca="1" si="164"/>
        <v>0</v>
      </c>
      <c r="F1487" s="83"/>
      <c r="G1487" s="82" t="str">
        <f t="shared" ca="1" si="161"/>
        <v/>
      </c>
      <c r="H1487" s="82" t="str">
        <f t="shared" ca="1" si="162"/>
        <v/>
      </c>
      <c r="I1487" s="82" t="str">
        <f t="shared" ca="1" si="163"/>
        <v/>
      </c>
    </row>
    <row r="1488" spans="2:9" ht="15" thickBot="1" x14ac:dyDescent="0.35">
      <c r="B1488" s="79" t="str">
        <f t="shared" ca="1" si="166"/>
        <v/>
      </c>
      <c r="C1488" s="80" t="str">
        <f t="shared" ca="1" si="160"/>
        <v/>
      </c>
      <c r="D1488" s="83" t="str">
        <f t="shared" ca="1" si="165"/>
        <v/>
      </c>
      <c r="E1488" s="81">
        <f t="shared" ca="1" si="164"/>
        <v>0</v>
      </c>
      <c r="F1488" s="83"/>
      <c r="G1488" s="82" t="str">
        <f t="shared" ca="1" si="161"/>
        <v/>
      </c>
      <c r="H1488" s="82" t="str">
        <f t="shared" ca="1" si="162"/>
        <v/>
      </c>
      <c r="I1488" s="82" t="str">
        <f t="shared" ca="1" si="163"/>
        <v/>
      </c>
    </row>
    <row r="1489" spans="2:9" ht="15" thickBot="1" x14ac:dyDescent="0.35">
      <c r="B1489" s="79" t="str">
        <f t="shared" ca="1" si="166"/>
        <v/>
      </c>
      <c r="C1489" s="80" t="str">
        <f t="shared" ca="1" si="160"/>
        <v/>
      </c>
      <c r="D1489" s="83" t="str">
        <f t="shared" ca="1" si="165"/>
        <v/>
      </c>
      <c r="E1489" s="81">
        <f t="shared" ca="1" si="164"/>
        <v>0</v>
      </c>
      <c r="F1489" s="83"/>
      <c r="G1489" s="82" t="str">
        <f t="shared" ca="1" si="161"/>
        <v/>
      </c>
      <c r="H1489" s="82" t="str">
        <f t="shared" ca="1" si="162"/>
        <v/>
      </c>
      <c r="I1489" s="82" t="str">
        <f t="shared" ca="1" si="163"/>
        <v/>
      </c>
    </row>
    <row r="1490" spans="2:9" ht="15" thickBot="1" x14ac:dyDescent="0.35">
      <c r="B1490" s="79" t="str">
        <f t="shared" ca="1" si="166"/>
        <v/>
      </c>
      <c r="C1490" s="80" t="str">
        <f t="shared" ca="1" si="160"/>
        <v/>
      </c>
      <c r="D1490" s="83" t="str">
        <f t="shared" ca="1" si="165"/>
        <v/>
      </c>
      <c r="E1490" s="81">
        <f t="shared" ca="1" si="164"/>
        <v>0</v>
      </c>
      <c r="F1490" s="83"/>
      <c r="G1490" s="82" t="str">
        <f t="shared" ca="1" si="161"/>
        <v/>
      </c>
      <c r="H1490" s="82" t="str">
        <f t="shared" ca="1" si="162"/>
        <v/>
      </c>
      <c r="I1490" s="82" t="str">
        <f t="shared" ca="1" si="163"/>
        <v/>
      </c>
    </row>
    <row r="1491" spans="2:9" ht="15" thickBot="1" x14ac:dyDescent="0.35">
      <c r="B1491" s="79" t="str">
        <f t="shared" ca="1" si="166"/>
        <v/>
      </c>
      <c r="C1491" s="80" t="str">
        <f t="shared" ca="1" si="160"/>
        <v/>
      </c>
      <c r="D1491" s="83" t="str">
        <f t="shared" ca="1" si="165"/>
        <v/>
      </c>
      <c r="E1491" s="81">
        <f t="shared" ca="1" si="164"/>
        <v>0</v>
      </c>
      <c r="F1491" s="83"/>
      <c r="G1491" s="82" t="str">
        <f t="shared" ca="1" si="161"/>
        <v/>
      </c>
      <c r="H1491" s="82" t="str">
        <f t="shared" ca="1" si="162"/>
        <v/>
      </c>
      <c r="I1491" s="82" t="str">
        <f t="shared" ca="1" si="163"/>
        <v/>
      </c>
    </row>
    <row r="1492" spans="2:9" ht="15" thickBot="1" x14ac:dyDescent="0.35">
      <c r="B1492" s="79" t="str">
        <f t="shared" ca="1" si="166"/>
        <v/>
      </c>
      <c r="C1492" s="80" t="str">
        <f t="shared" ca="1" si="160"/>
        <v/>
      </c>
      <c r="D1492" s="83" t="str">
        <f t="shared" ca="1" si="165"/>
        <v/>
      </c>
      <c r="E1492" s="81">
        <f t="shared" ca="1" si="164"/>
        <v>0</v>
      </c>
      <c r="F1492" s="83"/>
      <c r="G1492" s="82" t="str">
        <f t="shared" ca="1" si="161"/>
        <v/>
      </c>
      <c r="H1492" s="82" t="str">
        <f t="shared" ca="1" si="162"/>
        <v/>
      </c>
      <c r="I1492" s="82" t="str">
        <f t="shared" ca="1" si="163"/>
        <v/>
      </c>
    </row>
    <row r="1493" spans="2:9" ht="15" thickBot="1" x14ac:dyDescent="0.35">
      <c r="B1493" s="79" t="str">
        <f t="shared" ca="1" si="166"/>
        <v/>
      </c>
      <c r="C1493" s="80" t="str">
        <f t="shared" ca="1" si="160"/>
        <v/>
      </c>
      <c r="D1493" s="83" t="str">
        <f t="shared" ca="1" si="165"/>
        <v/>
      </c>
      <c r="E1493" s="81">
        <f t="shared" ca="1" si="164"/>
        <v>0</v>
      </c>
      <c r="F1493" s="83"/>
      <c r="G1493" s="82" t="str">
        <f t="shared" ca="1" si="161"/>
        <v/>
      </c>
      <c r="H1493" s="82" t="str">
        <f t="shared" ca="1" si="162"/>
        <v/>
      </c>
      <c r="I1493" s="82" t="str">
        <f t="shared" ca="1" si="163"/>
        <v/>
      </c>
    </row>
    <row r="1494" spans="2:9" ht="15" thickBot="1" x14ac:dyDescent="0.35">
      <c r="B1494" s="79" t="str">
        <f t="shared" ca="1" si="166"/>
        <v/>
      </c>
      <c r="C1494" s="80" t="str">
        <f t="shared" ca="1" si="160"/>
        <v/>
      </c>
      <c r="D1494" s="83" t="str">
        <f t="shared" ca="1" si="165"/>
        <v/>
      </c>
      <c r="E1494" s="81">
        <f t="shared" ca="1" si="164"/>
        <v>0</v>
      </c>
      <c r="F1494" s="83"/>
      <c r="G1494" s="82" t="str">
        <f t="shared" ca="1" si="161"/>
        <v/>
      </c>
      <c r="H1494" s="82" t="str">
        <f t="shared" ca="1" si="162"/>
        <v/>
      </c>
      <c r="I1494" s="82" t="str">
        <f t="shared" ca="1" si="163"/>
        <v/>
      </c>
    </row>
    <row r="1495" spans="2:9" ht="15" thickBot="1" x14ac:dyDescent="0.35">
      <c r="B1495" s="79" t="str">
        <f t="shared" ca="1" si="166"/>
        <v/>
      </c>
      <c r="C1495" s="80" t="str">
        <f t="shared" ca="1" si="160"/>
        <v/>
      </c>
      <c r="D1495" s="83" t="str">
        <f t="shared" ca="1" si="165"/>
        <v/>
      </c>
      <c r="E1495" s="81">
        <f t="shared" ca="1" si="164"/>
        <v>0</v>
      </c>
      <c r="F1495" s="83"/>
      <c r="G1495" s="82" t="str">
        <f t="shared" ca="1" si="161"/>
        <v/>
      </c>
      <c r="H1495" s="82" t="str">
        <f t="shared" ca="1" si="162"/>
        <v/>
      </c>
      <c r="I1495" s="82" t="str">
        <f t="shared" ca="1" si="163"/>
        <v/>
      </c>
    </row>
    <row r="1496" spans="2:9" ht="15" thickBot="1" x14ac:dyDescent="0.35">
      <c r="B1496" s="79" t="str">
        <f t="shared" ca="1" si="166"/>
        <v/>
      </c>
      <c r="C1496" s="80" t="str">
        <f t="shared" ref="C1496:C1559" ca="1" si="167">IF($E$10="End of the Period",IF(B1496="","",IF(OR(payment_frequency_4="Weekly",payment_frequency_4="Bi-weekly",payment_frequency_4="Semi-monthly"),first_payment_date_4+B1496*VLOOKUP(payment_frequency_4,periodic_table,2,0),EDATE(first_payment_date_4,B1496*VLOOKUP(payment_frequency_4,periodic_table,2,0)))),IF(B1496="","",IF(OR(payment_frequency_4="Weekly",payment_frequency_4="Bi-weekly",payment_frequency_4="Semi-monthly"),first_payment_date_4+(B1496-1)*VLOOKUP(payment_frequency_4,periodic_table,2,0),EDATE(first_payment_date_4,(B1496-1)*VLOOKUP(payment_frequency_4,periodic_table,2,0)))))</f>
        <v/>
      </c>
      <c r="D1496" s="83" t="str">
        <f t="shared" ca="1" si="165"/>
        <v/>
      </c>
      <c r="E1496" s="81">
        <f t="shared" ca="1" si="164"/>
        <v>0</v>
      </c>
      <c r="F1496" s="83"/>
      <c r="G1496" s="82" t="str">
        <f t="shared" ref="G1496:G1559" ca="1" si="168">IF(AND(payment_type_4=1,B1496=1),0,IF(B1496="","",I1495*rate_4))</f>
        <v/>
      </c>
      <c r="H1496" s="82" t="str">
        <f t="shared" ca="1" si="162"/>
        <v/>
      </c>
      <c r="I1496" s="82" t="str">
        <f t="shared" ca="1" si="163"/>
        <v/>
      </c>
    </row>
    <row r="1497" spans="2:9" ht="15" thickBot="1" x14ac:dyDescent="0.35">
      <c r="B1497" s="79" t="str">
        <f t="shared" ca="1" si="166"/>
        <v/>
      </c>
      <c r="C1497" s="80" t="str">
        <f t="shared" ca="1" si="167"/>
        <v/>
      </c>
      <c r="D1497" s="83" t="str">
        <f t="shared" ca="1" si="165"/>
        <v/>
      </c>
      <c r="E1497" s="81">
        <f t="shared" ca="1" si="164"/>
        <v>0</v>
      </c>
      <c r="F1497" s="83"/>
      <c r="G1497" s="82" t="str">
        <f t="shared" ca="1" si="168"/>
        <v/>
      </c>
      <c r="H1497" s="82" t="str">
        <f t="shared" ref="H1497:H1560" ca="1" si="169">IF(B1497="","",D1497-G1497+E1497+F1497)</f>
        <v/>
      </c>
      <c r="I1497" s="82" t="str">
        <f t="shared" ref="I1497:I1560" ca="1" si="170">IFERROR(IF(H1497&lt;=0,"",I1496-H1497),"")</f>
        <v/>
      </c>
    </row>
    <row r="1498" spans="2:9" ht="15" thickBot="1" x14ac:dyDescent="0.35">
      <c r="B1498" s="79" t="str">
        <f t="shared" ca="1" si="166"/>
        <v/>
      </c>
      <c r="C1498" s="80" t="str">
        <f t="shared" ca="1" si="167"/>
        <v/>
      </c>
      <c r="D1498" s="83" t="str">
        <f t="shared" ca="1" si="165"/>
        <v/>
      </c>
      <c r="E1498" s="81">
        <f t="shared" ca="1" si="164"/>
        <v>0</v>
      </c>
      <c r="F1498" s="83"/>
      <c r="G1498" s="82" t="str">
        <f t="shared" ca="1" si="168"/>
        <v/>
      </c>
      <c r="H1498" s="82" t="str">
        <f t="shared" ca="1" si="169"/>
        <v/>
      </c>
      <c r="I1498" s="82" t="str">
        <f t="shared" ca="1" si="170"/>
        <v/>
      </c>
    </row>
    <row r="1499" spans="2:9" ht="15" thickBot="1" x14ac:dyDescent="0.35">
      <c r="B1499" s="79" t="str">
        <f t="shared" ca="1" si="166"/>
        <v/>
      </c>
      <c r="C1499" s="80" t="str">
        <f t="shared" ca="1" si="167"/>
        <v/>
      </c>
      <c r="D1499" s="83" t="str">
        <f t="shared" ca="1" si="165"/>
        <v/>
      </c>
      <c r="E1499" s="81">
        <f t="shared" ca="1" si="164"/>
        <v>0</v>
      </c>
      <c r="F1499" s="83"/>
      <c r="G1499" s="82" t="str">
        <f t="shared" ca="1" si="168"/>
        <v/>
      </c>
      <c r="H1499" s="82" t="str">
        <f t="shared" ca="1" si="169"/>
        <v/>
      </c>
      <c r="I1499" s="82" t="str">
        <f t="shared" ca="1" si="170"/>
        <v/>
      </c>
    </row>
    <row r="1500" spans="2:9" ht="15" thickBot="1" x14ac:dyDescent="0.35">
      <c r="B1500" s="79" t="str">
        <f t="shared" ca="1" si="166"/>
        <v/>
      </c>
      <c r="C1500" s="80" t="str">
        <f t="shared" ca="1" si="167"/>
        <v/>
      </c>
      <c r="D1500" s="83" t="str">
        <f t="shared" ca="1" si="165"/>
        <v/>
      </c>
      <c r="E1500" s="81">
        <f t="shared" ca="1" si="164"/>
        <v>0</v>
      </c>
      <c r="F1500" s="83"/>
      <c r="G1500" s="82" t="str">
        <f t="shared" ca="1" si="168"/>
        <v/>
      </c>
      <c r="H1500" s="82" t="str">
        <f t="shared" ca="1" si="169"/>
        <v/>
      </c>
      <c r="I1500" s="82" t="str">
        <f t="shared" ca="1" si="170"/>
        <v/>
      </c>
    </row>
    <row r="1501" spans="2:9" ht="15" thickBot="1" x14ac:dyDescent="0.35">
      <c r="B1501" s="79" t="str">
        <f t="shared" ca="1" si="166"/>
        <v/>
      </c>
      <c r="C1501" s="80" t="str">
        <f t="shared" ca="1" si="167"/>
        <v/>
      </c>
      <c r="D1501" s="83" t="str">
        <f t="shared" ca="1" si="165"/>
        <v/>
      </c>
      <c r="E1501" s="81">
        <f t="shared" ca="1" si="164"/>
        <v>0</v>
      </c>
      <c r="F1501" s="83"/>
      <c r="G1501" s="82" t="str">
        <f t="shared" ca="1" si="168"/>
        <v/>
      </c>
      <c r="H1501" s="82" t="str">
        <f t="shared" ca="1" si="169"/>
        <v/>
      </c>
      <c r="I1501" s="82" t="str">
        <f t="shared" ca="1" si="170"/>
        <v/>
      </c>
    </row>
    <row r="1502" spans="2:9" ht="15" thickBot="1" x14ac:dyDescent="0.35">
      <c r="B1502" s="79" t="str">
        <f t="shared" ca="1" si="166"/>
        <v/>
      </c>
      <c r="C1502" s="80" t="str">
        <f t="shared" ca="1" si="167"/>
        <v/>
      </c>
      <c r="D1502" s="83" t="str">
        <f t="shared" ca="1" si="165"/>
        <v/>
      </c>
      <c r="E1502" s="81">
        <f t="shared" ca="1" si="164"/>
        <v>0</v>
      </c>
      <c r="F1502" s="83"/>
      <c r="G1502" s="82" t="str">
        <f t="shared" ca="1" si="168"/>
        <v/>
      </c>
      <c r="H1502" s="82" t="str">
        <f t="shared" ca="1" si="169"/>
        <v/>
      </c>
      <c r="I1502" s="82" t="str">
        <f t="shared" ca="1" si="170"/>
        <v/>
      </c>
    </row>
    <row r="1503" spans="2:9" ht="15" thickBot="1" x14ac:dyDescent="0.35">
      <c r="B1503" s="79" t="str">
        <f t="shared" ca="1" si="166"/>
        <v/>
      </c>
      <c r="C1503" s="80" t="str">
        <f t="shared" ca="1" si="167"/>
        <v/>
      </c>
      <c r="D1503" s="83" t="str">
        <f t="shared" ca="1" si="165"/>
        <v/>
      </c>
      <c r="E1503" s="81">
        <f t="shared" ca="1" si="164"/>
        <v>0</v>
      </c>
      <c r="F1503" s="83"/>
      <c r="G1503" s="82" t="str">
        <f t="shared" ca="1" si="168"/>
        <v/>
      </c>
      <c r="H1503" s="82" t="str">
        <f t="shared" ca="1" si="169"/>
        <v/>
      </c>
      <c r="I1503" s="82" t="str">
        <f t="shared" ca="1" si="170"/>
        <v/>
      </c>
    </row>
    <row r="1504" spans="2:9" ht="15" thickBot="1" x14ac:dyDescent="0.35">
      <c r="B1504" s="79" t="str">
        <f t="shared" ca="1" si="166"/>
        <v/>
      </c>
      <c r="C1504" s="80" t="str">
        <f t="shared" ca="1" si="167"/>
        <v/>
      </c>
      <c r="D1504" s="83" t="str">
        <f t="shared" ca="1" si="165"/>
        <v/>
      </c>
      <c r="E1504" s="81">
        <f t="shared" ca="1" si="164"/>
        <v>0</v>
      </c>
      <c r="F1504" s="83"/>
      <c r="G1504" s="82" t="str">
        <f t="shared" ca="1" si="168"/>
        <v/>
      </c>
      <c r="H1504" s="82" t="str">
        <f t="shared" ca="1" si="169"/>
        <v/>
      </c>
      <c r="I1504" s="82" t="str">
        <f t="shared" ca="1" si="170"/>
        <v/>
      </c>
    </row>
    <row r="1505" spans="2:9" ht="15" thickBot="1" x14ac:dyDescent="0.35">
      <c r="B1505" s="79" t="str">
        <f t="shared" ca="1" si="166"/>
        <v/>
      </c>
      <c r="C1505" s="80" t="str">
        <f t="shared" ca="1" si="167"/>
        <v/>
      </c>
      <c r="D1505" s="83" t="str">
        <f t="shared" ca="1" si="165"/>
        <v/>
      </c>
      <c r="E1505" s="81">
        <f t="shared" ca="1" si="164"/>
        <v>0</v>
      </c>
      <c r="F1505" s="83"/>
      <c r="G1505" s="82" t="str">
        <f t="shared" ca="1" si="168"/>
        <v/>
      </c>
      <c r="H1505" s="82" t="str">
        <f t="shared" ca="1" si="169"/>
        <v/>
      </c>
      <c r="I1505" s="82" t="str">
        <f t="shared" ca="1" si="170"/>
        <v/>
      </c>
    </row>
    <row r="1506" spans="2:9" ht="15" thickBot="1" x14ac:dyDescent="0.35">
      <c r="B1506" s="79" t="str">
        <f t="shared" ca="1" si="166"/>
        <v/>
      </c>
      <c r="C1506" s="80" t="str">
        <f t="shared" ca="1" si="167"/>
        <v/>
      </c>
      <c r="D1506" s="83" t="str">
        <f t="shared" ca="1" si="165"/>
        <v/>
      </c>
      <c r="E1506" s="81">
        <f t="shared" ca="1" si="164"/>
        <v>0</v>
      </c>
      <c r="F1506" s="83"/>
      <c r="G1506" s="82" t="str">
        <f t="shared" ca="1" si="168"/>
        <v/>
      </c>
      <c r="H1506" s="82" t="str">
        <f t="shared" ca="1" si="169"/>
        <v/>
      </c>
      <c r="I1506" s="82" t="str">
        <f t="shared" ca="1" si="170"/>
        <v/>
      </c>
    </row>
    <row r="1507" spans="2:9" ht="15" thickBot="1" x14ac:dyDescent="0.35">
      <c r="B1507" s="79" t="str">
        <f t="shared" ca="1" si="166"/>
        <v/>
      </c>
      <c r="C1507" s="80" t="str">
        <f t="shared" ca="1" si="167"/>
        <v/>
      </c>
      <c r="D1507" s="83" t="str">
        <f t="shared" ca="1" si="165"/>
        <v/>
      </c>
      <c r="E1507" s="81">
        <f t="shared" ca="1" si="164"/>
        <v>0</v>
      </c>
      <c r="F1507" s="83"/>
      <c r="G1507" s="82" t="str">
        <f t="shared" ca="1" si="168"/>
        <v/>
      </c>
      <c r="H1507" s="82" t="str">
        <f t="shared" ca="1" si="169"/>
        <v/>
      </c>
      <c r="I1507" s="82" t="str">
        <f t="shared" ca="1" si="170"/>
        <v/>
      </c>
    </row>
    <row r="1508" spans="2:9" ht="15" thickBot="1" x14ac:dyDescent="0.35">
      <c r="B1508" s="79" t="str">
        <f t="shared" ca="1" si="166"/>
        <v/>
      </c>
      <c r="C1508" s="80" t="str">
        <f t="shared" ca="1" si="167"/>
        <v/>
      </c>
      <c r="D1508" s="83" t="str">
        <f t="shared" ca="1" si="165"/>
        <v/>
      </c>
      <c r="E1508" s="81">
        <f t="shared" ref="E1508:E1571" ca="1" si="171">IFERROR(IF(I1507-D1508&lt;$E$13,0,IF(B1508=$I$17,$E$13,IF(B1508&lt;$I$17,0,IF(MOD(B1508-$I$17,$E$18)=0,$E$13,0)))),0)</f>
        <v>0</v>
      </c>
      <c r="F1508" s="83"/>
      <c r="G1508" s="82" t="str">
        <f t="shared" ca="1" si="168"/>
        <v/>
      </c>
      <c r="H1508" s="82" t="str">
        <f t="shared" ca="1" si="169"/>
        <v/>
      </c>
      <c r="I1508" s="82" t="str">
        <f t="shared" ca="1" si="170"/>
        <v/>
      </c>
    </row>
    <row r="1509" spans="2:9" ht="15" thickBot="1" x14ac:dyDescent="0.35">
      <c r="B1509" s="79" t="str">
        <f t="shared" ca="1" si="166"/>
        <v/>
      </c>
      <c r="C1509" s="80" t="str">
        <f t="shared" ca="1" si="167"/>
        <v/>
      </c>
      <c r="D1509" s="83" t="str">
        <f t="shared" ca="1" si="165"/>
        <v/>
      </c>
      <c r="E1509" s="81">
        <f t="shared" ca="1" si="171"/>
        <v>0</v>
      </c>
      <c r="F1509" s="83"/>
      <c r="G1509" s="82" t="str">
        <f t="shared" ca="1" si="168"/>
        <v/>
      </c>
      <c r="H1509" s="82" t="str">
        <f t="shared" ca="1" si="169"/>
        <v/>
      </c>
      <c r="I1509" s="82" t="str">
        <f t="shared" ca="1" si="170"/>
        <v/>
      </c>
    </row>
    <row r="1510" spans="2:9" ht="15" thickBot="1" x14ac:dyDescent="0.35">
      <c r="B1510" s="79" t="str">
        <f t="shared" ca="1" si="166"/>
        <v/>
      </c>
      <c r="C1510" s="80" t="str">
        <f t="shared" ca="1" si="167"/>
        <v/>
      </c>
      <c r="D1510" s="83" t="str">
        <f t="shared" ca="1" si="165"/>
        <v/>
      </c>
      <c r="E1510" s="81">
        <f t="shared" ca="1" si="171"/>
        <v>0</v>
      </c>
      <c r="F1510" s="83"/>
      <c r="G1510" s="82" t="str">
        <f t="shared" ca="1" si="168"/>
        <v/>
      </c>
      <c r="H1510" s="82" t="str">
        <f t="shared" ca="1" si="169"/>
        <v/>
      </c>
      <c r="I1510" s="82" t="str">
        <f t="shared" ca="1" si="170"/>
        <v/>
      </c>
    </row>
    <row r="1511" spans="2:9" ht="15" thickBot="1" x14ac:dyDescent="0.35">
      <c r="B1511" s="79" t="str">
        <f t="shared" ca="1" si="166"/>
        <v/>
      </c>
      <c r="C1511" s="80" t="str">
        <f t="shared" ca="1" si="167"/>
        <v/>
      </c>
      <c r="D1511" s="83" t="str">
        <f t="shared" ca="1" si="165"/>
        <v/>
      </c>
      <c r="E1511" s="81">
        <f t="shared" ca="1" si="171"/>
        <v>0</v>
      </c>
      <c r="F1511" s="83"/>
      <c r="G1511" s="82" t="str">
        <f t="shared" ca="1" si="168"/>
        <v/>
      </c>
      <c r="H1511" s="82" t="str">
        <f t="shared" ca="1" si="169"/>
        <v/>
      </c>
      <c r="I1511" s="82" t="str">
        <f t="shared" ca="1" si="170"/>
        <v/>
      </c>
    </row>
    <row r="1512" spans="2:9" ht="15" thickBot="1" x14ac:dyDescent="0.35">
      <c r="B1512" s="79" t="str">
        <f t="shared" ca="1" si="166"/>
        <v/>
      </c>
      <c r="C1512" s="80" t="str">
        <f t="shared" ca="1" si="167"/>
        <v/>
      </c>
      <c r="D1512" s="83" t="str">
        <f t="shared" ca="1" si="165"/>
        <v/>
      </c>
      <c r="E1512" s="81">
        <f t="shared" ca="1" si="171"/>
        <v>0</v>
      </c>
      <c r="F1512" s="83"/>
      <c r="G1512" s="82" t="str">
        <f t="shared" ca="1" si="168"/>
        <v/>
      </c>
      <c r="H1512" s="82" t="str">
        <f t="shared" ca="1" si="169"/>
        <v/>
      </c>
      <c r="I1512" s="82" t="str">
        <f t="shared" ca="1" si="170"/>
        <v/>
      </c>
    </row>
    <row r="1513" spans="2:9" ht="15" thickBot="1" x14ac:dyDescent="0.35">
      <c r="B1513" s="79" t="str">
        <f t="shared" ca="1" si="166"/>
        <v/>
      </c>
      <c r="C1513" s="80" t="str">
        <f t="shared" ca="1" si="167"/>
        <v/>
      </c>
      <c r="D1513" s="83" t="str">
        <f t="shared" ref="D1513:D1576" ca="1" si="172">IF(B1513="","",IF(I1512&lt;payment_4,I1512*(1+rate_4),payment_4))</f>
        <v/>
      </c>
      <c r="E1513" s="81">
        <f t="shared" ca="1" si="171"/>
        <v>0</v>
      </c>
      <c r="F1513" s="83"/>
      <c r="G1513" s="82" t="str">
        <f t="shared" ca="1" si="168"/>
        <v/>
      </c>
      <c r="H1513" s="82" t="str">
        <f t="shared" ca="1" si="169"/>
        <v/>
      </c>
      <c r="I1513" s="82" t="str">
        <f t="shared" ca="1" si="170"/>
        <v/>
      </c>
    </row>
    <row r="1514" spans="2:9" ht="15" thickBot="1" x14ac:dyDescent="0.35">
      <c r="B1514" s="79" t="str">
        <f t="shared" ca="1" si="166"/>
        <v/>
      </c>
      <c r="C1514" s="80" t="str">
        <f t="shared" ca="1" si="167"/>
        <v/>
      </c>
      <c r="D1514" s="83" t="str">
        <f t="shared" ca="1" si="172"/>
        <v/>
      </c>
      <c r="E1514" s="81">
        <f t="shared" ca="1" si="171"/>
        <v>0</v>
      </c>
      <c r="F1514" s="83"/>
      <c r="G1514" s="82" t="str">
        <f t="shared" ca="1" si="168"/>
        <v/>
      </c>
      <c r="H1514" s="82" t="str">
        <f t="shared" ca="1" si="169"/>
        <v/>
      </c>
      <c r="I1514" s="82" t="str">
        <f t="shared" ca="1" si="170"/>
        <v/>
      </c>
    </row>
    <row r="1515" spans="2:9" ht="15" thickBot="1" x14ac:dyDescent="0.35">
      <c r="B1515" s="79" t="str">
        <f t="shared" ca="1" si="166"/>
        <v/>
      </c>
      <c r="C1515" s="80" t="str">
        <f t="shared" ca="1" si="167"/>
        <v/>
      </c>
      <c r="D1515" s="83" t="str">
        <f t="shared" ca="1" si="172"/>
        <v/>
      </c>
      <c r="E1515" s="81">
        <f t="shared" ca="1" si="171"/>
        <v>0</v>
      </c>
      <c r="F1515" s="83"/>
      <c r="G1515" s="82" t="str">
        <f t="shared" ca="1" si="168"/>
        <v/>
      </c>
      <c r="H1515" s="82" t="str">
        <f t="shared" ca="1" si="169"/>
        <v/>
      </c>
      <c r="I1515" s="82" t="str">
        <f t="shared" ca="1" si="170"/>
        <v/>
      </c>
    </row>
    <row r="1516" spans="2:9" ht="15" thickBot="1" x14ac:dyDescent="0.35">
      <c r="B1516" s="79" t="str">
        <f t="shared" ca="1" si="166"/>
        <v/>
      </c>
      <c r="C1516" s="80" t="str">
        <f t="shared" ca="1" si="167"/>
        <v/>
      </c>
      <c r="D1516" s="83" t="str">
        <f t="shared" ca="1" si="172"/>
        <v/>
      </c>
      <c r="E1516" s="81">
        <f t="shared" ca="1" si="171"/>
        <v>0</v>
      </c>
      <c r="F1516" s="83"/>
      <c r="G1516" s="82" t="str">
        <f t="shared" ca="1" si="168"/>
        <v/>
      </c>
      <c r="H1516" s="82" t="str">
        <f t="shared" ca="1" si="169"/>
        <v/>
      </c>
      <c r="I1516" s="82" t="str">
        <f t="shared" ca="1" si="170"/>
        <v/>
      </c>
    </row>
    <row r="1517" spans="2:9" ht="15" thickBot="1" x14ac:dyDescent="0.35">
      <c r="B1517" s="79" t="str">
        <f t="shared" ca="1" si="166"/>
        <v/>
      </c>
      <c r="C1517" s="80" t="str">
        <f t="shared" ca="1" si="167"/>
        <v/>
      </c>
      <c r="D1517" s="83" t="str">
        <f t="shared" ca="1" si="172"/>
        <v/>
      </c>
      <c r="E1517" s="81">
        <f t="shared" ca="1" si="171"/>
        <v>0</v>
      </c>
      <c r="F1517" s="83"/>
      <c r="G1517" s="82" t="str">
        <f t="shared" ca="1" si="168"/>
        <v/>
      </c>
      <c r="H1517" s="82" t="str">
        <f t="shared" ca="1" si="169"/>
        <v/>
      </c>
      <c r="I1517" s="82" t="str">
        <f t="shared" ca="1" si="170"/>
        <v/>
      </c>
    </row>
    <row r="1518" spans="2:9" ht="15" thickBot="1" x14ac:dyDescent="0.35">
      <c r="B1518" s="79" t="str">
        <f t="shared" ca="1" si="166"/>
        <v/>
      </c>
      <c r="C1518" s="80" t="str">
        <f t="shared" ca="1" si="167"/>
        <v/>
      </c>
      <c r="D1518" s="83" t="str">
        <f t="shared" ca="1" si="172"/>
        <v/>
      </c>
      <c r="E1518" s="81">
        <f t="shared" ca="1" si="171"/>
        <v>0</v>
      </c>
      <c r="F1518" s="83"/>
      <c r="G1518" s="82" t="str">
        <f t="shared" ca="1" si="168"/>
        <v/>
      </c>
      <c r="H1518" s="82" t="str">
        <f t="shared" ca="1" si="169"/>
        <v/>
      </c>
      <c r="I1518" s="82" t="str">
        <f t="shared" ca="1" si="170"/>
        <v/>
      </c>
    </row>
    <row r="1519" spans="2:9" ht="15" thickBot="1" x14ac:dyDescent="0.35">
      <c r="B1519" s="79" t="str">
        <f t="shared" ref="B1519:B1582" ca="1" si="173">IFERROR(IF(I1518&lt;=0,"",B1518+1),"")</f>
        <v/>
      </c>
      <c r="C1519" s="80" t="str">
        <f t="shared" ca="1" si="167"/>
        <v/>
      </c>
      <c r="D1519" s="83" t="str">
        <f t="shared" ca="1" si="172"/>
        <v/>
      </c>
      <c r="E1519" s="81">
        <f t="shared" ca="1" si="171"/>
        <v>0</v>
      </c>
      <c r="F1519" s="83"/>
      <c r="G1519" s="82" t="str">
        <f t="shared" ca="1" si="168"/>
        <v/>
      </c>
      <c r="H1519" s="82" t="str">
        <f t="shared" ca="1" si="169"/>
        <v/>
      </c>
      <c r="I1519" s="82" t="str">
        <f t="shared" ca="1" si="170"/>
        <v/>
      </c>
    </row>
    <row r="1520" spans="2:9" ht="15" thickBot="1" x14ac:dyDescent="0.35">
      <c r="B1520" s="79" t="str">
        <f t="shared" ca="1" si="173"/>
        <v/>
      </c>
      <c r="C1520" s="80" t="str">
        <f t="shared" ca="1" si="167"/>
        <v/>
      </c>
      <c r="D1520" s="83" t="str">
        <f t="shared" ca="1" si="172"/>
        <v/>
      </c>
      <c r="E1520" s="81">
        <f t="shared" ca="1" si="171"/>
        <v>0</v>
      </c>
      <c r="F1520" s="83"/>
      <c r="G1520" s="82" t="str">
        <f t="shared" ca="1" si="168"/>
        <v/>
      </c>
      <c r="H1520" s="82" t="str">
        <f t="shared" ca="1" si="169"/>
        <v/>
      </c>
      <c r="I1520" s="82" t="str">
        <f t="shared" ca="1" si="170"/>
        <v/>
      </c>
    </row>
    <row r="1521" spans="2:9" ht="15" thickBot="1" x14ac:dyDescent="0.35">
      <c r="B1521" s="79" t="str">
        <f t="shared" ca="1" si="173"/>
        <v/>
      </c>
      <c r="C1521" s="80" t="str">
        <f t="shared" ca="1" si="167"/>
        <v/>
      </c>
      <c r="D1521" s="83" t="str">
        <f t="shared" ca="1" si="172"/>
        <v/>
      </c>
      <c r="E1521" s="81">
        <f t="shared" ca="1" si="171"/>
        <v>0</v>
      </c>
      <c r="F1521" s="83"/>
      <c r="G1521" s="82" t="str">
        <f t="shared" ca="1" si="168"/>
        <v/>
      </c>
      <c r="H1521" s="82" t="str">
        <f t="shared" ca="1" si="169"/>
        <v/>
      </c>
      <c r="I1521" s="82" t="str">
        <f t="shared" ca="1" si="170"/>
        <v/>
      </c>
    </row>
    <row r="1522" spans="2:9" ht="15" thickBot="1" x14ac:dyDescent="0.35">
      <c r="B1522" s="79" t="str">
        <f t="shared" ca="1" si="173"/>
        <v/>
      </c>
      <c r="C1522" s="80" t="str">
        <f t="shared" ca="1" si="167"/>
        <v/>
      </c>
      <c r="D1522" s="83" t="str">
        <f t="shared" ca="1" si="172"/>
        <v/>
      </c>
      <c r="E1522" s="81">
        <f t="shared" ca="1" si="171"/>
        <v>0</v>
      </c>
      <c r="F1522" s="83"/>
      <c r="G1522" s="82" t="str">
        <f t="shared" ca="1" si="168"/>
        <v/>
      </c>
      <c r="H1522" s="82" t="str">
        <f t="shared" ca="1" si="169"/>
        <v/>
      </c>
      <c r="I1522" s="82" t="str">
        <f t="shared" ca="1" si="170"/>
        <v/>
      </c>
    </row>
    <row r="1523" spans="2:9" ht="15" thickBot="1" x14ac:dyDescent="0.35">
      <c r="B1523" s="79" t="str">
        <f t="shared" ca="1" si="173"/>
        <v/>
      </c>
      <c r="C1523" s="80" t="str">
        <f t="shared" ca="1" si="167"/>
        <v/>
      </c>
      <c r="D1523" s="83" t="str">
        <f t="shared" ca="1" si="172"/>
        <v/>
      </c>
      <c r="E1523" s="81">
        <f t="shared" ca="1" si="171"/>
        <v>0</v>
      </c>
      <c r="F1523" s="83"/>
      <c r="G1523" s="82" t="str">
        <f t="shared" ca="1" si="168"/>
        <v/>
      </c>
      <c r="H1523" s="82" t="str">
        <f t="shared" ca="1" si="169"/>
        <v/>
      </c>
      <c r="I1523" s="82" t="str">
        <f t="shared" ca="1" si="170"/>
        <v/>
      </c>
    </row>
    <row r="1524" spans="2:9" ht="15" thickBot="1" x14ac:dyDescent="0.35">
      <c r="B1524" s="79" t="str">
        <f t="shared" ca="1" si="173"/>
        <v/>
      </c>
      <c r="C1524" s="80" t="str">
        <f t="shared" ca="1" si="167"/>
        <v/>
      </c>
      <c r="D1524" s="83" t="str">
        <f t="shared" ca="1" si="172"/>
        <v/>
      </c>
      <c r="E1524" s="81">
        <f t="shared" ca="1" si="171"/>
        <v>0</v>
      </c>
      <c r="F1524" s="83"/>
      <c r="G1524" s="82" t="str">
        <f t="shared" ca="1" si="168"/>
        <v/>
      </c>
      <c r="H1524" s="82" t="str">
        <f t="shared" ca="1" si="169"/>
        <v/>
      </c>
      <c r="I1524" s="82" t="str">
        <f t="shared" ca="1" si="170"/>
        <v/>
      </c>
    </row>
    <row r="1525" spans="2:9" ht="15" thickBot="1" x14ac:dyDescent="0.35">
      <c r="B1525" s="79" t="str">
        <f t="shared" ca="1" si="173"/>
        <v/>
      </c>
      <c r="C1525" s="80" t="str">
        <f t="shared" ca="1" si="167"/>
        <v/>
      </c>
      <c r="D1525" s="83" t="str">
        <f t="shared" ca="1" si="172"/>
        <v/>
      </c>
      <c r="E1525" s="81">
        <f t="shared" ca="1" si="171"/>
        <v>0</v>
      </c>
      <c r="F1525" s="83"/>
      <c r="G1525" s="82" t="str">
        <f t="shared" ca="1" si="168"/>
        <v/>
      </c>
      <c r="H1525" s="82" t="str">
        <f t="shared" ca="1" si="169"/>
        <v/>
      </c>
      <c r="I1525" s="82" t="str">
        <f t="shared" ca="1" si="170"/>
        <v/>
      </c>
    </row>
    <row r="1526" spans="2:9" ht="15" thickBot="1" x14ac:dyDescent="0.35">
      <c r="B1526" s="79" t="str">
        <f t="shared" ca="1" si="173"/>
        <v/>
      </c>
      <c r="C1526" s="80" t="str">
        <f t="shared" ca="1" si="167"/>
        <v/>
      </c>
      <c r="D1526" s="83" t="str">
        <f t="shared" ca="1" si="172"/>
        <v/>
      </c>
      <c r="E1526" s="81">
        <f t="shared" ca="1" si="171"/>
        <v>0</v>
      </c>
      <c r="F1526" s="83"/>
      <c r="G1526" s="82" t="str">
        <f t="shared" ca="1" si="168"/>
        <v/>
      </c>
      <c r="H1526" s="82" t="str">
        <f t="shared" ca="1" si="169"/>
        <v/>
      </c>
      <c r="I1526" s="82" t="str">
        <f t="shared" ca="1" si="170"/>
        <v/>
      </c>
    </row>
    <row r="1527" spans="2:9" ht="15" thickBot="1" x14ac:dyDescent="0.35">
      <c r="B1527" s="79" t="str">
        <f t="shared" ca="1" si="173"/>
        <v/>
      </c>
      <c r="C1527" s="80" t="str">
        <f t="shared" ca="1" si="167"/>
        <v/>
      </c>
      <c r="D1527" s="83" t="str">
        <f t="shared" ca="1" si="172"/>
        <v/>
      </c>
      <c r="E1527" s="81">
        <f t="shared" ca="1" si="171"/>
        <v>0</v>
      </c>
      <c r="F1527" s="83"/>
      <c r="G1527" s="82" t="str">
        <f t="shared" ca="1" si="168"/>
        <v/>
      </c>
      <c r="H1527" s="82" t="str">
        <f t="shared" ca="1" si="169"/>
        <v/>
      </c>
      <c r="I1527" s="82" t="str">
        <f t="shared" ca="1" si="170"/>
        <v/>
      </c>
    </row>
    <row r="1528" spans="2:9" ht="15" thickBot="1" x14ac:dyDescent="0.35">
      <c r="B1528" s="79" t="str">
        <f t="shared" ca="1" si="173"/>
        <v/>
      </c>
      <c r="C1528" s="80" t="str">
        <f t="shared" ca="1" si="167"/>
        <v/>
      </c>
      <c r="D1528" s="83" t="str">
        <f t="shared" ca="1" si="172"/>
        <v/>
      </c>
      <c r="E1528" s="81">
        <f t="shared" ca="1" si="171"/>
        <v>0</v>
      </c>
      <c r="F1528" s="83"/>
      <c r="G1528" s="82" t="str">
        <f t="shared" ca="1" si="168"/>
        <v/>
      </c>
      <c r="H1528" s="82" t="str">
        <f t="shared" ca="1" si="169"/>
        <v/>
      </c>
      <c r="I1528" s="82" t="str">
        <f t="shared" ca="1" si="170"/>
        <v/>
      </c>
    </row>
    <row r="1529" spans="2:9" ht="15" thickBot="1" x14ac:dyDescent="0.35">
      <c r="B1529" s="79" t="str">
        <f t="shared" ca="1" si="173"/>
        <v/>
      </c>
      <c r="C1529" s="80" t="str">
        <f t="shared" ca="1" si="167"/>
        <v/>
      </c>
      <c r="D1529" s="83" t="str">
        <f t="shared" ca="1" si="172"/>
        <v/>
      </c>
      <c r="E1529" s="81">
        <f t="shared" ca="1" si="171"/>
        <v>0</v>
      </c>
      <c r="F1529" s="83"/>
      <c r="G1529" s="82" t="str">
        <f t="shared" ca="1" si="168"/>
        <v/>
      </c>
      <c r="H1529" s="82" t="str">
        <f t="shared" ca="1" si="169"/>
        <v/>
      </c>
      <c r="I1529" s="82" t="str">
        <f t="shared" ca="1" si="170"/>
        <v/>
      </c>
    </row>
    <row r="1530" spans="2:9" ht="15" thickBot="1" x14ac:dyDescent="0.35">
      <c r="B1530" s="79" t="str">
        <f t="shared" ca="1" si="173"/>
        <v/>
      </c>
      <c r="C1530" s="80" t="str">
        <f t="shared" ca="1" si="167"/>
        <v/>
      </c>
      <c r="D1530" s="83" t="str">
        <f t="shared" ca="1" si="172"/>
        <v/>
      </c>
      <c r="E1530" s="81">
        <f t="shared" ca="1" si="171"/>
        <v>0</v>
      </c>
      <c r="F1530" s="83"/>
      <c r="G1530" s="82" t="str">
        <f t="shared" ca="1" si="168"/>
        <v/>
      </c>
      <c r="H1530" s="82" t="str">
        <f t="shared" ca="1" si="169"/>
        <v/>
      </c>
      <c r="I1530" s="82" t="str">
        <f t="shared" ca="1" si="170"/>
        <v/>
      </c>
    </row>
    <row r="1531" spans="2:9" ht="15" thickBot="1" x14ac:dyDescent="0.35">
      <c r="B1531" s="79" t="str">
        <f t="shared" ca="1" si="173"/>
        <v/>
      </c>
      <c r="C1531" s="80" t="str">
        <f t="shared" ca="1" si="167"/>
        <v/>
      </c>
      <c r="D1531" s="83" t="str">
        <f t="shared" ca="1" si="172"/>
        <v/>
      </c>
      <c r="E1531" s="81">
        <f t="shared" ca="1" si="171"/>
        <v>0</v>
      </c>
      <c r="F1531" s="83"/>
      <c r="G1531" s="82" t="str">
        <f t="shared" ca="1" si="168"/>
        <v/>
      </c>
      <c r="H1531" s="82" t="str">
        <f t="shared" ca="1" si="169"/>
        <v/>
      </c>
      <c r="I1531" s="82" t="str">
        <f t="shared" ca="1" si="170"/>
        <v/>
      </c>
    </row>
    <row r="1532" spans="2:9" ht="15" thickBot="1" x14ac:dyDescent="0.35">
      <c r="B1532" s="79" t="str">
        <f t="shared" ca="1" si="173"/>
        <v/>
      </c>
      <c r="C1532" s="80" t="str">
        <f t="shared" ca="1" si="167"/>
        <v/>
      </c>
      <c r="D1532" s="83" t="str">
        <f t="shared" ca="1" si="172"/>
        <v/>
      </c>
      <c r="E1532" s="81">
        <f t="shared" ca="1" si="171"/>
        <v>0</v>
      </c>
      <c r="F1532" s="83"/>
      <c r="G1532" s="82" t="str">
        <f t="shared" ca="1" si="168"/>
        <v/>
      </c>
      <c r="H1532" s="82" t="str">
        <f t="shared" ca="1" si="169"/>
        <v/>
      </c>
      <c r="I1532" s="82" t="str">
        <f t="shared" ca="1" si="170"/>
        <v/>
      </c>
    </row>
    <row r="1533" spans="2:9" ht="15" thickBot="1" x14ac:dyDescent="0.35">
      <c r="B1533" s="79" t="str">
        <f t="shared" ca="1" si="173"/>
        <v/>
      </c>
      <c r="C1533" s="80" t="str">
        <f t="shared" ca="1" si="167"/>
        <v/>
      </c>
      <c r="D1533" s="83" t="str">
        <f t="shared" ca="1" si="172"/>
        <v/>
      </c>
      <c r="E1533" s="81">
        <f t="shared" ca="1" si="171"/>
        <v>0</v>
      </c>
      <c r="F1533" s="83"/>
      <c r="G1533" s="82" t="str">
        <f t="shared" ca="1" si="168"/>
        <v/>
      </c>
      <c r="H1533" s="82" t="str">
        <f t="shared" ca="1" si="169"/>
        <v/>
      </c>
      <c r="I1533" s="82" t="str">
        <f t="shared" ca="1" si="170"/>
        <v/>
      </c>
    </row>
    <row r="1534" spans="2:9" ht="15" thickBot="1" x14ac:dyDescent="0.35">
      <c r="B1534" s="79" t="str">
        <f t="shared" ca="1" si="173"/>
        <v/>
      </c>
      <c r="C1534" s="80" t="str">
        <f t="shared" ca="1" si="167"/>
        <v/>
      </c>
      <c r="D1534" s="83" t="str">
        <f t="shared" ca="1" si="172"/>
        <v/>
      </c>
      <c r="E1534" s="81">
        <f t="shared" ca="1" si="171"/>
        <v>0</v>
      </c>
      <c r="F1534" s="83"/>
      <c r="G1534" s="82" t="str">
        <f t="shared" ca="1" si="168"/>
        <v/>
      </c>
      <c r="H1534" s="82" t="str">
        <f t="shared" ca="1" si="169"/>
        <v/>
      </c>
      <c r="I1534" s="82" t="str">
        <f t="shared" ca="1" si="170"/>
        <v/>
      </c>
    </row>
    <row r="1535" spans="2:9" ht="15" thickBot="1" x14ac:dyDescent="0.35">
      <c r="B1535" s="79" t="str">
        <f t="shared" ca="1" si="173"/>
        <v/>
      </c>
      <c r="C1535" s="80" t="str">
        <f t="shared" ca="1" si="167"/>
        <v/>
      </c>
      <c r="D1535" s="83" t="str">
        <f t="shared" ca="1" si="172"/>
        <v/>
      </c>
      <c r="E1535" s="81">
        <f t="shared" ca="1" si="171"/>
        <v>0</v>
      </c>
      <c r="F1535" s="83"/>
      <c r="G1535" s="82" t="str">
        <f t="shared" ca="1" si="168"/>
        <v/>
      </c>
      <c r="H1535" s="82" t="str">
        <f t="shared" ca="1" si="169"/>
        <v/>
      </c>
      <c r="I1535" s="82" t="str">
        <f t="shared" ca="1" si="170"/>
        <v/>
      </c>
    </row>
    <row r="1536" spans="2:9" ht="15" thickBot="1" x14ac:dyDescent="0.35">
      <c r="B1536" s="79" t="str">
        <f t="shared" ca="1" si="173"/>
        <v/>
      </c>
      <c r="C1536" s="80" t="str">
        <f t="shared" ca="1" si="167"/>
        <v/>
      </c>
      <c r="D1536" s="83" t="str">
        <f t="shared" ca="1" si="172"/>
        <v/>
      </c>
      <c r="E1536" s="81">
        <f t="shared" ca="1" si="171"/>
        <v>0</v>
      </c>
      <c r="F1536" s="83"/>
      <c r="G1536" s="82" t="str">
        <f t="shared" ca="1" si="168"/>
        <v/>
      </c>
      <c r="H1536" s="82" t="str">
        <f t="shared" ca="1" si="169"/>
        <v/>
      </c>
      <c r="I1536" s="82" t="str">
        <f t="shared" ca="1" si="170"/>
        <v/>
      </c>
    </row>
    <row r="1537" spans="2:9" ht="15" thickBot="1" x14ac:dyDescent="0.35">
      <c r="B1537" s="79" t="str">
        <f t="shared" ca="1" si="173"/>
        <v/>
      </c>
      <c r="C1537" s="80" t="str">
        <f t="shared" ca="1" si="167"/>
        <v/>
      </c>
      <c r="D1537" s="83" t="str">
        <f t="shared" ca="1" si="172"/>
        <v/>
      </c>
      <c r="E1537" s="81">
        <f t="shared" ca="1" si="171"/>
        <v>0</v>
      </c>
      <c r="F1537" s="83"/>
      <c r="G1537" s="82" t="str">
        <f t="shared" ca="1" si="168"/>
        <v/>
      </c>
      <c r="H1537" s="82" t="str">
        <f t="shared" ca="1" si="169"/>
        <v/>
      </c>
      <c r="I1537" s="82" t="str">
        <f t="shared" ca="1" si="170"/>
        <v/>
      </c>
    </row>
    <row r="1538" spans="2:9" ht="15" thickBot="1" x14ac:dyDescent="0.35">
      <c r="B1538" s="79" t="str">
        <f t="shared" ca="1" si="173"/>
        <v/>
      </c>
      <c r="C1538" s="80" t="str">
        <f t="shared" ca="1" si="167"/>
        <v/>
      </c>
      <c r="D1538" s="83" t="str">
        <f t="shared" ca="1" si="172"/>
        <v/>
      </c>
      <c r="E1538" s="81">
        <f t="shared" ca="1" si="171"/>
        <v>0</v>
      </c>
      <c r="F1538" s="83"/>
      <c r="G1538" s="82" t="str">
        <f t="shared" ca="1" si="168"/>
        <v/>
      </c>
      <c r="H1538" s="82" t="str">
        <f t="shared" ca="1" si="169"/>
        <v/>
      </c>
      <c r="I1538" s="82" t="str">
        <f t="shared" ca="1" si="170"/>
        <v/>
      </c>
    </row>
    <row r="1539" spans="2:9" ht="15" thickBot="1" x14ac:dyDescent="0.35">
      <c r="B1539" s="79" t="str">
        <f t="shared" ca="1" si="173"/>
        <v/>
      </c>
      <c r="C1539" s="80" t="str">
        <f t="shared" ca="1" si="167"/>
        <v/>
      </c>
      <c r="D1539" s="83" t="str">
        <f t="shared" ca="1" si="172"/>
        <v/>
      </c>
      <c r="E1539" s="81">
        <f t="shared" ca="1" si="171"/>
        <v>0</v>
      </c>
      <c r="F1539" s="83"/>
      <c r="G1539" s="82" t="str">
        <f t="shared" ca="1" si="168"/>
        <v/>
      </c>
      <c r="H1539" s="82" t="str">
        <f t="shared" ca="1" si="169"/>
        <v/>
      </c>
      <c r="I1539" s="82" t="str">
        <f t="shared" ca="1" si="170"/>
        <v/>
      </c>
    </row>
    <row r="1540" spans="2:9" ht="15" thickBot="1" x14ac:dyDescent="0.35">
      <c r="B1540" s="79" t="str">
        <f t="shared" ca="1" si="173"/>
        <v/>
      </c>
      <c r="C1540" s="80" t="str">
        <f t="shared" ca="1" si="167"/>
        <v/>
      </c>
      <c r="D1540" s="83" t="str">
        <f t="shared" ca="1" si="172"/>
        <v/>
      </c>
      <c r="E1540" s="81">
        <f t="shared" ca="1" si="171"/>
        <v>0</v>
      </c>
      <c r="F1540" s="83"/>
      <c r="G1540" s="82" t="str">
        <f t="shared" ca="1" si="168"/>
        <v/>
      </c>
      <c r="H1540" s="82" t="str">
        <f t="shared" ca="1" si="169"/>
        <v/>
      </c>
      <c r="I1540" s="82" t="str">
        <f t="shared" ca="1" si="170"/>
        <v/>
      </c>
    </row>
    <row r="1541" spans="2:9" ht="15" thickBot="1" x14ac:dyDescent="0.35">
      <c r="B1541" s="79" t="str">
        <f t="shared" ca="1" si="173"/>
        <v/>
      </c>
      <c r="C1541" s="80" t="str">
        <f t="shared" ca="1" si="167"/>
        <v/>
      </c>
      <c r="D1541" s="83" t="str">
        <f t="shared" ca="1" si="172"/>
        <v/>
      </c>
      <c r="E1541" s="81">
        <f t="shared" ca="1" si="171"/>
        <v>0</v>
      </c>
      <c r="F1541" s="83"/>
      <c r="G1541" s="82" t="str">
        <f t="shared" ca="1" si="168"/>
        <v/>
      </c>
      <c r="H1541" s="82" t="str">
        <f t="shared" ca="1" si="169"/>
        <v/>
      </c>
      <c r="I1541" s="82" t="str">
        <f t="shared" ca="1" si="170"/>
        <v/>
      </c>
    </row>
    <row r="1542" spans="2:9" ht="15" thickBot="1" x14ac:dyDescent="0.35">
      <c r="B1542" s="79" t="str">
        <f t="shared" ca="1" si="173"/>
        <v/>
      </c>
      <c r="C1542" s="80" t="str">
        <f t="shared" ca="1" si="167"/>
        <v/>
      </c>
      <c r="D1542" s="83" t="str">
        <f t="shared" ca="1" si="172"/>
        <v/>
      </c>
      <c r="E1542" s="81">
        <f t="shared" ca="1" si="171"/>
        <v>0</v>
      </c>
      <c r="F1542" s="83"/>
      <c r="G1542" s="82" t="str">
        <f t="shared" ca="1" si="168"/>
        <v/>
      </c>
      <c r="H1542" s="82" t="str">
        <f t="shared" ca="1" si="169"/>
        <v/>
      </c>
      <c r="I1542" s="82" t="str">
        <f t="shared" ca="1" si="170"/>
        <v/>
      </c>
    </row>
    <row r="1543" spans="2:9" ht="15" thickBot="1" x14ac:dyDescent="0.35">
      <c r="B1543" s="79" t="str">
        <f t="shared" ca="1" si="173"/>
        <v/>
      </c>
      <c r="C1543" s="80" t="str">
        <f t="shared" ca="1" si="167"/>
        <v/>
      </c>
      <c r="D1543" s="83" t="str">
        <f t="shared" ca="1" si="172"/>
        <v/>
      </c>
      <c r="E1543" s="81">
        <f t="shared" ca="1" si="171"/>
        <v>0</v>
      </c>
      <c r="F1543" s="83"/>
      <c r="G1543" s="82" t="str">
        <f t="shared" ca="1" si="168"/>
        <v/>
      </c>
      <c r="H1543" s="82" t="str">
        <f t="shared" ca="1" si="169"/>
        <v/>
      </c>
      <c r="I1543" s="82" t="str">
        <f t="shared" ca="1" si="170"/>
        <v/>
      </c>
    </row>
    <row r="1544" spans="2:9" ht="15" thickBot="1" x14ac:dyDescent="0.35">
      <c r="B1544" s="79" t="str">
        <f t="shared" ca="1" si="173"/>
        <v/>
      </c>
      <c r="C1544" s="80" t="str">
        <f t="shared" ca="1" si="167"/>
        <v/>
      </c>
      <c r="D1544" s="83" t="str">
        <f t="shared" ca="1" si="172"/>
        <v/>
      </c>
      <c r="E1544" s="81">
        <f t="shared" ca="1" si="171"/>
        <v>0</v>
      </c>
      <c r="F1544" s="83"/>
      <c r="G1544" s="82" t="str">
        <f t="shared" ca="1" si="168"/>
        <v/>
      </c>
      <c r="H1544" s="82" t="str">
        <f t="shared" ca="1" si="169"/>
        <v/>
      </c>
      <c r="I1544" s="82" t="str">
        <f t="shared" ca="1" si="170"/>
        <v/>
      </c>
    </row>
    <row r="1545" spans="2:9" ht="15" thickBot="1" x14ac:dyDescent="0.35">
      <c r="B1545" s="79" t="str">
        <f t="shared" ca="1" si="173"/>
        <v/>
      </c>
      <c r="C1545" s="80" t="str">
        <f t="shared" ca="1" si="167"/>
        <v/>
      </c>
      <c r="D1545" s="83" t="str">
        <f t="shared" ca="1" si="172"/>
        <v/>
      </c>
      <c r="E1545" s="81">
        <f t="shared" ca="1" si="171"/>
        <v>0</v>
      </c>
      <c r="F1545" s="83"/>
      <c r="G1545" s="82" t="str">
        <f t="shared" ca="1" si="168"/>
        <v/>
      </c>
      <c r="H1545" s="82" t="str">
        <f t="shared" ca="1" si="169"/>
        <v/>
      </c>
      <c r="I1545" s="82" t="str">
        <f t="shared" ca="1" si="170"/>
        <v/>
      </c>
    </row>
    <row r="1546" spans="2:9" ht="15" thickBot="1" x14ac:dyDescent="0.35">
      <c r="B1546" s="79" t="str">
        <f t="shared" ca="1" si="173"/>
        <v/>
      </c>
      <c r="C1546" s="80" t="str">
        <f t="shared" ca="1" si="167"/>
        <v/>
      </c>
      <c r="D1546" s="83" t="str">
        <f t="shared" ca="1" si="172"/>
        <v/>
      </c>
      <c r="E1546" s="81">
        <f t="shared" ca="1" si="171"/>
        <v>0</v>
      </c>
      <c r="F1546" s="83"/>
      <c r="G1546" s="82" t="str">
        <f t="shared" ca="1" si="168"/>
        <v/>
      </c>
      <c r="H1546" s="82" t="str">
        <f t="shared" ca="1" si="169"/>
        <v/>
      </c>
      <c r="I1546" s="82" t="str">
        <f t="shared" ca="1" si="170"/>
        <v/>
      </c>
    </row>
    <row r="1547" spans="2:9" ht="15" thickBot="1" x14ac:dyDescent="0.35">
      <c r="B1547" s="79" t="str">
        <f t="shared" ca="1" si="173"/>
        <v/>
      </c>
      <c r="C1547" s="80" t="str">
        <f t="shared" ca="1" si="167"/>
        <v/>
      </c>
      <c r="D1547" s="83" t="str">
        <f t="shared" ca="1" si="172"/>
        <v/>
      </c>
      <c r="E1547" s="81">
        <f t="shared" ca="1" si="171"/>
        <v>0</v>
      </c>
      <c r="F1547" s="83"/>
      <c r="G1547" s="82" t="str">
        <f t="shared" ca="1" si="168"/>
        <v/>
      </c>
      <c r="H1547" s="82" t="str">
        <f t="shared" ca="1" si="169"/>
        <v/>
      </c>
      <c r="I1547" s="82" t="str">
        <f t="shared" ca="1" si="170"/>
        <v/>
      </c>
    </row>
    <row r="1548" spans="2:9" ht="15" thickBot="1" x14ac:dyDescent="0.35">
      <c r="B1548" s="79" t="str">
        <f t="shared" ca="1" si="173"/>
        <v/>
      </c>
      <c r="C1548" s="80" t="str">
        <f t="shared" ca="1" si="167"/>
        <v/>
      </c>
      <c r="D1548" s="83" t="str">
        <f t="shared" ca="1" si="172"/>
        <v/>
      </c>
      <c r="E1548" s="81">
        <f t="shared" ca="1" si="171"/>
        <v>0</v>
      </c>
      <c r="F1548" s="83"/>
      <c r="G1548" s="82" t="str">
        <f t="shared" ca="1" si="168"/>
        <v/>
      </c>
      <c r="H1548" s="82" t="str">
        <f t="shared" ca="1" si="169"/>
        <v/>
      </c>
      <c r="I1548" s="82" t="str">
        <f t="shared" ca="1" si="170"/>
        <v/>
      </c>
    </row>
    <row r="1549" spans="2:9" ht="15" thickBot="1" x14ac:dyDescent="0.35">
      <c r="B1549" s="79" t="str">
        <f t="shared" ca="1" si="173"/>
        <v/>
      </c>
      <c r="C1549" s="80" t="str">
        <f t="shared" ca="1" si="167"/>
        <v/>
      </c>
      <c r="D1549" s="83" t="str">
        <f t="shared" ca="1" si="172"/>
        <v/>
      </c>
      <c r="E1549" s="81">
        <f t="shared" ca="1" si="171"/>
        <v>0</v>
      </c>
      <c r="F1549" s="83"/>
      <c r="G1549" s="82" t="str">
        <f t="shared" ca="1" si="168"/>
        <v/>
      </c>
      <c r="H1549" s="82" t="str">
        <f t="shared" ca="1" si="169"/>
        <v/>
      </c>
      <c r="I1549" s="82" t="str">
        <f t="shared" ca="1" si="170"/>
        <v/>
      </c>
    </row>
    <row r="1550" spans="2:9" ht="15" thickBot="1" x14ac:dyDescent="0.35">
      <c r="B1550" s="79" t="str">
        <f t="shared" ca="1" si="173"/>
        <v/>
      </c>
      <c r="C1550" s="80" t="str">
        <f t="shared" ca="1" si="167"/>
        <v/>
      </c>
      <c r="D1550" s="83" t="str">
        <f t="shared" ca="1" si="172"/>
        <v/>
      </c>
      <c r="E1550" s="81">
        <f t="shared" ca="1" si="171"/>
        <v>0</v>
      </c>
      <c r="F1550" s="83"/>
      <c r="G1550" s="82" t="str">
        <f t="shared" ca="1" si="168"/>
        <v/>
      </c>
      <c r="H1550" s="82" t="str">
        <f t="shared" ca="1" si="169"/>
        <v/>
      </c>
      <c r="I1550" s="82" t="str">
        <f t="shared" ca="1" si="170"/>
        <v/>
      </c>
    </row>
    <row r="1551" spans="2:9" ht="15" thickBot="1" x14ac:dyDescent="0.35">
      <c r="B1551" s="79" t="str">
        <f t="shared" ca="1" si="173"/>
        <v/>
      </c>
      <c r="C1551" s="80" t="str">
        <f t="shared" ca="1" si="167"/>
        <v/>
      </c>
      <c r="D1551" s="83" t="str">
        <f t="shared" ca="1" si="172"/>
        <v/>
      </c>
      <c r="E1551" s="81">
        <f t="shared" ca="1" si="171"/>
        <v>0</v>
      </c>
      <c r="F1551" s="83"/>
      <c r="G1551" s="82" t="str">
        <f t="shared" ca="1" si="168"/>
        <v/>
      </c>
      <c r="H1551" s="82" t="str">
        <f t="shared" ca="1" si="169"/>
        <v/>
      </c>
      <c r="I1551" s="82" t="str">
        <f t="shared" ca="1" si="170"/>
        <v/>
      </c>
    </row>
    <row r="1552" spans="2:9" ht="15" thickBot="1" x14ac:dyDescent="0.35">
      <c r="B1552" s="79" t="str">
        <f t="shared" ca="1" si="173"/>
        <v/>
      </c>
      <c r="C1552" s="80" t="str">
        <f t="shared" ca="1" si="167"/>
        <v/>
      </c>
      <c r="D1552" s="83" t="str">
        <f t="shared" ca="1" si="172"/>
        <v/>
      </c>
      <c r="E1552" s="81">
        <f t="shared" ca="1" si="171"/>
        <v>0</v>
      </c>
      <c r="F1552" s="83"/>
      <c r="G1552" s="82" t="str">
        <f t="shared" ca="1" si="168"/>
        <v/>
      </c>
      <c r="H1552" s="82" t="str">
        <f t="shared" ca="1" si="169"/>
        <v/>
      </c>
      <c r="I1552" s="82" t="str">
        <f t="shared" ca="1" si="170"/>
        <v/>
      </c>
    </row>
    <row r="1553" spans="2:9" ht="15" thickBot="1" x14ac:dyDescent="0.35">
      <c r="B1553" s="79" t="str">
        <f t="shared" ca="1" si="173"/>
        <v/>
      </c>
      <c r="C1553" s="80" t="str">
        <f t="shared" ca="1" si="167"/>
        <v/>
      </c>
      <c r="D1553" s="83" t="str">
        <f t="shared" ca="1" si="172"/>
        <v/>
      </c>
      <c r="E1553" s="81">
        <f t="shared" ca="1" si="171"/>
        <v>0</v>
      </c>
      <c r="F1553" s="83"/>
      <c r="G1553" s="82" t="str">
        <f t="shared" ca="1" si="168"/>
        <v/>
      </c>
      <c r="H1553" s="82" t="str">
        <f t="shared" ca="1" si="169"/>
        <v/>
      </c>
      <c r="I1553" s="82" t="str">
        <f t="shared" ca="1" si="170"/>
        <v/>
      </c>
    </row>
    <row r="1554" spans="2:9" ht="15" thickBot="1" x14ac:dyDescent="0.35">
      <c r="B1554" s="79" t="str">
        <f t="shared" ca="1" si="173"/>
        <v/>
      </c>
      <c r="C1554" s="80" t="str">
        <f t="shared" ca="1" si="167"/>
        <v/>
      </c>
      <c r="D1554" s="83" t="str">
        <f t="shared" ca="1" si="172"/>
        <v/>
      </c>
      <c r="E1554" s="81">
        <f t="shared" ca="1" si="171"/>
        <v>0</v>
      </c>
      <c r="F1554" s="83"/>
      <c r="G1554" s="82" t="str">
        <f t="shared" ca="1" si="168"/>
        <v/>
      </c>
      <c r="H1554" s="82" t="str">
        <f t="shared" ca="1" si="169"/>
        <v/>
      </c>
      <c r="I1554" s="82" t="str">
        <f t="shared" ca="1" si="170"/>
        <v/>
      </c>
    </row>
    <row r="1555" spans="2:9" ht="15" thickBot="1" x14ac:dyDescent="0.35">
      <c r="B1555" s="79" t="str">
        <f t="shared" ca="1" si="173"/>
        <v/>
      </c>
      <c r="C1555" s="80" t="str">
        <f t="shared" ca="1" si="167"/>
        <v/>
      </c>
      <c r="D1555" s="83" t="str">
        <f t="shared" ca="1" si="172"/>
        <v/>
      </c>
      <c r="E1555" s="81">
        <f t="shared" ca="1" si="171"/>
        <v>0</v>
      </c>
      <c r="F1555" s="83"/>
      <c r="G1555" s="82" t="str">
        <f t="shared" ca="1" si="168"/>
        <v/>
      </c>
      <c r="H1555" s="82" t="str">
        <f t="shared" ca="1" si="169"/>
        <v/>
      </c>
      <c r="I1555" s="82" t="str">
        <f t="shared" ca="1" si="170"/>
        <v/>
      </c>
    </row>
    <row r="1556" spans="2:9" ht="15" thickBot="1" x14ac:dyDescent="0.35">
      <c r="B1556" s="79" t="str">
        <f t="shared" ca="1" si="173"/>
        <v/>
      </c>
      <c r="C1556" s="80" t="str">
        <f t="shared" ca="1" si="167"/>
        <v/>
      </c>
      <c r="D1556" s="83" t="str">
        <f t="shared" ca="1" si="172"/>
        <v/>
      </c>
      <c r="E1556" s="81">
        <f t="shared" ca="1" si="171"/>
        <v>0</v>
      </c>
      <c r="F1556" s="83"/>
      <c r="G1556" s="82" t="str">
        <f t="shared" ca="1" si="168"/>
        <v/>
      </c>
      <c r="H1556" s="82" t="str">
        <f t="shared" ca="1" si="169"/>
        <v/>
      </c>
      <c r="I1556" s="82" t="str">
        <f t="shared" ca="1" si="170"/>
        <v/>
      </c>
    </row>
    <row r="1557" spans="2:9" ht="15" thickBot="1" x14ac:dyDescent="0.35">
      <c r="B1557" s="79" t="str">
        <f t="shared" ca="1" si="173"/>
        <v/>
      </c>
      <c r="C1557" s="80" t="str">
        <f t="shared" ca="1" si="167"/>
        <v/>
      </c>
      <c r="D1557" s="83" t="str">
        <f t="shared" ca="1" si="172"/>
        <v/>
      </c>
      <c r="E1557" s="81">
        <f t="shared" ca="1" si="171"/>
        <v>0</v>
      </c>
      <c r="F1557" s="83"/>
      <c r="G1557" s="82" t="str">
        <f t="shared" ca="1" si="168"/>
        <v/>
      </c>
      <c r="H1557" s="82" t="str">
        <f t="shared" ca="1" si="169"/>
        <v/>
      </c>
      <c r="I1557" s="82" t="str">
        <f t="shared" ca="1" si="170"/>
        <v/>
      </c>
    </row>
    <row r="1558" spans="2:9" ht="15" thickBot="1" x14ac:dyDescent="0.35">
      <c r="B1558" s="79" t="str">
        <f t="shared" ca="1" si="173"/>
        <v/>
      </c>
      <c r="C1558" s="80" t="str">
        <f t="shared" ca="1" si="167"/>
        <v/>
      </c>
      <c r="D1558" s="83" t="str">
        <f t="shared" ca="1" si="172"/>
        <v/>
      </c>
      <c r="E1558" s="81">
        <f t="shared" ca="1" si="171"/>
        <v>0</v>
      </c>
      <c r="F1558" s="83"/>
      <c r="G1558" s="82" t="str">
        <f t="shared" ca="1" si="168"/>
        <v/>
      </c>
      <c r="H1558" s="82" t="str">
        <f t="shared" ca="1" si="169"/>
        <v/>
      </c>
      <c r="I1558" s="82" t="str">
        <f t="shared" ca="1" si="170"/>
        <v/>
      </c>
    </row>
    <row r="1559" spans="2:9" ht="15" thickBot="1" x14ac:dyDescent="0.35">
      <c r="B1559" s="79" t="str">
        <f t="shared" ca="1" si="173"/>
        <v/>
      </c>
      <c r="C1559" s="80" t="str">
        <f t="shared" ca="1" si="167"/>
        <v/>
      </c>
      <c r="D1559" s="83" t="str">
        <f t="shared" ca="1" si="172"/>
        <v/>
      </c>
      <c r="E1559" s="81">
        <f t="shared" ca="1" si="171"/>
        <v>0</v>
      </c>
      <c r="F1559" s="83"/>
      <c r="G1559" s="82" t="str">
        <f t="shared" ca="1" si="168"/>
        <v/>
      </c>
      <c r="H1559" s="82" t="str">
        <f t="shared" ca="1" si="169"/>
        <v/>
      </c>
      <c r="I1559" s="82" t="str">
        <f t="shared" ca="1" si="170"/>
        <v/>
      </c>
    </row>
    <row r="1560" spans="2:9" ht="15" thickBot="1" x14ac:dyDescent="0.35">
      <c r="B1560" s="79" t="str">
        <f t="shared" ca="1" si="173"/>
        <v/>
      </c>
      <c r="C1560" s="80" t="str">
        <f t="shared" ref="C1560:C1623" ca="1" si="174">IF($E$10="End of the Period",IF(B1560="","",IF(OR(payment_frequency_4="Weekly",payment_frequency_4="Bi-weekly",payment_frequency_4="Semi-monthly"),first_payment_date_4+B1560*VLOOKUP(payment_frequency_4,periodic_table,2,0),EDATE(first_payment_date_4,B1560*VLOOKUP(payment_frequency_4,periodic_table,2,0)))),IF(B1560="","",IF(OR(payment_frequency_4="Weekly",payment_frequency_4="Bi-weekly",payment_frequency_4="Semi-monthly"),first_payment_date_4+(B1560-1)*VLOOKUP(payment_frequency_4,periodic_table,2,0),EDATE(first_payment_date_4,(B1560-1)*VLOOKUP(payment_frequency_4,periodic_table,2,0)))))</f>
        <v/>
      </c>
      <c r="D1560" s="83" t="str">
        <f t="shared" ca="1" si="172"/>
        <v/>
      </c>
      <c r="E1560" s="81">
        <f t="shared" ca="1" si="171"/>
        <v>0</v>
      </c>
      <c r="F1560" s="83"/>
      <c r="G1560" s="82" t="str">
        <f t="shared" ref="G1560:G1623" ca="1" si="175">IF(AND(payment_type_4=1,B1560=1),0,IF(B1560="","",I1559*rate_4))</f>
        <v/>
      </c>
      <c r="H1560" s="82" t="str">
        <f t="shared" ca="1" si="169"/>
        <v/>
      </c>
      <c r="I1560" s="82" t="str">
        <f t="shared" ca="1" si="170"/>
        <v/>
      </c>
    </row>
    <row r="1561" spans="2:9" ht="15" thickBot="1" x14ac:dyDescent="0.35">
      <c r="B1561" s="79" t="str">
        <f t="shared" ca="1" si="173"/>
        <v/>
      </c>
      <c r="C1561" s="80" t="str">
        <f t="shared" ca="1" si="174"/>
        <v/>
      </c>
      <c r="D1561" s="83" t="str">
        <f t="shared" ca="1" si="172"/>
        <v/>
      </c>
      <c r="E1561" s="81">
        <f t="shared" ca="1" si="171"/>
        <v>0</v>
      </c>
      <c r="F1561" s="83"/>
      <c r="G1561" s="82" t="str">
        <f t="shared" ca="1" si="175"/>
        <v/>
      </c>
      <c r="H1561" s="82" t="str">
        <f t="shared" ref="H1561:H1624" ca="1" si="176">IF(B1561="","",D1561-G1561+E1561+F1561)</f>
        <v/>
      </c>
      <c r="I1561" s="82" t="str">
        <f t="shared" ref="I1561:I1624" ca="1" si="177">IFERROR(IF(H1561&lt;=0,"",I1560-H1561),"")</f>
        <v/>
      </c>
    </row>
    <row r="1562" spans="2:9" ht="15" thickBot="1" x14ac:dyDescent="0.35">
      <c r="B1562" s="79" t="str">
        <f t="shared" ca="1" si="173"/>
        <v/>
      </c>
      <c r="C1562" s="80" t="str">
        <f t="shared" ca="1" si="174"/>
        <v/>
      </c>
      <c r="D1562" s="83" t="str">
        <f t="shared" ca="1" si="172"/>
        <v/>
      </c>
      <c r="E1562" s="81">
        <f t="shared" ca="1" si="171"/>
        <v>0</v>
      </c>
      <c r="F1562" s="83"/>
      <c r="G1562" s="82" t="str">
        <f t="shared" ca="1" si="175"/>
        <v/>
      </c>
      <c r="H1562" s="82" t="str">
        <f t="shared" ca="1" si="176"/>
        <v/>
      </c>
      <c r="I1562" s="82" t="str">
        <f t="shared" ca="1" si="177"/>
        <v/>
      </c>
    </row>
    <row r="1563" spans="2:9" ht="15" thickBot="1" x14ac:dyDescent="0.35">
      <c r="B1563" s="79" t="str">
        <f t="shared" ca="1" si="173"/>
        <v/>
      </c>
      <c r="C1563" s="80" t="str">
        <f t="shared" ca="1" si="174"/>
        <v/>
      </c>
      <c r="D1563" s="83" t="str">
        <f t="shared" ca="1" si="172"/>
        <v/>
      </c>
      <c r="E1563" s="81">
        <f t="shared" ca="1" si="171"/>
        <v>0</v>
      </c>
      <c r="F1563" s="83"/>
      <c r="G1563" s="82" t="str">
        <f t="shared" ca="1" si="175"/>
        <v/>
      </c>
      <c r="H1563" s="82" t="str">
        <f t="shared" ca="1" si="176"/>
        <v/>
      </c>
      <c r="I1563" s="82" t="str">
        <f t="shared" ca="1" si="177"/>
        <v/>
      </c>
    </row>
    <row r="1564" spans="2:9" ht="15" thickBot="1" x14ac:dyDescent="0.35">
      <c r="B1564" s="79" t="str">
        <f t="shared" ca="1" si="173"/>
        <v/>
      </c>
      <c r="C1564" s="80" t="str">
        <f t="shared" ca="1" si="174"/>
        <v/>
      </c>
      <c r="D1564" s="83" t="str">
        <f t="shared" ca="1" si="172"/>
        <v/>
      </c>
      <c r="E1564" s="81">
        <f t="shared" ca="1" si="171"/>
        <v>0</v>
      </c>
      <c r="F1564" s="83"/>
      <c r="G1564" s="82" t="str">
        <f t="shared" ca="1" si="175"/>
        <v/>
      </c>
      <c r="H1564" s="82" t="str">
        <f t="shared" ca="1" si="176"/>
        <v/>
      </c>
      <c r="I1564" s="82" t="str">
        <f t="shared" ca="1" si="177"/>
        <v/>
      </c>
    </row>
    <row r="1565" spans="2:9" ht="15" thickBot="1" x14ac:dyDescent="0.35">
      <c r="B1565" s="79" t="str">
        <f t="shared" ca="1" si="173"/>
        <v/>
      </c>
      <c r="C1565" s="80" t="str">
        <f t="shared" ca="1" si="174"/>
        <v/>
      </c>
      <c r="D1565" s="83" t="str">
        <f t="shared" ca="1" si="172"/>
        <v/>
      </c>
      <c r="E1565" s="81">
        <f t="shared" ca="1" si="171"/>
        <v>0</v>
      </c>
      <c r="F1565" s="83"/>
      <c r="G1565" s="82" t="str">
        <f t="shared" ca="1" si="175"/>
        <v/>
      </c>
      <c r="H1565" s="82" t="str">
        <f t="shared" ca="1" si="176"/>
        <v/>
      </c>
      <c r="I1565" s="82" t="str">
        <f t="shared" ca="1" si="177"/>
        <v/>
      </c>
    </row>
    <row r="1566" spans="2:9" ht="15" thickBot="1" x14ac:dyDescent="0.35">
      <c r="B1566" s="79" t="str">
        <f t="shared" ca="1" si="173"/>
        <v/>
      </c>
      <c r="C1566" s="80" t="str">
        <f t="shared" ca="1" si="174"/>
        <v/>
      </c>
      <c r="D1566" s="83" t="str">
        <f t="shared" ca="1" si="172"/>
        <v/>
      </c>
      <c r="E1566" s="81">
        <f t="shared" ca="1" si="171"/>
        <v>0</v>
      </c>
      <c r="F1566" s="83"/>
      <c r="G1566" s="82" t="str">
        <f t="shared" ca="1" si="175"/>
        <v/>
      </c>
      <c r="H1566" s="82" t="str">
        <f t="shared" ca="1" si="176"/>
        <v/>
      </c>
      <c r="I1566" s="82" t="str">
        <f t="shared" ca="1" si="177"/>
        <v/>
      </c>
    </row>
    <row r="1567" spans="2:9" ht="15" thickBot="1" x14ac:dyDescent="0.35">
      <c r="B1567" s="79" t="str">
        <f t="shared" ca="1" si="173"/>
        <v/>
      </c>
      <c r="C1567" s="80" t="str">
        <f t="shared" ca="1" si="174"/>
        <v/>
      </c>
      <c r="D1567" s="83" t="str">
        <f t="shared" ca="1" si="172"/>
        <v/>
      </c>
      <c r="E1567" s="81">
        <f t="shared" ca="1" si="171"/>
        <v>0</v>
      </c>
      <c r="F1567" s="83"/>
      <c r="G1567" s="82" t="str">
        <f t="shared" ca="1" si="175"/>
        <v/>
      </c>
      <c r="H1567" s="82" t="str">
        <f t="shared" ca="1" si="176"/>
        <v/>
      </c>
      <c r="I1567" s="82" t="str">
        <f t="shared" ca="1" si="177"/>
        <v/>
      </c>
    </row>
    <row r="1568" spans="2:9" ht="15" thickBot="1" x14ac:dyDescent="0.35">
      <c r="B1568" s="79" t="str">
        <f t="shared" ca="1" si="173"/>
        <v/>
      </c>
      <c r="C1568" s="80" t="str">
        <f t="shared" ca="1" si="174"/>
        <v/>
      </c>
      <c r="D1568" s="83" t="str">
        <f t="shared" ca="1" si="172"/>
        <v/>
      </c>
      <c r="E1568" s="81">
        <f t="shared" ca="1" si="171"/>
        <v>0</v>
      </c>
      <c r="F1568" s="83"/>
      <c r="G1568" s="82" t="str">
        <f t="shared" ca="1" si="175"/>
        <v/>
      </c>
      <c r="H1568" s="82" t="str">
        <f t="shared" ca="1" si="176"/>
        <v/>
      </c>
      <c r="I1568" s="82" t="str">
        <f t="shared" ca="1" si="177"/>
        <v/>
      </c>
    </row>
    <row r="1569" spans="2:9" ht="15" thickBot="1" x14ac:dyDescent="0.35">
      <c r="B1569" s="79" t="str">
        <f t="shared" ca="1" si="173"/>
        <v/>
      </c>
      <c r="C1569" s="80" t="str">
        <f t="shared" ca="1" si="174"/>
        <v/>
      </c>
      <c r="D1569" s="83" t="str">
        <f t="shared" ca="1" si="172"/>
        <v/>
      </c>
      <c r="E1569" s="81">
        <f t="shared" ca="1" si="171"/>
        <v>0</v>
      </c>
      <c r="F1569" s="83"/>
      <c r="G1569" s="82" t="str">
        <f t="shared" ca="1" si="175"/>
        <v/>
      </c>
      <c r="H1569" s="82" t="str">
        <f t="shared" ca="1" si="176"/>
        <v/>
      </c>
      <c r="I1569" s="82" t="str">
        <f t="shared" ca="1" si="177"/>
        <v/>
      </c>
    </row>
    <row r="1570" spans="2:9" ht="15" thickBot="1" x14ac:dyDescent="0.35">
      <c r="B1570" s="79" t="str">
        <f t="shared" ca="1" si="173"/>
        <v/>
      </c>
      <c r="C1570" s="80" t="str">
        <f t="shared" ca="1" si="174"/>
        <v/>
      </c>
      <c r="D1570" s="83" t="str">
        <f t="shared" ca="1" si="172"/>
        <v/>
      </c>
      <c r="E1570" s="81">
        <f t="shared" ca="1" si="171"/>
        <v>0</v>
      </c>
      <c r="F1570" s="83"/>
      <c r="G1570" s="82" t="str">
        <f t="shared" ca="1" si="175"/>
        <v/>
      </c>
      <c r="H1570" s="82" t="str">
        <f t="shared" ca="1" si="176"/>
        <v/>
      </c>
      <c r="I1570" s="82" t="str">
        <f t="shared" ca="1" si="177"/>
        <v/>
      </c>
    </row>
    <row r="1571" spans="2:9" ht="15" thickBot="1" x14ac:dyDescent="0.35">
      <c r="B1571" s="79" t="str">
        <f t="shared" ca="1" si="173"/>
        <v/>
      </c>
      <c r="C1571" s="80" t="str">
        <f t="shared" ca="1" si="174"/>
        <v/>
      </c>
      <c r="D1571" s="83" t="str">
        <f t="shared" ca="1" si="172"/>
        <v/>
      </c>
      <c r="E1571" s="81">
        <f t="shared" ca="1" si="171"/>
        <v>0</v>
      </c>
      <c r="F1571" s="83"/>
      <c r="G1571" s="82" t="str">
        <f t="shared" ca="1" si="175"/>
        <v/>
      </c>
      <c r="H1571" s="82" t="str">
        <f t="shared" ca="1" si="176"/>
        <v/>
      </c>
      <c r="I1571" s="82" t="str">
        <f t="shared" ca="1" si="177"/>
        <v/>
      </c>
    </row>
    <row r="1572" spans="2:9" ht="15" thickBot="1" x14ac:dyDescent="0.35">
      <c r="B1572" s="79" t="str">
        <f t="shared" ca="1" si="173"/>
        <v/>
      </c>
      <c r="C1572" s="80" t="str">
        <f t="shared" ca="1" si="174"/>
        <v/>
      </c>
      <c r="D1572" s="83" t="str">
        <f t="shared" ca="1" si="172"/>
        <v/>
      </c>
      <c r="E1572" s="81">
        <f t="shared" ref="E1572:E1635" ca="1" si="178">IFERROR(IF(I1571-D1572&lt;$E$13,0,IF(B1572=$I$17,$E$13,IF(B1572&lt;$I$17,0,IF(MOD(B1572-$I$17,$E$18)=0,$E$13,0)))),0)</f>
        <v>0</v>
      </c>
      <c r="F1572" s="83"/>
      <c r="G1572" s="82" t="str">
        <f t="shared" ca="1" si="175"/>
        <v/>
      </c>
      <c r="H1572" s="82" t="str">
        <f t="shared" ca="1" si="176"/>
        <v/>
      </c>
      <c r="I1572" s="82" t="str">
        <f t="shared" ca="1" si="177"/>
        <v/>
      </c>
    </row>
    <row r="1573" spans="2:9" ht="15" thickBot="1" x14ac:dyDescent="0.35">
      <c r="B1573" s="79" t="str">
        <f t="shared" ca="1" si="173"/>
        <v/>
      </c>
      <c r="C1573" s="80" t="str">
        <f t="shared" ca="1" si="174"/>
        <v/>
      </c>
      <c r="D1573" s="83" t="str">
        <f t="shared" ca="1" si="172"/>
        <v/>
      </c>
      <c r="E1573" s="81">
        <f t="shared" ca="1" si="178"/>
        <v>0</v>
      </c>
      <c r="F1573" s="83"/>
      <c r="G1573" s="82" t="str">
        <f t="shared" ca="1" si="175"/>
        <v/>
      </c>
      <c r="H1573" s="82" t="str">
        <f t="shared" ca="1" si="176"/>
        <v/>
      </c>
      <c r="I1573" s="82" t="str">
        <f t="shared" ca="1" si="177"/>
        <v/>
      </c>
    </row>
    <row r="1574" spans="2:9" ht="15" thickBot="1" x14ac:dyDescent="0.35">
      <c r="B1574" s="79" t="str">
        <f t="shared" ca="1" si="173"/>
        <v/>
      </c>
      <c r="C1574" s="80" t="str">
        <f t="shared" ca="1" si="174"/>
        <v/>
      </c>
      <c r="D1574" s="83" t="str">
        <f t="shared" ca="1" si="172"/>
        <v/>
      </c>
      <c r="E1574" s="81">
        <f t="shared" ca="1" si="178"/>
        <v>0</v>
      </c>
      <c r="F1574" s="83"/>
      <c r="G1574" s="82" t="str">
        <f t="shared" ca="1" si="175"/>
        <v/>
      </c>
      <c r="H1574" s="82" t="str">
        <f t="shared" ca="1" si="176"/>
        <v/>
      </c>
      <c r="I1574" s="82" t="str">
        <f t="shared" ca="1" si="177"/>
        <v/>
      </c>
    </row>
    <row r="1575" spans="2:9" ht="15" thickBot="1" x14ac:dyDescent="0.35">
      <c r="B1575" s="79" t="str">
        <f t="shared" ca="1" si="173"/>
        <v/>
      </c>
      <c r="C1575" s="80" t="str">
        <f t="shared" ca="1" si="174"/>
        <v/>
      </c>
      <c r="D1575" s="83" t="str">
        <f t="shared" ca="1" si="172"/>
        <v/>
      </c>
      <c r="E1575" s="81">
        <f t="shared" ca="1" si="178"/>
        <v>0</v>
      </c>
      <c r="F1575" s="83"/>
      <c r="G1575" s="82" t="str">
        <f t="shared" ca="1" si="175"/>
        <v/>
      </c>
      <c r="H1575" s="82" t="str">
        <f t="shared" ca="1" si="176"/>
        <v/>
      </c>
      <c r="I1575" s="82" t="str">
        <f t="shared" ca="1" si="177"/>
        <v/>
      </c>
    </row>
    <row r="1576" spans="2:9" ht="15" thickBot="1" x14ac:dyDescent="0.35">
      <c r="B1576" s="79" t="str">
        <f t="shared" ca="1" si="173"/>
        <v/>
      </c>
      <c r="C1576" s="80" t="str">
        <f t="shared" ca="1" si="174"/>
        <v/>
      </c>
      <c r="D1576" s="83" t="str">
        <f t="shared" ca="1" si="172"/>
        <v/>
      </c>
      <c r="E1576" s="81">
        <f t="shared" ca="1" si="178"/>
        <v>0</v>
      </c>
      <c r="F1576" s="83"/>
      <c r="G1576" s="82" t="str">
        <f t="shared" ca="1" si="175"/>
        <v/>
      </c>
      <c r="H1576" s="82" t="str">
        <f t="shared" ca="1" si="176"/>
        <v/>
      </c>
      <c r="I1576" s="82" t="str">
        <f t="shared" ca="1" si="177"/>
        <v/>
      </c>
    </row>
    <row r="1577" spans="2:9" ht="15" thickBot="1" x14ac:dyDescent="0.35">
      <c r="B1577" s="79" t="str">
        <f t="shared" ca="1" si="173"/>
        <v/>
      </c>
      <c r="C1577" s="80" t="str">
        <f t="shared" ca="1" si="174"/>
        <v/>
      </c>
      <c r="D1577" s="83" t="str">
        <f t="shared" ref="D1577:D1633" ca="1" si="179">IF(B1577="","",IF(I1576&lt;payment_4,I1576*(1+rate_4),payment_4))</f>
        <v/>
      </c>
      <c r="E1577" s="81">
        <f t="shared" ca="1" si="178"/>
        <v>0</v>
      </c>
      <c r="F1577" s="83"/>
      <c r="G1577" s="82" t="str">
        <f t="shared" ca="1" si="175"/>
        <v/>
      </c>
      <c r="H1577" s="82" t="str">
        <f t="shared" ca="1" si="176"/>
        <v/>
      </c>
      <c r="I1577" s="82" t="str">
        <f t="shared" ca="1" si="177"/>
        <v/>
      </c>
    </row>
    <row r="1578" spans="2:9" ht="15" thickBot="1" x14ac:dyDescent="0.35">
      <c r="B1578" s="79" t="str">
        <f t="shared" ca="1" si="173"/>
        <v/>
      </c>
      <c r="C1578" s="80" t="str">
        <f t="shared" ca="1" si="174"/>
        <v/>
      </c>
      <c r="D1578" s="83" t="str">
        <f t="shared" ca="1" si="179"/>
        <v/>
      </c>
      <c r="E1578" s="81">
        <f t="shared" ca="1" si="178"/>
        <v>0</v>
      </c>
      <c r="F1578" s="83"/>
      <c r="G1578" s="82" t="str">
        <f t="shared" ca="1" si="175"/>
        <v/>
      </c>
      <c r="H1578" s="82" t="str">
        <f t="shared" ca="1" si="176"/>
        <v/>
      </c>
      <c r="I1578" s="82" t="str">
        <f t="shared" ca="1" si="177"/>
        <v/>
      </c>
    </row>
    <row r="1579" spans="2:9" ht="15" thickBot="1" x14ac:dyDescent="0.35">
      <c r="B1579" s="79" t="str">
        <f t="shared" ca="1" si="173"/>
        <v/>
      </c>
      <c r="C1579" s="80" t="str">
        <f t="shared" ca="1" si="174"/>
        <v/>
      </c>
      <c r="D1579" s="83" t="str">
        <f t="shared" ca="1" si="179"/>
        <v/>
      </c>
      <c r="E1579" s="81">
        <f t="shared" ca="1" si="178"/>
        <v>0</v>
      </c>
      <c r="F1579" s="83"/>
      <c r="G1579" s="82" t="str">
        <f t="shared" ca="1" si="175"/>
        <v/>
      </c>
      <c r="H1579" s="82" t="str">
        <f t="shared" ca="1" si="176"/>
        <v/>
      </c>
      <c r="I1579" s="82" t="str">
        <f t="shared" ca="1" si="177"/>
        <v/>
      </c>
    </row>
    <row r="1580" spans="2:9" ht="15" thickBot="1" x14ac:dyDescent="0.35">
      <c r="B1580" s="79" t="str">
        <f t="shared" ca="1" si="173"/>
        <v/>
      </c>
      <c r="C1580" s="80" t="str">
        <f t="shared" ca="1" si="174"/>
        <v/>
      </c>
      <c r="D1580" s="83" t="str">
        <f t="shared" ca="1" si="179"/>
        <v/>
      </c>
      <c r="E1580" s="81">
        <f t="shared" ca="1" si="178"/>
        <v>0</v>
      </c>
      <c r="F1580" s="83"/>
      <c r="G1580" s="82" t="str">
        <f t="shared" ca="1" si="175"/>
        <v/>
      </c>
      <c r="H1580" s="82" t="str">
        <f t="shared" ca="1" si="176"/>
        <v/>
      </c>
      <c r="I1580" s="82" t="str">
        <f t="shared" ca="1" si="177"/>
        <v/>
      </c>
    </row>
    <row r="1581" spans="2:9" ht="15" thickBot="1" x14ac:dyDescent="0.35">
      <c r="B1581" s="79" t="str">
        <f t="shared" ca="1" si="173"/>
        <v/>
      </c>
      <c r="C1581" s="80" t="str">
        <f t="shared" ca="1" si="174"/>
        <v/>
      </c>
      <c r="D1581" s="83" t="str">
        <f t="shared" ca="1" si="179"/>
        <v/>
      </c>
      <c r="E1581" s="81">
        <f t="shared" ca="1" si="178"/>
        <v>0</v>
      </c>
      <c r="F1581" s="83"/>
      <c r="G1581" s="82" t="str">
        <f t="shared" ca="1" si="175"/>
        <v/>
      </c>
      <c r="H1581" s="82" t="str">
        <f t="shared" ca="1" si="176"/>
        <v/>
      </c>
      <c r="I1581" s="82" t="str">
        <f t="shared" ca="1" si="177"/>
        <v/>
      </c>
    </row>
    <row r="1582" spans="2:9" ht="15" thickBot="1" x14ac:dyDescent="0.35">
      <c r="B1582" s="79" t="str">
        <f t="shared" ca="1" si="173"/>
        <v/>
      </c>
      <c r="C1582" s="80" t="str">
        <f t="shared" ca="1" si="174"/>
        <v/>
      </c>
      <c r="D1582" s="83" t="str">
        <f t="shared" ca="1" si="179"/>
        <v/>
      </c>
      <c r="E1582" s="81">
        <f t="shared" ca="1" si="178"/>
        <v>0</v>
      </c>
      <c r="F1582" s="83"/>
      <c r="G1582" s="82" t="str">
        <f t="shared" ca="1" si="175"/>
        <v/>
      </c>
      <c r="H1582" s="82" t="str">
        <f t="shared" ca="1" si="176"/>
        <v/>
      </c>
      <c r="I1582" s="82" t="str">
        <f t="shared" ca="1" si="177"/>
        <v/>
      </c>
    </row>
    <row r="1583" spans="2:9" ht="15" thickBot="1" x14ac:dyDescent="0.35">
      <c r="B1583" s="79" t="str">
        <f t="shared" ref="B1583:B1646" ca="1" si="180">IFERROR(IF(I1582&lt;=0,"",B1582+1),"")</f>
        <v/>
      </c>
      <c r="C1583" s="80" t="str">
        <f t="shared" ca="1" si="174"/>
        <v/>
      </c>
      <c r="D1583" s="83" t="str">
        <f t="shared" ca="1" si="179"/>
        <v/>
      </c>
      <c r="E1583" s="81">
        <f t="shared" ca="1" si="178"/>
        <v>0</v>
      </c>
      <c r="F1583" s="83"/>
      <c r="G1583" s="82" t="str">
        <f t="shared" ca="1" si="175"/>
        <v/>
      </c>
      <c r="H1583" s="82" t="str">
        <f t="shared" ca="1" si="176"/>
        <v/>
      </c>
      <c r="I1583" s="82" t="str">
        <f t="shared" ca="1" si="177"/>
        <v/>
      </c>
    </row>
    <row r="1584" spans="2:9" ht="15" thickBot="1" x14ac:dyDescent="0.35">
      <c r="B1584" s="79" t="str">
        <f t="shared" ca="1" si="180"/>
        <v/>
      </c>
      <c r="C1584" s="80" t="str">
        <f t="shared" ca="1" si="174"/>
        <v/>
      </c>
      <c r="D1584" s="83" t="str">
        <f t="shared" ca="1" si="179"/>
        <v/>
      </c>
      <c r="E1584" s="81">
        <f t="shared" ca="1" si="178"/>
        <v>0</v>
      </c>
      <c r="F1584" s="83"/>
      <c r="G1584" s="82" t="str">
        <f t="shared" ca="1" si="175"/>
        <v/>
      </c>
      <c r="H1584" s="82" t="str">
        <f t="shared" ca="1" si="176"/>
        <v/>
      </c>
      <c r="I1584" s="82" t="str">
        <f t="shared" ca="1" si="177"/>
        <v/>
      </c>
    </row>
    <row r="1585" spans="2:9" ht="15" thickBot="1" x14ac:dyDescent="0.35">
      <c r="B1585" s="79" t="str">
        <f t="shared" ca="1" si="180"/>
        <v/>
      </c>
      <c r="C1585" s="80" t="str">
        <f t="shared" ca="1" si="174"/>
        <v/>
      </c>
      <c r="D1585" s="83" t="str">
        <f t="shared" ca="1" si="179"/>
        <v/>
      </c>
      <c r="E1585" s="81">
        <f t="shared" ca="1" si="178"/>
        <v>0</v>
      </c>
      <c r="F1585" s="83"/>
      <c r="G1585" s="82" t="str">
        <f t="shared" ca="1" si="175"/>
        <v/>
      </c>
      <c r="H1585" s="82" t="str">
        <f t="shared" ca="1" si="176"/>
        <v/>
      </c>
      <c r="I1585" s="82" t="str">
        <f t="shared" ca="1" si="177"/>
        <v/>
      </c>
    </row>
    <row r="1586" spans="2:9" ht="15" thickBot="1" x14ac:dyDescent="0.35">
      <c r="B1586" s="79" t="str">
        <f t="shared" ca="1" si="180"/>
        <v/>
      </c>
      <c r="C1586" s="80" t="str">
        <f t="shared" ca="1" si="174"/>
        <v/>
      </c>
      <c r="D1586" s="83" t="str">
        <f t="shared" ca="1" si="179"/>
        <v/>
      </c>
      <c r="E1586" s="81">
        <f t="shared" ca="1" si="178"/>
        <v>0</v>
      </c>
      <c r="F1586" s="83"/>
      <c r="G1586" s="82" t="str">
        <f t="shared" ca="1" si="175"/>
        <v/>
      </c>
      <c r="H1586" s="82" t="str">
        <f t="shared" ca="1" si="176"/>
        <v/>
      </c>
      <c r="I1586" s="82" t="str">
        <f t="shared" ca="1" si="177"/>
        <v/>
      </c>
    </row>
    <row r="1587" spans="2:9" ht="15" thickBot="1" x14ac:dyDescent="0.35">
      <c r="B1587" s="79" t="str">
        <f t="shared" ca="1" si="180"/>
        <v/>
      </c>
      <c r="C1587" s="80" t="str">
        <f t="shared" ca="1" si="174"/>
        <v/>
      </c>
      <c r="D1587" s="83" t="str">
        <f t="shared" ca="1" si="179"/>
        <v/>
      </c>
      <c r="E1587" s="81">
        <f t="shared" ca="1" si="178"/>
        <v>0</v>
      </c>
      <c r="F1587" s="83"/>
      <c r="G1587" s="82" t="str">
        <f t="shared" ca="1" si="175"/>
        <v/>
      </c>
      <c r="H1587" s="82" t="str">
        <f t="shared" ca="1" si="176"/>
        <v/>
      </c>
      <c r="I1587" s="82" t="str">
        <f t="shared" ca="1" si="177"/>
        <v/>
      </c>
    </row>
    <row r="1588" spans="2:9" ht="15" thickBot="1" x14ac:dyDescent="0.35">
      <c r="B1588" s="79" t="str">
        <f t="shared" ca="1" si="180"/>
        <v/>
      </c>
      <c r="C1588" s="80" t="str">
        <f t="shared" ca="1" si="174"/>
        <v/>
      </c>
      <c r="D1588" s="83" t="str">
        <f t="shared" ca="1" si="179"/>
        <v/>
      </c>
      <c r="E1588" s="81">
        <f t="shared" ca="1" si="178"/>
        <v>0</v>
      </c>
      <c r="F1588" s="83"/>
      <c r="G1588" s="82" t="str">
        <f t="shared" ca="1" si="175"/>
        <v/>
      </c>
      <c r="H1588" s="82" t="str">
        <f t="shared" ca="1" si="176"/>
        <v/>
      </c>
      <c r="I1588" s="82" t="str">
        <f t="shared" ca="1" si="177"/>
        <v/>
      </c>
    </row>
    <row r="1589" spans="2:9" ht="15" thickBot="1" x14ac:dyDescent="0.35">
      <c r="B1589" s="79" t="str">
        <f t="shared" ca="1" si="180"/>
        <v/>
      </c>
      <c r="C1589" s="80" t="str">
        <f t="shared" ca="1" si="174"/>
        <v/>
      </c>
      <c r="D1589" s="83" t="str">
        <f t="shared" ca="1" si="179"/>
        <v/>
      </c>
      <c r="E1589" s="81">
        <f t="shared" ca="1" si="178"/>
        <v>0</v>
      </c>
      <c r="F1589" s="83"/>
      <c r="G1589" s="82" t="str">
        <f t="shared" ca="1" si="175"/>
        <v/>
      </c>
      <c r="H1589" s="82" t="str">
        <f t="shared" ca="1" si="176"/>
        <v/>
      </c>
      <c r="I1589" s="82" t="str">
        <f t="shared" ca="1" si="177"/>
        <v/>
      </c>
    </row>
    <row r="1590" spans="2:9" ht="15" thickBot="1" x14ac:dyDescent="0.35">
      <c r="B1590" s="79" t="str">
        <f t="shared" ca="1" si="180"/>
        <v/>
      </c>
      <c r="C1590" s="80" t="str">
        <f t="shared" ca="1" si="174"/>
        <v/>
      </c>
      <c r="D1590" s="83" t="str">
        <f t="shared" ca="1" si="179"/>
        <v/>
      </c>
      <c r="E1590" s="81">
        <f t="shared" ca="1" si="178"/>
        <v>0</v>
      </c>
      <c r="F1590" s="83"/>
      <c r="G1590" s="82" t="str">
        <f t="shared" ca="1" si="175"/>
        <v/>
      </c>
      <c r="H1590" s="82" t="str">
        <f t="shared" ca="1" si="176"/>
        <v/>
      </c>
      <c r="I1590" s="82" t="str">
        <f t="shared" ca="1" si="177"/>
        <v/>
      </c>
    </row>
    <row r="1591" spans="2:9" ht="15" thickBot="1" x14ac:dyDescent="0.35">
      <c r="B1591" s="79" t="str">
        <f t="shared" ca="1" si="180"/>
        <v/>
      </c>
      <c r="C1591" s="80" t="str">
        <f t="shared" ca="1" si="174"/>
        <v/>
      </c>
      <c r="D1591" s="83" t="str">
        <f t="shared" ca="1" si="179"/>
        <v/>
      </c>
      <c r="E1591" s="81">
        <f t="shared" ca="1" si="178"/>
        <v>0</v>
      </c>
      <c r="F1591" s="83"/>
      <c r="G1591" s="82" t="str">
        <f t="shared" ca="1" si="175"/>
        <v/>
      </c>
      <c r="H1591" s="82" t="str">
        <f t="shared" ca="1" si="176"/>
        <v/>
      </c>
      <c r="I1591" s="82" t="str">
        <f t="shared" ca="1" si="177"/>
        <v/>
      </c>
    </row>
    <row r="1592" spans="2:9" ht="15" thickBot="1" x14ac:dyDescent="0.35">
      <c r="B1592" s="79" t="str">
        <f t="shared" ca="1" si="180"/>
        <v/>
      </c>
      <c r="C1592" s="80" t="str">
        <f t="shared" ca="1" si="174"/>
        <v/>
      </c>
      <c r="D1592" s="83" t="str">
        <f t="shared" ca="1" si="179"/>
        <v/>
      </c>
      <c r="E1592" s="81">
        <f t="shared" ca="1" si="178"/>
        <v>0</v>
      </c>
      <c r="F1592" s="83"/>
      <c r="G1592" s="82" t="str">
        <f t="shared" ca="1" si="175"/>
        <v/>
      </c>
      <c r="H1592" s="82" t="str">
        <f t="shared" ca="1" si="176"/>
        <v/>
      </c>
      <c r="I1592" s="82" t="str">
        <f t="shared" ca="1" si="177"/>
        <v/>
      </c>
    </row>
    <row r="1593" spans="2:9" ht="15" thickBot="1" x14ac:dyDescent="0.35">
      <c r="B1593" s="79" t="str">
        <f t="shared" ca="1" si="180"/>
        <v/>
      </c>
      <c r="C1593" s="80" t="str">
        <f t="shared" ca="1" si="174"/>
        <v/>
      </c>
      <c r="D1593" s="83" t="str">
        <f t="shared" ca="1" si="179"/>
        <v/>
      </c>
      <c r="E1593" s="81">
        <f t="shared" ca="1" si="178"/>
        <v>0</v>
      </c>
      <c r="F1593" s="83"/>
      <c r="G1593" s="82" t="str">
        <f t="shared" ca="1" si="175"/>
        <v/>
      </c>
      <c r="H1593" s="82" t="str">
        <f t="shared" ca="1" si="176"/>
        <v/>
      </c>
      <c r="I1593" s="82" t="str">
        <f t="shared" ca="1" si="177"/>
        <v/>
      </c>
    </row>
    <row r="1594" spans="2:9" ht="15" thickBot="1" x14ac:dyDescent="0.35">
      <c r="B1594" s="79" t="str">
        <f t="shared" ca="1" si="180"/>
        <v/>
      </c>
      <c r="C1594" s="80" t="str">
        <f t="shared" ca="1" si="174"/>
        <v/>
      </c>
      <c r="D1594" s="83" t="str">
        <f t="shared" ca="1" si="179"/>
        <v/>
      </c>
      <c r="E1594" s="81">
        <f t="shared" ca="1" si="178"/>
        <v>0</v>
      </c>
      <c r="F1594" s="83"/>
      <c r="G1594" s="82" t="str">
        <f t="shared" ca="1" si="175"/>
        <v/>
      </c>
      <c r="H1594" s="82" t="str">
        <f t="shared" ca="1" si="176"/>
        <v/>
      </c>
      <c r="I1594" s="82" t="str">
        <f t="shared" ca="1" si="177"/>
        <v/>
      </c>
    </row>
    <row r="1595" spans="2:9" ht="15" thickBot="1" x14ac:dyDescent="0.35">
      <c r="B1595" s="79" t="str">
        <f t="shared" ca="1" si="180"/>
        <v/>
      </c>
      <c r="C1595" s="80" t="str">
        <f t="shared" ca="1" si="174"/>
        <v/>
      </c>
      <c r="D1595" s="83" t="str">
        <f t="shared" ca="1" si="179"/>
        <v/>
      </c>
      <c r="E1595" s="81">
        <f t="shared" ca="1" si="178"/>
        <v>0</v>
      </c>
      <c r="F1595" s="83"/>
      <c r="G1595" s="82" t="str">
        <f t="shared" ca="1" si="175"/>
        <v/>
      </c>
      <c r="H1595" s="82" t="str">
        <f t="shared" ca="1" si="176"/>
        <v/>
      </c>
      <c r="I1595" s="82" t="str">
        <f t="shared" ca="1" si="177"/>
        <v/>
      </c>
    </row>
    <row r="1596" spans="2:9" ht="15" thickBot="1" x14ac:dyDescent="0.35">
      <c r="B1596" s="79" t="str">
        <f t="shared" ca="1" si="180"/>
        <v/>
      </c>
      <c r="C1596" s="80" t="str">
        <f t="shared" ca="1" si="174"/>
        <v/>
      </c>
      <c r="D1596" s="83" t="str">
        <f t="shared" ca="1" si="179"/>
        <v/>
      </c>
      <c r="E1596" s="81">
        <f t="shared" ca="1" si="178"/>
        <v>0</v>
      </c>
      <c r="F1596" s="83"/>
      <c r="G1596" s="82" t="str">
        <f t="shared" ca="1" si="175"/>
        <v/>
      </c>
      <c r="H1596" s="82" t="str">
        <f t="shared" ca="1" si="176"/>
        <v/>
      </c>
      <c r="I1596" s="82" t="str">
        <f t="shared" ca="1" si="177"/>
        <v/>
      </c>
    </row>
    <row r="1597" spans="2:9" ht="15" thickBot="1" x14ac:dyDescent="0.35">
      <c r="B1597" s="79" t="str">
        <f t="shared" ca="1" si="180"/>
        <v/>
      </c>
      <c r="C1597" s="80" t="str">
        <f t="shared" ca="1" si="174"/>
        <v/>
      </c>
      <c r="D1597" s="83" t="str">
        <f t="shared" ca="1" si="179"/>
        <v/>
      </c>
      <c r="E1597" s="81">
        <f t="shared" ca="1" si="178"/>
        <v>0</v>
      </c>
      <c r="F1597" s="83"/>
      <c r="G1597" s="82" t="str">
        <f t="shared" ca="1" si="175"/>
        <v/>
      </c>
      <c r="H1597" s="82" t="str">
        <f t="shared" ca="1" si="176"/>
        <v/>
      </c>
      <c r="I1597" s="82" t="str">
        <f t="shared" ca="1" si="177"/>
        <v/>
      </c>
    </row>
    <row r="1598" spans="2:9" ht="15" thickBot="1" x14ac:dyDescent="0.35">
      <c r="B1598" s="79" t="str">
        <f t="shared" ca="1" si="180"/>
        <v/>
      </c>
      <c r="C1598" s="80" t="str">
        <f t="shared" ca="1" si="174"/>
        <v/>
      </c>
      <c r="D1598" s="83" t="str">
        <f t="shared" ca="1" si="179"/>
        <v/>
      </c>
      <c r="E1598" s="81">
        <f t="shared" ca="1" si="178"/>
        <v>0</v>
      </c>
      <c r="F1598" s="83"/>
      <c r="G1598" s="82" t="str">
        <f t="shared" ca="1" si="175"/>
        <v/>
      </c>
      <c r="H1598" s="82" t="str">
        <f t="shared" ca="1" si="176"/>
        <v/>
      </c>
      <c r="I1598" s="82" t="str">
        <f t="shared" ca="1" si="177"/>
        <v/>
      </c>
    </row>
    <row r="1599" spans="2:9" ht="15" thickBot="1" x14ac:dyDescent="0.35">
      <c r="B1599" s="79" t="str">
        <f t="shared" ca="1" si="180"/>
        <v/>
      </c>
      <c r="C1599" s="80" t="str">
        <f t="shared" ca="1" si="174"/>
        <v/>
      </c>
      <c r="D1599" s="83" t="str">
        <f t="shared" ca="1" si="179"/>
        <v/>
      </c>
      <c r="E1599" s="81">
        <f t="shared" ca="1" si="178"/>
        <v>0</v>
      </c>
      <c r="F1599" s="83"/>
      <c r="G1599" s="82" t="str">
        <f t="shared" ca="1" si="175"/>
        <v/>
      </c>
      <c r="H1599" s="82" t="str">
        <f t="shared" ca="1" si="176"/>
        <v/>
      </c>
      <c r="I1599" s="82" t="str">
        <f t="shared" ca="1" si="177"/>
        <v/>
      </c>
    </row>
    <row r="1600" spans="2:9" ht="15" thickBot="1" x14ac:dyDescent="0.35">
      <c r="B1600" s="79" t="str">
        <f t="shared" ca="1" si="180"/>
        <v/>
      </c>
      <c r="C1600" s="80" t="str">
        <f t="shared" ca="1" si="174"/>
        <v/>
      </c>
      <c r="D1600" s="83" t="str">
        <f t="shared" ca="1" si="179"/>
        <v/>
      </c>
      <c r="E1600" s="81">
        <f t="shared" ca="1" si="178"/>
        <v>0</v>
      </c>
      <c r="F1600" s="83"/>
      <c r="G1600" s="82" t="str">
        <f t="shared" ca="1" si="175"/>
        <v/>
      </c>
      <c r="H1600" s="82" t="str">
        <f t="shared" ca="1" si="176"/>
        <v/>
      </c>
      <c r="I1600" s="82" t="str">
        <f t="shared" ca="1" si="177"/>
        <v/>
      </c>
    </row>
    <row r="1601" spans="2:9" ht="15" thickBot="1" x14ac:dyDescent="0.35">
      <c r="B1601" s="79" t="str">
        <f t="shared" ca="1" si="180"/>
        <v/>
      </c>
      <c r="C1601" s="80" t="str">
        <f t="shared" ca="1" si="174"/>
        <v/>
      </c>
      <c r="D1601" s="83" t="str">
        <f t="shared" ca="1" si="179"/>
        <v/>
      </c>
      <c r="E1601" s="81">
        <f t="shared" ca="1" si="178"/>
        <v>0</v>
      </c>
      <c r="F1601" s="83"/>
      <c r="G1601" s="82" t="str">
        <f t="shared" ca="1" si="175"/>
        <v/>
      </c>
      <c r="H1601" s="82" t="str">
        <f t="shared" ca="1" si="176"/>
        <v/>
      </c>
      <c r="I1601" s="82" t="str">
        <f t="shared" ca="1" si="177"/>
        <v/>
      </c>
    </row>
    <row r="1602" spans="2:9" ht="15" thickBot="1" x14ac:dyDescent="0.35">
      <c r="B1602" s="79" t="str">
        <f t="shared" ca="1" si="180"/>
        <v/>
      </c>
      <c r="C1602" s="80" t="str">
        <f t="shared" ca="1" si="174"/>
        <v/>
      </c>
      <c r="D1602" s="83" t="str">
        <f t="shared" ca="1" si="179"/>
        <v/>
      </c>
      <c r="E1602" s="81">
        <f t="shared" ca="1" si="178"/>
        <v>0</v>
      </c>
      <c r="F1602" s="83"/>
      <c r="G1602" s="82" t="str">
        <f t="shared" ca="1" si="175"/>
        <v/>
      </c>
      <c r="H1602" s="82" t="str">
        <f t="shared" ca="1" si="176"/>
        <v/>
      </c>
      <c r="I1602" s="82" t="str">
        <f t="shared" ca="1" si="177"/>
        <v/>
      </c>
    </row>
    <row r="1603" spans="2:9" ht="15" thickBot="1" x14ac:dyDescent="0.35">
      <c r="B1603" s="79" t="str">
        <f t="shared" ca="1" si="180"/>
        <v/>
      </c>
      <c r="C1603" s="80" t="str">
        <f t="shared" ca="1" si="174"/>
        <v/>
      </c>
      <c r="D1603" s="83" t="str">
        <f t="shared" ca="1" si="179"/>
        <v/>
      </c>
      <c r="E1603" s="81">
        <f t="shared" ca="1" si="178"/>
        <v>0</v>
      </c>
      <c r="F1603" s="83"/>
      <c r="G1603" s="82" t="str">
        <f t="shared" ca="1" si="175"/>
        <v/>
      </c>
      <c r="H1603" s="82" t="str">
        <f t="shared" ca="1" si="176"/>
        <v/>
      </c>
      <c r="I1603" s="82" t="str">
        <f t="shared" ca="1" si="177"/>
        <v/>
      </c>
    </row>
    <row r="1604" spans="2:9" ht="15" thickBot="1" x14ac:dyDescent="0.35">
      <c r="B1604" s="79" t="str">
        <f t="shared" ca="1" si="180"/>
        <v/>
      </c>
      <c r="C1604" s="80" t="str">
        <f t="shared" ca="1" si="174"/>
        <v/>
      </c>
      <c r="D1604" s="83" t="str">
        <f t="shared" ca="1" si="179"/>
        <v/>
      </c>
      <c r="E1604" s="81">
        <f t="shared" ca="1" si="178"/>
        <v>0</v>
      </c>
      <c r="F1604" s="83"/>
      <c r="G1604" s="82" t="str">
        <f t="shared" ca="1" si="175"/>
        <v/>
      </c>
      <c r="H1604" s="82" t="str">
        <f t="shared" ca="1" si="176"/>
        <v/>
      </c>
      <c r="I1604" s="82" t="str">
        <f t="shared" ca="1" si="177"/>
        <v/>
      </c>
    </row>
    <row r="1605" spans="2:9" ht="15" thickBot="1" x14ac:dyDescent="0.35">
      <c r="B1605" s="79" t="str">
        <f t="shared" ca="1" si="180"/>
        <v/>
      </c>
      <c r="C1605" s="80" t="str">
        <f t="shared" ca="1" si="174"/>
        <v/>
      </c>
      <c r="D1605" s="83" t="str">
        <f t="shared" ca="1" si="179"/>
        <v/>
      </c>
      <c r="E1605" s="81">
        <f t="shared" ca="1" si="178"/>
        <v>0</v>
      </c>
      <c r="F1605" s="83"/>
      <c r="G1605" s="82" t="str">
        <f t="shared" ca="1" si="175"/>
        <v/>
      </c>
      <c r="H1605" s="82" t="str">
        <f t="shared" ca="1" si="176"/>
        <v/>
      </c>
      <c r="I1605" s="82" t="str">
        <f t="shared" ca="1" si="177"/>
        <v/>
      </c>
    </row>
    <row r="1606" spans="2:9" ht="15" thickBot="1" x14ac:dyDescent="0.35">
      <c r="B1606" s="79" t="str">
        <f t="shared" ca="1" si="180"/>
        <v/>
      </c>
      <c r="C1606" s="80" t="str">
        <f t="shared" ca="1" si="174"/>
        <v/>
      </c>
      <c r="D1606" s="83" t="str">
        <f t="shared" ca="1" si="179"/>
        <v/>
      </c>
      <c r="E1606" s="81">
        <f t="shared" ca="1" si="178"/>
        <v>0</v>
      </c>
      <c r="F1606" s="83"/>
      <c r="G1606" s="82" t="str">
        <f t="shared" ca="1" si="175"/>
        <v/>
      </c>
      <c r="H1606" s="82" t="str">
        <f t="shared" ca="1" si="176"/>
        <v/>
      </c>
      <c r="I1606" s="82" t="str">
        <f t="shared" ca="1" si="177"/>
        <v/>
      </c>
    </row>
    <row r="1607" spans="2:9" ht="15" thickBot="1" x14ac:dyDescent="0.35">
      <c r="B1607" s="79" t="str">
        <f t="shared" ca="1" si="180"/>
        <v/>
      </c>
      <c r="C1607" s="80" t="str">
        <f t="shared" ca="1" si="174"/>
        <v/>
      </c>
      <c r="D1607" s="83" t="str">
        <f t="shared" ca="1" si="179"/>
        <v/>
      </c>
      <c r="E1607" s="81">
        <f t="shared" ca="1" si="178"/>
        <v>0</v>
      </c>
      <c r="F1607" s="83"/>
      <c r="G1607" s="82" t="str">
        <f t="shared" ca="1" si="175"/>
        <v/>
      </c>
      <c r="H1607" s="82" t="str">
        <f t="shared" ca="1" si="176"/>
        <v/>
      </c>
      <c r="I1607" s="82" t="str">
        <f t="shared" ca="1" si="177"/>
        <v/>
      </c>
    </row>
    <row r="1608" spans="2:9" ht="15" thickBot="1" x14ac:dyDescent="0.35">
      <c r="B1608" s="79" t="str">
        <f t="shared" ca="1" si="180"/>
        <v/>
      </c>
      <c r="C1608" s="80" t="str">
        <f t="shared" ca="1" si="174"/>
        <v/>
      </c>
      <c r="D1608" s="83" t="str">
        <f t="shared" ca="1" si="179"/>
        <v/>
      </c>
      <c r="E1608" s="81">
        <f t="shared" ca="1" si="178"/>
        <v>0</v>
      </c>
      <c r="F1608" s="83"/>
      <c r="G1608" s="82" t="str">
        <f t="shared" ca="1" si="175"/>
        <v/>
      </c>
      <c r="H1608" s="82" t="str">
        <f t="shared" ca="1" si="176"/>
        <v/>
      </c>
      <c r="I1608" s="82" t="str">
        <f t="shared" ca="1" si="177"/>
        <v/>
      </c>
    </row>
    <row r="1609" spans="2:9" ht="15" thickBot="1" x14ac:dyDescent="0.35">
      <c r="B1609" s="79" t="str">
        <f t="shared" ca="1" si="180"/>
        <v/>
      </c>
      <c r="C1609" s="80" t="str">
        <f t="shared" ca="1" si="174"/>
        <v/>
      </c>
      <c r="D1609" s="83" t="str">
        <f t="shared" ca="1" si="179"/>
        <v/>
      </c>
      <c r="E1609" s="81">
        <f t="shared" ca="1" si="178"/>
        <v>0</v>
      </c>
      <c r="F1609" s="83"/>
      <c r="G1609" s="82" t="str">
        <f t="shared" ca="1" si="175"/>
        <v/>
      </c>
      <c r="H1609" s="82" t="str">
        <f t="shared" ca="1" si="176"/>
        <v/>
      </c>
      <c r="I1609" s="82" t="str">
        <f t="shared" ca="1" si="177"/>
        <v/>
      </c>
    </row>
    <row r="1610" spans="2:9" ht="15" thickBot="1" x14ac:dyDescent="0.35">
      <c r="B1610" s="79" t="str">
        <f t="shared" ca="1" si="180"/>
        <v/>
      </c>
      <c r="C1610" s="80" t="str">
        <f t="shared" ca="1" si="174"/>
        <v/>
      </c>
      <c r="D1610" s="83" t="str">
        <f t="shared" ca="1" si="179"/>
        <v/>
      </c>
      <c r="E1610" s="81">
        <f t="shared" ca="1" si="178"/>
        <v>0</v>
      </c>
      <c r="F1610" s="83"/>
      <c r="G1610" s="82" t="str">
        <f t="shared" ca="1" si="175"/>
        <v/>
      </c>
      <c r="H1610" s="82" t="str">
        <f t="shared" ca="1" si="176"/>
        <v/>
      </c>
      <c r="I1610" s="82" t="str">
        <f t="shared" ca="1" si="177"/>
        <v/>
      </c>
    </row>
    <row r="1611" spans="2:9" ht="15" thickBot="1" x14ac:dyDescent="0.35">
      <c r="B1611" s="79" t="str">
        <f t="shared" ca="1" si="180"/>
        <v/>
      </c>
      <c r="C1611" s="80" t="str">
        <f t="shared" ca="1" si="174"/>
        <v/>
      </c>
      <c r="D1611" s="83" t="str">
        <f t="shared" ca="1" si="179"/>
        <v/>
      </c>
      <c r="E1611" s="81">
        <f t="shared" ca="1" si="178"/>
        <v>0</v>
      </c>
      <c r="F1611" s="83"/>
      <c r="G1611" s="82" t="str">
        <f t="shared" ca="1" si="175"/>
        <v/>
      </c>
      <c r="H1611" s="82" t="str">
        <f t="shared" ca="1" si="176"/>
        <v/>
      </c>
      <c r="I1611" s="82" t="str">
        <f t="shared" ca="1" si="177"/>
        <v/>
      </c>
    </row>
    <row r="1612" spans="2:9" ht="15" thickBot="1" x14ac:dyDescent="0.35">
      <c r="B1612" s="79" t="str">
        <f t="shared" ca="1" si="180"/>
        <v/>
      </c>
      <c r="C1612" s="80" t="str">
        <f t="shared" ca="1" si="174"/>
        <v/>
      </c>
      <c r="D1612" s="83" t="str">
        <f t="shared" ca="1" si="179"/>
        <v/>
      </c>
      <c r="E1612" s="81">
        <f t="shared" ca="1" si="178"/>
        <v>0</v>
      </c>
      <c r="F1612" s="83"/>
      <c r="G1612" s="82" t="str">
        <f t="shared" ca="1" si="175"/>
        <v/>
      </c>
      <c r="H1612" s="82" t="str">
        <f t="shared" ca="1" si="176"/>
        <v/>
      </c>
      <c r="I1612" s="82" t="str">
        <f t="shared" ca="1" si="177"/>
        <v/>
      </c>
    </row>
    <row r="1613" spans="2:9" ht="15" thickBot="1" x14ac:dyDescent="0.35">
      <c r="B1613" s="79" t="str">
        <f t="shared" ca="1" si="180"/>
        <v/>
      </c>
      <c r="C1613" s="80" t="str">
        <f t="shared" ca="1" si="174"/>
        <v/>
      </c>
      <c r="D1613" s="83" t="str">
        <f t="shared" ca="1" si="179"/>
        <v/>
      </c>
      <c r="E1613" s="81">
        <f t="shared" ca="1" si="178"/>
        <v>0</v>
      </c>
      <c r="F1613" s="83"/>
      <c r="G1613" s="82" t="str">
        <f t="shared" ca="1" si="175"/>
        <v/>
      </c>
      <c r="H1613" s="82" t="str">
        <f t="shared" ca="1" si="176"/>
        <v/>
      </c>
      <c r="I1613" s="82" t="str">
        <f t="shared" ca="1" si="177"/>
        <v/>
      </c>
    </row>
    <row r="1614" spans="2:9" ht="15" thickBot="1" x14ac:dyDescent="0.35">
      <c r="B1614" s="79" t="str">
        <f t="shared" ca="1" si="180"/>
        <v/>
      </c>
      <c r="C1614" s="80" t="str">
        <f t="shared" ca="1" si="174"/>
        <v/>
      </c>
      <c r="D1614" s="83" t="str">
        <f t="shared" ca="1" si="179"/>
        <v/>
      </c>
      <c r="E1614" s="81">
        <f t="shared" ca="1" si="178"/>
        <v>0</v>
      </c>
      <c r="F1614" s="83"/>
      <c r="G1614" s="82" t="str">
        <f t="shared" ca="1" si="175"/>
        <v/>
      </c>
      <c r="H1614" s="82" t="str">
        <f t="shared" ca="1" si="176"/>
        <v/>
      </c>
      <c r="I1614" s="82" t="str">
        <f t="shared" ca="1" si="177"/>
        <v/>
      </c>
    </row>
    <row r="1615" spans="2:9" ht="15" thickBot="1" x14ac:dyDescent="0.35">
      <c r="B1615" s="79" t="str">
        <f t="shared" ca="1" si="180"/>
        <v/>
      </c>
      <c r="C1615" s="80" t="str">
        <f t="shared" ca="1" si="174"/>
        <v/>
      </c>
      <c r="D1615" s="83" t="str">
        <f t="shared" ca="1" si="179"/>
        <v/>
      </c>
      <c r="E1615" s="81">
        <f t="shared" ca="1" si="178"/>
        <v>0</v>
      </c>
      <c r="F1615" s="83"/>
      <c r="G1615" s="82" t="str">
        <f t="shared" ca="1" si="175"/>
        <v/>
      </c>
      <c r="H1615" s="82" t="str">
        <f t="shared" ca="1" si="176"/>
        <v/>
      </c>
      <c r="I1615" s="82" t="str">
        <f t="shared" ca="1" si="177"/>
        <v/>
      </c>
    </row>
    <row r="1616" spans="2:9" ht="15" thickBot="1" x14ac:dyDescent="0.35">
      <c r="B1616" s="79" t="str">
        <f t="shared" ca="1" si="180"/>
        <v/>
      </c>
      <c r="C1616" s="80" t="str">
        <f t="shared" ca="1" si="174"/>
        <v/>
      </c>
      <c r="D1616" s="83" t="str">
        <f t="shared" ca="1" si="179"/>
        <v/>
      </c>
      <c r="E1616" s="81">
        <f t="shared" ca="1" si="178"/>
        <v>0</v>
      </c>
      <c r="F1616" s="83"/>
      <c r="G1616" s="82" t="str">
        <f t="shared" ca="1" si="175"/>
        <v/>
      </c>
      <c r="H1616" s="82" t="str">
        <f t="shared" ca="1" si="176"/>
        <v/>
      </c>
      <c r="I1616" s="82" t="str">
        <f t="shared" ca="1" si="177"/>
        <v/>
      </c>
    </row>
    <row r="1617" spans="2:9" ht="15" thickBot="1" x14ac:dyDescent="0.35">
      <c r="B1617" s="79" t="str">
        <f t="shared" ca="1" si="180"/>
        <v/>
      </c>
      <c r="C1617" s="80" t="str">
        <f t="shared" ca="1" si="174"/>
        <v/>
      </c>
      <c r="D1617" s="83" t="str">
        <f t="shared" ca="1" si="179"/>
        <v/>
      </c>
      <c r="E1617" s="81">
        <f t="shared" ca="1" si="178"/>
        <v>0</v>
      </c>
      <c r="F1617" s="83"/>
      <c r="G1617" s="82" t="str">
        <f t="shared" ca="1" si="175"/>
        <v/>
      </c>
      <c r="H1617" s="82" t="str">
        <f t="shared" ca="1" si="176"/>
        <v/>
      </c>
      <c r="I1617" s="82" t="str">
        <f t="shared" ca="1" si="177"/>
        <v/>
      </c>
    </row>
    <row r="1618" spans="2:9" ht="15" thickBot="1" x14ac:dyDescent="0.35">
      <c r="B1618" s="79" t="str">
        <f t="shared" ca="1" si="180"/>
        <v/>
      </c>
      <c r="C1618" s="80" t="str">
        <f t="shared" ca="1" si="174"/>
        <v/>
      </c>
      <c r="D1618" s="83" t="str">
        <f t="shared" ca="1" si="179"/>
        <v/>
      </c>
      <c r="E1618" s="81">
        <f t="shared" ca="1" si="178"/>
        <v>0</v>
      </c>
      <c r="F1618" s="83"/>
      <c r="G1618" s="82" t="str">
        <f t="shared" ca="1" si="175"/>
        <v/>
      </c>
      <c r="H1618" s="82" t="str">
        <f t="shared" ca="1" si="176"/>
        <v/>
      </c>
      <c r="I1618" s="82" t="str">
        <f t="shared" ca="1" si="177"/>
        <v/>
      </c>
    </row>
    <row r="1619" spans="2:9" ht="15" thickBot="1" x14ac:dyDescent="0.35">
      <c r="B1619" s="79" t="str">
        <f t="shared" ca="1" si="180"/>
        <v/>
      </c>
      <c r="C1619" s="80" t="str">
        <f t="shared" ca="1" si="174"/>
        <v/>
      </c>
      <c r="D1619" s="83" t="str">
        <f t="shared" ca="1" si="179"/>
        <v/>
      </c>
      <c r="E1619" s="81">
        <f t="shared" ca="1" si="178"/>
        <v>0</v>
      </c>
      <c r="F1619" s="83"/>
      <c r="G1619" s="82" t="str">
        <f t="shared" ca="1" si="175"/>
        <v/>
      </c>
      <c r="H1619" s="82" t="str">
        <f t="shared" ca="1" si="176"/>
        <v/>
      </c>
      <c r="I1619" s="82" t="str">
        <f t="shared" ca="1" si="177"/>
        <v/>
      </c>
    </row>
    <row r="1620" spans="2:9" ht="15" thickBot="1" x14ac:dyDescent="0.35">
      <c r="B1620" s="79" t="str">
        <f t="shared" ca="1" si="180"/>
        <v/>
      </c>
      <c r="C1620" s="80" t="str">
        <f t="shared" ca="1" si="174"/>
        <v/>
      </c>
      <c r="D1620" s="83" t="str">
        <f t="shared" ca="1" si="179"/>
        <v/>
      </c>
      <c r="E1620" s="81">
        <f t="shared" ca="1" si="178"/>
        <v>0</v>
      </c>
      <c r="F1620" s="83"/>
      <c r="G1620" s="82" t="str">
        <f t="shared" ca="1" si="175"/>
        <v/>
      </c>
      <c r="H1620" s="82" t="str">
        <f t="shared" ca="1" si="176"/>
        <v/>
      </c>
      <c r="I1620" s="82" t="str">
        <f t="shared" ca="1" si="177"/>
        <v/>
      </c>
    </row>
    <row r="1621" spans="2:9" ht="15" thickBot="1" x14ac:dyDescent="0.35">
      <c r="B1621" s="79" t="str">
        <f t="shared" ca="1" si="180"/>
        <v/>
      </c>
      <c r="C1621" s="80" t="str">
        <f t="shared" ca="1" si="174"/>
        <v/>
      </c>
      <c r="D1621" s="83" t="str">
        <f t="shared" ca="1" si="179"/>
        <v/>
      </c>
      <c r="E1621" s="81">
        <f t="shared" ca="1" si="178"/>
        <v>0</v>
      </c>
      <c r="F1621" s="83"/>
      <c r="G1621" s="82" t="str">
        <f t="shared" ca="1" si="175"/>
        <v/>
      </c>
      <c r="H1621" s="82" t="str">
        <f t="shared" ca="1" si="176"/>
        <v/>
      </c>
      <c r="I1621" s="82" t="str">
        <f t="shared" ca="1" si="177"/>
        <v/>
      </c>
    </row>
    <row r="1622" spans="2:9" ht="15" thickBot="1" x14ac:dyDescent="0.35">
      <c r="B1622" s="79" t="str">
        <f t="shared" ca="1" si="180"/>
        <v/>
      </c>
      <c r="C1622" s="80" t="str">
        <f t="shared" ca="1" si="174"/>
        <v/>
      </c>
      <c r="D1622" s="83" t="str">
        <f t="shared" ca="1" si="179"/>
        <v/>
      </c>
      <c r="E1622" s="81">
        <f t="shared" ca="1" si="178"/>
        <v>0</v>
      </c>
      <c r="F1622" s="83"/>
      <c r="G1622" s="82" t="str">
        <f t="shared" ca="1" si="175"/>
        <v/>
      </c>
      <c r="H1622" s="82" t="str">
        <f t="shared" ca="1" si="176"/>
        <v/>
      </c>
      <c r="I1622" s="82" t="str">
        <f t="shared" ca="1" si="177"/>
        <v/>
      </c>
    </row>
    <row r="1623" spans="2:9" ht="15" thickBot="1" x14ac:dyDescent="0.35">
      <c r="B1623" s="79" t="str">
        <f t="shared" ca="1" si="180"/>
        <v/>
      </c>
      <c r="C1623" s="80" t="str">
        <f t="shared" ca="1" si="174"/>
        <v/>
      </c>
      <c r="D1623" s="83" t="str">
        <f t="shared" ca="1" si="179"/>
        <v/>
      </c>
      <c r="E1623" s="81">
        <f t="shared" ca="1" si="178"/>
        <v>0</v>
      </c>
      <c r="F1623" s="83"/>
      <c r="G1623" s="82" t="str">
        <f t="shared" ca="1" si="175"/>
        <v/>
      </c>
      <c r="H1623" s="82" t="str">
        <f t="shared" ca="1" si="176"/>
        <v/>
      </c>
      <c r="I1623" s="82" t="str">
        <f t="shared" ca="1" si="177"/>
        <v/>
      </c>
    </row>
    <row r="1624" spans="2:9" ht="15" thickBot="1" x14ac:dyDescent="0.35">
      <c r="B1624" s="79" t="str">
        <f t="shared" ca="1" si="180"/>
        <v/>
      </c>
      <c r="C1624" s="80" t="str">
        <f t="shared" ref="C1624:C1650" ca="1" si="181">IF($E$10="End of the Period",IF(B1624="","",IF(OR(payment_frequency_4="Weekly",payment_frequency_4="Bi-weekly",payment_frequency_4="Semi-monthly"),first_payment_date_4+B1624*VLOOKUP(payment_frequency_4,periodic_table,2,0),EDATE(first_payment_date_4,B1624*VLOOKUP(payment_frequency_4,periodic_table,2,0)))),IF(B1624="","",IF(OR(payment_frequency_4="Weekly",payment_frequency_4="Bi-weekly",payment_frequency_4="Semi-monthly"),first_payment_date_4+(B1624-1)*VLOOKUP(payment_frequency_4,periodic_table,2,0),EDATE(first_payment_date_4,(B1624-1)*VLOOKUP(payment_frequency_4,periodic_table,2,0)))))</f>
        <v/>
      </c>
      <c r="D1624" s="83" t="str">
        <f t="shared" ca="1" si="179"/>
        <v/>
      </c>
      <c r="E1624" s="81">
        <f t="shared" ca="1" si="178"/>
        <v>0</v>
      </c>
      <c r="F1624" s="83"/>
      <c r="G1624" s="82" t="str">
        <f t="shared" ref="G1624:G1650" ca="1" si="182">IF(AND(payment_type_4=1,B1624=1),0,IF(B1624="","",I1623*rate_4))</f>
        <v/>
      </c>
      <c r="H1624" s="82" t="str">
        <f t="shared" ca="1" si="176"/>
        <v/>
      </c>
      <c r="I1624" s="82" t="str">
        <f t="shared" ca="1" si="177"/>
        <v/>
      </c>
    </row>
    <row r="1625" spans="2:9" ht="15" thickBot="1" x14ac:dyDescent="0.35">
      <c r="B1625" s="79" t="str">
        <f t="shared" ca="1" si="180"/>
        <v/>
      </c>
      <c r="C1625" s="80" t="str">
        <f t="shared" ca="1" si="181"/>
        <v/>
      </c>
      <c r="D1625" s="83" t="str">
        <f t="shared" ca="1" si="179"/>
        <v/>
      </c>
      <c r="E1625" s="81">
        <f t="shared" ca="1" si="178"/>
        <v>0</v>
      </c>
      <c r="F1625" s="83"/>
      <c r="G1625" s="82" t="str">
        <f t="shared" ca="1" si="182"/>
        <v/>
      </c>
      <c r="H1625" s="82" t="str">
        <f t="shared" ref="H1625:H1650" ca="1" si="183">IF(B1625="","",D1625-G1625+E1625+F1625)</f>
        <v/>
      </c>
      <c r="I1625" s="82" t="str">
        <f t="shared" ref="I1625:I1650" ca="1" si="184">IFERROR(IF(H1625&lt;=0,"",I1624-H1625),"")</f>
        <v/>
      </c>
    </row>
    <row r="1626" spans="2:9" ht="15" thickBot="1" x14ac:dyDescent="0.35">
      <c r="B1626" s="79" t="str">
        <f t="shared" ca="1" si="180"/>
        <v/>
      </c>
      <c r="C1626" s="80" t="str">
        <f t="shared" ca="1" si="181"/>
        <v/>
      </c>
      <c r="D1626" s="83" t="str">
        <f t="shared" ca="1" si="179"/>
        <v/>
      </c>
      <c r="E1626" s="81">
        <f t="shared" ca="1" si="178"/>
        <v>0</v>
      </c>
      <c r="F1626" s="83"/>
      <c r="G1626" s="82" t="str">
        <f t="shared" ca="1" si="182"/>
        <v/>
      </c>
      <c r="H1626" s="82" t="str">
        <f t="shared" ca="1" si="183"/>
        <v/>
      </c>
      <c r="I1626" s="82" t="str">
        <f t="shared" ca="1" si="184"/>
        <v/>
      </c>
    </row>
    <row r="1627" spans="2:9" ht="15" thickBot="1" x14ac:dyDescent="0.35">
      <c r="B1627" s="79" t="str">
        <f t="shared" ca="1" si="180"/>
        <v/>
      </c>
      <c r="C1627" s="80" t="str">
        <f t="shared" ca="1" si="181"/>
        <v/>
      </c>
      <c r="D1627" s="83" t="str">
        <f t="shared" ca="1" si="179"/>
        <v/>
      </c>
      <c r="E1627" s="81">
        <f t="shared" ca="1" si="178"/>
        <v>0</v>
      </c>
      <c r="F1627" s="83"/>
      <c r="G1627" s="82" t="str">
        <f t="shared" ca="1" si="182"/>
        <v/>
      </c>
      <c r="H1627" s="82" t="str">
        <f t="shared" ca="1" si="183"/>
        <v/>
      </c>
      <c r="I1627" s="82" t="str">
        <f t="shared" ca="1" si="184"/>
        <v/>
      </c>
    </row>
    <row r="1628" spans="2:9" ht="15" thickBot="1" x14ac:dyDescent="0.35">
      <c r="B1628" s="79" t="str">
        <f t="shared" ca="1" si="180"/>
        <v/>
      </c>
      <c r="C1628" s="80" t="str">
        <f t="shared" ca="1" si="181"/>
        <v/>
      </c>
      <c r="D1628" s="83" t="str">
        <f t="shared" ca="1" si="179"/>
        <v/>
      </c>
      <c r="E1628" s="81">
        <f t="shared" ca="1" si="178"/>
        <v>0</v>
      </c>
      <c r="F1628" s="83"/>
      <c r="G1628" s="82" t="str">
        <f t="shared" ca="1" si="182"/>
        <v/>
      </c>
      <c r="H1628" s="82" t="str">
        <f t="shared" ca="1" si="183"/>
        <v/>
      </c>
      <c r="I1628" s="82" t="str">
        <f t="shared" ca="1" si="184"/>
        <v/>
      </c>
    </row>
    <row r="1629" spans="2:9" ht="15" thickBot="1" x14ac:dyDescent="0.35">
      <c r="B1629" s="79" t="str">
        <f t="shared" ca="1" si="180"/>
        <v/>
      </c>
      <c r="C1629" s="80" t="str">
        <f t="shared" ca="1" si="181"/>
        <v/>
      </c>
      <c r="D1629" s="83" t="str">
        <f t="shared" ca="1" si="179"/>
        <v/>
      </c>
      <c r="E1629" s="81">
        <f t="shared" ca="1" si="178"/>
        <v>0</v>
      </c>
      <c r="F1629" s="83"/>
      <c r="G1629" s="82" t="str">
        <f t="shared" ca="1" si="182"/>
        <v/>
      </c>
      <c r="H1629" s="82" t="str">
        <f t="shared" ca="1" si="183"/>
        <v/>
      </c>
      <c r="I1629" s="82" t="str">
        <f t="shared" ca="1" si="184"/>
        <v/>
      </c>
    </row>
    <row r="1630" spans="2:9" ht="15" thickBot="1" x14ac:dyDescent="0.35">
      <c r="B1630" s="79" t="str">
        <f t="shared" ca="1" si="180"/>
        <v/>
      </c>
      <c r="C1630" s="80" t="str">
        <f t="shared" ca="1" si="181"/>
        <v/>
      </c>
      <c r="D1630" s="83" t="str">
        <f t="shared" ca="1" si="179"/>
        <v/>
      </c>
      <c r="E1630" s="81">
        <f t="shared" ca="1" si="178"/>
        <v>0</v>
      </c>
      <c r="F1630" s="83"/>
      <c r="G1630" s="82" t="str">
        <f t="shared" ca="1" si="182"/>
        <v/>
      </c>
      <c r="H1630" s="82" t="str">
        <f t="shared" ca="1" si="183"/>
        <v/>
      </c>
      <c r="I1630" s="82" t="str">
        <f t="shared" ca="1" si="184"/>
        <v/>
      </c>
    </row>
    <row r="1631" spans="2:9" ht="15" thickBot="1" x14ac:dyDescent="0.35">
      <c r="B1631" s="79" t="str">
        <f t="shared" ca="1" si="180"/>
        <v/>
      </c>
      <c r="C1631" s="80" t="str">
        <f t="shared" ca="1" si="181"/>
        <v/>
      </c>
      <c r="D1631" s="83" t="str">
        <f t="shared" ca="1" si="179"/>
        <v/>
      </c>
      <c r="E1631" s="81">
        <f t="shared" ca="1" si="178"/>
        <v>0</v>
      </c>
      <c r="F1631" s="83"/>
      <c r="G1631" s="82" t="str">
        <f t="shared" ca="1" si="182"/>
        <v/>
      </c>
      <c r="H1631" s="82" t="str">
        <f t="shared" ca="1" si="183"/>
        <v/>
      </c>
      <c r="I1631" s="82" t="str">
        <f t="shared" ca="1" si="184"/>
        <v/>
      </c>
    </row>
    <row r="1632" spans="2:9" ht="15" thickBot="1" x14ac:dyDescent="0.35">
      <c r="B1632" s="79" t="str">
        <f t="shared" ca="1" si="180"/>
        <v/>
      </c>
      <c r="C1632" s="80" t="str">
        <f t="shared" ca="1" si="181"/>
        <v/>
      </c>
      <c r="D1632" s="83" t="str">
        <f t="shared" ca="1" si="179"/>
        <v/>
      </c>
      <c r="E1632" s="81">
        <f t="shared" ca="1" si="178"/>
        <v>0</v>
      </c>
      <c r="F1632" s="83"/>
      <c r="G1632" s="82" t="str">
        <f t="shared" ca="1" si="182"/>
        <v/>
      </c>
      <c r="H1632" s="82" t="str">
        <f t="shared" ca="1" si="183"/>
        <v/>
      </c>
      <c r="I1632" s="82" t="str">
        <f t="shared" ca="1" si="184"/>
        <v/>
      </c>
    </row>
    <row r="1633" spans="2:9" ht="15" thickBot="1" x14ac:dyDescent="0.35">
      <c r="B1633" s="79" t="str">
        <f t="shared" ca="1" si="180"/>
        <v/>
      </c>
      <c r="C1633" s="80" t="str">
        <f t="shared" ca="1" si="181"/>
        <v/>
      </c>
      <c r="D1633" s="83" t="str">
        <f t="shared" ca="1" si="179"/>
        <v/>
      </c>
      <c r="E1633" s="81">
        <f t="shared" ca="1" si="178"/>
        <v>0</v>
      </c>
      <c r="F1633" s="83"/>
      <c r="G1633" s="82" t="str">
        <f t="shared" ca="1" si="182"/>
        <v/>
      </c>
      <c r="H1633" s="82" t="str">
        <f t="shared" ca="1" si="183"/>
        <v/>
      </c>
      <c r="I1633" s="82" t="str">
        <f t="shared" ca="1" si="184"/>
        <v/>
      </c>
    </row>
    <row r="1634" spans="2:9" ht="15" thickBot="1" x14ac:dyDescent="0.35">
      <c r="B1634" s="79" t="str">
        <f t="shared" ca="1" si="180"/>
        <v/>
      </c>
      <c r="C1634" s="80" t="str">
        <f t="shared" ca="1" si="181"/>
        <v/>
      </c>
      <c r="D1634" s="83" t="str">
        <f t="shared" ref="D1634:D1650" ca="1" si="185">IF(B1634="","",IF(I1633&lt;payment_4,I1633*(1+rate_4),payment_4))</f>
        <v/>
      </c>
      <c r="E1634" s="81">
        <f t="shared" ca="1" si="178"/>
        <v>0</v>
      </c>
      <c r="F1634" s="83"/>
      <c r="G1634" s="82" t="str">
        <f t="shared" ca="1" si="182"/>
        <v/>
      </c>
      <c r="H1634" s="82" t="str">
        <f t="shared" ca="1" si="183"/>
        <v/>
      </c>
      <c r="I1634" s="82" t="str">
        <f t="shared" ca="1" si="184"/>
        <v/>
      </c>
    </row>
    <row r="1635" spans="2:9" ht="15" thickBot="1" x14ac:dyDescent="0.35">
      <c r="B1635" s="79" t="str">
        <f t="shared" ca="1" si="180"/>
        <v/>
      </c>
      <c r="C1635" s="80" t="str">
        <f t="shared" ca="1" si="181"/>
        <v/>
      </c>
      <c r="D1635" s="83" t="str">
        <f t="shared" ca="1" si="185"/>
        <v/>
      </c>
      <c r="E1635" s="81">
        <f t="shared" ca="1" si="178"/>
        <v>0</v>
      </c>
      <c r="F1635" s="83"/>
      <c r="G1635" s="82" t="str">
        <f t="shared" ca="1" si="182"/>
        <v/>
      </c>
      <c r="H1635" s="82" t="str">
        <f t="shared" ca="1" si="183"/>
        <v/>
      </c>
      <c r="I1635" s="82" t="str">
        <f t="shared" ca="1" si="184"/>
        <v/>
      </c>
    </row>
    <row r="1636" spans="2:9" ht="15" thickBot="1" x14ac:dyDescent="0.35">
      <c r="B1636" s="79" t="str">
        <f t="shared" ca="1" si="180"/>
        <v/>
      </c>
      <c r="C1636" s="80" t="str">
        <f t="shared" ca="1" si="181"/>
        <v/>
      </c>
      <c r="D1636" s="83" t="str">
        <f t="shared" ca="1" si="185"/>
        <v/>
      </c>
      <c r="E1636" s="81">
        <f t="shared" ref="E1636:E1650" ca="1" si="186">IFERROR(IF(I1635-D1636&lt;$E$13,0,IF(B1636=$I$17,$E$13,IF(B1636&lt;$I$17,0,IF(MOD(B1636-$I$17,$E$18)=0,$E$13,0)))),0)</f>
        <v>0</v>
      </c>
      <c r="F1636" s="83"/>
      <c r="G1636" s="82" t="str">
        <f t="shared" ca="1" si="182"/>
        <v/>
      </c>
      <c r="H1636" s="82" t="str">
        <f t="shared" ca="1" si="183"/>
        <v/>
      </c>
      <c r="I1636" s="82" t="str">
        <f t="shared" ca="1" si="184"/>
        <v/>
      </c>
    </row>
    <row r="1637" spans="2:9" ht="15" thickBot="1" x14ac:dyDescent="0.35">
      <c r="B1637" s="79" t="str">
        <f t="shared" ca="1" si="180"/>
        <v/>
      </c>
      <c r="C1637" s="80" t="str">
        <f t="shared" ca="1" si="181"/>
        <v/>
      </c>
      <c r="D1637" s="83" t="str">
        <f t="shared" ca="1" si="185"/>
        <v/>
      </c>
      <c r="E1637" s="81">
        <f t="shared" ca="1" si="186"/>
        <v>0</v>
      </c>
      <c r="F1637" s="83"/>
      <c r="G1637" s="82" t="str">
        <f t="shared" ca="1" si="182"/>
        <v/>
      </c>
      <c r="H1637" s="82" t="str">
        <f t="shared" ca="1" si="183"/>
        <v/>
      </c>
      <c r="I1637" s="82" t="str">
        <f t="shared" ca="1" si="184"/>
        <v/>
      </c>
    </row>
    <row r="1638" spans="2:9" ht="15" thickBot="1" x14ac:dyDescent="0.35">
      <c r="B1638" s="79" t="str">
        <f t="shared" ca="1" si="180"/>
        <v/>
      </c>
      <c r="C1638" s="80" t="str">
        <f t="shared" ca="1" si="181"/>
        <v/>
      </c>
      <c r="D1638" s="83" t="str">
        <f t="shared" ca="1" si="185"/>
        <v/>
      </c>
      <c r="E1638" s="81">
        <f t="shared" ca="1" si="186"/>
        <v>0</v>
      </c>
      <c r="F1638" s="83"/>
      <c r="G1638" s="82" t="str">
        <f t="shared" ca="1" si="182"/>
        <v/>
      </c>
      <c r="H1638" s="82" t="str">
        <f t="shared" ca="1" si="183"/>
        <v/>
      </c>
      <c r="I1638" s="82" t="str">
        <f t="shared" ca="1" si="184"/>
        <v/>
      </c>
    </row>
    <row r="1639" spans="2:9" ht="15" thickBot="1" x14ac:dyDescent="0.35">
      <c r="B1639" s="79" t="str">
        <f t="shared" ca="1" si="180"/>
        <v/>
      </c>
      <c r="C1639" s="80" t="str">
        <f t="shared" ca="1" si="181"/>
        <v/>
      </c>
      <c r="D1639" s="83" t="str">
        <f t="shared" ca="1" si="185"/>
        <v/>
      </c>
      <c r="E1639" s="81">
        <f t="shared" ca="1" si="186"/>
        <v>0</v>
      </c>
      <c r="F1639" s="83"/>
      <c r="G1639" s="82" t="str">
        <f t="shared" ca="1" si="182"/>
        <v/>
      </c>
      <c r="H1639" s="82" t="str">
        <f t="shared" ca="1" si="183"/>
        <v/>
      </c>
      <c r="I1639" s="82" t="str">
        <f t="shared" ca="1" si="184"/>
        <v/>
      </c>
    </row>
    <row r="1640" spans="2:9" ht="15" thickBot="1" x14ac:dyDescent="0.35">
      <c r="B1640" s="79" t="str">
        <f t="shared" ca="1" si="180"/>
        <v/>
      </c>
      <c r="C1640" s="80" t="str">
        <f t="shared" ca="1" si="181"/>
        <v/>
      </c>
      <c r="D1640" s="83" t="str">
        <f t="shared" ca="1" si="185"/>
        <v/>
      </c>
      <c r="E1640" s="81">
        <f t="shared" ca="1" si="186"/>
        <v>0</v>
      </c>
      <c r="F1640" s="83"/>
      <c r="G1640" s="82" t="str">
        <f t="shared" ca="1" si="182"/>
        <v/>
      </c>
      <c r="H1640" s="82" t="str">
        <f t="shared" ca="1" si="183"/>
        <v/>
      </c>
      <c r="I1640" s="82" t="str">
        <f t="shared" ca="1" si="184"/>
        <v/>
      </c>
    </row>
    <row r="1641" spans="2:9" ht="15" thickBot="1" x14ac:dyDescent="0.35">
      <c r="B1641" s="79" t="str">
        <f t="shared" ca="1" si="180"/>
        <v/>
      </c>
      <c r="C1641" s="80" t="str">
        <f t="shared" ca="1" si="181"/>
        <v/>
      </c>
      <c r="D1641" s="83" t="str">
        <f t="shared" ca="1" si="185"/>
        <v/>
      </c>
      <c r="E1641" s="81">
        <f t="shared" ca="1" si="186"/>
        <v>0</v>
      </c>
      <c r="F1641" s="83"/>
      <c r="G1641" s="82" t="str">
        <f t="shared" ca="1" si="182"/>
        <v/>
      </c>
      <c r="H1641" s="82" t="str">
        <f t="shared" ca="1" si="183"/>
        <v/>
      </c>
      <c r="I1641" s="82" t="str">
        <f t="shared" ca="1" si="184"/>
        <v/>
      </c>
    </row>
    <row r="1642" spans="2:9" ht="15" thickBot="1" x14ac:dyDescent="0.35">
      <c r="B1642" s="79" t="str">
        <f t="shared" ca="1" si="180"/>
        <v/>
      </c>
      <c r="C1642" s="80" t="str">
        <f t="shared" ca="1" si="181"/>
        <v/>
      </c>
      <c r="D1642" s="83" t="str">
        <f t="shared" ca="1" si="185"/>
        <v/>
      </c>
      <c r="E1642" s="81">
        <f t="shared" ca="1" si="186"/>
        <v>0</v>
      </c>
      <c r="F1642" s="83"/>
      <c r="G1642" s="82" t="str">
        <f t="shared" ca="1" si="182"/>
        <v/>
      </c>
      <c r="H1642" s="82" t="str">
        <f t="shared" ca="1" si="183"/>
        <v/>
      </c>
      <c r="I1642" s="82" t="str">
        <f t="shared" ca="1" si="184"/>
        <v/>
      </c>
    </row>
    <row r="1643" spans="2:9" ht="15" thickBot="1" x14ac:dyDescent="0.35">
      <c r="B1643" s="79" t="str">
        <f t="shared" ca="1" si="180"/>
        <v/>
      </c>
      <c r="C1643" s="80" t="str">
        <f t="shared" ca="1" si="181"/>
        <v/>
      </c>
      <c r="D1643" s="83" t="str">
        <f t="shared" ca="1" si="185"/>
        <v/>
      </c>
      <c r="E1643" s="81">
        <f t="shared" ca="1" si="186"/>
        <v>0</v>
      </c>
      <c r="F1643" s="83"/>
      <c r="G1643" s="82" t="str">
        <f t="shared" ca="1" si="182"/>
        <v/>
      </c>
      <c r="H1643" s="82" t="str">
        <f t="shared" ca="1" si="183"/>
        <v/>
      </c>
      <c r="I1643" s="82" t="str">
        <f t="shared" ca="1" si="184"/>
        <v/>
      </c>
    </row>
    <row r="1644" spans="2:9" ht="15" thickBot="1" x14ac:dyDescent="0.35">
      <c r="B1644" s="79" t="str">
        <f t="shared" ca="1" si="180"/>
        <v/>
      </c>
      <c r="C1644" s="80" t="str">
        <f t="shared" ca="1" si="181"/>
        <v/>
      </c>
      <c r="D1644" s="83" t="str">
        <f t="shared" ca="1" si="185"/>
        <v/>
      </c>
      <c r="E1644" s="81">
        <f t="shared" ca="1" si="186"/>
        <v>0</v>
      </c>
      <c r="F1644" s="83"/>
      <c r="G1644" s="82" t="str">
        <f t="shared" ca="1" si="182"/>
        <v/>
      </c>
      <c r="H1644" s="82" t="str">
        <f t="shared" ca="1" si="183"/>
        <v/>
      </c>
      <c r="I1644" s="82" t="str">
        <f t="shared" ca="1" si="184"/>
        <v/>
      </c>
    </row>
    <row r="1645" spans="2:9" ht="15" thickBot="1" x14ac:dyDescent="0.35">
      <c r="B1645" s="79" t="str">
        <f t="shared" ca="1" si="180"/>
        <v/>
      </c>
      <c r="C1645" s="80" t="str">
        <f t="shared" ca="1" si="181"/>
        <v/>
      </c>
      <c r="D1645" s="83" t="str">
        <f t="shared" ca="1" si="185"/>
        <v/>
      </c>
      <c r="E1645" s="81">
        <f t="shared" ca="1" si="186"/>
        <v>0</v>
      </c>
      <c r="F1645" s="83"/>
      <c r="G1645" s="82" t="str">
        <f t="shared" ca="1" si="182"/>
        <v/>
      </c>
      <c r="H1645" s="82" t="str">
        <f t="shared" ca="1" si="183"/>
        <v/>
      </c>
      <c r="I1645" s="82" t="str">
        <f t="shared" ca="1" si="184"/>
        <v/>
      </c>
    </row>
    <row r="1646" spans="2:9" ht="15" thickBot="1" x14ac:dyDescent="0.35">
      <c r="B1646" s="79" t="str">
        <f t="shared" ca="1" si="180"/>
        <v/>
      </c>
      <c r="C1646" s="80" t="str">
        <f t="shared" ca="1" si="181"/>
        <v/>
      </c>
      <c r="D1646" s="83" t="str">
        <f t="shared" ca="1" si="185"/>
        <v/>
      </c>
      <c r="E1646" s="81">
        <f t="shared" ca="1" si="186"/>
        <v>0</v>
      </c>
      <c r="F1646" s="83"/>
      <c r="G1646" s="82" t="str">
        <f t="shared" ca="1" si="182"/>
        <v/>
      </c>
      <c r="H1646" s="82" t="str">
        <f t="shared" ca="1" si="183"/>
        <v/>
      </c>
      <c r="I1646" s="82" t="str">
        <f t="shared" ca="1" si="184"/>
        <v/>
      </c>
    </row>
    <row r="1647" spans="2:9" ht="15" thickBot="1" x14ac:dyDescent="0.35">
      <c r="B1647" s="79" t="str">
        <f t="shared" ref="B1647:B1650" ca="1" si="187">IFERROR(IF(I1646&lt;=0,"",B1646+1),"")</f>
        <v/>
      </c>
      <c r="C1647" s="80" t="str">
        <f t="shared" ca="1" si="181"/>
        <v/>
      </c>
      <c r="D1647" s="83" t="str">
        <f t="shared" ca="1" si="185"/>
        <v/>
      </c>
      <c r="E1647" s="81">
        <f t="shared" ca="1" si="186"/>
        <v>0</v>
      </c>
      <c r="F1647" s="83"/>
      <c r="G1647" s="82" t="str">
        <f t="shared" ca="1" si="182"/>
        <v/>
      </c>
      <c r="H1647" s="82" t="str">
        <f t="shared" ca="1" si="183"/>
        <v/>
      </c>
      <c r="I1647" s="82" t="str">
        <f t="shared" ca="1" si="184"/>
        <v/>
      </c>
    </row>
    <row r="1648" spans="2:9" ht="15" thickBot="1" x14ac:dyDescent="0.35">
      <c r="B1648" s="79" t="str">
        <f t="shared" ca="1" si="187"/>
        <v/>
      </c>
      <c r="C1648" s="80" t="str">
        <f t="shared" ca="1" si="181"/>
        <v/>
      </c>
      <c r="D1648" s="83" t="str">
        <f t="shared" ca="1" si="185"/>
        <v/>
      </c>
      <c r="E1648" s="81">
        <f t="shared" ca="1" si="186"/>
        <v>0</v>
      </c>
      <c r="F1648" s="83"/>
      <c r="G1648" s="82" t="str">
        <f t="shared" ca="1" si="182"/>
        <v/>
      </c>
      <c r="H1648" s="82" t="str">
        <f t="shared" ca="1" si="183"/>
        <v/>
      </c>
      <c r="I1648" s="82" t="str">
        <f t="shared" ca="1" si="184"/>
        <v/>
      </c>
    </row>
    <row r="1649" spans="2:9" ht="15" thickBot="1" x14ac:dyDescent="0.35">
      <c r="B1649" s="79" t="str">
        <f t="shared" ca="1" si="187"/>
        <v/>
      </c>
      <c r="C1649" s="80" t="str">
        <f t="shared" ca="1" si="181"/>
        <v/>
      </c>
      <c r="D1649" s="83" t="str">
        <f t="shared" ca="1" si="185"/>
        <v/>
      </c>
      <c r="E1649" s="81">
        <f t="shared" ca="1" si="186"/>
        <v>0</v>
      </c>
      <c r="F1649" s="83"/>
      <c r="G1649" s="82" t="str">
        <f t="shared" ca="1" si="182"/>
        <v/>
      </c>
      <c r="H1649" s="82" t="str">
        <f t="shared" ca="1" si="183"/>
        <v/>
      </c>
      <c r="I1649" s="82" t="str">
        <f t="shared" ca="1" si="184"/>
        <v/>
      </c>
    </row>
    <row r="1650" spans="2:9" ht="15" thickBot="1" x14ac:dyDescent="0.35">
      <c r="B1650" s="79" t="str">
        <f t="shared" ca="1" si="187"/>
        <v/>
      </c>
      <c r="C1650" s="80" t="str">
        <f t="shared" ca="1" si="181"/>
        <v/>
      </c>
      <c r="D1650" s="83" t="str">
        <f t="shared" ca="1" si="185"/>
        <v/>
      </c>
      <c r="E1650" s="81">
        <f t="shared" ca="1" si="186"/>
        <v>0</v>
      </c>
      <c r="F1650" s="83"/>
      <c r="G1650" s="82" t="str">
        <f t="shared" ca="1" si="182"/>
        <v/>
      </c>
      <c r="H1650" s="82" t="str">
        <f t="shared" ca="1" si="183"/>
        <v/>
      </c>
      <c r="I1650" s="82" t="str">
        <f t="shared" ca="1" si="184"/>
        <v/>
      </c>
    </row>
    <row r="1651" spans="2:9" x14ac:dyDescent="0.3">
      <c r="B1651" s="71"/>
      <c r="C1651" s="71"/>
      <c r="D1651" s="72"/>
      <c r="E1651" s="72"/>
      <c r="F1651" s="72"/>
      <c r="G1651" s="72"/>
      <c r="H1651" s="72"/>
      <c r="I1651" s="72"/>
    </row>
  </sheetData>
  <mergeCells count="8">
    <mergeCell ref="F14:I15"/>
    <mergeCell ref="B20:C20"/>
    <mergeCell ref="B4:D4"/>
    <mergeCell ref="G4:I4"/>
    <mergeCell ref="J5:L11"/>
    <mergeCell ref="B6:D6"/>
    <mergeCell ref="G6:H6"/>
    <mergeCell ref="F12:I13"/>
  </mergeCells>
  <conditionalFormatting sqref="B23">
    <cfRule type="expression" dxfId="41" priority="18">
      <formula>$B24=""</formula>
    </cfRule>
  </conditionalFormatting>
  <conditionalFormatting sqref="C23">
    <cfRule type="expression" dxfId="40" priority="17">
      <formula>$B24=""</formula>
    </cfRule>
  </conditionalFormatting>
  <conditionalFormatting sqref="D23:F23">
    <cfRule type="expression" dxfId="39" priority="16">
      <formula>$B24=""</formula>
    </cfRule>
  </conditionalFormatting>
  <conditionalFormatting sqref="G23:H23">
    <cfRule type="expression" dxfId="38" priority="15">
      <formula>$B24=""</formula>
    </cfRule>
  </conditionalFormatting>
  <conditionalFormatting sqref="I23">
    <cfRule type="expression" dxfId="37" priority="14">
      <formula>$B24=""</formula>
    </cfRule>
  </conditionalFormatting>
  <conditionalFormatting sqref="B23:I23">
    <cfRule type="expression" dxfId="36" priority="13">
      <formula>$C24&lt;=TODAY()</formula>
    </cfRule>
  </conditionalFormatting>
  <conditionalFormatting sqref="B24">
    <cfRule type="expression" dxfId="35" priority="12">
      <formula>$B24=""</formula>
    </cfRule>
  </conditionalFormatting>
  <conditionalFormatting sqref="C24">
    <cfRule type="expression" dxfId="34" priority="11">
      <formula>$B24=""</formula>
    </cfRule>
  </conditionalFormatting>
  <conditionalFormatting sqref="D24:F24">
    <cfRule type="expression" dxfId="33" priority="10">
      <formula>$B24=""</formula>
    </cfRule>
  </conditionalFormatting>
  <conditionalFormatting sqref="G24:H24">
    <cfRule type="expression" dxfId="32" priority="9">
      <formula>$B24=""</formula>
    </cfRule>
  </conditionalFormatting>
  <conditionalFormatting sqref="I24">
    <cfRule type="expression" dxfId="31" priority="8">
      <formula>$B24=""</formula>
    </cfRule>
  </conditionalFormatting>
  <conditionalFormatting sqref="B25:B1650">
    <cfRule type="expression" dxfId="30" priority="7">
      <formula>$B25=""</formula>
    </cfRule>
  </conditionalFormatting>
  <conditionalFormatting sqref="C25:C1650">
    <cfRule type="expression" dxfId="29" priority="6">
      <formula>$B25=""</formula>
    </cfRule>
  </conditionalFormatting>
  <conditionalFormatting sqref="D25:F1650">
    <cfRule type="expression" dxfId="28" priority="5">
      <formula>$B25=""</formula>
    </cfRule>
  </conditionalFormatting>
  <conditionalFormatting sqref="G25:H1650">
    <cfRule type="expression" dxfId="27" priority="4">
      <formula>$B25=""</formula>
    </cfRule>
  </conditionalFormatting>
  <conditionalFormatting sqref="I25:I1650">
    <cfRule type="expression" dxfId="26" priority="3">
      <formula>$B25=""</formula>
    </cfRule>
  </conditionalFormatting>
  <conditionalFormatting sqref="B23:I1650">
    <cfRule type="expression" dxfId="25" priority="1">
      <formula>$C23&lt;=TODAY()</formula>
    </cfRule>
    <cfRule type="expression" dxfId="24" priority="2">
      <formula>MOD($B23,VLOOKUP(payment_frequency_4,periodic_table,3,FALSE))=0</formula>
    </cfRule>
  </conditionalFormatting>
  <dataValidations count="2">
    <dataValidation type="list" allowBlank="1" showInputMessage="1" showErrorMessage="1" sqref="N14" xr:uid="{FB58705E-DF40-4408-AC66-4CC62DF3E096}">
      <formula1>$M$6:$M$11</formula1>
    </dataValidation>
    <dataValidation type="whole" operator="greaterThan" allowBlank="1" showInputMessage="1" showErrorMessage="1" errorTitle="Whole Numbers" error="Only whole numbers that are greater than 0" sqref="I17" xr:uid="{821DD5C4-5ED9-426F-94DB-6B0F057F3CDB}">
      <formula1>0</formula1>
    </dataValidation>
  </dataValidations>
  <pageMargins left="0.7" right="0.7" top="0.75" bottom="0.75" header="0.3" footer="0.3"/>
  <drawing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44225-E75A-414B-BD0A-4F66D84371C6}">
  <dimension ref="B1:Y1651"/>
  <sheetViews>
    <sheetView showGridLines="0" topLeftCell="B4" zoomScale="90" zoomScaleNormal="90" workbookViewId="0">
      <selection activeCell="I7" sqref="I7"/>
    </sheetView>
  </sheetViews>
  <sheetFormatPr defaultColWidth="8.88671875" defaultRowHeight="14.4" x14ac:dyDescent="0.3"/>
  <cols>
    <col min="1" max="1" width="2.44140625" style="65" customWidth="1"/>
    <col min="2" max="2" width="11.5546875" style="73" customWidth="1"/>
    <col min="3" max="3" width="12.6640625" style="73" customWidth="1"/>
    <col min="4" max="4" width="9.6640625" style="66" customWidth="1"/>
    <col min="5" max="5" width="16.109375" style="66" customWidth="1"/>
    <col min="6" max="6" width="11" style="66" customWidth="1"/>
    <col min="7" max="7" width="9.88671875" style="66" customWidth="1"/>
    <col min="8" max="8" width="13.6640625" style="66" customWidth="1"/>
    <col min="9" max="9" width="24.88671875" style="66" customWidth="1"/>
    <col min="10" max="10" width="9.33203125" style="65" customWidth="1"/>
    <col min="11" max="13" width="8.88671875" style="65"/>
    <col min="14" max="14" width="13.6640625" style="65" customWidth="1"/>
    <col min="15" max="15" width="10.109375" style="65" bestFit="1" customWidth="1"/>
    <col min="16" max="16" width="25.6640625" style="65" customWidth="1"/>
    <col min="17" max="16384" width="8.88671875" style="65"/>
  </cols>
  <sheetData>
    <row r="1" spans="2:25" ht="13.2" customHeight="1" x14ac:dyDescent="0.3">
      <c r="B1" s="65"/>
      <c r="C1" s="65"/>
      <c r="D1" s="65"/>
      <c r="E1" s="65"/>
      <c r="F1" s="65"/>
      <c r="G1" s="65"/>
      <c r="H1" s="65"/>
      <c r="I1" s="65"/>
    </row>
    <row r="2" spans="2:25" ht="31.2" customHeight="1" x14ac:dyDescent="0.3">
      <c r="B2" s="65"/>
      <c r="C2" s="65"/>
      <c r="D2" s="65"/>
      <c r="E2" s="65"/>
      <c r="F2" s="65"/>
      <c r="G2" s="65"/>
      <c r="H2" s="65"/>
      <c r="I2" s="65"/>
    </row>
    <row r="3" spans="2:25" ht="4.95" customHeight="1" thickBot="1" x14ac:dyDescent="0.35">
      <c r="B3" s="65"/>
      <c r="C3" s="65"/>
      <c r="D3" s="65"/>
      <c r="E3" s="65"/>
      <c r="F3" s="65"/>
      <c r="G3" s="65"/>
      <c r="H3" s="65"/>
      <c r="I3" s="65"/>
    </row>
    <row r="4" spans="2:25" ht="46.95" customHeight="1" thickBot="1" x14ac:dyDescent="0.35">
      <c r="B4" s="117" t="s">
        <v>15</v>
      </c>
      <c r="C4" s="118"/>
      <c r="D4" s="119"/>
      <c r="E4" s="30" t="s">
        <v>72</v>
      </c>
      <c r="F4" s="65"/>
      <c r="G4" s="120" t="s">
        <v>16</v>
      </c>
      <c r="H4" s="121"/>
      <c r="I4" s="122"/>
    </row>
    <row r="5" spans="2:25" ht="15" thickBot="1" x14ac:dyDescent="0.35">
      <c r="B5" s="32"/>
      <c r="C5" s="33"/>
      <c r="D5" s="31" t="s">
        <v>57</v>
      </c>
      <c r="E5" s="41">
        <f>'Loan Input'!$G$6</f>
        <v>20</v>
      </c>
      <c r="F5" s="65"/>
      <c r="G5" s="46"/>
      <c r="H5" s="47" t="s">
        <v>43</v>
      </c>
      <c r="I5" s="74">
        <f>(1+apr_5/VLOOKUP(interest_compounded_5,periodic_table,3,0))^(VLOOKUP(interest_compounded_5,periodic_table,3,0)/VLOOKUP(payment_frequency_5,periodic_table,3,0))-1</f>
        <v>4.0741237836483535E-3</v>
      </c>
      <c r="J5" s="113"/>
      <c r="K5" s="114"/>
      <c r="L5" s="114"/>
    </row>
    <row r="6" spans="2:25" ht="31.2" customHeight="1" thickBot="1" x14ac:dyDescent="0.35">
      <c r="B6" s="115" t="s">
        <v>67</v>
      </c>
      <c r="C6" s="116"/>
      <c r="D6" s="116"/>
      <c r="E6" s="41">
        <f>'Loan Input'!$G$7</f>
        <v>20</v>
      </c>
      <c r="F6" s="65"/>
      <c r="G6" s="115" t="s">
        <v>44</v>
      </c>
      <c r="H6" s="116" t="s">
        <v>44</v>
      </c>
      <c r="I6" s="75">
        <f ca="1">SUM(interest_paid_5,principal_paid_5)</f>
        <v>470762.25542650034</v>
      </c>
      <c r="J6" s="113"/>
      <c r="K6" s="114"/>
      <c r="L6" s="114"/>
    </row>
    <row r="7" spans="2:25" ht="15" thickBot="1" x14ac:dyDescent="0.35">
      <c r="B7" s="34"/>
      <c r="C7" s="35"/>
      <c r="D7" s="36" t="s">
        <v>81</v>
      </c>
      <c r="E7" s="42">
        <f>'Loan Input'!$G$8</f>
        <v>300000</v>
      </c>
      <c r="F7" s="65"/>
      <c r="G7" s="48"/>
      <c r="H7" s="49" t="s">
        <v>45</v>
      </c>
      <c r="I7" s="75">
        <f ca="1">SUM(OFFSET($G$24,0,0,I9))</f>
        <v>170762.25542650043</v>
      </c>
      <c r="J7" s="113"/>
      <c r="K7" s="114"/>
      <c r="L7" s="114"/>
    </row>
    <row r="8" spans="2:25" ht="15" thickBot="1" x14ac:dyDescent="0.35">
      <c r="B8" s="34"/>
      <c r="C8" s="35"/>
      <c r="D8" s="36" t="s">
        <v>58</v>
      </c>
      <c r="E8" s="43">
        <f>'Loan Input'!$G$9</f>
        <v>0.05</v>
      </c>
      <c r="F8" s="65"/>
      <c r="G8" s="48"/>
      <c r="H8" s="49" t="s">
        <v>17</v>
      </c>
      <c r="I8" s="75">
        <f ca="1">nper_5*payment_5-_xlfn.SINGLE(loan_5)-I7</f>
        <v>0</v>
      </c>
      <c r="J8" s="113"/>
      <c r="K8" s="114"/>
      <c r="L8" s="114"/>
    </row>
    <row r="9" spans="2:25" ht="15" thickBot="1" x14ac:dyDescent="0.35">
      <c r="B9" s="34"/>
      <c r="C9" s="35"/>
      <c r="D9" s="38" t="s">
        <v>59</v>
      </c>
      <c r="E9" s="44">
        <f>'Loan Input'!$G$10</f>
        <v>43466</v>
      </c>
      <c r="F9" s="65"/>
      <c r="G9" s="48"/>
      <c r="H9" s="49" t="s">
        <v>42</v>
      </c>
      <c r="I9" s="1">
        <f ca="1">COUNTIF(array_5,"&gt;0")</f>
        <v>240</v>
      </c>
      <c r="J9" s="113"/>
      <c r="K9" s="114"/>
      <c r="L9" s="114"/>
    </row>
    <row r="10" spans="2:25" ht="15" thickBot="1" x14ac:dyDescent="0.35">
      <c r="B10" s="34"/>
      <c r="C10" s="35"/>
      <c r="D10" s="37" t="s">
        <v>60</v>
      </c>
      <c r="E10" s="41" t="str">
        <f>'Loan Input'!$G$11</f>
        <v>End of the Period</v>
      </c>
      <c r="F10" s="65"/>
      <c r="G10" s="48"/>
      <c r="H10" s="49" t="s">
        <v>46</v>
      </c>
      <c r="I10" s="76" t="str">
        <f ca="1">DATEDIF(first_payment_date_5,INDEX(dates_5,I9),"y") &amp; " Years, " &amp; DATEDIF(first_payment_date_5,INDEX(dates_5,I9),"ym") &amp; " Months, " &amp; DATEDIF(first_payment_date_5,INDEX(dates_5,I9),"md") &amp; " Days"</f>
        <v>20 Years, 0 Months, 0 Days</v>
      </c>
      <c r="J10" s="113"/>
      <c r="K10" s="114"/>
      <c r="L10" s="114"/>
      <c r="W10" s="65">
        <v>3000</v>
      </c>
      <c r="X10" s="65">
        <v>16.5</v>
      </c>
      <c r="Y10" s="65">
        <f>W10*X10</f>
        <v>49500</v>
      </c>
    </row>
    <row r="11" spans="2:25" ht="15" thickBot="1" x14ac:dyDescent="0.35">
      <c r="B11" s="34"/>
      <c r="C11" s="35"/>
      <c r="D11" s="38" t="s">
        <v>61</v>
      </c>
      <c r="E11" s="41" t="str">
        <f>'Loan Input'!$G$12</f>
        <v>Monthly</v>
      </c>
      <c r="F11" s="65"/>
      <c r="G11" s="50"/>
      <c r="H11" s="51" t="s">
        <v>56</v>
      </c>
      <c r="I11" s="77" t="str">
        <f ca="1">DATEDIF(INDEX(dates_5,I9),EDATE(first_payment_date_5,term_5*12),"y") &amp; " Years, " &amp; DATEDIF(INDEX(dates_5,I9),EDATE(first_payment_date_5,term_5*12),"ym") &amp; " Months, " &amp; DATEDIF(INDEX(dates_5,I9),EDATE(first_payment_date_5,term_5*12),"md") &amp; " Days"</f>
        <v>0 Years, 0 Months, 0 Days</v>
      </c>
      <c r="J11" s="113"/>
      <c r="K11" s="114"/>
      <c r="L11" s="114"/>
      <c r="W11" s="65">
        <v>300000</v>
      </c>
      <c r="X11" s="65">
        <v>7</v>
      </c>
      <c r="Y11" s="65">
        <f t="shared" ref="Y11:Y16" si="0">W11*X11</f>
        <v>2100000</v>
      </c>
    </row>
    <row r="12" spans="2:25" ht="15" thickBot="1" x14ac:dyDescent="0.35">
      <c r="B12" s="34"/>
      <c r="C12" s="35"/>
      <c r="D12" s="37" t="s">
        <v>62</v>
      </c>
      <c r="E12" s="41" t="str">
        <f>'Loan Input'!$G$13</f>
        <v>Yearly</v>
      </c>
      <c r="F12" s="124" t="str">
        <f>IF(VLOOKUP(interest_compounded_5,periodic_table,3,0)&lt;=VLOOKUP(payment_frequency_5,periodic_table,3,0),"","&lt;&lt; Warning! When interest is compounded '"&amp;interest_compounded_5&amp;"', Payment cannot be '"&amp;payment_frequency_5&amp;"'")</f>
        <v/>
      </c>
      <c r="G12" s="125"/>
      <c r="H12" s="125"/>
      <c r="I12" s="125"/>
      <c r="W12" s="65">
        <v>9000</v>
      </c>
      <c r="X12" s="65">
        <v>10</v>
      </c>
      <c r="Y12" s="65">
        <f t="shared" si="0"/>
        <v>90000</v>
      </c>
    </row>
    <row r="13" spans="2:25" ht="15" thickBot="1" x14ac:dyDescent="0.35">
      <c r="B13" s="34"/>
      <c r="C13" s="35"/>
      <c r="D13" s="36" t="s">
        <v>68</v>
      </c>
      <c r="E13" s="41">
        <f>'Loan Input'!G14</f>
        <v>0</v>
      </c>
      <c r="F13" s="124"/>
      <c r="G13" s="125"/>
      <c r="H13" s="125"/>
      <c r="I13" s="125"/>
      <c r="W13" s="65">
        <v>45000</v>
      </c>
      <c r="X13" s="65">
        <v>10</v>
      </c>
      <c r="Y13" s="65">
        <f t="shared" si="0"/>
        <v>450000</v>
      </c>
    </row>
    <row r="14" spans="2:25" ht="15" customHeight="1" x14ac:dyDescent="0.3">
      <c r="B14" s="39"/>
      <c r="C14" s="40"/>
      <c r="D14" s="45" t="s">
        <v>63</v>
      </c>
      <c r="E14" s="41">
        <f>'Loan Input'!$G$15</f>
        <v>0</v>
      </c>
      <c r="F14" s="123" t="str">
        <f ca="1">IF($I$18=TRUE,"Warning! Regular Payment Frequency &amp; Extra Payment Frequency don't MATCH. Check out them","")</f>
        <v>Warning! Regular Payment Frequency &amp; Extra Payment Frequency don't MATCH. Check out them</v>
      </c>
      <c r="G14" s="123"/>
      <c r="H14" s="123"/>
      <c r="I14" s="123"/>
      <c r="W14" s="65">
        <v>12300</v>
      </c>
      <c r="X14" s="65">
        <v>10</v>
      </c>
      <c r="Y14" s="65">
        <f t="shared" si="0"/>
        <v>123000</v>
      </c>
    </row>
    <row r="15" spans="2:25" x14ac:dyDescent="0.3">
      <c r="F15" s="123"/>
      <c r="G15" s="123"/>
      <c r="H15" s="123"/>
      <c r="I15" s="123"/>
      <c r="W15" s="65">
        <v>24500</v>
      </c>
      <c r="X15" s="65">
        <v>10</v>
      </c>
      <c r="Y15" s="65">
        <f t="shared" si="0"/>
        <v>245000</v>
      </c>
    </row>
    <row r="16" spans="2:25" x14ac:dyDescent="0.3">
      <c r="B16" s="67"/>
      <c r="C16" s="67"/>
      <c r="D16" s="68" t="s">
        <v>14</v>
      </c>
      <c r="E16" s="67">
        <f>IF(E10="Beginning of the Period", 1,0)</f>
        <v>0</v>
      </c>
      <c r="F16" s="67"/>
      <c r="G16" s="67" t="s">
        <v>41</v>
      </c>
      <c r="H16" s="67"/>
      <c r="I16" s="67">
        <f>IF(AND(payment_frequency_5="Weekly",OR(recurring_payment_frequency_5="Weekly",recurring_payment_frequency_5="Bi-Weekly")),TRUE,IF(AND(payment_frequency_5="Monthly",OR(recurring_payment_frequency_5="Monthly",recurring_payment_frequency_5="Bi-monthly",recurring_payment_frequency_5="Quarterly",recurring_payment_frequency_5="Semi-annually",recurring_payment_frequency_5="Yearly")),TRUE,0))</f>
        <v>0</v>
      </c>
      <c r="T16" s="95">
        <f>7.18/12</f>
        <v>0.59833333333333327</v>
      </c>
      <c r="W16" s="65">
        <v>6000</v>
      </c>
      <c r="X16" s="65">
        <v>10</v>
      </c>
      <c r="Y16" s="65">
        <f t="shared" si="0"/>
        <v>60000</v>
      </c>
    </row>
    <row r="17" spans="2:25" x14ac:dyDescent="0.3">
      <c r="B17" s="67"/>
      <c r="C17" s="67"/>
      <c r="D17" s="68" t="s">
        <v>24</v>
      </c>
      <c r="E17" s="67">
        <f>term_5*VLOOKUP(payment_frequency_5,periodic_table,3,FALSE)</f>
        <v>240</v>
      </c>
      <c r="F17" s="67"/>
      <c r="G17" s="67" t="s">
        <v>13</v>
      </c>
      <c r="H17" s="67"/>
      <c r="I17" s="67">
        <f>VLOOKUP(payment_frequency_5,periodic_table,3,0)*(term_5-$E$6)+1</f>
        <v>1</v>
      </c>
      <c r="W17" s="65">
        <f>SUM(W10:W16)</f>
        <v>399800</v>
      </c>
    </row>
    <row r="18" spans="2:25" x14ac:dyDescent="0.3">
      <c r="B18" s="67"/>
      <c r="C18" s="67"/>
      <c r="D18" s="68" t="s">
        <v>30</v>
      </c>
      <c r="E18" s="67" t="e">
        <f ca="1">VLOOKUP(recurring_payment_frequency_5,INDIRECT(SUBSTITUTE(payment_frequency_5,"-","_")&amp;"_table"),2,FALSE)</f>
        <v>#N/A</v>
      </c>
      <c r="F18" s="67"/>
      <c r="G18" s="67" t="s">
        <v>71</v>
      </c>
      <c r="H18" s="67"/>
      <c r="I18" s="67" t="b">
        <f ca="1">ISNA(E18)</f>
        <v>1</v>
      </c>
    </row>
    <row r="19" spans="2:25" ht="11.25" customHeight="1" x14ac:dyDescent="0.3">
      <c r="B19" s="65"/>
      <c r="C19" s="65"/>
      <c r="D19" s="65"/>
      <c r="E19" s="65"/>
      <c r="F19" s="65"/>
      <c r="G19" s="65"/>
      <c r="H19" s="65"/>
      <c r="I19" s="65"/>
    </row>
    <row r="20" spans="2:25" ht="15.6" x14ac:dyDescent="0.3">
      <c r="B20" s="112" t="str">
        <f>E11&amp;" Payment Amount"</f>
        <v>Monthly Payment Amount</v>
      </c>
      <c r="C20" s="112"/>
      <c r="D20" s="78">
        <f>-IF(payment_type_5=1,PMT(rate_5,nper_5,_xlfn.SINGLE(loan_5),,1),PMT(rate_5,nper_5,_xlfn.SINGLE(loan_5),,0))</f>
        <v>1961.5093976104188</v>
      </c>
      <c r="E20" s="65"/>
      <c r="F20" s="65"/>
      <c r="G20" s="65"/>
      <c r="H20" s="65"/>
      <c r="I20" s="65"/>
      <c r="V20" s="65">
        <f>5103*107</f>
        <v>546021</v>
      </c>
      <c r="Y20" s="65" cm="1">
        <f t="array" ref="Y20">SUM(Y10:Y16/W17)</f>
        <v>7.7976488244122066</v>
      </c>
    </row>
    <row r="21" spans="2:25" ht="6.6" customHeight="1" thickBot="1" x14ac:dyDescent="0.35">
      <c r="B21" s="65"/>
      <c r="C21" s="65"/>
      <c r="D21" s="65"/>
      <c r="E21" s="65"/>
      <c r="F21" s="65"/>
      <c r="G21" s="65"/>
      <c r="H21" s="65"/>
      <c r="I21" s="65"/>
    </row>
    <row r="22" spans="2:25" ht="48" customHeight="1" thickBot="1" x14ac:dyDescent="0.35">
      <c r="B22" s="52" t="s">
        <v>1</v>
      </c>
      <c r="C22" s="53" t="s">
        <v>0</v>
      </c>
      <c r="D22" s="53" t="s">
        <v>2</v>
      </c>
      <c r="E22" s="53" t="s">
        <v>33</v>
      </c>
      <c r="F22" s="53" t="s">
        <v>73</v>
      </c>
      <c r="G22" s="53" t="s">
        <v>22</v>
      </c>
      <c r="H22" s="53" t="s">
        <v>23</v>
      </c>
      <c r="I22" s="30" t="s">
        <v>3</v>
      </c>
    </row>
    <row r="23" spans="2:25" ht="15" thickBot="1" x14ac:dyDescent="0.35">
      <c r="B23" s="79"/>
      <c r="C23" s="80"/>
      <c r="D23" s="79"/>
      <c r="E23" s="81"/>
      <c r="F23" s="79"/>
      <c r="G23" s="79"/>
      <c r="H23" s="79"/>
      <c r="I23" s="82" cm="1">
        <f t="array" ref="I23">loan_5</f>
        <v>300000</v>
      </c>
    </row>
    <row r="24" spans="2:25" ht="15" thickBot="1" x14ac:dyDescent="0.35">
      <c r="B24" s="79">
        <f t="shared" ref="B24:B45" si="1">IFERROR(IF(I23&lt;=0,"",B23+1),"")</f>
        <v>1</v>
      </c>
      <c r="C24" s="80">
        <f t="shared" ref="C24:C87" si="2">IF($E$10="End of the Period",IF(B24="","",IF(OR(payment_frequency_5="Weekly",payment_frequency_5="Bi-weekly",payment_frequency_5="Semi-monthly"),first_payment_date_5+B24*VLOOKUP(payment_frequency_5,periodic_table,2,0),EDATE(first_payment_date_5,B24*VLOOKUP(payment_frequency_5,periodic_table,2,0)))),IF(B24="","",IF(OR(payment_frequency_5="Weekly",payment_frequency_5="Bi-weekly",payment_frequency_5="Semi-monthly"),first_payment_date_5+(B24-1)*VLOOKUP(payment_frequency_5,periodic_table,2,0),EDATE(first_payment_date_5,(B24-1)*VLOOKUP(payment_frequency_5,periodic_table,2,0)))))</f>
        <v>43497</v>
      </c>
      <c r="D24" s="83">
        <f t="shared" ref="D24:D87" si="3">IF(B24="","",IF(I23&lt;payment_5,I23*(1+rate_5),payment_5))</f>
        <v>1961.5093976104188</v>
      </c>
      <c r="E24" s="81">
        <f t="shared" ref="E24:E55" si="4">IFERROR(IF(I23*(1+rate_5)-D24&lt;$E$13,I23*(1+rate_5)-D24,IF(B24=$I$17,$E$13,IF(B24&lt;$I$17,0,IF(MOD(B24-$I$17,$E$18)=0,$E$13,0)))),0)</f>
        <v>0</v>
      </c>
      <c r="F24" s="83"/>
      <c r="G24" s="82">
        <f t="shared" ref="G24:G87" si="5">IF(AND(payment_type_5=1,B24=1),0,IF(B24="","",I23*rate_5))</f>
        <v>1222.2371350945061</v>
      </c>
      <c r="H24" s="82">
        <f>IF(B24="","",D24-G24+E24+F24)</f>
        <v>739.27226251591264</v>
      </c>
      <c r="I24" s="82">
        <f>IFERROR(IF(H24&lt;=0,"",I23-H24),"")</f>
        <v>299260.72773748409</v>
      </c>
    </row>
    <row r="25" spans="2:25" ht="15" thickBot="1" x14ac:dyDescent="0.35">
      <c r="B25" s="79">
        <f t="shared" si="1"/>
        <v>2</v>
      </c>
      <c r="C25" s="80">
        <f t="shared" si="2"/>
        <v>43525</v>
      </c>
      <c r="D25" s="83">
        <f t="shared" si="3"/>
        <v>1961.5093976104188</v>
      </c>
      <c r="E25" s="81">
        <f t="shared" ca="1" si="4"/>
        <v>0</v>
      </c>
      <c r="F25" s="83"/>
      <c r="G25" s="82">
        <f t="shared" si="5"/>
        <v>1219.2252483871985</v>
      </c>
      <c r="H25" s="82">
        <f t="shared" ref="H25:H88" ca="1" si="6">IF(B25="","",D25-G25+E25+F25)</f>
        <v>742.28414922322031</v>
      </c>
      <c r="I25" s="82">
        <f t="shared" ref="I25:I88" ca="1" si="7">IFERROR(IF(H25&lt;=0,"",I24-H25),"")</f>
        <v>298518.44358826085</v>
      </c>
      <c r="M25" s="69"/>
      <c r="Q25" s="70"/>
      <c r="R25" s="95">
        <f>RATE(306,5103,-399800)</f>
        <v>1.2476697005642074E-2</v>
      </c>
    </row>
    <row r="26" spans="2:25" ht="15" thickBot="1" x14ac:dyDescent="0.35">
      <c r="B26" s="79">
        <f t="shared" ca="1" si="1"/>
        <v>3</v>
      </c>
      <c r="C26" s="80">
        <f t="shared" ca="1" si="2"/>
        <v>43556</v>
      </c>
      <c r="D26" s="83">
        <f t="shared" ca="1" si="3"/>
        <v>1961.5093976104188</v>
      </c>
      <c r="E26" s="81">
        <f t="shared" ca="1" si="4"/>
        <v>0</v>
      </c>
      <c r="F26" s="83"/>
      <c r="G26" s="82">
        <f t="shared" ca="1" si="5"/>
        <v>1216.2010908806228</v>
      </c>
      <c r="H26" s="82">
        <f t="shared" ca="1" si="6"/>
        <v>745.30830672979596</v>
      </c>
      <c r="I26" s="82">
        <f t="shared" ca="1" si="7"/>
        <v>297773.13528153108</v>
      </c>
    </row>
    <row r="27" spans="2:25" ht="15" thickBot="1" x14ac:dyDescent="0.35">
      <c r="B27" s="79">
        <f t="shared" ca="1" si="1"/>
        <v>4</v>
      </c>
      <c r="C27" s="80">
        <f t="shared" ca="1" si="2"/>
        <v>43586</v>
      </c>
      <c r="D27" s="83">
        <f t="shared" ca="1" si="3"/>
        <v>1961.5093976104188</v>
      </c>
      <c r="E27" s="81">
        <f t="shared" ca="1" si="4"/>
        <v>0</v>
      </c>
      <c r="F27" s="83"/>
      <c r="G27" s="82">
        <f t="shared" ca="1" si="5"/>
        <v>1213.1646125820243</v>
      </c>
      <c r="H27" s="82">
        <f t="shared" ca="1" si="6"/>
        <v>748.34478502839443</v>
      </c>
      <c r="I27" s="82">
        <f t="shared" ca="1" si="7"/>
        <v>297024.79049650271</v>
      </c>
      <c r="O27" s="69"/>
    </row>
    <row r="28" spans="2:25" ht="15" thickBot="1" x14ac:dyDescent="0.35">
      <c r="B28" s="79">
        <f t="shared" ca="1" si="1"/>
        <v>5</v>
      </c>
      <c r="C28" s="80">
        <f t="shared" ca="1" si="2"/>
        <v>43617</v>
      </c>
      <c r="D28" s="83">
        <f t="shared" ca="1" si="3"/>
        <v>1961.5093976104188</v>
      </c>
      <c r="E28" s="81">
        <f t="shared" ca="1" si="4"/>
        <v>0</v>
      </c>
      <c r="F28" s="83"/>
      <c r="G28" s="82">
        <f t="shared" ca="1" si="5"/>
        <v>1210.1157632949712</v>
      </c>
      <c r="H28" s="82">
        <f t="shared" ca="1" si="6"/>
        <v>751.39363431544757</v>
      </c>
      <c r="I28" s="82">
        <f t="shared" ca="1" si="7"/>
        <v>296273.39686218725</v>
      </c>
    </row>
    <row r="29" spans="2:25" ht="15" thickBot="1" x14ac:dyDescent="0.35">
      <c r="B29" s="79">
        <f t="shared" ca="1" si="1"/>
        <v>6</v>
      </c>
      <c r="C29" s="80">
        <f t="shared" ca="1" si="2"/>
        <v>43647</v>
      </c>
      <c r="D29" s="83">
        <f t="shared" ca="1" si="3"/>
        <v>1961.5093976104188</v>
      </c>
      <c r="E29" s="81">
        <f t="shared" ca="1" si="4"/>
        <v>0</v>
      </c>
      <c r="F29" s="83"/>
      <c r="G29" s="82">
        <f t="shared" ca="1" si="5"/>
        <v>1207.0544926185246</v>
      </c>
      <c r="H29" s="82">
        <f t="shared" ca="1" si="6"/>
        <v>754.45490499189418</v>
      </c>
      <c r="I29" s="82">
        <f t="shared" ca="1" si="7"/>
        <v>295518.94195719535</v>
      </c>
    </row>
    <row r="30" spans="2:25" ht="15" thickBot="1" x14ac:dyDescent="0.35">
      <c r="B30" s="79">
        <f t="shared" ca="1" si="1"/>
        <v>7</v>
      </c>
      <c r="C30" s="80">
        <f t="shared" ca="1" si="2"/>
        <v>43678</v>
      </c>
      <c r="D30" s="83">
        <f t="shared" ca="1" si="3"/>
        <v>1961.5093976104188</v>
      </c>
      <c r="E30" s="81">
        <f t="shared" ca="1" si="4"/>
        <v>0</v>
      </c>
      <c r="F30" s="83"/>
      <c r="G30" s="82">
        <f t="shared" ca="1" si="5"/>
        <v>1203.9807499464068</v>
      </c>
      <c r="H30" s="82">
        <f t="shared" ca="1" si="6"/>
        <v>757.52864766401194</v>
      </c>
      <c r="I30" s="82">
        <f t="shared" ca="1" si="7"/>
        <v>294761.41330953134</v>
      </c>
    </row>
    <row r="31" spans="2:25" ht="15" thickBot="1" x14ac:dyDescent="0.35">
      <c r="B31" s="79">
        <f t="shared" ca="1" si="1"/>
        <v>8</v>
      </c>
      <c r="C31" s="80">
        <f t="shared" ca="1" si="2"/>
        <v>43709</v>
      </c>
      <c r="D31" s="83">
        <f t="shared" ca="1" si="3"/>
        <v>1961.5093976104188</v>
      </c>
      <c r="E31" s="81">
        <f t="shared" ca="1" si="4"/>
        <v>0</v>
      </c>
      <c r="F31" s="83"/>
      <c r="G31" s="82">
        <f t="shared" ca="1" si="5"/>
        <v>1200.8944844661639</v>
      </c>
      <c r="H31" s="82">
        <f t="shared" ca="1" si="6"/>
        <v>760.61491314425484</v>
      </c>
      <c r="I31" s="82">
        <f t="shared" ca="1" si="7"/>
        <v>294000.79839638708</v>
      </c>
    </row>
    <row r="32" spans="2:25" ht="15" thickBot="1" x14ac:dyDescent="0.35">
      <c r="B32" s="79">
        <f t="shared" ca="1" si="1"/>
        <v>9</v>
      </c>
      <c r="C32" s="80">
        <f t="shared" ca="1" si="2"/>
        <v>43739</v>
      </c>
      <c r="D32" s="83">
        <f t="shared" ca="1" si="3"/>
        <v>1961.5093976104188</v>
      </c>
      <c r="E32" s="81">
        <f t="shared" ca="1" si="4"/>
        <v>0</v>
      </c>
      <c r="F32" s="83"/>
      <c r="G32" s="82">
        <f t="shared" ca="1" si="5"/>
        <v>1197.7956451583252</v>
      </c>
      <c r="H32" s="82">
        <f t="shared" ca="1" si="6"/>
        <v>763.71375245209356</v>
      </c>
      <c r="I32" s="82">
        <f t="shared" ca="1" si="7"/>
        <v>293237.08464393497</v>
      </c>
    </row>
    <row r="33" spans="2:9" ht="15" thickBot="1" x14ac:dyDescent="0.35">
      <c r="B33" s="79">
        <f t="shared" ca="1" si="1"/>
        <v>10</v>
      </c>
      <c r="C33" s="80">
        <f t="shared" ca="1" si="2"/>
        <v>43770</v>
      </c>
      <c r="D33" s="83">
        <f t="shared" ca="1" si="3"/>
        <v>1961.5093976104188</v>
      </c>
      <c r="E33" s="81">
        <f t="shared" ca="1" si="4"/>
        <v>0</v>
      </c>
      <c r="F33" s="83"/>
      <c r="G33" s="82">
        <f t="shared" ca="1" si="5"/>
        <v>1194.6841807955609</v>
      </c>
      <c r="H33" s="82">
        <f t="shared" ca="1" si="6"/>
        <v>766.82521681485787</v>
      </c>
      <c r="I33" s="82">
        <f t="shared" ca="1" si="7"/>
        <v>292470.25942712009</v>
      </c>
    </row>
    <row r="34" spans="2:9" ht="15" thickBot="1" x14ac:dyDescent="0.35">
      <c r="B34" s="79">
        <f t="shared" ca="1" si="1"/>
        <v>11</v>
      </c>
      <c r="C34" s="80">
        <f t="shared" ca="1" si="2"/>
        <v>43800</v>
      </c>
      <c r="D34" s="83">
        <f t="shared" ca="1" si="3"/>
        <v>1961.5093976104188</v>
      </c>
      <c r="E34" s="81">
        <f t="shared" ca="1" si="4"/>
        <v>0</v>
      </c>
      <c r="F34" s="83"/>
      <c r="G34" s="82">
        <f t="shared" ca="1" si="5"/>
        <v>1191.560039941834</v>
      </c>
      <c r="H34" s="82">
        <f t="shared" ca="1" si="6"/>
        <v>769.94935766858475</v>
      </c>
      <c r="I34" s="82">
        <f t="shared" ca="1" si="7"/>
        <v>291700.31006945152</v>
      </c>
    </row>
    <row r="35" spans="2:9" ht="15" thickBot="1" x14ac:dyDescent="0.35">
      <c r="B35" s="79">
        <f t="shared" ca="1" si="1"/>
        <v>12</v>
      </c>
      <c r="C35" s="80">
        <f t="shared" ca="1" si="2"/>
        <v>43831</v>
      </c>
      <c r="D35" s="83">
        <f t="shared" ca="1" si="3"/>
        <v>1961.5093976104188</v>
      </c>
      <c r="E35" s="81">
        <f t="shared" ca="1" si="4"/>
        <v>0</v>
      </c>
      <c r="F35" s="83"/>
      <c r="G35" s="82">
        <f t="shared" ca="1" si="5"/>
        <v>1188.4231709515518</v>
      </c>
      <c r="H35" s="82">
        <f t="shared" ca="1" si="6"/>
        <v>773.08622665886696</v>
      </c>
      <c r="I35" s="82">
        <f t="shared" ca="1" si="7"/>
        <v>290927.22384279262</v>
      </c>
    </row>
    <row r="36" spans="2:9" ht="15" thickBot="1" x14ac:dyDescent="0.35">
      <c r="B36" s="79">
        <f t="shared" ca="1" si="1"/>
        <v>13</v>
      </c>
      <c r="C36" s="80">
        <f t="shared" ca="1" si="2"/>
        <v>43862</v>
      </c>
      <c r="D36" s="83">
        <f t="shared" ca="1" si="3"/>
        <v>1961.5093976104188</v>
      </c>
      <c r="E36" s="81">
        <f t="shared" ca="1" si="4"/>
        <v>0</v>
      </c>
      <c r="F36" s="83"/>
      <c r="G36" s="82">
        <f t="shared" ca="1" si="5"/>
        <v>1185.2735219687097</v>
      </c>
      <c r="H36" s="82">
        <f t="shared" ca="1" si="6"/>
        <v>776.23587564170907</v>
      </c>
      <c r="I36" s="82">
        <f t="shared" ca="1" si="7"/>
        <v>290150.98796715093</v>
      </c>
    </row>
    <row r="37" spans="2:9" ht="15" thickBot="1" x14ac:dyDescent="0.35">
      <c r="B37" s="79">
        <f t="shared" ca="1" si="1"/>
        <v>14</v>
      </c>
      <c r="C37" s="80">
        <f t="shared" ca="1" si="2"/>
        <v>43891</v>
      </c>
      <c r="D37" s="83">
        <f t="shared" ca="1" si="3"/>
        <v>1961.5093976104188</v>
      </c>
      <c r="E37" s="81">
        <f t="shared" ca="1" si="4"/>
        <v>0</v>
      </c>
      <c r="F37" s="83"/>
      <c r="G37" s="82">
        <f t="shared" ca="1" si="5"/>
        <v>1182.1110409260368</v>
      </c>
      <c r="H37" s="82">
        <f t="shared" ca="1" si="6"/>
        <v>779.39835668438195</v>
      </c>
      <c r="I37" s="82">
        <f t="shared" ca="1" si="7"/>
        <v>289371.58961046656</v>
      </c>
    </row>
    <row r="38" spans="2:9" ht="15" thickBot="1" x14ac:dyDescent="0.35">
      <c r="B38" s="79">
        <f t="shared" ca="1" si="1"/>
        <v>15</v>
      </c>
      <c r="C38" s="80">
        <f t="shared" ca="1" si="2"/>
        <v>43922</v>
      </c>
      <c r="D38" s="83">
        <f t="shared" ca="1" si="3"/>
        <v>1961.5093976104188</v>
      </c>
      <c r="E38" s="81">
        <f t="shared" ca="1" si="4"/>
        <v>0</v>
      </c>
      <c r="F38" s="83"/>
      <c r="G38" s="82">
        <f t="shared" ca="1" si="5"/>
        <v>1178.9356755441327</v>
      </c>
      <c r="H38" s="82">
        <f t="shared" ca="1" si="6"/>
        <v>782.57372206628611</v>
      </c>
      <c r="I38" s="82">
        <f t="shared" ca="1" si="7"/>
        <v>288589.01588840026</v>
      </c>
    </row>
    <row r="39" spans="2:9" ht="15" thickBot="1" x14ac:dyDescent="0.35">
      <c r="B39" s="79">
        <f t="shared" ca="1" si="1"/>
        <v>16</v>
      </c>
      <c r="C39" s="80">
        <f t="shared" ca="1" si="2"/>
        <v>43952</v>
      </c>
      <c r="D39" s="83">
        <f t="shared" ca="1" si="3"/>
        <v>1961.5093976104188</v>
      </c>
      <c r="E39" s="81">
        <f t="shared" ca="1" si="4"/>
        <v>0</v>
      </c>
      <c r="F39" s="83"/>
      <c r="G39" s="82">
        <f t="shared" ca="1" si="5"/>
        <v>1175.747373330604</v>
      </c>
      <c r="H39" s="82">
        <f t="shared" ca="1" si="6"/>
        <v>785.7620242798148</v>
      </c>
      <c r="I39" s="82">
        <f t="shared" ca="1" si="7"/>
        <v>287803.25386412046</v>
      </c>
    </row>
    <row r="40" spans="2:9" ht="15" thickBot="1" x14ac:dyDescent="0.35">
      <c r="B40" s="79">
        <f t="shared" ca="1" si="1"/>
        <v>17</v>
      </c>
      <c r="C40" s="80">
        <f t="shared" ca="1" si="2"/>
        <v>43983</v>
      </c>
      <c r="D40" s="83">
        <f t="shared" ca="1" si="3"/>
        <v>1961.5093976104188</v>
      </c>
      <c r="E40" s="81">
        <f t="shared" ca="1" si="4"/>
        <v>0</v>
      </c>
      <c r="F40" s="83"/>
      <c r="G40" s="82">
        <f t="shared" ca="1" si="5"/>
        <v>1172.546081579198</v>
      </c>
      <c r="H40" s="82">
        <f t="shared" ca="1" si="6"/>
        <v>788.96331603122076</v>
      </c>
      <c r="I40" s="82">
        <f t="shared" ca="1" si="7"/>
        <v>287014.29054808925</v>
      </c>
    </row>
    <row r="41" spans="2:9" ht="15" thickBot="1" x14ac:dyDescent="0.35">
      <c r="B41" s="79">
        <f t="shared" ca="1" si="1"/>
        <v>18</v>
      </c>
      <c r="C41" s="80">
        <f t="shared" ca="1" si="2"/>
        <v>44013</v>
      </c>
      <c r="D41" s="83">
        <f t="shared" ca="1" si="3"/>
        <v>1961.5093976104188</v>
      </c>
      <c r="E41" s="81">
        <f t="shared" ca="1" si="4"/>
        <v>0</v>
      </c>
      <c r="F41" s="83"/>
      <c r="G41" s="82">
        <f t="shared" ca="1" si="5"/>
        <v>1169.3317473689292</v>
      </c>
      <c r="H41" s="82">
        <f t="shared" ca="1" si="6"/>
        <v>792.17765024148957</v>
      </c>
      <c r="I41" s="82">
        <f t="shared" ca="1" si="7"/>
        <v>286222.11289784778</v>
      </c>
    </row>
    <row r="42" spans="2:9" ht="15" thickBot="1" x14ac:dyDescent="0.35">
      <c r="B42" s="79">
        <f t="shared" ca="1" si="1"/>
        <v>19</v>
      </c>
      <c r="C42" s="80">
        <f t="shared" ca="1" si="2"/>
        <v>44044</v>
      </c>
      <c r="D42" s="83">
        <f t="shared" ca="1" si="3"/>
        <v>1961.5093976104188</v>
      </c>
      <c r="E42" s="81">
        <f t="shared" ca="1" si="4"/>
        <v>0</v>
      </c>
      <c r="F42" s="83"/>
      <c r="G42" s="82">
        <f t="shared" ca="1" si="5"/>
        <v>1166.1043175632058</v>
      </c>
      <c r="H42" s="82">
        <f t="shared" ca="1" si="6"/>
        <v>795.405080047213</v>
      </c>
      <c r="I42" s="82">
        <f t="shared" ca="1" si="7"/>
        <v>285426.70781780058</v>
      </c>
    </row>
    <row r="43" spans="2:9" ht="15" thickBot="1" x14ac:dyDescent="0.35">
      <c r="B43" s="79">
        <f t="shared" ca="1" si="1"/>
        <v>20</v>
      </c>
      <c r="C43" s="80">
        <f t="shared" ca="1" si="2"/>
        <v>44075</v>
      </c>
      <c r="D43" s="83">
        <f t="shared" ca="1" si="3"/>
        <v>1961.5093976104188</v>
      </c>
      <c r="E43" s="81">
        <f t="shared" ca="1" si="4"/>
        <v>0</v>
      </c>
      <c r="F43" s="83"/>
      <c r="G43" s="82">
        <f t="shared" ca="1" si="5"/>
        <v>1162.8637388089508</v>
      </c>
      <c r="H43" s="82">
        <f t="shared" ca="1" si="6"/>
        <v>798.64565880146802</v>
      </c>
      <c r="I43" s="82">
        <f t="shared" ca="1" si="7"/>
        <v>284628.06215899909</v>
      </c>
    </row>
    <row r="44" spans="2:9" ht="15" thickBot="1" x14ac:dyDescent="0.35">
      <c r="B44" s="79">
        <f t="shared" ca="1" si="1"/>
        <v>21</v>
      </c>
      <c r="C44" s="80">
        <f t="shared" ca="1" si="2"/>
        <v>44105</v>
      </c>
      <c r="D44" s="83">
        <f t="shared" ca="1" si="3"/>
        <v>1961.5093976104188</v>
      </c>
      <c r="E44" s="81">
        <f t="shared" ca="1" si="4"/>
        <v>0</v>
      </c>
      <c r="F44" s="83"/>
      <c r="G44" s="82">
        <f t="shared" ca="1" si="5"/>
        <v>1159.60995753572</v>
      </c>
      <c r="H44" s="82">
        <f t="shared" ca="1" si="6"/>
        <v>801.89944007469876</v>
      </c>
      <c r="I44" s="82">
        <f t="shared" ca="1" si="7"/>
        <v>283826.1627189244</v>
      </c>
    </row>
    <row r="45" spans="2:9" ht="15" thickBot="1" x14ac:dyDescent="0.35">
      <c r="B45" s="79">
        <f t="shared" ca="1" si="1"/>
        <v>22</v>
      </c>
      <c r="C45" s="80">
        <f t="shared" ca="1" si="2"/>
        <v>44136</v>
      </c>
      <c r="D45" s="83">
        <f t="shared" ca="1" si="3"/>
        <v>1961.5093976104188</v>
      </c>
      <c r="E45" s="81">
        <f t="shared" ca="1" si="4"/>
        <v>0</v>
      </c>
      <c r="F45" s="83"/>
      <c r="G45" s="82">
        <f t="shared" ca="1" si="5"/>
        <v>1156.3429199548175</v>
      </c>
      <c r="H45" s="82">
        <f t="shared" ca="1" si="6"/>
        <v>805.16647765560128</v>
      </c>
      <c r="I45" s="82">
        <f t="shared" ca="1" si="7"/>
        <v>283020.99624126882</v>
      </c>
    </row>
    <row r="46" spans="2:9" ht="15" thickBot="1" x14ac:dyDescent="0.35">
      <c r="B46" s="79">
        <f ca="1">IFERROR(IF(I45&lt;=0,"",B45+1),"")</f>
        <v>23</v>
      </c>
      <c r="C46" s="80">
        <f t="shared" ca="1" si="2"/>
        <v>44166</v>
      </c>
      <c r="D46" s="83">
        <f t="shared" ca="1" si="3"/>
        <v>1961.5093976104188</v>
      </c>
      <c r="E46" s="81">
        <f t="shared" ca="1" si="4"/>
        <v>0</v>
      </c>
      <c r="F46" s="83"/>
      <c r="G46" s="82">
        <f t="shared" ca="1" si="5"/>
        <v>1153.0625720584046</v>
      </c>
      <c r="H46" s="82">
        <f t="shared" ca="1" si="6"/>
        <v>808.44682555201416</v>
      </c>
      <c r="I46" s="82">
        <f t="shared" ca="1" si="7"/>
        <v>282212.54941571679</v>
      </c>
    </row>
    <row r="47" spans="2:9" ht="15" thickBot="1" x14ac:dyDescent="0.35">
      <c r="B47" s="79">
        <f t="shared" ref="B47:B110" ca="1" si="8">IFERROR(IF(I46&lt;=0,"",B46+1),"")</f>
        <v>24</v>
      </c>
      <c r="C47" s="80">
        <f t="shared" ca="1" si="2"/>
        <v>44197</v>
      </c>
      <c r="D47" s="83">
        <f t="shared" ca="1" si="3"/>
        <v>1961.5093976104188</v>
      </c>
      <c r="E47" s="81">
        <f t="shared" ca="1" si="4"/>
        <v>0</v>
      </c>
      <c r="F47" s="83"/>
      <c r="G47" s="82">
        <f t="shared" ca="1" si="5"/>
        <v>1149.7688596186081</v>
      </c>
      <c r="H47" s="82">
        <f t="shared" ca="1" si="6"/>
        <v>811.7405379918107</v>
      </c>
      <c r="I47" s="82">
        <f t="shared" ca="1" si="7"/>
        <v>281400.80887772498</v>
      </c>
    </row>
    <row r="48" spans="2:9" ht="15" thickBot="1" x14ac:dyDescent="0.35">
      <c r="B48" s="79">
        <f t="shared" ca="1" si="8"/>
        <v>25</v>
      </c>
      <c r="C48" s="80">
        <f t="shared" ca="1" si="2"/>
        <v>44228</v>
      </c>
      <c r="D48" s="83">
        <f t="shared" ca="1" si="3"/>
        <v>1961.5093976104188</v>
      </c>
      <c r="E48" s="81">
        <f t="shared" ca="1" si="4"/>
        <v>0</v>
      </c>
      <c r="F48" s="83"/>
      <c r="G48" s="82">
        <f t="shared" ca="1" si="5"/>
        <v>1146.461728186624</v>
      </c>
      <c r="H48" s="82">
        <f t="shared" ca="1" si="6"/>
        <v>815.04766942379479</v>
      </c>
      <c r="I48" s="82">
        <f t="shared" ca="1" si="7"/>
        <v>280585.76120830118</v>
      </c>
    </row>
    <row r="49" spans="2:9" ht="15" thickBot="1" x14ac:dyDescent="0.35">
      <c r="B49" s="79">
        <f t="shared" ca="1" si="8"/>
        <v>26</v>
      </c>
      <c r="C49" s="80">
        <f t="shared" ca="1" si="2"/>
        <v>44256</v>
      </c>
      <c r="D49" s="83">
        <f t="shared" ca="1" si="3"/>
        <v>1961.5093976104188</v>
      </c>
      <c r="E49" s="81">
        <f t="shared" ca="1" si="4"/>
        <v>0</v>
      </c>
      <c r="F49" s="83"/>
      <c r="G49" s="82">
        <f t="shared" ca="1" si="5"/>
        <v>1143.1411230918175</v>
      </c>
      <c r="H49" s="82">
        <f t="shared" ca="1" si="6"/>
        <v>818.36827451860131</v>
      </c>
      <c r="I49" s="82">
        <f t="shared" ca="1" si="7"/>
        <v>279767.3929337826</v>
      </c>
    </row>
    <row r="50" spans="2:9" ht="15" thickBot="1" x14ac:dyDescent="0.35">
      <c r="B50" s="79">
        <f t="shared" ca="1" si="8"/>
        <v>27</v>
      </c>
      <c r="C50" s="80">
        <f t="shared" ca="1" si="2"/>
        <v>44287</v>
      </c>
      <c r="D50" s="83">
        <f t="shared" ca="1" si="3"/>
        <v>1961.5093976104188</v>
      </c>
      <c r="E50" s="81">
        <f t="shared" ca="1" si="4"/>
        <v>0</v>
      </c>
      <c r="F50" s="83"/>
      <c r="G50" s="82">
        <f t="shared" ca="1" si="5"/>
        <v>1139.8069894408179</v>
      </c>
      <c r="H50" s="82">
        <f t="shared" ca="1" si="6"/>
        <v>821.70240816960086</v>
      </c>
      <c r="I50" s="82">
        <f t="shared" ca="1" si="7"/>
        <v>278945.69052561297</v>
      </c>
    </row>
    <row r="51" spans="2:9" ht="15" thickBot="1" x14ac:dyDescent="0.35">
      <c r="B51" s="79">
        <f t="shared" ca="1" si="8"/>
        <v>28</v>
      </c>
      <c r="C51" s="80">
        <f t="shared" ca="1" si="2"/>
        <v>44317</v>
      </c>
      <c r="D51" s="83">
        <f t="shared" ca="1" si="3"/>
        <v>1961.5093976104188</v>
      </c>
      <c r="E51" s="81">
        <f t="shared" ca="1" si="4"/>
        <v>0</v>
      </c>
      <c r="F51" s="83"/>
      <c r="G51" s="82">
        <f t="shared" ca="1" si="5"/>
        <v>1136.459272116613</v>
      </c>
      <c r="H51" s="82">
        <f t="shared" ca="1" si="6"/>
        <v>825.05012549380581</v>
      </c>
      <c r="I51" s="82">
        <f t="shared" ca="1" si="7"/>
        <v>278120.64040011918</v>
      </c>
    </row>
    <row r="52" spans="2:9" ht="15" thickBot="1" x14ac:dyDescent="0.35">
      <c r="B52" s="79">
        <f t="shared" ca="1" si="8"/>
        <v>29</v>
      </c>
      <c r="C52" s="80">
        <f t="shared" ca="1" si="2"/>
        <v>44348</v>
      </c>
      <c r="D52" s="83">
        <f t="shared" ca="1" si="3"/>
        <v>1961.5093976104188</v>
      </c>
      <c r="E52" s="81">
        <f t="shared" ca="1" si="4"/>
        <v>0</v>
      </c>
      <c r="F52" s="83"/>
      <c r="G52" s="82">
        <f t="shared" ca="1" si="5"/>
        <v>1133.0979157776367</v>
      </c>
      <c r="H52" s="82">
        <f t="shared" ca="1" si="6"/>
        <v>828.4114818327821</v>
      </c>
      <c r="I52" s="82">
        <f t="shared" ca="1" si="7"/>
        <v>277292.22891828639</v>
      </c>
    </row>
    <row r="53" spans="2:9" ht="15" thickBot="1" x14ac:dyDescent="0.35">
      <c r="B53" s="79">
        <f t="shared" ca="1" si="8"/>
        <v>30</v>
      </c>
      <c r="C53" s="80">
        <f t="shared" ca="1" si="2"/>
        <v>44378</v>
      </c>
      <c r="D53" s="83">
        <f t="shared" ca="1" si="3"/>
        <v>1961.5093976104188</v>
      </c>
      <c r="E53" s="81">
        <f t="shared" ca="1" si="4"/>
        <v>0</v>
      </c>
      <c r="F53" s="83"/>
      <c r="G53" s="82">
        <f t="shared" ca="1" si="5"/>
        <v>1129.7228648568544</v>
      </c>
      <c r="H53" s="82">
        <f t="shared" ca="1" si="6"/>
        <v>831.78653275356442</v>
      </c>
      <c r="I53" s="82">
        <f t="shared" ca="1" si="7"/>
        <v>276460.44238553284</v>
      </c>
    </row>
    <row r="54" spans="2:9" ht="15" thickBot="1" x14ac:dyDescent="0.35">
      <c r="B54" s="79">
        <f t="shared" ca="1" si="8"/>
        <v>31</v>
      </c>
      <c r="C54" s="80">
        <f t="shared" ca="1" si="2"/>
        <v>44409</v>
      </c>
      <c r="D54" s="83">
        <f t="shared" ca="1" si="3"/>
        <v>1961.5093976104188</v>
      </c>
      <c r="E54" s="81">
        <f t="shared" ca="1" si="4"/>
        <v>0</v>
      </c>
      <c r="F54" s="83"/>
      <c r="G54" s="82">
        <f t="shared" ca="1" si="5"/>
        <v>1126.3340635608447</v>
      </c>
      <c r="H54" s="82">
        <f t="shared" ca="1" si="6"/>
        <v>835.17533404957408</v>
      </c>
      <c r="I54" s="82">
        <f t="shared" ca="1" si="7"/>
        <v>275625.26705148327</v>
      </c>
    </row>
    <row r="55" spans="2:9" ht="15" thickBot="1" x14ac:dyDescent="0.35">
      <c r="B55" s="79">
        <f t="shared" ca="1" si="8"/>
        <v>32</v>
      </c>
      <c r="C55" s="80">
        <f t="shared" ca="1" si="2"/>
        <v>44440</v>
      </c>
      <c r="D55" s="83">
        <f t="shared" ca="1" si="3"/>
        <v>1961.5093976104188</v>
      </c>
      <c r="E55" s="81">
        <f t="shared" ca="1" si="4"/>
        <v>0</v>
      </c>
      <c r="F55" s="83"/>
      <c r="G55" s="82">
        <f t="shared" ca="1" si="5"/>
        <v>1122.9314558688768</v>
      </c>
      <c r="H55" s="82">
        <f t="shared" ca="1" si="6"/>
        <v>838.57794174154196</v>
      </c>
      <c r="I55" s="82">
        <f t="shared" ca="1" si="7"/>
        <v>274786.68910974171</v>
      </c>
    </row>
    <row r="56" spans="2:9" ht="15" thickBot="1" x14ac:dyDescent="0.35">
      <c r="B56" s="79">
        <f t="shared" ca="1" si="8"/>
        <v>33</v>
      </c>
      <c r="C56" s="80">
        <f t="shared" ca="1" si="2"/>
        <v>44470</v>
      </c>
      <c r="D56" s="83">
        <f t="shared" ca="1" si="3"/>
        <v>1961.5093976104188</v>
      </c>
      <c r="E56" s="81">
        <f t="shared" ref="E56:E87" ca="1" si="9">IFERROR(IF(I55*(1+rate_5)-D56&lt;$E$13,I55*(1+rate_5)-D56,IF(B56=$I$17,$E$13,IF(B56&lt;$I$17,0,IF(MOD(B56-$I$17,$E$18)=0,$E$13,0)))),0)</f>
        <v>0</v>
      </c>
      <c r="F56" s="83"/>
      <c r="G56" s="82">
        <f t="shared" ca="1" si="5"/>
        <v>1119.5149855319846</v>
      </c>
      <c r="H56" s="82">
        <f t="shared" ca="1" si="6"/>
        <v>841.99441207843415</v>
      </c>
      <c r="I56" s="82">
        <f t="shared" ca="1" si="7"/>
        <v>273944.6946976633</v>
      </c>
    </row>
    <row r="57" spans="2:9" ht="15" thickBot="1" x14ac:dyDescent="0.35">
      <c r="B57" s="79">
        <f t="shared" ca="1" si="8"/>
        <v>34</v>
      </c>
      <c r="C57" s="80">
        <f t="shared" ca="1" si="2"/>
        <v>44501</v>
      </c>
      <c r="D57" s="83">
        <f t="shared" ca="1" si="3"/>
        <v>1961.5093976104188</v>
      </c>
      <c r="E57" s="81">
        <f t="shared" ca="1" si="9"/>
        <v>0</v>
      </c>
      <c r="F57" s="83"/>
      <c r="G57" s="82">
        <f t="shared" ca="1" si="5"/>
        <v>1116.0845960720371</v>
      </c>
      <c r="H57" s="82">
        <f t="shared" ca="1" si="6"/>
        <v>845.42480153838164</v>
      </c>
      <c r="I57" s="82">
        <f t="shared" ca="1" si="7"/>
        <v>273099.2698961249</v>
      </c>
    </row>
    <row r="58" spans="2:9" ht="15" thickBot="1" x14ac:dyDescent="0.35">
      <c r="B58" s="79">
        <f t="shared" ca="1" si="8"/>
        <v>35</v>
      </c>
      <c r="C58" s="80">
        <f t="shared" ca="1" si="2"/>
        <v>44531</v>
      </c>
      <c r="D58" s="83">
        <f t="shared" ca="1" si="3"/>
        <v>1961.5093976104188</v>
      </c>
      <c r="E58" s="81">
        <f t="shared" ca="1" si="9"/>
        <v>0</v>
      </c>
      <c r="F58" s="83"/>
      <c r="G58" s="82">
        <f t="shared" ca="1" si="5"/>
        <v>1112.6402307808032</v>
      </c>
      <c r="H58" s="82">
        <f t="shared" ca="1" si="6"/>
        <v>848.86916682961555</v>
      </c>
      <c r="I58" s="82">
        <f t="shared" ca="1" si="7"/>
        <v>272250.40072929527</v>
      </c>
    </row>
    <row r="59" spans="2:9" ht="15" thickBot="1" x14ac:dyDescent="0.35">
      <c r="B59" s="79">
        <f t="shared" ca="1" si="8"/>
        <v>36</v>
      </c>
      <c r="C59" s="80">
        <f t="shared" ca="1" si="2"/>
        <v>44562</v>
      </c>
      <c r="D59" s="83">
        <f t="shared" ca="1" si="3"/>
        <v>1961.5093976104188</v>
      </c>
      <c r="E59" s="81">
        <f t="shared" ca="1" si="9"/>
        <v>0</v>
      </c>
      <c r="F59" s="83"/>
      <c r="G59" s="82">
        <f t="shared" ca="1" si="5"/>
        <v>1109.1818327190169</v>
      </c>
      <c r="H59" s="82">
        <f t="shared" ca="1" si="6"/>
        <v>852.32756489140183</v>
      </c>
      <c r="I59" s="82">
        <f t="shared" ca="1" si="7"/>
        <v>271398.07316440385</v>
      </c>
    </row>
    <row r="60" spans="2:9" ht="15" thickBot="1" x14ac:dyDescent="0.35">
      <c r="B60" s="79">
        <f t="shared" ca="1" si="8"/>
        <v>37</v>
      </c>
      <c r="C60" s="80">
        <f t="shared" ca="1" si="2"/>
        <v>44593</v>
      </c>
      <c r="D60" s="83">
        <f t="shared" ca="1" si="3"/>
        <v>1961.5093976104188</v>
      </c>
      <c r="E60" s="81">
        <f t="shared" ca="1" si="9"/>
        <v>0</v>
      </c>
      <c r="F60" s="83"/>
      <c r="G60" s="82">
        <f t="shared" ca="1" si="5"/>
        <v>1105.7093447154336</v>
      </c>
      <c r="H60" s="82">
        <f t="shared" ca="1" si="6"/>
        <v>855.80005289498513</v>
      </c>
      <c r="I60" s="82">
        <f t="shared" ca="1" si="7"/>
        <v>270542.27311150887</v>
      </c>
    </row>
    <row r="61" spans="2:9" ht="15" thickBot="1" x14ac:dyDescent="0.35">
      <c r="B61" s="79">
        <f t="shared" ca="1" si="8"/>
        <v>38</v>
      </c>
      <c r="C61" s="80">
        <f t="shared" ca="1" si="2"/>
        <v>44621</v>
      </c>
      <c r="D61" s="83">
        <f t="shared" ca="1" si="3"/>
        <v>1961.5093976104188</v>
      </c>
      <c r="E61" s="81">
        <f t="shared" ca="1" si="9"/>
        <v>0</v>
      </c>
      <c r="F61" s="83"/>
      <c r="G61" s="82">
        <f t="shared" ca="1" si="5"/>
        <v>1102.2227093658867</v>
      </c>
      <c r="H61" s="82">
        <f t="shared" ca="1" si="6"/>
        <v>859.28668824453212</v>
      </c>
      <c r="I61" s="82">
        <f t="shared" ca="1" si="7"/>
        <v>269682.98642326432</v>
      </c>
    </row>
    <row r="62" spans="2:9" ht="15" thickBot="1" x14ac:dyDescent="0.35">
      <c r="B62" s="79">
        <f t="shared" ca="1" si="8"/>
        <v>39</v>
      </c>
      <c r="C62" s="80">
        <f t="shared" ca="1" si="2"/>
        <v>44652</v>
      </c>
      <c r="D62" s="83">
        <f t="shared" ca="1" si="3"/>
        <v>1961.5093976104188</v>
      </c>
      <c r="E62" s="81">
        <f t="shared" ca="1" si="9"/>
        <v>0</v>
      </c>
      <c r="F62" s="83"/>
      <c r="G62" s="82">
        <f t="shared" ca="1" si="5"/>
        <v>1098.7218690323371</v>
      </c>
      <c r="H62" s="82">
        <f t="shared" ca="1" si="6"/>
        <v>862.78752857808172</v>
      </c>
      <c r="I62" s="82">
        <f t="shared" ca="1" si="7"/>
        <v>268820.19889468624</v>
      </c>
    </row>
    <row r="63" spans="2:9" ht="15" thickBot="1" x14ac:dyDescent="0.35">
      <c r="B63" s="79">
        <f t="shared" ca="1" si="8"/>
        <v>40</v>
      </c>
      <c r="C63" s="80">
        <f t="shared" ca="1" si="2"/>
        <v>44682</v>
      </c>
      <c r="D63" s="83">
        <f t="shared" ca="1" si="3"/>
        <v>1961.5093976104188</v>
      </c>
      <c r="E63" s="81">
        <f t="shared" ca="1" si="9"/>
        <v>0</v>
      </c>
      <c r="F63" s="83"/>
      <c r="G63" s="82">
        <f t="shared" ca="1" si="5"/>
        <v>1095.2067658419221</v>
      </c>
      <c r="H63" s="82">
        <f t="shared" ca="1" si="6"/>
        <v>866.30263176849667</v>
      </c>
      <c r="I63" s="82">
        <f t="shared" ca="1" si="7"/>
        <v>267953.89626291773</v>
      </c>
    </row>
    <row r="64" spans="2:9" ht="15" thickBot="1" x14ac:dyDescent="0.35">
      <c r="B64" s="79">
        <f t="shared" ca="1" si="8"/>
        <v>41</v>
      </c>
      <c r="C64" s="80">
        <f t="shared" ca="1" si="2"/>
        <v>44713</v>
      </c>
      <c r="D64" s="83">
        <f t="shared" ca="1" si="3"/>
        <v>1961.5093976104188</v>
      </c>
      <c r="E64" s="81">
        <f t="shared" ca="1" si="9"/>
        <v>0</v>
      </c>
      <c r="F64" s="83"/>
      <c r="G64" s="82">
        <f t="shared" ca="1" si="5"/>
        <v>1091.6773416859967</v>
      </c>
      <c r="H64" s="82">
        <f t="shared" ca="1" si="6"/>
        <v>869.83205592442209</v>
      </c>
      <c r="I64" s="82">
        <f t="shared" ca="1" si="7"/>
        <v>267084.06420699332</v>
      </c>
    </row>
    <row r="65" spans="2:9" ht="15" thickBot="1" x14ac:dyDescent="0.35">
      <c r="B65" s="79">
        <f t="shared" ca="1" si="8"/>
        <v>42</v>
      </c>
      <c r="C65" s="80">
        <f t="shared" ca="1" si="2"/>
        <v>44743</v>
      </c>
      <c r="D65" s="83">
        <f t="shared" ca="1" si="3"/>
        <v>1961.5093976104188</v>
      </c>
      <c r="E65" s="81">
        <f t="shared" ca="1" si="9"/>
        <v>0</v>
      </c>
      <c r="F65" s="83"/>
      <c r="G65" s="82">
        <f t="shared" ca="1" si="5"/>
        <v>1088.1335382191753</v>
      </c>
      <c r="H65" s="82">
        <f t="shared" ca="1" si="6"/>
        <v>873.37585939124347</v>
      </c>
      <c r="I65" s="82">
        <f t="shared" ca="1" si="7"/>
        <v>266210.68834760209</v>
      </c>
    </row>
    <row r="66" spans="2:9" ht="15" thickBot="1" x14ac:dyDescent="0.35">
      <c r="B66" s="79">
        <f t="shared" ca="1" si="8"/>
        <v>43</v>
      </c>
      <c r="C66" s="80">
        <f t="shared" ca="1" si="2"/>
        <v>44774</v>
      </c>
      <c r="D66" s="83">
        <f t="shared" ca="1" si="3"/>
        <v>1961.5093976104188</v>
      </c>
      <c r="E66" s="81">
        <f t="shared" ca="1" si="9"/>
        <v>0</v>
      </c>
      <c r="F66" s="83"/>
      <c r="G66" s="82">
        <f t="shared" ca="1" si="5"/>
        <v>1084.5752968583652</v>
      </c>
      <c r="H66" s="82">
        <f t="shared" ca="1" si="6"/>
        <v>876.93410075205361</v>
      </c>
      <c r="I66" s="82">
        <f t="shared" ca="1" si="7"/>
        <v>265333.75424685003</v>
      </c>
    </row>
    <row r="67" spans="2:9" ht="15" thickBot="1" x14ac:dyDescent="0.35">
      <c r="B67" s="79">
        <f t="shared" ca="1" si="8"/>
        <v>44</v>
      </c>
      <c r="C67" s="80">
        <f t="shared" ca="1" si="2"/>
        <v>44805</v>
      </c>
      <c r="D67" s="83">
        <f t="shared" ca="1" si="3"/>
        <v>1961.5093976104188</v>
      </c>
      <c r="E67" s="81">
        <f t="shared" ca="1" si="9"/>
        <v>0</v>
      </c>
      <c r="F67" s="83"/>
      <c r="G67" s="82">
        <f t="shared" ca="1" si="5"/>
        <v>1081.0025587817991</v>
      </c>
      <c r="H67" s="82">
        <f t="shared" ca="1" si="6"/>
        <v>880.50683882861972</v>
      </c>
      <c r="I67" s="82">
        <f t="shared" ca="1" si="7"/>
        <v>264453.24740802142</v>
      </c>
    </row>
    <row r="68" spans="2:9" ht="15" thickBot="1" x14ac:dyDescent="0.35">
      <c r="B68" s="79">
        <f t="shared" ca="1" si="8"/>
        <v>45</v>
      </c>
      <c r="C68" s="80">
        <f t="shared" ca="1" si="2"/>
        <v>44835</v>
      </c>
      <c r="D68" s="83">
        <f t="shared" ca="1" si="3"/>
        <v>1961.5093976104188</v>
      </c>
      <c r="E68" s="81">
        <f t="shared" ca="1" si="9"/>
        <v>0</v>
      </c>
      <c r="F68" s="83"/>
      <c r="G68" s="82">
        <f t="shared" ca="1" si="5"/>
        <v>1077.4152649280622</v>
      </c>
      <c r="H68" s="82">
        <f t="shared" ca="1" si="6"/>
        <v>884.09413268235653</v>
      </c>
      <c r="I68" s="82">
        <f t="shared" ca="1" si="7"/>
        <v>263569.15327533905</v>
      </c>
    </row>
    <row r="69" spans="2:9" ht="15" thickBot="1" x14ac:dyDescent="0.35">
      <c r="B69" s="79">
        <f t="shared" ca="1" si="8"/>
        <v>46</v>
      </c>
      <c r="C69" s="80">
        <f t="shared" ca="1" si="2"/>
        <v>44866</v>
      </c>
      <c r="D69" s="83">
        <f t="shared" ca="1" si="3"/>
        <v>1961.5093976104188</v>
      </c>
      <c r="E69" s="81">
        <f t="shared" ca="1" si="9"/>
        <v>0</v>
      </c>
      <c r="F69" s="83"/>
      <c r="G69" s="82">
        <f t="shared" ca="1" si="5"/>
        <v>1073.813355995117</v>
      </c>
      <c r="H69" s="82">
        <f t="shared" ca="1" si="6"/>
        <v>887.69604161530174</v>
      </c>
      <c r="I69" s="82">
        <f t="shared" ca="1" si="7"/>
        <v>262681.45723372372</v>
      </c>
    </row>
    <row r="70" spans="2:9" ht="15" thickBot="1" x14ac:dyDescent="0.35">
      <c r="B70" s="79">
        <f t="shared" ca="1" si="8"/>
        <v>47</v>
      </c>
      <c r="C70" s="80">
        <f t="shared" ca="1" si="2"/>
        <v>44896</v>
      </c>
      <c r="D70" s="83">
        <f t="shared" ca="1" si="3"/>
        <v>1961.5093976104188</v>
      </c>
      <c r="E70" s="81">
        <f t="shared" ca="1" si="9"/>
        <v>0</v>
      </c>
      <c r="F70" s="83"/>
      <c r="G70" s="82">
        <f t="shared" ca="1" si="5"/>
        <v>1070.1967724393216</v>
      </c>
      <c r="H70" s="82">
        <f t="shared" ca="1" si="6"/>
        <v>891.31262517109712</v>
      </c>
      <c r="I70" s="82">
        <f t="shared" ca="1" si="7"/>
        <v>261790.14460855263</v>
      </c>
    </row>
    <row r="71" spans="2:9" ht="15" thickBot="1" x14ac:dyDescent="0.35">
      <c r="B71" s="79">
        <f t="shared" ca="1" si="8"/>
        <v>48</v>
      </c>
      <c r="C71" s="80">
        <f t="shared" ca="1" si="2"/>
        <v>44927</v>
      </c>
      <c r="D71" s="83">
        <f t="shared" ca="1" si="3"/>
        <v>1961.5093976104188</v>
      </c>
      <c r="E71" s="81">
        <f t="shared" ca="1" si="9"/>
        <v>0</v>
      </c>
      <c r="F71" s="83"/>
      <c r="G71" s="82">
        <f t="shared" ca="1" si="5"/>
        <v>1066.5654544744461</v>
      </c>
      <c r="H71" s="82">
        <f t="shared" ca="1" si="6"/>
        <v>894.94394313597263</v>
      </c>
      <c r="I71" s="82">
        <f t="shared" ca="1" si="7"/>
        <v>260895.20066541666</v>
      </c>
    </row>
    <row r="72" spans="2:9" ht="15" thickBot="1" x14ac:dyDescent="0.35">
      <c r="B72" s="79">
        <f t="shared" ca="1" si="8"/>
        <v>49</v>
      </c>
      <c r="C72" s="80">
        <f t="shared" ca="1" si="2"/>
        <v>44958</v>
      </c>
      <c r="D72" s="83">
        <f t="shared" ca="1" si="3"/>
        <v>1961.5093976104188</v>
      </c>
      <c r="E72" s="81">
        <f t="shared" ca="1" si="9"/>
        <v>0</v>
      </c>
      <c r="F72" s="83"/>
      <c r="G72" s="82">
        <f t="shared" ca="1" si="5"/>
        <v>1062.9193420706838</v>
      </c>
      <c r="H72" s="82">
        <f t="shared" ca="1" si="6"/>
        <v>898.59005553973498</v>
      </c>
      <c r="I72" s="82">
        <f t="shared" ca="1" si="7"/>
        <v>259996.61060987692</v>
      </c>
    </row>
    <row r="73" spans="2:9" ht="15" thickBot="1" x14ac:dyDescent="0.35">
      <c r="B73" s="79">
        <f t="shared" ca="1" si="8"/>
        <v>50</v>
      </c>
      <c r="C73" s="80">
        <f t="shared" ca="1" si="2"/>
        <v>44986</v>
      </c>
      <c r="D73" s="83">
        <f t="shared" ca="1" si="3"/>
        <v>1961.5093976104188</v>
      </c>
      <c r="E73" s="81">
        <f t="shared" ca="1" si="9"/>
        <v>0</v>
      </c>
      <c r="F73" s="83"/>
      <c r="G73" s="82">
        <f t="shared" ca="1" si="5"/>
        <v>1059.2583749536593</v>
      </c>
      <c r="H73" s="82">
        <f t="shared" ca="1" si="6"/>
        <v>902.25102265675946</v>
      </c>
      <c r="I73" s="82">
        <f t="shared" ca="1" si="7"/>
        <v>259094.35958722015</v>
      </c>
    </row>
    <row r="74" spans="2:9" ht="15" thickBot="1" x14ac:dyDescent="0.35">
      <c r="B74" s="79">
        <f t="shared" ca="1" si="8"/>
        <v>51</v>
      </c>
      <c r="C74" s="80">
        <f t="shared" ca="1" si="2"/>
        <v>45017</v>
      </c>
      <c r="D74" s="83">
        <f t="shared" ca="1" si="3"/>
        <v>1961.5093976104188</v>
      </c>
      <c r="E74" s="81">
        <f t="shared" ca="1" si="9"/>
        <v>0</v>
      </c>
      <c r="F74" s="83"/>
      <c r="G74" s="82">
        <f t="shared" ca="1" si="5"/>
        <v>1055.5824926034325</v>
      </c>
      <c r="H74" s="82">
        <f t="shared" ca="1" si="6"/>
        <v>905.92690500698632</v>
      </c>
      <c r="I74" s="82">
        <f t="shared" ca="1" si="7"/>
        <v>258188.43268221317</v>
      </c>
    </row>
    <row r="75" spans="2:9" ht="15" thickBot="1" x14ac:dyDescent="0.35">
      <c r="B75" s="79">
        <f t="shared" ca="1" si="8"/>
        <v>52</v>
      </c>
      <c r="C75" s="80">
        <f t="shared" ca="1" si="2"/>
        <v>45047</v>
      </c>
      <c r="D75" s="83">
        <f t="shared" ca="1" si="3"/>
        <v>1961.5093976104188</v>
      </c>
      <c r="E75" s="81">
        <f t="shared" ca="1" si="9"/>
        <v>0</v>
      </c>
      <c r="F75" s="83"/>
      <c r="G75" s="82">
        <f t="shared" ca="1" si="5"/>
        <v>1051.8916342534965</v>
      </c>
      <c r="H75" s="82">
        <f t="shared" ca="1" si="6"/>
        <v>909.6177633569223</v>
      </c>
      <c r="I75" s="82">
        <f t="shared" ca="1" si="7"/>
        <v>257278.81491885625</v>
      </c>
    </row>
    <row r="76" spans="2:9" ht="15" thickBot="1" x14ac:dyDescent="0.35">
      <c r="B76" s="79">
        <f t="shared" ca="1" si="8"/>
        <v>53</v>
      </c>
      <c r="C76" s="80">
        <f t="shared" ca="1" si="2"/>
        <v>45078</v>
      </c>
      <c r="D76" s="83">
        <f t="shared" ca="1" si="3"/>
        <v>1961.5093976104188</v>
      </c>
      <c r="E76" s="81">
        <f t="shared" ca="1" si="9"/>
        <v>0</v>
      </c>
      <c r="F76" s="83"/>
      <c r="G76" s="82">
        <f t="shared" ca="1" si="5"/>
        <v>1048.1857388897752</v>
      </c>
      <c r="H76" s="82">
        <f t="shared" ca="1" si="6"/>
        <v>913.32365872064361</v>
      </c>
      <c r="I76" s="82">
        <f t="shared" ca="1" si="7"/>
        <v>256365.4912601356</v>
      </c>
    </row>
    <row r="77" spans="2:9" ht="15" thickBot="1" x14ac:dyDescent="0.35">
      <c r="B77" s="79">
        <f t="shared" ca="1" si="8"/>
        <v>54</v>
      </c>
      <c r="C77" s="80">
        <f t="shared" ca="1" si="2"/>
        <v>45108</v>
      </c>
      <c r="D77" s="83">
        <f t="shared" ca="1" si="3"/>
        <v>1961.5093976104188</v>
      </c>
      <c r="E77" s="81">
        <f t="shared" ca="1" si="9"/>
        <v>0</v>
      </c>
      <c r="F77" s="83"/>
      <c r="G77" s="82">
        <f t="shared" ca="1" si="5"/>
        <v>1044.4647452496126</v>
      </c>
      <c r="H77" s="82">
        <f t="shared" ca="1" si="6"/>
        <v>917.04465236080614</v>
      </c>
      <c r="I77" s="82">
        <f t="shared" ca="1" si="7"/>
        <v>255448.44660777479</v>
      </c>
    </row>
    <row r="78" spans="2:9" ht="15" thickBot="1" x14ac:dyDescent="0.35">
      <c r="B78" s="79">
        <f t="shared" ca="1" si="8"/>
        <v>55</v>
      </c>
      <c r="C78" s="80">
        <f t="shared" ca="1" si="2"/>
        <v>45139</v>
      </c>
      <c r="D78" s="83">
        <f t="shared" ca="1" si="3"/>
        <v>1961.5093976104188</v>
      </c>
      <c r="E78" s="81">
        <f t="shared" ca="1" si="9"/>
        <v>0</v>
      </c>
      <c r="F78" s="83"/>
      <c r="G78" s="82">
        <f t="shared" ca="1" si="5"/>
        <v>1040.7285918207619</v>
      </c>
      <c r="H78" s="82">
        <f t="shared" ca="1" si="6"/>
        <v>920.78080578965682</v>
      </c>
      <c r="I78" s="82">
        <f t="shared" ca="1" si="7"/>
        <v>254527.66580198513</v>
      </c>
    </row>
    <row r="79" spans="2:9" ht="15" thickBot="1" x14ac:dyDescent="0.35">
      <c r="B79" s="79">
        <f t="shared" ca="1" si="8"/>
        <v>56</v>
      </c>
      <c r="C79" s="80">
        <f t="shared" ca="1" si="2"/>
        <v>45170</v>
      </c>
      <c r="D79" s="83">
        <f t="shared" ca="1" si="3"/>
        <v>1961.5093976104188</v>
      </c>
      <c r="E79" s="81">
        <f t="shared" ca="1" si="9"/>
        <v>0</v>
      </c>
      <c r="F79" s="83"/>
      <c r="G79" s="82">
        <f t="shared" ca="1" si="5"/>
        <v>1036.9772168403672</v>
      </c>
      <c r="H79" s="82">
        <f t="shared" ca="1" si="6"/>
        <v>924.53218077005158</v>
      </c>
      <c r="I79" s="82">
        <f t="shared" ca="1" si="7"/>
        <v>253603.13362121509</v>
      </c>
    </row>
    <row r="80" spans="2:9" ht="15" thickBot="1" x14ac:dyDescent="0.35">
      <c r="B80" s="79">
        <f t="shared" ca="1" si="8"/>
        <v>57</v>
      </c>
      <c r="C80" s="80">
        <f t="shared" ca="1" si="2"/>
        <v>45200</v>
      </c>
      <c r="D80" s="83">
        <f t="shared" ca="1" si="3"/>
        <v>1961.5093976104188</v>
      </c>
      <c r="E80" s="81">
        <f t="shared" ca="1" si="9"/>
        <v>0</v>
      </c>
      <c r="F80" s="83"/>
      <c r="G80" s="82">
        <f t="shared" ca="1" si="5"/>
        <v>1033.2105582939439</v>
      </c>
      <c r="H80" s="82">
        <f t="shared" ca="1" si="6"/>
        <v>928.29883931647487</v>
      </c>
      <c r="I80" s="82">
        <f t="shared" ca="1" si="7"/>
        <v>252674.83478189862</v>
      </c>
    </row>
    <row r="81" spans="2:9" ht="15" thickBot="1" x14ac:dyDescent="0.35">
      <c r="B81" s="79">
        <f t="shared" ca="1" si="8"/>
        <v>58</v>
      </c>
      <c r="C81" s="80">
        <f t="shared" ca="1" si="2"/>
        <v>45231</v>
      </c>
      <c r="D81" s="83">
        <f t="shared" ca="1" si="3"/>
        <v>1961.5093976104188</v>
      </c>
      <c r="E81" s="81">
        <f t="shared" ca="1" si="9"/>
        <v>0</v>
      </c>
      <c r="F81" s="83"/>
      <c r="G81" s="82">
        <f t="shared" ca="1" si="5"/>
        <v>1029.4285539143514</v>
      </c>
      <c r="H81" s="82">
        <f t="shared" ca="1" si="6"/>
        <v>932.0808436960674</v>
      </c>
      <c r="I81" s="82">
        <f t="shared" ca="1" si="7"/>
        <v>251742.75393820254</v>
      </c>
    </row>
    <row r="82" spans="2:9" ht="15" thickBot="1" x14ac:dyDescent="0.35">
      <c r="B82" s="79">
        <f t="shared" ca="1" si="8"/>
        <v>59</v>
      </c>
      <c r="C82" s="80">
        <f t="shared" ca="1" si="2"/>
        <v>45261</v>
      </c>
      <c r="D82" s="83">
        <f t="shared" ca="1" si="3"/>
        <v>1961.5093976104188</v>
      </c>
      <c r="E82" s="81">
        <f t="shared" ca="1" si="9"/>
        <v>0</v>
      </c>
      <c r="F82" s="83"/>
      <c r="G82" s="82">
        <f t="shared" ca="1" si="5"/>
        <v>1025.6311411807662</v>
      </c>
      <c r="H82" s="82">
        <f t="shared" ca="1" si="6"/>
        <v>935.87825642965254</v>
      </c>
      <c r="I82" s="82">
        <f t="shared" ca="1" si="7"/>
        <v>250806.87568177289</v>
      </c>
    </row>
    <row r="83" spans="2:9" ht="15" thickBot="1" x14ac:dyDescent="0.35">
      <c r="B83" s="79">
        <f t="shared" ca="1" si="8"/>
        <v>60</v>
      </c>
      <c r="C83" s="80">
        <f t="shared" ca="1" si="2"/>
        <v>45292</v>
      </c>
      <c r="D83" s="83">
        <f t="shared" ca="1" si="3"/>
        <v>1961.5093976104188</v>
      </c>
      <c r="E83" s="81">
        <f t="shared" ca="1" si="9"/>
        <v>0</v>
      </c>
      <c r="F83" s="83"/>
      <c r="G83" s="82">
        <f t="shared" ca="1" si="5"/>
        <v>1021.8182573176467</v>
      </c>
      <c r="H83" s="82">
        <f t="shared" ca="1" si="6"/>
        <v>939.69114029277205</v>
      </c>
      <c r="I83" s="82">
        <f t="shared" ca="1" si="7"/>
        <v>249867.18454148012</v>
      </c>
    </row>
    <row r="84" spans="2:9" ht="15" thickBot="1" x14ac:dyDescent="0.35">
      <c r="B84" s="79">
        <f t="shared" ca="1" si="8"/>
        <v>61</v>
      </c>
      <c r="C84" s="80">
        <f t="shared" ca="1" si="2"/>
        <v>45323</v>
      </c>
      <c r="D84" s="83">
        <f t="shared" ca="1" si="3"/>
        <v>1961.5093976104188</v>
      </c>
      <c r="E84" s="81">
        <f t="shared" ca="1" si="9"/>
        <v>0</v>
      </c>
      <c r="F84" s="83"/>
      <c r="G84" s="82">
        <f t="shared" ca="1" si="5"/>
        <v>1017.9898392936964</v>
      </c>
      <c r="H84" s="82">
        <f t="shared" ca="1" si="6"/>
        <v>943.5195583167224</v>
      </c>
      <c r="I84" s="82">
        <f t="shared" ca="1" si="7"/>
        <v>248923.66498316341</v>
      </c>
    </row>
    <row r="85" spans="2:9" ht="15" thickBot="1" x14ac:dyDescent="0.35">
      <c r="B85" s="79">
        <f t="shared" ca="1" si="8"/>
        <v>62</v>
      </c>
      <c r="C85" s="80">
        <f t="shared" ca="1" si="2"/>
        <v>45352</v>
      </c>
      <c r="D85" s="83">
        <f t="shared" ca="1" si="3"/>
        <v>1961.5093976104188</v>
      </c>
      <c r="E85" s="81">
        <f t="shared" ca="1" si="9"/>
        <v>0</v>
      </c>
      <c r="F85" s="83"/>
      <c r="G85" s="82">
        <f t="shared" ca="1" si="5"/>
        <v>1014.1458238208209</v>
      </c>
      <c r="H85" s="82">
        <f t="shared" ca="1" si="6"/>
        <v>947.36357378959792</v>
      </c>
      <c r="I85" s="82">
        <f t="shared" ca="1" si="7"/>
        <v>247976.30140937382</v>
      </c>
    </row>
    <row r="86" spans="2:9" ht="15" thickBot="1" x14ac:dyDescent="0.35">
      <c r="B86" s="79">
        <f t="shared" ca="1" si="8"/>
        <v>63</v>
      </c>
      <c r="C86" s="80">
        <f t="shared" ca="1" si="2"/>
        <v>45383</v>
      </c>
      <c r="D86" s="83">
        <f t="shared" ca="1" si="3"/>
        <v>1961.5093976104188</v>
      </c>
      <c r="E86" s="81">
        <f t="shared" ca="1" si="9"/>
        <v>0</v>
      </c>
      <c r="F86" s="83"/>
      <c r="G86" s="82">
        <f t="shared" ca="1" si="5"/>
        <v>1010.2861473530826</v>
      </c>
      <c r="H86" s="82">
        <f t="shared" ca="1" si="6"/>
        <v>951.22325025733619</v>
      </c>
      <c r="I86" s="82">
        <f t="shared" ca="1" si="7"/>
        <v>247025.07815911647</v>
      </c>
    </row>
    <row r="87" spans="2:9" ht="15" thickBot="1" x14ac:dyDescent="0.35">
      <c r="B87" s="79">
        <f t="shared" ca="1" si="8"/>
        <v>64</v>
      </c>
      <c r="C87" s="80">
        <f t="shared" ca="1" si="2"/>
        <v>45413</v>
      </c>
      <c r="D87" s="83">
        <f t="shared" ca="1" si="3"/>
        <v>1961.5093976104188</v>
      </c>
      <c r="E87" s="81">
        <f t="shared" ca="1" si="9"/>
        <v>0</v>
      </c>
      <c r="F87" s="83"/>
      <c r="G87" s="82">
        <f t="shared" ca="1" si="5"/>
        <v>1006.4107460856499</v>
      </c>
      <c r="H87" s="82">
        <f t="shared" ca="1" si="6"/>
        <v>955.09865152476891</v>
      </c>
      <c r="I87" s="82">
        <f t="shared" ca="1" si="7"/>
        <v>246069.97950759169</v>
      </c>
    </row>
    <row r="88" spans="2:9" ht="15" thickBot="1" x14ac:dyDescent="0.35">
      <c r="B88" s="79">
        <f t="shared" ca="1" si="8"/>
        <v>65</v>
      </c>
      <c r="C88" s="80">
        <f t="shared" ref="C88:C151" ca="1" si="10">IF($E$10="End of the Period",IF(B88="","",IF(OR(payment_frequency_5="Weekly",payment_frequency_5="Bi-weekly",payment_frequency_5="Semi-monthly"),first_payment_date_5+B88*VLOOKUP(payment_frequency_5,periodic_table,2,0),EDATE(first_payment_date_5,B88*VLOOKUP(payment_frequency_5,periodic_table,2,0)))),IF(B88="","",IF(OR(payment_frequency_5="Weekly",payment_frequency_5="Bi-weekly",payment_frequency_5="Semi-monthly"),first_payment_date_5+(B88-1)*VLOOKUP(payment_frequency_5,periodic_table,2,0),EDATE(first_payment_date_5,(B88-1)*VLOOKUP(payment_frequency_5,periodic_table,2,0)))))</f>
        <v>45444</v>
      </c>
      <c r="D88" s="83">
        <f t="shared" ref="D88:D151" ca="1" si="11">IF(B88="","",IF(I87&lt;payment_5,I87*(1+rate_5),payment_5))</f>
        <v>1961.5093976104188</v>
      </c>
      <c r="E88" s="81">
        <f t="shared" ref="E88:E119" ca="1" si="12">IFERROR(IF(I87*(1+rate_5)-D88&lt;$E$13,I87*(1+rate_5)-D88,IF(B88=$I$17,$E$13,IF(B88&lt;$I$17,0,IF(MOD(B88-$I$17,$E$18)=0,$E$13,0)))),0)</f>
        <v>0</v>
      </c>
      <c r="F88" s="83"/>
      <c r="G88" s="82">
        <f t="shared" ref="G88:G151" ca="1" si="13">IF(AND(payment_type_5=1,B88=1),0,IF(B88="","",I87*rate_5))</f>
        <v>1002.5195559537423</v>
      </c>
      <c r="H88" s="82">
        <f t="shared" ca="1" si="6"/>
        <v>958.9898416566765</v>
      </c>
      <c r="I88" s="82">
        <f t="shared" ca="1" si="7"/>
        <v>245110.98966593502</v>
      </c>
    </row>
    <row r="89" spans="2:9" ht="15" thickBot="1" x14ac:dyDescent="0.35">
      <c r="B89" s="79">
        <f t="shared" ca="1" si="8"/>
        <v>66</v>
      </c>
      <c r="C89" s="80">
        <f t="shared" ca="1" si="10"/>
        <v>45474</v>
      </c>
      <c r="D89" s="83">
        <f t="shared" ca="1" si="11"/>
        <v>1961.5093976104188</v>
      </c>
      <c r="E89" s="81">
        <f t="shared" ca="1" si="12"/>
        <v>0</v>
      </c>
      <c r="F89" s="83"/>
      <c r="G89" s="82">
        <f t="shared" ca="1" si="13"/>
        <v>998.61251263157169</v>
      </c>
      <c r="H89" s="82">
        <f t="shared" ref="H89:H152" ca="1" si="14">IF(B89="","",D89-G89+E89+F89)</f>
        <v>962.89688497884708</v>
      </c>
      <c r="I89" s="82">
        <f t="shared" ref="I89:I152" ca="1" si="15">IFERROR(IF(H89&lt;=0,"",I88-H89),"")</f>
        <v>244148.09278095618</v>
      </c>
    </row>
    <row r="90" spans="2:9" ht="15" thickBot="1" x14ac:dyDescent="0.35">
      <c r="B90" s="79">
        <f t="shared" ca="1" si="8"/>
        <v>67</v>
      </c>
      <c r="C90" s="80">
        <f t="shared" ca="1" si="10"/>
        <v>45505</v>
      </c>
      <c r="D90" s="83">
        <f t="shared" ca="1" si="11"/>
        <v>1961.5093976104188</v>
      </c>
      <c r="E90" s="81">
        <f t="shared" ca="1" si="12"/>
        <v>0</v>
      </c>
      <c r="F90" s="83"/>
      <c r="G90" s="82">
        <f t="shared" ca="1" si="13"/>
        <v>994.68955153127843</v>
      </c>
      <c r="H90" s="82">
        <f t="shared" ca="1" si="14"/>
        <v>966.81984607914035</v>
      </c>
      <c r="I90" s="82">
        <f t="shared" ca="1" si="15"/>
        <v>243181.27293487705</v>
      </c>
    </row>
    <row r="91" spans="2:9" ht="15" thickBot="1" x14ac:dyDescent="0.35">
      <c r="B91" s="79">
        <f t="shared" ca="1" si="8"/>
        <v>68</v>
      </c>
      <c r="C91" s="80">
        <f t="shared" ca="1" si="10"/>
        <v>45536</v>
      </c>
      <c r="D91" s="83">
        <f t="shared" ca="1" si="11"/>
        <v>1961.5093976104188</v>
      </c>
      <c r="E91" s="81">
        <f t="shared" ca="1" si="12"/>
        <v>0</v>
      </c>
      <c r="F91" s="83"/>
      <c r="G91" s="82">
        <f t="shared" ca="1" si="13"/>
        <v>990.75060780186425</v>
      </c>
      <c r="H91" s="82">
        <f t="shared" ca="1" si="14"/>
        <v>970.75878980855452</v>
      </c>
      <c r="I91" s="82">
        <f t="shared" ca="1" si="15"/>
        <v>242210.5141450685</v>
      </c>
    </row>
    <row r="92" spans="2:9" ht="15" thickBot="1" x14ac:dyDescent="0.35">
      <c r="B92" s="79">
        <f t="shared" ca="1" si="8"/>
        <v>69</v>
      </c>
      <c r="C92" s="80">
        <f t="shared" ca="1" si="10"/>
        <v>45566</v>
      </c>
      <c r="D92" s="83">
        <f t="shared" ca="1" si="11"/>
        <v>1961.5093976104188</v>
      </c>
      <c r="E92" s="81">
        <f t="shared" ca="1" si="12"/>
        <v>0</v>
      </c>
      <c r="F92" s="83"/>
      <c r="G92" s="82">
        <f t="shared" ca="1" si="13"/>
        <v>986.79561632811954</v>
      </c>
      <c r="H92" s="82">
        <f t="shared" ca="1" si="14"/>
        <v>974.71378128229924</v>
      </c>
      <c r="I92" s="82">
        <f t="shared" ca="1" si="15"/>
        <v>241235.8003637862</v>
      </c>
    </row>
    <row r="93" spans="2:9" ht="15" thickBot="1" x14ac:dyDescent="0.35">
      <c r="B93" s="79">
        <f t="shared" ca="1" si="8"/>
        <v>70</v>
      </c>
      <c r="C93" s="80">
        <f t="shared" ca="1" si="10"/>
        <v>45597</v>
      </c>
      <c r="D93" s="83">
        <f t="shared" ca="1" si="11"/>
        <v>1961.5093976104188</v>
      </c>
      <c r="E93" s="81">
        <f t="shared" ca="1" si="12"/>
        <v>0</v>
      </c>
      <c r="F93" s="83"/>
      <c r="G93" s="82">
        <f t="shared" ca="1" si="13"/>
        <v>982.82451172954745</v>
      </c>
      <c r="H93" s="82">
        <f t="shared" ca="1" si="14"/>
        <v>978.68488588087132</v>
      </c>
      <c r="I93" s="82">
        <f t="shared" ca="1" si="15"/>
        <v>240257.11547790532</v>
      </c>
    </row>
    <row r="94" spans="2:9" ht="15" thickBot="1" x14ac:dyDescent="0.35">
      <c r="B94" s="79">
        <f t="shared" ca="1" si="8"/>
        <v>71</v>
      </c>
      <c r="C94" s="80">
        <f t="shared" ca="1" si="10"/>
        <v>45627</v>
      </c>
      <c r="D94" s="83">
        <f t="shared" ca="1" si="11"/>
        <v>1961.5093976104188</v>
      </c>
      <c r="E94" s="81">
        <f t="shared" ca="1" si="12"/>
        <v>0</v>
      </c>
      <c r="F94" s="83"/>
      <c r="G94" s="82">
        <f t="shared" ca="1" si="13"/>
        <v>978.83722835928302</v>
      </c>
      <c r="H94" s="82">
        <f t="shared" ca="1" si="14"/>
        <v>982.67216925113576</v>
      </c>
      <c r="I94" s="82">
        <f t="shared" ca="1" si="15"/>
        <v>239274.44330865418</v>
      </c>
    </row>
    <row r="95" spans="2:9" ht="15" thickBot="1" x14ac:dyDescent="0.35">
      <c r="B95" s="79">
        <f t="shared" ca="1" si="8"/>
        <v>72</v>
      </c>
      <c r="C95" s="80">
        <f t="shared" ca="1" si="10"/>
        <v>45658</v>
      </c>
      <c r="D95" s="83">
        <f t="shared" ca="1" si="11"/>
        <v>1961.5093976104188</v>
      </c>
      <c r="E95" s="81">
        <f t="shared" ca="1" si="12"/>
        <v>0</v>
      </c>
      <c r="F95" s="83"/>
      <c r="G95" s="82">
        <f t="shared" ca="1" si="13"/>
        <v>974.83370030300762</v>
      </c>
      <c r="H95" s="82">
        <f t="shared" ca="1" si="14"/>
        <v>986.67569730741116</v>
      </c>
      <c r="I95" s="82">
        <f t="shared" ca="1" si="15"/>
        <v>238287.76761134676</v>
      </c>
    </row>
    <row r="96" spans="2:9" ht="15" thickBot="1" x14ac:dyDescent="0.35">
      <c r="B96" s="79">
        <f t="shared" ca="1" si="8"/>
        <v>73</v>
      </c>
      <c r="C96" s="80">
        <f t="shared" ca="1" si="10"/>
        <v>45689</v>
      </c>
      <c r="D96" s="83">
        <f t="shared" ca="1" si="11"/>
        <v>1961.5093976104188</v>
      </c>
      <c r="E96" s="81">
        <f t="shared" ca="1" si="12"/>
        <v>0</v>
      </c>
      <c r="F96" s="83"/>
      <c r="G96" s="82">
        <f t="shared" ca="1" si="13"/>
        <v>970.81386137785967</v>
      </c>
      <c r="H96" s="82">
        <f t="shared" ca="1" si="14"/>
        <v>990.69553623255911</v>
      </c>
      <c r="I96" s="82">
        <f t="shared" ca="1" si="15"/>
        <v>237297.07207511421</v>
      </c>
    </row>
    <row r="97" spans="2:9" ht="15" thickBot="1" x14ac:dyDescent="0.35">
      <c r="B97" s="79">
        <f t="shared" ca="1" si="8"/>
        <v>74</v>
      </c>
      <c r="C97" s="80">
        <f t="shared" ca="1" si="10"/>
        <v>45717</v>
      </c>
      <c r="D97" s="83">
        <f t="shared" ca="1" si="11"/>
        <v>1961.5093976104188</v>
      </c>
      <c r="E97" s="81">
        <f t="shared" ca="1" si="12"/>
        <v>0</v>
      </c>
      <c r="F97" s="83"/>
      <c r="G97" s="82">
        <f t="shared" ca="1" si="13"/>
        <v>966.77764513134036</v>
      </c>
      <c r="H97" s="82">
        <f t="shared" ca="1" si="14"/>
        <v>994.73175247907841</v>
      </c>
      <c r="I97" s="82">
        <f t="shared" ca="1" si="15"/>
        <v>236302.34032263514</v>
      </c>
    </row>
    <row r="98" spans="2:9" ht="15" thickBot="1" x14ac:dyDescent="0.35">
      <c r="B98" s="79">
        <f t="shared" ca="1" si="8"/>
        <v>75</v>
      </c>
      <c r="C98" s="80">
        <f t="shared" ca="1" si="10"/>
        <v>45748</v>
      </c>
      <c r="D98" s="83">
        <f t="shared" ca="1" si="11"/>
        <v>1961.5093976104188</v>
      </c>
      <c r="E98" s="81">
        <f t="shared" ca="1" si="12"/>
        <v>0</v>
      </c>
      <c r="F98" s="83"/>
      <c r="G98" s="82">
        <f t="shared" ca="1" si="13"/>
        <v>962.72498484021514</v>
      </c>
      <c r="H98" s="82">
        <f t="shared" ca="1" si="14"/>
        <v>998.78441277020363</v>
      </c>
      <c r="I98" s="82">
        <f t="shared" ca="1" si="15"/>
        <v>235303.55590986492</v>
      </c>
    </row>
    <row r="99" spans="2:9" ht="15" thickBot="1" x14ac:dyDescent="0.35">
      <c r="B99" s="79">
        <f t="shared" ca="1" si="8"/>
        <v>76</v>
      </c>
      <c r="C99" s="80">
        <f t="shared" ca="1" si="10"/>
        <v>45778</v>
      </c>
      <c r="D99" s="83">
        <f t="shared" ca="1" si="11"/>
        <v>1961.5093976104188</v>
      </c>
      <c r="E99" s="81">
        <f t="shared" ca="1" si="12"/>
        <v>0</v>
      </c>
      <c r="F99" s="83"/>
      <c r="G99" s="82">
        <f t="shared" ca="1" si="13"/>
        <v>958.65581350941079</v>
      </c>
      <c r="H99" s="82">
        <f t="shared" ca="1" si="14"/>
        <v>1002.853584101008</v>
      </c>
      <c r="I99" s="82">
        <f t="shared" ca="1" si="15"/>
        <v>234300.70232576391</v>
      </c>
    </row>
    <row r="100" spans="2:9" ht="15" thickBot="1" x14ac:dyDescent="0.35">
      <c r="B100" s="79">
        <f t="shared" ca="1" si="8"/>
        <v>77</v>
      </c>
      <c r="C100" s="80">
        <f t="shared" ca="1" si="10"/>
        <v>45809</v>
      </c>
      <c r="D100" s="83">
        <f t="shared" ca="1" si="11"/>
        <v>1961.5093976104188</v>
      </c>
      <c r="E100" s="81">
        <f t="shared" ca="1" si="12"/>
        <v>0</v>
      </c>
      <c r="F100" s="83"/>
      <c r="G100" s="82">
        <f t="shared" ca="1" si="13"/>
        <v>954.5700638709078</v>
      </c>
      <c r="H100" s="82">
        <f t="shared" ca="1" si="14"/>
        <v>1006.939333739511</v>
      </c>
      <c r="I100" s="82">
        <f t="shared" ca="1" si="15"/>
        <v>233293.76299202439</v>
      </c>
    </row>
    <row r="101" spans="2:9" ht="15" thickBot="1" x14ac:dyDescent="0.35">
      <c r="B101" s="79">
        <f t="shared" ca="1" si="8"/>
        <v>78</v>
      </c>
      <c r="C101" s="80">
        <f t="shared" ca="1" si="10"/>
        <v>45839</v>
      </c>
      <c r="D101" s="83">
        <f t="shared" ca="1" si="11"/>
        <v>1961.5093976104188</v>
      </c>
      <c r="E101" s="81">
        <f t="shared" ca="1" si="12"/>
        <v>0</v>
      </c>
      <c r="F101" s="83"/>
      <c r="G101" s="82">
        <f t="shared" ca="1" si="13"/>
        <v>950.46766838262863</v>
      </c>
      <c r="H101" s="82">
        <f t="shared" ca="1" si="14"/>
        <v>1011.0417292277901</v>
      </c>
      <c r="I101" s="82">
        <f t="shared" ca="1" si="15"/>
        <v>232282.72126279661</v>
      </c>
    </row>
    <row r="102" spans="2:9" ht="15" thickBot="1" x14ac:dyDescent="0.35">
      <c r="B102" s="79">
        <f t="shared" ca="1" si="8"/>
        <v>79</v>
      </c>
      <c r="C102" s="80">
        <f t="shared" ca="1" si="10"/>
        <v>45870</v>
      </c>
      <c r="D102" s="83">
        <f t="shared" ca="1" si="11"/>
        <v>1961.5093976104188</v>
      </c>
      <c r="E102" s="81">
        <f t="shared" ca="1" si="12"/>
        <v>0</v>
      </c>
      <c r="F102" s="83"/>
      <c r="G102" s="82">
        <f t="shared" ca="1" si="13"/>
        <v>946.34855922732072</v>
      </c>
      <c r="H102" s="82">
        <f t="shared" ca="1" si="14"/>
        <v>1015.1608383830981</v>
      </c>
      <c r="I102" s="82">
        <f t="shared" ca="1" si="15"/>
        <v>231267.5604244135</v>
      </c>
    </row>
    <row r="103" spans="2:9" ht="15" thickBot="1" x14ac:dyDescent="0.35">
      <c r="B103" s="79">
        <f t="shared" ca="1" si="8"/>
        <v>80</v>
      </c>
      <c r="C103" s="80">
        <f t="shared" ca="1" si="10"/>
        <v>45901</v>
      </c>
      <c r="D103" s="83">
        <f t="shared" ca="1" si="11"/>
        <v>1961.5093976104188</v>
      </c>
      <c r="E103" s="81">
        <f t="shared" ca="1" si="12"/>
        <v>0</v>
      </c>
      <c r="F103" s="83"/>
      <c r="G103" s="82">
        <f t="shared" ca="1" si="13"/>
        <v>942.21266831143578</v>
      </c>
      <c r="H103" s="82">
        <f t="shared" ca="1" si="14"/>
        <v>1019.296729298983</v>
      </c>
      <c r="I103" s="82">
        <f t="shared" ca="1" si="15"/>
        <v>230248.26369511453</v>
      </c>
    </row>
    <row r="104" spans="2:9" ht="15" thickBot="1" x14ac:dyDescent="0.35">
      <c r="B104" s="79">
        <f t="shared" ca="1" si="8"/>
        <v>81</v>
      </c>
      <c r="C104" s="80">
        <f t="shared" ca="1" si="10"/>
        <v>45931</v>
      </c>
      <c r="D104" s="83">
        <f t="shared" ca="1" si="11"/>
        <v>1961.5093976104188</v>
      </c>
      <c r="E104" s="81">
        <f t="shared" ca="1" si="12"/>
        <v>0</v>
      </c>
      <c r="F104" s="83"/>
      <c r="G104" s="82">
        <f t="shared" ca="1" si="13"/>
        <v>938.05992726400382</v>
      </c>
      <c r="H104" s="82">
        <f t="shared" ca="1" si="14"/>
        <v>1023.449470346415</v>
      </c>
      <c r="I104" s="82">
        <f t="shared" ca="1" si="15"/>
        <v>229224.81422476811</v>
      </c>
    </row>
    <row r="105" spans="2:9" ht="15" thickBot="1" x14ac:dyDescent="0.35">
      <c r="B105" s="79">
        <f t="shared" ca="1" si="8"/>
        <v>82</v>
      </c>
      <c r="C105" s="80">
        <f t="shared" ca="1" si="10"/>
        <v>45962</v>
      </c>
      <c r="D105" s="83">
        <f t="shared" ca="1" si="11"/>
        <v>1961.5093976104188</v>
      </c>
      <c r="E105" s="81">
        <f t="shared" ca="1" si="12"/>
        <v>0</v>
      </c>
      <c r="F105" s="83"/>
      <c r="G105" s="82">
        <f t="shared" ca="1" si="13"/>
        <v>933.89026743550312</v>
      </c>
      <c r="H105" s="82">
        <f t="shared" ca="1" si="14"/>
        <v>1027.6191301749157</v>
      </c>
      <c r="I105" s="82">
        <f t="shared" ca="1" si="15"/>
        <v>228197.19509459319</v>
      </c>
    </row>
    <row r="106" spans="2:9" ht="15" thickBot="1" x14ac:dyDescent="0.35">
      <c r="B106" s="79">
        <f t="shared" ca="1" si="8"/>
        <v>83</v>
      </c>
      <c r="C106" s="80">
        <f t="shared" ca="1" si="10"/>
        <v>45992</v>
      </c>
      <c r="D106" s="83">
        <f t="shared" ca="1" si="11"/>
        <v>1961.5093976104188</v>
      </c>
      <c r="E106" s="81">
        <f t="shared" ca="1" si="12"/>
        <v>0</v>
      </c>
      <c r="F106" s="83"/>
      <c r="G106" s="82">
        <f t="shared" ca="1" si="13"/>
        <v>929.70361989672551</v>
      </c>
      <c r="H106" s="82">
        <f t="shared" ca="1" si="14"/>
        <v>1031.8057777136933</v>
      </c>
      <c r="I106" s="82">
        <f t="shared" ca="1" si="15"/>
        <v>227165.3893168795</v>
      </c>
    </row>
    <row r="107" spans="2:9" ht="15" thickBot="1" x14ac:dyDescent="0.35">
      <c r="B107" s="79">
        <f t="shared" ca="1" si="8"/>
        <v>84</v>
      </c>
      <c r="C107" s="80">
        <f t="shared" ca="1" si="10"/>
        <v>46023</v>
      </c>
      <c r="D107" s="83">
        <f t="shared" ca="1" si="11"/>
        <v>1961.5093976104188</v>
      </c>
      <c r="E107" s="81">
        <f t="shared" ca="1" si="12"/>
        <v>0</v>
      </c>
      <c r="F107" s="83"/>
      <c r="G107" s="82">
        <f t="shared" ca="1" si="13"/>
        <v>925.49991543763633</v>
      </c>
      <c r="H107" s="82">
        <f t="shared" ca="1" si="14"/>
        <v>1036.0094821727826</v>
      </c>
      <c r="I107" s="82">
        <f t="shared" ca="1" si="15"/>
        <v>226129.37983470672</v>
      </c>
    </row>
    <row r="108" spans="2:9" ht="15" thickBot="1" x14ac:dyDescent="0.35">
      <c r="B108" s="79">
        <f t="shared" ca="1" si="8"/>
        <v>85</v>
      </c>
      <c r="C108" s="80">
        <f t="shared" ca="1" si="10"/>
        <v>46054</v>
      </c>
      <c r="D108" s="83">
        <f t="shared" ca="1" si="11"/>
        <v>1961.5093976104188</v>
      </c>
      <c r="E108" s="81">
        <f t="shared" ca="1" si="12"/>
        <v>0</v>
      </c>
      <c r="F108" s="83"/>
      <c r="G108" s="82">
        <f t="shared" ca="1" si="13"/>
        <v>921.27908456623106</v>
      </c>
      <c r="H108" s="82">
        <f t="shared" ca="1" si="14"/>
        <v>1040.2303130441878</v>
      </c>
      <c r="I108" s="82">
        <f t="shared" ca="1" si="15"/>
        <v>225089.14952166253</v>
      </c>
    </row>
    <row r="109" spans="2:9" ht="15" thickBot="1" x14ac:dyDescent="0.35">
      <c r="B109" s="79">
        <f t="shared" ca="1" si="8"/>
        <v>86</v>
      </c>
      <c r="C109" s="80">
        <f t="shared" ca="1" si="10"/>
        <v>46082</v>
      </c>
      <c r="D109" s="83">
        <f t="shared" ca="1" si="11"/>
        <v>1961.5093976104188</v>
      </c>
      <c r="E109" s="81">
        <f t="shared" ca="1" si="12"/>
        <v>0</v>
      </c>
      <c r="F109" s="83"/>
      <c r="G109" s="82">
        <f t="shared" ca="1" si="13"/>
        <v>917.04105750738574</v>
      </c>
      <c r="H109" s="82">
        <f t="shared" ca="1" si="14"/>
        <v>1044.4683401030329</v>
      </c>
      <c r="I109" s="82">
        <f t="shared" ca="1" si="15"/>
        <v>224044.68118155951</v>
      </c>
    </row>
    <row r="110" spans="2:9" ht="15" thickBot="1" x14ac:dyDescent="0.35">
      <c r="B110" s="79">
        <f t="shared" ca="1" si="8"/>
        <v>87</v>
      </c>
      <c r="C110" s="80">
        <f t="shared" ca="1" si="10"/>
        <v>46113</v>
      </c>
      <c r="D110" s="83">
        <f t="shared" ca="1" si="11"/>
        <v>1961.5093976104188</v>
      </c>
      <c r="E110" s="81">
        <f t="shared" ca="1" si="12"/>
        <v>0</v>
      </c>
      <c r="F110" s="83"/>
      <c r="G110" s="82">
        <f t="shared" ca="1" si="13"/>
        <v>912.7857642017043</v>
      </c>
      <c r="H110" s="82">
        <f t="shared" ca="1" si="14"/>
        <v>1048.7236334087145</v>
      </c>
      <c r="I110" s="82">
        <f t="shared" ca="1" si="15"/>
        <v>222995.95754815079</v>
      </c>
    </row>
    <row r="111" spans="2:9" ht="15" thickBot="1" x14ac:dyDescent="0.35">
      <c r="B111" s="79">
        <f t="shared" ref="B111:B174" ca="1" si="16">IFERROR(IF(I110&lt;=0,"",B110+1),"")</f>
        <v>88</v>
      </c>
      <c r="C111" s="80">
        <f t="shared" ca="1" si="10"/>
        <v>46143</v>
      </c>
      <c r="D111" s="83">
        <f t="shared" ca="1" si="11"/>
        <v>1961.5093976104188</v>
      </c>
      <c r="E111" s="81">
        <f t="shared" ca="1" si="12"/>
        <v>0</v>
      </c>
      <c r="F111" s="83"/>
      <c r="G111" s="82">
        <f t="shared" ca="1" si="13"/>
        <v>908.51313430435971</v>
      </c>
      <c r="H111" s="82">
        <f t="shared" ca="1" si="14"/>
        <v>1052.9962633060591</v>
      </c>
      <c r="I111" s="82">
        <f t="shared" ca="1" si="15"/>
        <v>221942.96128484473</v>
      </c>
    </row>
    <row r="112" spans="2:9" ht="15" thickBot="1" x14ac:dyDescent="0.35">
      <c r="B112" s="79">
        <f t="shared" ca="1" si="16"/>
        <v>89</v>
      </c>
      <c r="C112" s="80">
        <f t="shared" ca="1" si="10"/>
        <v>46174</v>
      </c>
      <c r="D112" s="83">
        <f t="shared" ca="1" si="11"/>
        <v>1961.5093976104188</v>
      </c>
      <c r="E112" s="81">
        <f t="shared" ca="1" si="12"/>
        <v>0</v>
      </c>
      <c r="F112" s="83"/>
      <c r="G112" s="82">
        <f t="shared" ca="1" si="13"/>
        <v>904.2230971839316</v>
      </c>
      <c r="H112" s="82">
        <f t="shared" ca="1" si="14"/>
        <v>1057.2863004264873</v>
      </c>
      <c r="I112" s="82">
        <f t="shared" ca="1" si="15"/>
        <v>220885.67498441823</v>
      </c>
    </row>
    <row r="113" spans="2:9" ht="15" thickBot="1" x14ac:dyDescent="0.35">
      <c r="B113" s="79">
        <f t="shared" ca="1" si="16"/>
        <v>90</v>
      </c>
      <c r="C113" s="80">
        <f t="shared" ca="1" si="10"/>
        <v>46204</v>
      </c>
      <c r="D113" s="83">
        <f t="shared" ca="1" si="11"/>
        <v>1961.5093976104188</v>
      </c>
      <c r="E113" s="81">
        <f t="shared" ca="1" si="12"/>
        <v>0</v>
      </c>
      <c r="F113" s="83"/>
      <c r="G113" s="82">
        <f t="shared" ca="1" si="13"/>
        <v>899.91558192123853</v>
      </c>
      <c r="H113" s="82">
        <f t="shared" ca="1" si="14"/>
        <v>1061.5938156891802</v>
      </c>
      <c r="I113" s="82">
        <f t="shared" ca="1" si="15"/>
        <v>219824.08116872906</v>
      </c>
    </row>
    <row r="114" spans="2:9" ht="15" thickBot="1" x14ac:dyDescent="0.35">
      <c r="B114" s="79">
        <f t="shared" ca="1" si="16"/>
        <v>91</v>
      </c>
      <c r="C114" s="80">
        <f t="shared" ca="1" si="10"/>
        <v>46235</v>
      </c>
      <c r="D114" s="83">
        <f t="shared" ca="1" si="11"/>
        <v>1961.5093976104188</v>
      </c>
      <c r="E114" s="81">
        <f t="shared" ca="1" si="12"/>
        <v>0</v>
      </c>
      <c r="F114" s="83"/>
      <c r="G114" s="82">
        <f t="shared" ca="1" si="13"/>
        <v>895.5905173081652</v>
      </c>
      <c r="H114" s="82">
        <f t="shared" ca="1" si="14"/>
        <v>1065.9188803022535</v>
      </c>
      <c r="I114" s="82">
        <f t="shared" ca="1" si="15"/>
        <v>218758.1622884268</v>
      </c>
    </row>
    <row r="115" spans="2:9" ht="15" thickBot="1" x14ac:dyDescent="0.35">
      <c r="B115" s="79">
        <f t="shared" ca="1" si="16"/>
        <v>92</v>
      </c>
      <c r="C115" s="80">
        <f t="shared" ca="1" si="10"/>
        <v>46266</v>
      </c>
      <c r="D115" s="83">
        <f t="shared" ca="1" si="11"/>
        <v>1961.5093976104188</v>
      </c>
      <c r="E115" s="81">
        <f t="shared" ca="1" si="12"/>
        <v>0</v>
      </c>
      <c r="F115" s="83"/>
      <c r="G115" s="82">
        <f t="shared" ca="1" si="13"/>
        <v>891.24783184648595</v>
      </c>
      <c r="H115" s="82">
        <f t="shared" ca="1" si="14"/>
        <v>1070.2615657639328</v>
      </c>
      <c r="I115" s="82">
        <f t="shared" ca="1" si="15"/>
        <v>217687.90072266286</v>
      </c>
    </row>
    <row r="116" spans="2:9" ht="15" thickBot="1" x14ac:dyDescent="0.35">
      <c r="B116" s="79">
        <f t="shared" ca="1" si="16"/>
        <v>93</v>
      </c>
      <c r="C116" s="80">
        <f t="shared" ca="1" si="10"/>
        <v>46296</v>
      </c>
      <c r="D116" s="83">
        <f t="shared" ca="1" si="11"/>
        <v>1961.5093976104188</v>
      </c>
      <c r="E116" s="81">
        <f t="shared" ca="1" si="12"/>
        <v>0</v>
      </c>
      <c r="F116" s="83"/>
      <c r="G116" s="82">
        <f t="shared" ca="1" si="13"/>
        <v>886.88745374668235</v>
      </c>
      <c r="H116" s="82">
        <f t="shared" ca="1" si="14"/>
        <v>1074.6219438637363</v>
      </c>
      <c r="I116" s="82">
        <f t="shared" ca="1" si="15"/>
        <v>216613.27877879911</v>
      </c>
    </row>
    <row r="117" spans="2:9" ht="15" thickBot="1" x14ac:dyDescent="0.35">
      <c r="B117" s="79">
        <f t="shared" ca="1" si="16"/>
        <v>94</v>
      </c>
      <c r="C117" s="80">
        <f t="shared" ca="1" si="10"/>
        <v>46327</v>
      </c>
      <c r="D117" s="83">
        <f t="shared" ca="1" si="11"/>
        <v>1961.5093976104188</v>
      </c>
      <c r="E117" s="81">
        <f t="shared" ca="1" si="12"/>
        <v>0</v>
      </c>
      <c r="F117" s="83"/>
      <c r="G117" s="82">
        <f t="shared" ca="1" si="13"/>
        <v>882.5093109267566</v>
      </c>
      <c r="H117" s="82">
        <f t="shared" ca="1" si="14"/>
        <v>1079.0000866836622</v>
      </c>
      <c r="I117" s="82">
        <f t="shared" ca="1" si="15"/>
        <v>215534.27869211545</v>
      </c>
    </row>
    <row r="118" spans="2:9" ht="15" thickBot="1" x14ac:dyDescent="0.35">
      <c r="B118" s="79">
        <f t="shared" ca="1" si="16"/>
        <v>95</v>
      </c>
      <c r="C118" s="80">
        <f t="shared" ca="1" si="10"/>
        <v>46357</v>
      </c>
      <c r="D118" s="83">
        <f t="shared" ca="1" si="11"/>
        <v>1961.5093976104188</v>
      </c>
      <c r="E118" s="81">
        <f t="shared" ca="1" si="12"/>
        <v>0</v>
      </c>
      <c r="F118" s="83"/>
      <c r="G118" s="82">
        <f t="shared" ca="1" si="13"/>
        <v>878.11333101104003</v>
      </c>
      <c r="H118" s="82">
        <f t="shared" ca="1" si="14"/>
        <v>1083.3960665993786</v>
      </c>
      <c r="I118" s="82">
        <f t="shared" ca="1" si="15"/>
        <v>214450.88262551607</v>
      </c>
    </row>
    <row r="119" spans="2:9" ht="15" thickBot="1" x14ac:dyDescent="0.35">
      <c r="B119" s="79">
        <f t="shared" ca="1" si="16"/>
        <v>96</v>
      </c>
      <c r="C119" s="80">
        <f t="shared" ca="1" si="10"/>
        <v>46388</v>
      </c>
      <c r="D119" s="83">
        <f t="shared" ca="1" si="11"/>
        <v>1961.5093976104188</v>
      </c>
      <c r="E119" s="81">
        <f t="shared" ca="1" si="12"/>
        <v>0</v>
      </c>
      <c r="F119" s="83"/>
      <c r="G119" s="82">
        <f t="shared" ca="1" si="13"/>
        <v>873.6994413289965</v>
      </c>
      <c r="H119" s="82">
        <f t="shared" ca="1" si="14"/>
        <v>1087.8099562814223</v>
      </c>
      <c r="I119" s="82">
        <f t="shared" ca="1" si="15"/>
        <v>213363.07266923465</v>
      </c>
    </row>
    <row r="120" spans="2:9" ht="15" thickBot="1" x14ac:dyDescent="0.35">
      <c r="B120" s="79">
        <f t="shared" ca="1" si="16"/>
        <v>97</v>
      </c>
      <c r="C120" s="80">
        <f t="shared" ca="1" si="10"/>
        <v>46419</v>
      </c>
      <c r="D120" s="83">
        <f t="shared" ca="1" si="11"/>
        <v>1961.5093976104188</v>
      </c>
      <c r="E120" s="81">
        <f t="shared" ref="E120:E151" ca="1" si="17">IFERROR(IF(I119*(1+rate_5)-D120&lt;$E$13,I119*(1+rate_5)-D120,IF(B120=$I$17,$E$13,IF(B120&lt;$I$17,0,IF(MOD(B120-$I$17,$E$18)=0,$E$13,0)))),0)</f>
        <v>0</v>
      </c>
      <c r="F120" s="83"/>
      <c r="G120" s="82">
        <f t="shared" ca="1" si="13"/>
        <v>869.2675689140209</v>
      </c>
      <c r="H120" s="82">
        <f t="shared" ca="1" si="14"/>
        <v>1092.241828696398</v>
      </c>
      <c r="I120" s="82">
        <f t="shared" ca="1" si="15"/>
        <v>212270.83084053826</v>
      </c>
    </row>
    <row r="121" spans="2:9" ht="15" thickBot="1" x14ac:dyDescent="0.35">
      <c r="B121" s="79">
        <f t="shared" ca="1" si="16"/>
        <v>98</v>
      </c>
      <c r="C121" s="80">
        <f t="shared" ca="1" si="10"/>
        <v>46447</v>
      </c>
      <c r="D121" s="83">
        <f t="shared" ca="1" si="11"/>
        <v>1961.5093976104188</v>
      </c>
      <c r="E121" s="81">
        <f t="shared" ca="1" si="17"/>
        <v>0</v>
      </c>
      <c r="F121" s="83"/>
      <c r="G121" s="82">
        <f t="shared" ca="1" si="13"/>
        <v>864.8176405022333</v>
      </c>
      <c r="H121" s="82">
        <f t="shared" ca="1" si="14"/>
        <v>1096.6917571081854</v>
      </c>
      <c r="I121" s="82">
        <f t="shared" ca="1" si="15"/>
        <v>211174.13908343008</v>
      </c>
    </row>
    <row r="122" spans="2:9" ht="15" thickBot="1" x14ac:dyDescent="0.35">
      <c r="B122" s="79">
        <f t="shared" ca="1" si="16"/>
        <v>99</v>
      </c>
      <c r="C122" s="80">
        <f t="shared" ca="1" si="10"/>
        <v>46478</v>
      </c>
      <c r="D122" s="83">
        <f t="shared" ca="1" si="11"/>
        <v>1961.5093976104188</v>
      </c>
      <c r="E122" s="81">
        <f t="shared" ca="1" si="17"/>
        <v>0</v>
      </c>
      <c r="F122" s="83"/>
      <c r="G122" s="82">
        <f t="shared" ca="1" si="13"/>
        <v>860.34958253126786</v>
      </c>
      <c r="H122" s="82">
        <f t="shared" ca="1" si="14"/>
        <v>1101.159815079151</v>
      </c>
      <c r="I122" s="82">
        <f t="shared" ca="1" si="15"/>
        <v>210072.97926835093</v>
      </c>
    </row>
    <row r="123" spans="2:9" ht="15" thickBot="1" x14ac:dyDescent="0.35">
      <c r="B123" s="79">
        <f t="shared" ca="1" si="16"/>
        <v>100</v>
      </c>
      <c r="C123" s="80">
        <f t="shared" ca="1" si="10"/>
        <v>46508</v>
      </c>
      <c r="D123" s="83">
        <f t="shared" ca="1" si="11"/>
        <v>1961.5093976104188</v>
      </c>
      <c r="E123" s="81">
        <f t="shared" ca="1" si="17"/>
        <v>0</v>
      </c>
      <c r="F123" s="83"/>
      <c r="G123" s="82">
        <f t="shared" ca="1" si="13"/>
        <v>855.86332113905598</v>
      </c>
      <c r="H123" s="82">
        <f t="shared" ca="1" si="14"/>
        <v>1105.6460764713629</v>
      </c>
      <c r="I123" s="82">
        <f t="shared" ca="1" si="15"/>
        <v>208967.33319187956</v>
      </c>
    </row>
    <row r="124" spans="2:9" ht="15" thickBot="1" x14ac:dyDescent="0.35">
      <c r="B124" s="79">
        <f t="shared" ca="1" si="16"/>
        <v>101</v>
      </c>
      <c r="C124" s="80">
        <f t="shared" ca="1" si="10"/>
        <v>46539</v>
      </c>
      <c r="D124" s="83">
        <f t="shared" ca="1" si="11"/>
        <v>1961.5093976104188</v>
      </c>
      <c r="E124" s="81">
        <f t="shared" ca="1" si="17"/>
        <v>0</v>
      </c>
      <c r="F124" s="83"/>
      <c r="G124" s="82">
        <f t="shared" ca="1" si="13"/>
        <v>851.35878216260653</v>
      </c>
      <c r="H124" s="82">
        <f t="shared" ca="1" si="14"/>
        <v>1110.1506154478122</v>
      </c>
      <c r="I124" s="82">
        <f t="shared" ca="1" si="15"/>
        <v>207857.18257643175</v>
      </c>
    </row>
    <row r="125" spans="2:9" ht="15" thickBot="1" x14ac:dyDescent="0.35">
      <c r="B125" s="79">
        <f t="shared" ca="1" si="16"/>
        <v>102</v>
      </c>
      <c r="C125" s="80">
        <f t="shared" ca="1" si="10"/>
        <v>46569</v>
      </c>
      <c r="D125" s="83">
        <f t="shared" ca="1" si="11"/>
        <v>1961.5093976104188</v>
      </c>
      <c r="E125" s="81">
        <f t="shared" ca="1" si="17"/>
        <v>0</v>
      </c>
      <c r="F125" s="83"/>
      <c r="G125" s="82">
        <f t="shared" ca="1" si="13"/>
        <v>846.83589113677874</v>
      </c>
      <c r="H125" s="82">
        <f t="shared" ca="1" si="14"/>
        <v>1114.6735064736399</v>
      </c>
      <c r="I125" s="82">
        <f t="shared" ca="1" si="15"/>
        <v>206742.50906995812</v>
      </c>
    </row>
    <row r="126" spans="2:9" ht="15" thickBot="1" x14ac:dyDescent="0.35">
      <c r="B126" s="79">
        <f t="shared" ca="1" si="16"/>
        <v>103</v>
      </c>
      <c r="C126" s="80">
        <f t="shared" ca="1" si="10"/>
        <v>46600</v>
      </c>
      <c r="D126" s="83">
        <f t="shared" ca="1" si="11"/>
        <v>1961.5093976104188</v>
      </c>
      <c r="E126" s="81">
        <f t="shared" ca="1" si="17"/>
        <v>0</v>
      </c>
      <c r="F126" s="83"/>
      <c r="G126" s="82">
        <f t="shared" ca="1" si="13"/>
        <v>842.29457329305183</v>
      </c>
      <c r="H126" s="82">
        <f t="shared" ca="1" si="14"/>
        <v>1119.2148243173669</v>
      </c>
      <c r="I126" s="82">
        <f t="shared" ca="1" si="15"/>
        <v>205623.29424564075</v>
      </c>
    </row>
    <row r="127" spans="2:9" ht="15" thickBot="1" x14ac:dyDescent="0.35">
      <c r="B127" s="79">
        <f t="shared" ca="1" si="16"/>
        <v>104</v>
      </c>
      <c r="C127" s="80">
        <f t="shared" ca="1" si="10"/>
        <v>46631</v>
      </c>
      <c r="D127" s="83">
        <f t="shared" ca="1" si="11"/>
        <v>1961.5093976104188</v>
      </c>
      <c r="E127" s="81">
        <f t="shared" ca="1" si="17"/>
        <v>0</v>
      </c>
      <c r="F127" s="83"/>
      <c r="G127" s="82">
        <f t="shared" ca="1" si="13"/>
        <v>837.73475355828862</v>
      </c>
      <c r="H127" s="82">
        <f t="shared" ca="1" si="14"/>
        <v>1123.77464405213</v>
      </c>
      <c r="I127" s="82">
        <f t="shared" ca="1" si="15"/>
        <v>204499.5196015886</v>
      </c>
    </row>
    <row r="128" spans="2:9" ht="15" thickBot="1" x14ac:dyDescent="0.35">
      <c r="B128" s="79">
        <f t="shared" ca="1" si="16"/>
        <v>105</v>
      </c>
      <c r="C128" s="80">
        <f t="shared" ca="1" si="10"/>
        <v>46661</v>
      </c>
      <c r="D128" s="83">
        <f t="shared" ca="1" si="11"/>
        <v>1961.5093976104188</v>
      </c>
      <c r="E128" s="81">
        <f t="shared" ca="1" si="17"/>
        <v>0</v>
      </c>
      <c r="F128" s="83"/>
      <c r="G128" s="82">
        <f t="shared" ca="1" si="13"/>
        <v>833.15635655349479</v>
      </c>
      <c r="H128" s="82">
        <f t="shared" ca="1" si="14"/>
        <v>1128.353041056924</v>
      </c>
      <c r="I128" s="82">
        <f t="shared" ca="1" si="15"/>
        <v>203371.16656053168</v>
      </c>
    </row>
    <row r="129" spans="2:9" ht="15" thickBot="1" x14ac:dyDescent="0.35">
      <c r="B129" s="79">
        <f t="shared" ca="1" si="16"/>
        <v>106</v>
      </c>
      <c r="C129" s="80">
        <f t="shared" ca="1" si="10"/>
        <v>46692</v>
      </c>
      <c r="D129" s="83">
        <f t="shared" ca="1" si="11"/>
        <v>1961.5093976104188</v>
      </c>
      <c r="E129" s="81">
        <f t="shared" ca="1" si="17"/>
        <v>0</v>
      </c>
      <c r="F129" s="83"/>
      <c r="G129" s="82">
        <f t="shared" ca="1" si="13"/>
        <v>828.55930659257285</v>
      </c>
      <c r="H129" s="82">
        <f t="shared" ca="1" si="14"/>
        <v>1132.9500910178458</v>
      </c>
      <c r="I129" s="82">
        <f t="shared" ca="1" si="15"/>
        <v>202238.21646951383</v>
      </c>
    </row>
    <row r="130" spans="2:9" ht="15" thickBot="1" x14ac:dyDescent="0.35">
      <c r="B130" s="79">
        <f t="shared" ca="1" si="16"/>
        <v>107</v>
      </c>
      <c r="C130" s="80">
        <f t="shared" ca="1" si="10"/>
        <v>46722</v>
      </c>
      <c r="D130" s="83">
        <f t="shared" ca="1" si="11"/>
        <v>1961.5093976104188</v>
      </c>
      <c r="E130" s="81">
        <f t="shared" ca="1" si="17"/>
        <v>0</v>
      </c>
      <c r="F130" s="83"/>
      <c r="G130" s="82">
        <f t="shared" ca="1" si="13"/>
        <v>823.94352768107046</v>
      </c>
      <c r="H130" s="82">
        <f t="shared" ca="1" si="14"/>
        <v>1137.5658699293483</v>
      </c>
      <c r="I130" s="82">
        <f t="shared" ca="1" si="15"/>
        <v>201100.65059958448</v>
      </c>
    </row>
    <row r="131" spans="2:9" ht="15" thickBot="1" x14ac:dyDescent="0.35">
      <c r="B131" s="79">
        <f t="shared" ca="1" si="16"/>
        <v>108</v>
      </c>
      <c r="C131" s="80">
        <f t="shared" ca="1" si="10"/>
        <v>46753</v>
      </c>
      <c r="D131" s="83">
        <f t="shared" ca="1" si="11"/>
        <v>1961.5093976104188</v>
      </c>
      <c r="E131" s="81">
        <f t="shared" ca="1" si="17"/>
        <v>0</v>
      </c>
      <c r="F131" s="83"/>
      <c r="G131" s="82">
        <f t="shared" ca="1" si="13"/>
        <v>819.30894351492464</v>
      </c>
      <c r="H131" s="82">
        <f t="shared" ca="1" si="14"/>
        <v>1142.200454095494</v>
      </c>
      <c r="I131" s="82">
        <f t="shared" ca="1" si="15"/>
        <v>199958.45014548898</v>
      </c>
    </row>
    <row r="132" spans="2:9" ht="15" thickBot="1" x14ac:dyDescent="0.35">
      <c r="B132" s="79">
        <f t="shared" ca="1" si="16"/>
        <v>109</v>
      </c>
      <c r="C132" s="80">
        <f t="shared" ca="1" si="10"/>
        <v>46784</v>
      </c>
      <c r="D132" s="83">
        <f t="shared" ca="1" si="11"/>
        <v>1961.5093976104188</v>
      </c>
      <c r="E132" s="81">
        <f t="shared" ca="1" si="17"/>
        <v>0</v>
      </c>
      <c r="F132" s="83"/>
      <c r="G132" s="82">
        <f t="shared" ca="1" si="13"/>
        <v>814.65547747920027</v>
      </c>
      <c r="H132" s="82">
        <f t="shared" ca="1" si="14"/>
        <v>1146.8539201312185</v>
      </c>
      <c r="I132" s="82">
        <f t="shared" ca="1" si="15"/>
        <v>198811.59622535776</v>
      </c>
    </row>
    <row r="133" spans="2:9" ht="15" thickBot="1" x14ac:dyDescent="0.35">
      <c r="B133" s="79">
        <f t="shared" ca="1" si="16"/>
        <v>110</v>
      </c>
      <c r="C133" s="80">
        <f t="shared" ca="1" si="10"/>
        <v>46813</v>
      </c>
      <c r="D133" s="83">
        <f t="shared" ca="1" si="11"/>
        <v>1961.5093976104188</v>
      </c>
      <c r="E133" s="81">
        <f t="shared" ca="1" si="17"/>
        <v>0</v>
      </c>
      <c r="F133" s="83"/>
      <c r="G133" s="82">
        <f t="shared" ca="1" si="13"/>
        <v>809.98305264682324</v>
      </c>
      <c r="H133" s="82">
        <f t="shared" ca="1" si="14"/>
        <v>1151.5263449635954</v>
      </c>
      <c r="I133" s="82">
        <f t="shared" ca="1" si="15"/>
        <v>197660.06988039418</v>
      </c>
    </row>
    <row r="134" spans="2:9" ht="15" thickBot="1" x14ac:dyDescent="0.35">
      <c r="B134" s="79">
        <f t="shared" ca="1" si="16"/>
        <v>111</v>
      </c>
      <c r="C134" s="80">
        <f t="shared" ca="1" si="10"/>
        <v>46844</v>
      </c>
      <c r="D134" s="83">
        <f t="shared" ca="1" si="11"/>
        <v>1961.5093976104188</v>
      </c>
      <c r="E134" s="81">
        <f t="shared" ca="1" si="17"/>
        <v>0</v>
      </c>
      <c r="F134" s="83"/>
      <c r="G134" s="82">
        <f t="shared" ca="1" si="13"/>
        <v>805.29159177730946</v>
      </c>
      <c r="H134" s="82">
        <f t="shared" ca="1" si="14"/>
        <v>1156.2178058331092</v>
      </c>
      <c r="I134" s="82">
        <f t="shared" ca="1" si="15"/>
        <v>196503.85207456106</v>
      </c>
    </row>
    <row r="135" spans="2:9" ht="15" thickBot="1" x14ac:dyDescent="0.35">
      <c r="B135" s="79">
        <f t="shared" ca="1" si="16"/>
        <v>112</v>
      </c>
      <c r="C135" s="80">
        <f t="shared" ca="1" si="10"/>
        <v>46874</v>
      </c>
      <c r="D135" s="83">
        <f t="shared" ca="1" si="11"/>
        <v>1961.5093976104188</v>
      </c>
      <c r="E135" s="81">
        <f t="shared" ca="1" si="17"/>
        <v>0</v>
      </c>
      <c r="F135" s="83"/>
      <c r="G135" s="82">
        <f t="shared" ca="1" si="13"/>
        <v>800.58101731548709</v>
      </c>
      <c r="H135" s="82">
        <f t="shared" ca="1" si="14"/>
        <v>1160.9283802949317</v>
      </c>
      <c r="I135" s="82">
        <f t="shared" ca="1" si="15"/>
        <v>195342.92369426612</v>
      </c>
    </row>
    <row r="136" spans="2:9" ht="15" thickBot="1" x14ac:dyDescent="0.35">
      <c r="B136" s="79">
        <f t="shared" ca="1" si="16"/>
        <v>113</v>
      </c>
      <c r="C136" s="80">
        <f t="shared" ca="1" si="10"/>
        <v>46905</v>
      </c>
      <c r="D136" s="83">
        <f t="shared" ca="1" si="11"/>
        <v>1961.5093976104188</v>
      </c>
      <c r="E136" s="81">
        <f t="shared" ca="1" si="17"/>
        <v>0</v>
      </c>
      <c r="F136" s="83"/>
      <c r="G136" s="82">
        <f t="shared" ca="1" si="13"/>
        <v>795.85125139021511</v>
      </c>
      <c r="H136" s="82">
        <f t="shared" ca="1" si="14"/>
        <v>1165.6581462202037</v>
      </c>
      <c r="I136" s="82">
        <f t="shared" ca="1" si="15"/>
        <v>194177.26554804592</v>
      </c>
    </row>
    <row r="137" spans="2:9" ht="15" thickBot="1" x14ac:dyDescent="0.35">
      <c r="B137" s="79">
        <f t="shared" ca="1" si="16"/>
        <v>114</v>
      </c>
      <c r="C137" s="80">
        <f t="shared" ca="1" si="10"/>
        <v>46935</v>
      </c>
      <c r="D137" s="83">
        <f t="shared" ca="1" si="11"/>
        <v>1961.5093976104188</v>
      </c>
      <c r="E137" s="81">
        <f t="shared" ca="1" si="17"/>
        <v>0</v>
      </c>
      <c r="F137" s="83"/>
      <c r="G137" s="82">
        <f t="shared" ca="1" si="13"/>
        <v>791.10221581309588</v>
      </c>
      <c r="H137" s="82">
        <f t="shared" ca="1" si="14"/>
        <v>1170.4071817973229</v>
      </c>
      <c r="I137" s="82">
        <f t="shared" ca="1" si="15"/>
        <v>193006.85836624861</v>
      </c>
    </row>
    <row r="138" spans="2:9" ht="15" thickBot="1" x14ac:dyDescent="0.35">
      <c r="B138" s="79">
        <f t="shared" ca="1" si="16"/>
        <v>115</v>
      </c>
      <c r="C138" s="80">
        <f t="shared" ca="1" si="10"/>
        <v>46966</v>
      </c>
      <c r="D138" s="83">
        <f t="shared" ca="1" si="11"/>
        <v>1961.5093976104188</v>
      </c>
      <c r="E138" s="81">
        <f t="shared" ca="1" si="17"/>
        <v>0</v>
      </c>
      <c r="F138" s="83"/>
      <c r="G138" s="82">
        <f t="shared" ca="1" si="13"/>
        <v>786.33383207718259</v>
      </c>
      <c r="H138" s="82">
        <f t="shared" ca="1" si="14"/>
        <v>1175.1755655332363</v>
      </c>
      <c r="I138" s="82">
        <f t="shared" ca="1" si="15"/>
        <v>191831.68280071538</v>
      </c>
    </row>
    <row r="139" spans="2:9" ht="15" thickBot="1" x14ac:dyDescent="0.35">
      <c r="B139" s="79">
        <f t="shared" ca="1" si="16"/>
        <v>116</v>
      </c>
      <c r="C139" s="80">
        <f t="shared" ca="1" si="10"/>
        <v>46997</v>
      </c>
      <c r="D139" s="83">
        <f t="shared" ca="1" si="11"/>
        <v>1961.5093976104188</v>
      </c>
      <c r="E139" s="81">
        <f t="shared" ca="1" si="17"/>
        <v>0</v>
      </c>
      <c r="F139" s="83"/>
      <c r="G139" s="82">
        <f t="shared" ca="1" si="13"/>
        <v>781.54602135568132</v>
      </c>
      <c r="H139" s="82">
        <f t="shared" ca="1" si="14"/>
        <v>1179.9633762547373</v>
      </c>
      <c r="I139" s="82">
        <f t="shared" ca="1" si="15"/>
        <v>190651.71942446064</v>
      </c>
    </row>
    <row r="140" spans="2:9" ht="15" thickBot="1" x14ac:dyDescent="0.35">
      <c r="B140" s="79">
        <f t="shared" ca="1" si="16"/>
        <v>117</v>
      </c>
      <c r="C140" s="80">
        <f t="shared" ca="1" si="10"/>
        <v>47027</v>
      </c>
      <c r="D140" s="83">
        <f t="shared" ca="1" si="11"/>
        <v>1961.5093976104188</v>
      </c>
      <c r="E140" s="81">
        <f t="shared" ca="1" si="17"/>
        <v>0</v>
      </c>
      <c r="F140" s="83"/>
      <c r="G140" s="82">
        <f t="shared" ca="1" si="13"/>
        <v>776.73870450064783</v>
      </c>
      <c r="H140" s="82">
        <f t="shared" ca="1" si="14"/>
        <v>1184.7706931097709</v>
      </c>
      <c r="I140" s="82">
        <f t="shared" ca="1" si="15"/>
        <v>189466.94873135086</v>
      </c>
    </row>
    <row r="141" spans="2:9" ht="15" thickBot="1" x14ac:dyDescent="0.35">
      <c r="B141" s="79">
        <f t="shared" ca="1" si="16"/>
        <v>118</v>
      </c>
      <c r="C141" s="80">
        <f t="shared" ca="1" si="10"/>
        <v>47058</v>
      </c>
      <c r="D141" s="83">
        <f t="shared" ca="1" si="11"/>
        <v>1961.5093976104188</v>
      </c>
      <c r="E141" s="81">
        <f t="shared" ca="1" si="17"/>
        <v>0</v>
      </c>
      <c r="F141" s="83"/>
      <c r="G141" s="82">
        <f t="shared" ca="1" si="13"/>
        <v>771.91180204167972</v>
      </c>
      <c r="H141" s="82">
        <f t="shared" ca="1" si="14"/>
        <v>1189.5975955687391</v>
      </c>
      <c r="I141" s="82">
        <f t="shared" ca="1" si="15"/>
        <v>188277.35113578211</v>
      </c>
    </row>
    <row r="142" spans="2:9" ht="15" thickBot="1" x14ac:dyDescent="0.35">
      <c r="B142" s="79">
        <f t="shared" ca="1" si="16"/>
        <v>119</v>
      </c>
      <c r="C142" s="80">
        <f t="shared" ca="1" si="10"/>
        <v>47088</v>
      </c>
      <c r="D142" s="83">
        <f t="shared" ca="1" si="11"/>
        <v>1961.5093976104188</v>
      </c>
      <c r="E142" s="81">
        <f t="shared" ca="1" si="17"/>
        <v>0</v>
      </c>
      <c r="F142" s="83"/>
      <c r="G142" s="82">
        <f t="shared" ca="1" si="13"/>
        <v>767.06523418460222</v>
      </c>
      <c r="H142" s="82">
        <f t="shared" ca="1" si="14"/>
        <v>1194.4441634258164</v>
      </c>
      <c r="I142" s="82">
        <f t="shared" ca="1" si="15"/>
        <v>187082.90697235629</v>
      </c>
    </row>
    <row r="143" spans="2:9" ht="15" thickBot="1" x14ac:dyDescent="0.35">
      <c r="B143" s="79">
        <f t="shared" ca="1" si="16"/>
        <v>120</v>
      </c>
      <c r="C143" s="80">
        <f t="shared" ca="1" si="10"/>
        <v>47119</v>
      </c>
      <c r="D143" s="83">
        <f t="shared" ca="1" si="11"/>
        <v>1961.5093976104188</v>
      </c>
      <c r="E143" s="81">
        <f t="shared" ca="1" si="17"/>
        <v>0</v>
      </c>
      <c r="F143" s="83"/>
      <c r="G143" s="82">
        <f t="shared" ca="1" si="13"/>
        <v>762.19892081014916</v>
      </c>
      <c r="H143" s="82">
        <f t="shared" ca="1" si="14"/>
        <v>1199.3104768002695</v>
      </c>
      <c r="I143" s="82">
        <f t="shared" ca="1" si="15"/>
        <v>185883.596495556</v>
      </c>
    </row>
    <row r="144" spans="2:9" ht="15" thickBot="1" x14ac:dyDescent="0.35">
      <c r="B144" s="79">
        <f t="shared" ca="1" si="16"/>
        <v>121</v>
      </c>
      <c r="C144" s="80">
        <f t="shared" ca="1" si="10"/>
        <v>47150</v>
      </c>
      <c r="D144" s="83">
        <f t="shared" ca="1" si="11"/>
        <v>1961.5093976104188</v>
      </c>
      <c r="E144" s="81">
        <f t="shared" ca="1" si="17"/>
        <v>0</v>
      </c>
      <c r="F144" s="83"/>
      <c r="G144" s="82">
        <f t="shared" ca="1" si="13"/>
        <v>757.31278147263845</v>
      </c>
      <c r="H144" s="82">
        <f t="shared" ca="1" si="14"/>
        <v>1204.1966161377804</v>
      </c>
      <c r="I144" s="82">
        <f t="shared" ca="1" si="15"/>
        <v>184679.39987941823</v>
      </c>
    </row>
    <row r="145" spans="2:9" ht="15" thickBot="1" x14ac:dyDescent="0.35">
      <c r="B145" s="79">
        <f t="shared" ca="1" si="16"/>
        <v>122</v>
      </c>
      <c r="C145" s="80">
        <f t="shared" ca="1" si="10"/>
        <v>47178</v>
      </c>
      <c r="D145" s="83">
        <f t="shared" ca="1" si="11"/>
        <v>1961.5093976104188</v>
      </c>
      <c r="E145" s="81">
        <f t="shared" ca="1" si="17"/>
        <v>0</v>
      </c>
      <c r="F145" s="83"/>
      <c r="G145" s="82">
        <f t="shared" ca="1" si="13"/>
        <v>752.4067353986427</v>
      </c>
      <c r="H145" s="82">
        <f t="shared" ca="1" si="14"/>
        <v>1209.1026622117761</v>
      </c>
      <c r="I145" s="82">
        <f t="shared" ca="1" si="15"/>
        <v>183470.29721720645</v>
      </c>
    </row>
    <row r="146" spans="2:9" ht="15" thickBot="1" x14ac:dyDescent="0.35">
      <c r="B146" s="79">
        <f t="shared" ca="1" si="16"/>
        <v>123</v>
      </c>
      <c r="C146" s="80">
        <f t="shared" ca="1" si="10"/>
        <v>47209</v>
      </c>
      <c r="D146" s="83">
        <f t="shared" ca="1" si="11"/>
        <v>1961.5093976104188</v>
      </c>
      <c r="E146" s="81">
        <f t="shared" ca="1" si="17"/>
        <v>0</v>
      </c>
      <c r="F146" s="83"/>
      <c r="G146" s="82">
        <f t="shared" ca="1" si="13"/>
        <v>747.48070148565307</v>
      </c>
      <c r="H146" s="82">
        <f t="shared" ca="1" si="14"/>
        <v>1214.0286961247657</v>
      </c>
      <c r="I146" s="82">
        <f t="shared" ca="1" si="15"/>
        <v>182256.26852108169</v>
      </c>
    </row>
    <row r="147" spans="2:9" ht="15" thickBot="1" x14ac:dyDescent="0.35">
      <c r="B147" s="79">
        <f t="shared" ca="1" si="16"/>
        <v>124</v>
      </c>
      <c r="C147" s="80">
        <f t="shared" ca="1" si="10"/>
        <v>47239</v>
      </c>
      <c r="D147" s="83">
        <f t="shared" ca="1" si="11"/>
        <v>1961.5093976104188</v>
      </c>
      <c r="E147" s="81">
        <f t="shared" ca="1" si="17"/>
        <v>0</v>
      </c>
      <c r="F147" s="83"/>
      <c r="G147" s="82">
        <f t="shared" ca="1" si="13"/>
        <v>742.53459830073962</v>
      </c>
      <c r="H147" s="82">
        <f t="shared" ca="1" si="14"/>
        <v>1218.9747993096792</v>
      </c>
      <c r="I147" s="82">
        <f t="shared" ca="1" si="15"/>
        <v>181037.293721772</v>
      </c>
    </row>
    <row r="148" spans="2:9" ht="15" thickBot="1" x14ac:dyDescent="0.35">
      <c r="B148" s="79">
        <f t="shared" ca="1" si="16"/>
        <v>125</v>
      </c>
      <c r="C148" s="80">
        <f t="shared" ca="1" si="10"/>
        <v>47270</v>
      </c>
      <c r="D148" s="83">
        <f t="shared" ca="1" si="11"/>
        <v>1961.5093976104188</v>
      </c>
      <c r="E148" s="81">
        <f t="shared" ca="1" si="17"/>
        <v>0</v>
      </c>
      <c r="F148" s="83"/>
      <c r="G148" s="82">
        <f t="shared" ca="1" si="13"/>
        <v>737.56834407920405</v>
      </c>
      <c r="H148" s="82">
        <f t="shared" ca="1" si="14"/>
        <v>1223.9410535312147</v>
      </c>
      <c r="I148" s="82">
        <f t="shared" ca="1" si="15"/>
        <v>179813.35266824078</v>
      </c>
    </row>
    <row r="149" spans="2:9" ht="15" thickBot="1" x14ac:dyDescent="0.35">
      <c r="B149" s="79">
        <f t="shared" ca="1" si="16"/>
        <v>126</v>
      </c>
      <c r="C149" s="80">
        <f t="shared" ca="1" si="10"/>
        <v>47300</v>
      </c>
      <c r="D149" s="83">
        <f t="shared" ca="1" si="11"/>
        <v>1961.5093976104188</v>
      </c>
      <c r="E149" s="81">
        <f t="shared" ca="1" si="17"/>
        <v>0</v>
      </c>
      <c r="F149" s="83"/>
      <c r="G149" s="82">
        <f t="shared" ca="1" si="13"/>
        <v>732.58185672322884</v>
      </c>
      <c r="H149" s="82">
        <f t="shared" ca="1" si="14"/>
        <v>1228.9275408871899</v>
      </c>
      <c r="I149" s="82">
        <f t="shared" ca="1" si="15"/>
        <v>178584.42512735361</v>
      </c>
    </row>
    <row r="150" spans="2:9" ht="15" thickBot="1" x14ac:dyDescent="0.35">
      <c r="B150" s="79">
        <f t="shared" ca="1" si="16"/>
        <v>127</v>
      </c>
      <c r="C150" s="80">
        <f t="shared" ca="1" si="10"/>
        <v>47331</v>
      </c>
      <c r="D150" s="83">
        <f t="shared" ca="1" si="11"/>
        <v>1961.5093976104188</v>
      </c>
      <c r="E150" s="81">
        <f t="shared" ca="1" si="17"/>
        <v>0</v>
      </c>
      <c r="F150" s="83"/>
      <c r="G150" s="82">
        <f t="shared" ca="1" si="13"/>
        <v>727.57505380051998</v>
      </c>
      <c r="H150" s="82">
        <f t="shared" ca="1" si="14"/>
        <v>1233.9343438098988</v>
      </c>
      <c r="I150" s="82">
        <f t="shared" ca="1" si="15"/>
        <v>177350.4907835437</v>
      </c>
    </row>
    <row r="151" spans="2:9" ht="15" thickBot="1" x14ac:dyDescent="0.35">
      <c r="B151" s="79">
        <f t="shared" ca="1" si="16"/>
        <v>128</v>
      </c>
      <c r="C151" s="80">
        <f t="shared" ca="1" si="10"/>
        <v>47362</v>
      </c>
      <c r="D151" s="83">
        <f t="shared" ca="1" si="11"/>
        <v>1961.5093976104188</v>
      </c>
      <c r="E151" s="81">
        <f t="shared" ca="1" si="17"/>
        <v>0</v>
      </c>
      <c r="F151" s="83"/>
      <c r="G151" s="82">
        <f t="shared" ca="1" si="13"/>
        <v>722.54785254294347</v>
      </c>
      <c r="H151" s="82">
        <f t="shared" ca="1" si="14"/>
        <v>1238.9615450674753</v>
      </c>
      <c r="I151" s="82">
        <f t="shared" ca="1" si="15"/>
        <v>176111.52923847624</v>
      </c>
    </row>
    <row r="152" spans="2:9" ht="15" thickBot="1" x14ac:dyDescent="0.35">
      <c r="B152" s="79">
        <f t="shared" ca="1" si="16"/>
        <v>129</v>
      </c>
      <c r="C152" s="80">
        <f t="shared" ref="C152:C215" ca="1" si="18">IF($E$10="End of the Period",IF(B152="","",IF(OR(payment_frequency_5="Weekly",payment_frequency_5="Bi-weekly",payment_frequency_5="Semi-monthly"),first_payment_date_5+B152*VLOOKUP(payment_frequency_5,periodic_table,2,0),EDATE(first_payment_date_5,B152*VLOOKUP(payment_frequency_5,periodic_table,2,0)))),IF(B152="","",IF(OR(payment_frequency_5="Weekly",payment_frequency_5="Bi-weekly",payment_frequency_5="Semi-monthly"),first_payment_date_5+(B152-1)*VLOOKUP(payment_frequency_5,periodic_table,2,0),EDATE(first_payment_date_5,(B152-1)*VLOOKUP(payment_frequency_5,periodic_table,2,0)))))</f>
        <v>47392</v>
      </c>
      <c r="D152" s="83">
        <f t="shared" ref="D152:D215" ca="1" si="19">IF(B152="","",IF(I151&lt;payment_5,I151*(1+rate_5),payment_5))</f>
        <v>1961.5093976104188</v>
      </c>
      <c r="E152" s="81">
        <f t="shared" ref="E152:E163" ca="1" si="20">IFERROR(IF(I151*(1+rate_5)-D152&lt;$E$13,I151*(1+rate_5)-D152,IF(B152=$I$17,$E$13,IF(B152&lt;$I$17,0,IF(MOD(B152-$I$17,$E$18)=0,$E$13,0)))),0)</f>
        <v>0</v>
      </c>
      <c r="F152" s="83"/>
      <c r="G152" s="82">
        <f t="shared" ref="G152:G215" ca="1" si="21">IF(AND(payment_type_5=1,B152=1),0,IF(B152="","",I151*rate_5))</f>
        <v>717.50016984515844</v>
      </c>
      <c r="H152" s="82">
        <f t="shared" ca="1" si="14"/>
        <v>1244.0092277652602</v>
      </c>
      <c r="I152" s="82">
        <f t="shared" ca="1" si="15"/>
        <v>174867.52001071098</v>
      </c>
    </row>
    <row r="153" spans="2:9" ht="15" thickBot="1" x14ac:dyDescent="0.35">
      <c r="B153" s="79">
        <f t="shared" ca="1" si="16"/>
        <v>130</v>
      </c>
      <c r="C153" s="80">
        <f t="shared" ca="1" si="18"/>
        <v>47423</v>
      </c>
      <c r="D153" s="83">
        <f t="shared" ca="1" si="19"/>
        <v>1961.5093976104188</v>
      </c>
      <c r="E153" s="81">
        <f t="shared" ca="1" si="20"/>
        <v>0</v>
      </c>
      <c r="F153" s="83"/>
      <c r="G153" s="82">
        <f t="shared" ca="1" si="21"/>
        <v>712.43192226324197</v>
      </c>
      <c r="H153" s="82">
        <f t="shared" ref="H153:H216" ca="1" si="22">IF(B153="","",D153-G153+E153+F153)</f>
        <v>1249.0774753471769</v>
      </c>
      <c r="I153" s="82">
        <f t="shared" ref="I153:I216" ca="1" si="23">IFERROR(IF(H153&lt;=0,"",I152-H153),"")</f>
        <v>173618.44253536381</v>
      </c>
    </row>
    <row r="154" spans="2:9" ht="15" thickBot="1" x14ac:dyDescent="0.35">
      <c r="B154" s="79">
        <f t="shared" ca="1" si="16"/>
        <v>131</v>
      </c>
      <c r="C154" s="80">
        <f t="shared" ca="1" si="18"/>
        <v>47453</v>
      </c>
      <c r="D154" s="83">
        <f t="shared" ca="1" si="19"/>
        <v>1961.5093976104188</v>
      </c>
      <c r="E154" s="81">
        <f t="shared" ca="1" si="20"/>
        <v>0</v>
      </c>
      <c r="F154" s="83"/>
      <c r="G154" s="82">
        <f t="shared" ca="1" si="21"/>
        <v>707.34302601331058</v>
      </c>
      <c r="H154" s="82">
        <f t="shared" ca="1" si="22"/>
        <v>1254.1663715971081</v>
      </c>
      <c r="I154" s="82">
        <f t="shared" ca="1" si="23"/>
        <v>172364.27616376668</v>
      </c>
    </row>
    <row r="155" spans="2:9" ht="15" thickBot="1" x14ac:dyDescent="0.35">
      <c r="B155" s="79">
        <f t="shared" ca="1" si="16"/>
        <v>132</v>
      </c>
      <c r="C155" s="80">
        <f t="shared" ca="1" si="18"/>
        <v>47484</v>
      </c>
      <c r="D155" s="83">
        <f t="shared" ca="1" si="19"/>
        <v>1961.5093976104188</v>
      </c>
      <c r="E155" s="81">
        <f t="shared" ca="1" si="20"/>
        <v>0</v>
      </c>
      <c r="F155" s="83"/>
      <c r="G155" s="82">
        <f t="shared" ca="1" si="21"/>
        <v>702.23339697013478</v>
      </c>
      <c r="H155" s="82">
        <f t="shared" ca="1" si="22"/>
        <v>1259.2760006402841</v>
      </c>
      <c r="I155" s="82">
        <f t="shared" ca="1" si="23"/>
        <v>171105.00016312639</v>
      </c>
    </row>
    <row r="156" spans="2:9" ht="15" thickBot="1" x14ac:dyDescent="0.35">
      <c r="B156" s="79">
        <f t="shared" ca="1" si="16"/>
        <v>133</v>
      </c>
      <c r="C156" s="80">
        <f t="shared" ca="1" si="18"/>
        <v>47515</v>
      </c>
      <c r="D156" s="83">
        <f t="shared" ca="1" si="19"/>
        <v>1961.5093976104188</v>
      </c>
      <c r="E156" s="81">
        <f t="shared" ca="1" si="20"/>
        <v>0</v>
      </c>
      <c r="F156" s="83"/>
      <c r="G156" s="82">
        <f t="shared" ca="1" si="21"/>
        <v>697.10295066574861</v>
      </c>
      <c r="H156" s="82">
        <f t="shared" ca="1" si="22"/>
        <v>1264.4064469446703</v>
      </c>
      <c r="I156" s="82">
        <f t="shared" ca="1" si="23"/>
        <v>169840.59371618173</v>
      </c>
    </row>
    <row r="157" spans="2:9" ht="15" thickBot="1" x14ac:dyDescent="0.35">
      <c r="B157" s="79">
        <f t="shared" ca="1" si="16"/>
        <v>134</v>
      </c>
      <c r="C157" s="80">
        <f t="shared" ca="1" si="18"/>
        <v>47543</v>
      </c>
      <c r="D157" s="83">
        <f t="shared" ca="1" si="19"/>
        <v>1961.5093976104188</v>
      </c>
      <c r="E157" s="81">
        <f t="shared" ca="1" si="20"/>
        <v>0</v>
      </c>
      <c r="F157" s="83"/>
      <c r="G157" s="82">
        <f t="shared" ca="1" si="21"/>
        <v>691.9516022880531</v>
      </c>
      <c r="H157" s="82">
        <f t="shared" ca="1" si="22"/>
        <v>1269.5577953223656</v>
      </c>
      <c r="I157" s="82">
        <f t="shared" ca="1" si="23"/>
        <v>168571.03592085937</v>
      </c>
    </row>
    <row r="158" spans="2:9" ht="15" thickBot="1" x14ac:dyDescent="0.35">
      <c r="B158" s="79">
        <f t="shared" ca="1" si="16"/>
        <v>135</v>
      </c>
      <c r="C158" s="80">
        <f t="shared" ca="1" si="18"/>
        <v>47574</v>
      </c>
      <c r="D158" s="83">
        <f t="shared" ca="1" si="19"/>
        <v>1961.5093976104188</v>
      </c>
      <c r="E158" s="81">
        <f t="shared" ca="1" si="20"/>
        <v>0</v>
      </c>
      <c r="F158" s="83"/>
      <c r="G158" s="82">
        <f t="shared" ca="1" si="21"/>
        <v>686.77926667941415</v>
      </c>
      <c r="H158" s="82">
        <f t="shared" ca="1" si="22"/>
        <v>1274.7301309310046</v>
      </c>
      <c r="I158" s="82">
        <f t="shared" ca="1" si="23"/>
        <v>167296.30578992836</v>
      </c>
    </row>
    <row r="159" spans="2:9" ht="15" thickBot="1" x14ac:dyDescent="0.35">
      <c r="B159" s="79">
        <f t="shared" ca="1" si="16"/>
        <v>136</v>
      </c>
      <c r="C159" s="80">
        <f t="shared" ca="1" si="18"/>
        <v>47604</v>
      </c>
      <c r="D159" s="83">
        <f t="shared" ca="1" si="19"/>
        <v>1961.5093976104188</v>
      </c>
      <c r="E159" s="81">
        <f t="shared" ca="1" si="20"/>
        <v>0</v>
      </c>
      <c r="F159" s="83"/>
      <c r="G159" s="82">
        <f t="shared" ca="1" si="21"/>
        <v>681.5858583352549</v>
      </c>
      <c r="H159" s="82">
        <f t="shared" ca="1" si="22"/>
        <v>1279.9235392751639</v>
      </c>
      <c r="I159" s="82">
        <f t="shared" ca="1" si="23"/>
        <v>166016.3822506532</v>
      </c>
    </row>
    <row r="160" spans="2:9" ht="15" thickBot="1" x14ac:dyDescent="0.35">
      <c r="B160" s="79">
        <f t="shared" ca="1" si="16"/>
        <v>137</v>
      </c>
      <c r="C160" s="80">
        <f t="shared" ca="1" si="18"/>
        <v>47635</v>
      </c>
      <c r="D160" s="83">
        <f t="shared" ca="1" si="19"/>
        <v>1961.5093976104188</v>
      </c>
      <c r="E160" s="81">
        <f t="shared" ca="1" si="20"/>
        <v>0</v>
      </c>
      <c r="F160" s="83"/>
      <c r="G160" s="82">
        <f t="shared" ca="1" si="21"/>
        <v>676.37129140264256</v>
      </c>
      <c r="H160" s="82">
        <f t="shared" ca="1" si="22"/>
        <v>1285.1381062077762</v>
      </c>
      <c r="I160" s="82">
        <f t="shared" ca="1" si="23"/>
        <v>164731.24414444543</v>
      </c>
    </row>
    <row r="161" spans="2:9" ht="15" thickBot="1" x14ac:dyDescent="0.35">
      <c r="B161" s="79">
        <f t="shared" ca="1" si="16"/>
        <v>138</v>
      </c>
      <c r="C161" s="80">
        <f t="shared" ca="1" si="18"/>
        <v>47665</v>
      </c>
      <c r="D161" s="83">
        <f t="shared" ca="1" si="19"/>
        <v>1961.5093976104188</v>
      </c>
      <c r="E161" s="81">
        <f t="shared" ca="1" si="20"/>
        <v>0</v>
      </c>
      <c r="F161" s="83"/>
      <c r="G161" s="82">
        <f t="shared" ca="1" si="21"/>
        <v>671.13547967886871</v>
      </c>
      <c r="H161" s="82">
        <f t="shared" ca="1" si="22"/>
        <v>1290.3739179315501</v>
      </c>
      <c r="I161" s="82">
        <f t="shared" ca="1" si="23"/>
        <v>163440.87022651389</v>
      </c>
    </row>
    <row r="162" spans="2:9" ht="15" thickBot="1" x14ac:dyDescent="0.35">
      <c r="B162" s="79">
        <f t="shared" ca="1" si="16"/>
        <v>139</v>
      </c>
      <c r="C162" s="80">
        <f t="shared" ca="1" si="18"/>
        <v>47696</v>
      </c>
      <c r="D162" s="83">
        <f t="shared" ca="1" si="19"/>
        <v>1961.5093976104188</v>
      </c>
      <c r="E162" s="81">
        <f t="shared" ca="1" si="20"/>
        <v>0</v>
      </c>
      <c r="F162" s="83"/>
      <c r="G162" s="82">
        <f t="shared" ca="1" si="21"/>
        <v>665.87833661002423</v>
      </c>
      <c r="H162" s="82">
        <f t="shared" ca="1" si="22"/>
        <v>1295.6310610003945</v>
      </c>
      <c r="I162" s="82">
        <f t="shared" ca="1" si="23"/>
        <v>162145.23916551349</v>
      </c>
    </row>
    <row r="163" spans="2:9" ht="15" thickBot="1" x14ac:dyDescent="0.35">
      <c r="B163" s="79">
        <f t="shared" ca="1" si="16"/>
        <v>140</v>
      </c>
      <c r="C163" s="80">
        <f t="shared" ca="1" si="18"/>
        <v>47727</v>
      </c>
      <c r="D163" s="83">
        <f t="shared" ca="1" si="19"/>
        <v>1961.5093976104188</v>
      </c>
      <c r="E163" s="81">
        <f t="shared" ca="1" si="20"/>
        <v>0</v>
      </c>
      <c r="F163" s="83"/>
      <c r="G163" s="82">
        <f t="shared" ca="1" si="21"/>
        <v>660.59977528956904</v>
      </c>
      <c r="H163" s="82">
        <f t="shared" ca="1" si="22"/>
        <v>1300.9096223208498</v>
      </c>
      <c r="I163" s="82">
        <f t="shared" ca="1" si="23"/>
        <v>160844.32954319264</v>
      </c>
    </row>
    <row r="164" spans="2:9" ht="15" thickBot="1" x14ac:dyDescent="0.35">
      <c r="B164" s="79">
        <f t="shared" ca="1" si="16"/>
        <v>141</v>
      </c>
      <c r="C164" s="80">
        <f t="shared" ca="1" si="18"/>
        <v>47757</v>
      </c>
      <c r="D164" s="83">
        <f t="shared" ca="1" si="19"/>
        <v>1961.5093976104188</v>
      </c>
      <c r="E164" s="81">
        <f t="shared" ref="E164:E227" ca="1" si="24">IFERROR(IF(I163-D164&lt;$E$13,0,IF(B164=$I$17,$E$13,IF(B164&lt;$I$17,0,IF(MOD(B164-$I$17,$E$18)=0,$E$13,0)))),0)</f>
        <v>0</v>
      </c>
      <c r="F164" s="83"/>
      <c r="G164" s="82">
        <f t="shared" ca="1" si="21"/>
        <v>655.29970845689468</v>
      </c>
      <c r="H164" s="82">
        <f t="shared" ca="1" si="22"/>
        <v>1306.2096891535241</v>
      </c>
      <c r="I164" s="82">
        <f t="shared" ca="1" si="23"/>
        <v>159538.11985403911</v>
      </c>
    </row>
    <row r="165" spans="2:9" ht="15" thickBot="1" x14ac:dyDescent="0.35">
      <c r="B165" s="79">
        <f t="shared" ca="1" si="16"/>
        <v>142</v>
      </c>
      <c r="C165" s="80">
        <f t="shared" ca="1" si="18"/>
        <v>47788</v>
      </c>
      <c r="D165" s="83">
        <f t="shared" ca="1" si="19"/>
        <v>1961.5093976104188</v>
      </c>
      <c r="E165" s="81">
        <f t="shared" ca="1" si="24"/>
        <v>0</v>
      </c>
      <c r="F165" s="83"/>
      <c r="G165" s="82">
        <f t="shared" ca="1" si="21"/>
        <v>649.97804849588226</v>
      </c>
      <c r="H165" s="82">
        <f t="shared" ca="1" si="22"/>
        <v>1311.5313491145366</v>
      </c>
      <c r="I165" s="82">
        <f t="shared" ca="1" si="23"/>
        <v>158226.58850492456</v>
      </c>
    </row>
    <row r="166" spans="2:9" ht="15" thickBot="1" x14ac:dyDescent="0.35">
      <c r="B166" s="79">
        <f t="shared" ca="1" si="16"/>
        <v>143</v>
      </c>
      <c r="C166" s="80">
        <f t="shared" ca="1" si="18"/>
        <v>47818</v>
      </c>
      <c r="D166" s="83">
        <f t="shared" ca="1" si="19"/>
        <v>1961.5093976104188</v>
      </c>
      <c r="E166" s="81">
        <f t="shared" ca="1" si="24"/>
        <v>0</v>
      </c>
      <c r="F166" s="83"/>
      <c r="G166" s="82">
        <f t="shared" ca="1" si="21"/>
        <v>644.63470743345431</v>
      </c>
      <c r="H166" s="82">
        <f t="shared" ca="1" si="22"/>
        <v>1316.8746901769646</v>
      </c>
      <c r="I166" s="82">
        <f t="shared" ca="1" si="23"/>
        <v>156909.71381474758</v>
      </c>
    </row>
    <row r="167" spans="2:9" ht="15" thickBot="1" x14ac:dyDescent="0.35">
      <c r="B167" s="79">
        <f t="shared" ca="1" si="16"/>
        <v>144</v>
      </c>
      <c r="C167" s="80">
        <f t="shared" ca="1" si="18"/>
        <v>47849</v>
      </c>
      <c r="D167" s="83">
        <f t="shared" ca="1" si="19"/>
        <v>1961.5093976104188</v>
      </c>
      <c r="E167" s="81">
        <f t="shared" ca="1" si="24"/>
        <v>0</v>
      </c>
      <c r="F167" s="83"/>
      <c r="G167" s="82">
        <f t="shared" ca="1" si="21"/>
        <v>639.26959693811978</v>
      </c>
      <c r="H167" s="82">
        <f t="shared" ca="1" si="22"/>
        <v>1322.239800672299</v>
      </c>
      <c r="I167" s="82">
        <f t="shared" ca="1" si="23"/>
        <v>155587.47401407527</v>
      </c>
    </row>
    <row r="168" spans="2:9" ht="15" thickBot="1" x14ac:dyDescent="0.35">
      <c r="B168" s="79">
        <f t="shared" ca="1" si="16"/>
        <v>145</v>
      </c>
      <c r="C168" s="80">
        <f t="shared" ca="1" si="18"/>
        <v>47880</v>
      </c>
      <c r="D168" s="83">
        <f t="shared" ca="1" si="19"/>
        <v>1961.5093976104188</v>
      </c>
      <c r="E168" s="81">
        <f t="shared" ca="1" si="24"/>
        <v>0</v>
      </c>
      <c r="F168" s="83"/>
      <c r="G168" s="82">
        <f t="shared" ca="1" si="21"/>
        <v>633.88262831851421</v>
      </c>
      <c r="H168" s="82">
        <f t="shared" ca="1" si="22"/>
        <v>1327.6267692919046</v>
      </c>
      <c r="I168" s="82">
        <f t="shared" ca="1" si="23"/>
        <v>154259.84724478336</v>
      </c>
    </row>
    <row r="169" spans="2:9" ht="15" thickBot="1" x14ac:dyDescent="0.35">
      <c r="B169" s="79">
        <f t="shared" ca="1" si="16"/>
        <v>146</v>
      </c>
      <c r="C169" s="80">
        <f t="shared" ca="1" si="18"/>
        <v>47908</v>
      </c>
      <c r="D169" s="83">
        <f t="shared" ca="1" si="19"/>
        <v>1961.5093976104188</v>
      </c>
      <c r="E169" s="81">
        <f t="shared" ca="1" si="24"/>
        <v>0</v>
      </c>
      <c r="F169" s="83"/>
      <c r="G169" s="82">
        <f t="shared" ca="1" si="21"/>
        <v>628.47371252193386</v>
      </c>
      <c r="H169" s="82">
        <f t="shared" ca="1" si="22"/>
        <v>1333.035685088485</v>
      </c>
      <c r="I169" s="82">
        <f t="shared" ca="1" si="23"/>
        <v>152926.81155969488</v>
      </c>
    </row>
    <row r="170" spans="2:9" ht="15" thickBot="1" x14ac:dyDescent="0.35">
      <c r="B170" s="79">
        <f t="shared" ca="1" si="16"/>
        <v>147</v>
      </c>
      <c r="C170" s="80">
        <f t="shared" ca="1" si="18"/>
        <v>47939</v>
      </c>
      <c r="D170" s="83">
        <f t="shared" ca="1" si="19"/>
        <v>1961.5093976104188</v>
      </c>
      <c r="E170" s="81">
        <f t="shared" ca="1" si="24"/>
        <v>0</v>
      </c>
      <c r="F170" s="83"/>
      <c r="G170" s="82">
        <f t="shared" ca="1" si="21"/>
        <v>623.0427601328629</v>
      </c>
      <c r="H170" s="82">
        <f t="shared" ca="1" si="22"/>
        <v>1338.4666374775559</v>
      </c>
      <c r="I170" s="82">
        <f t="shared" ca="1" si="23"/>
        <v>151588.34492221731</v>
      </c>
    </row>
    <row r="171" spans="2:9" ht="15" thickBot="1" x14ac:dyDescent="0.35">
      <c r="B171" s="79">
        <f t="shared" ca="1" si="16"/>
        <v>148</v>
      </c>
      <c r="C171" s="80">
        <f t="shared" ca="1" si="18"/>
        <v>47969</v>
      </c>
      <c r="D171" s="83">
        <f t="shared" ca="1" si="19"/>
        <v>1961.5093976104188</v>
      </c>
      <c r="E171" s="81">
        <f t="shared" ca="1" si="24"/>
        <v>0</v>
      </c>
      <c r="F171" s="83"/>
      <c r="G171" s="82">
        <f t="shared" ca="1" si="21"/>
        <v>617.58968137149566</v>
      </c>
      <c r="H171" s="82">
        <f t="shared" ca="1" si="22"/>
        <v>1343.9197162389232</v>
      </c>
      <c r="I171" s="82">
        <f t="shared" ca="1" si="23"/>
        <v>150244.42520597839</v>
      </c>
    </row>
    <row r="172" spans="2:9" ht="15" thickBot="1" x14ac:dyDescent="0.35">
      <c r="B172" s="79">
        <f t="shared" ca="1" si="16"/>
        <v>149</v>
      </c>
      <c r="C172" s="80">
        <f t="shared" ca="1" si="18"/>
        <v>48000</v>
      </c>
      <c r="D172" s="83">
        <f t="shared" ca="1" si="19"/>
        <v>1961.5093976104188</v>
      </c>
      <c r="E172" s="81">
        <f t="shared" ca="1" si="24"/>
        <v>0</v>
      </c>
      <c r="F172" s="83"/>
      <c r="G172" s="82">
        <f t="shared" ca="1" si="21"/>
        <v>612.11438609225274</v>
      </c>
      <c r="H172" s="82">
        <f t="shared" ca="1" si="22"/>
        <v>1349.395011518166</v>
      </c>
      <c r="I172" s="82">
        <f t="shared" ca="1" si="23"/>
        <v>148895.03019446021</v>
      </c>
    </row>
    <row r="173" spans="2:9" ht="15" thickBot="1" x14ac:dyDescent="0.35">
      <c r="B173" s="79">
        <f t="shared" ca="1" si="16"/>
        <v>150</v>
      </c>
      <c r="C173" s="80">
        <f t="shared" ca="1" si="18"/>
        <v>48030</v>
      </c>
      <c r="D173" s="83">
        <f t="shared" ca="1" si="19"/>
        <v>1961.5093976104188</v>
      </c>
      <c r="E173" s="81">
        <f t="shared" ca="1" si="24"/>
        <v>0</v>
      </c>
      <c r="F173" s="83"/>
      <c r="G173" s="82">
        <f t="shared" ca="1" si="21"/>
        <v>606.6167837822901</v>
      </c>
      <c r="H173" s="82">
        <f t="shared" ca="1" si="22"/>
        <v>1354.8926138281286</v>
      </c>
      <c r="I173" s="82">
        <f t="shared" ca="1" si="23"/>
        <v>147540.13758063209</v>
      </c>
    </row>
    <row r="174" spans="2:9" ht="15" thickBot="1" x14ac:dyDescent="0.35">
      <c r="B174" s="79">
        <f t="shared" ca="1" si="16"/>
        <v>151</v>
      </c>
      <c r="C174" s="80">
        <f t="shared" ca="1" si="18"/>
        <v>48061</v>
      </c>
      <c r="D174" s="83">
        <f t="shared" ca="1" si="19"/>
        <v>1961.5093976104188</v>
      </c>
      <c r="E174" s="81">
        <f t="shared" ca="1" si="24"/>
        <v>0</v>
      </c>
      <c r="F174" s="83"/>
      <c r="G174" s="82">
        <f t="shared" ca="1" si="21"/>
        <v>601.09678356000347</v>
      </c>
      <c r="H174" s="82">
        <f t="shared" ca="1" si="22"/>
        <v>1360.4126140504154</v>
      </c>
      <c r="I174" s="82">
        <f t="shared" ca="1" si="23"/>
        <v>146179.72496658168</v>
      </c>
    </row>
    <row r="175" spans="2:9" ht="15" thickBot="1" x14ac:dyDescent="0.35">
      <c r="B175" s="79">
        <f t="shared" ref="B175:B238" ca="1" si="25">IFERROR(IF(I174&lt;=0,"",B174+1),"")</f>
        <v>152</v>
      </c>
      <c r="C175" s="80">
        <f t="shared" ca="1" si="18"/>
        <v>48092</v>
      </c>
      <c r="D175" s="83">
        <f t="shared" ca="1" si="19"/>
        <v>1961.5093976104188</v>
      </c>
      <c r="E175" s="81">
        <f t="shared" ca="1" si="24"/>
        <v>0</v>
      </c>
      <c r="F175" s="83"/>
      <c r="G175" s="82">
        <f t="shared" ca="1" si="21"/>
        <v>595.55429417352548</v>
      </c>
      <c r="H175" s="82">
        <f t="shared" ca="1" si="22"/>
        <v>1365.9551034368933</v>
      </c>
      <c r="I175" s="82">
        <f t="shared" ca="1" si="23"/>
        <v>144813.76986314479</v>
      </c>
    </row>
    <row r="176" spans="2:9" ht="15" thickBot="1" x14ac:dyDescent="0.35">
      <c r="B176" s="79">
        <f t="shared" ca="1" si="25"/>
        <v>153</v>
      </c>
      <c r="C176" s="80">
        <f t="shared" ca="1" si="18"/>
        <v>48122</v>
      </c>
      <c r="D176" s="83">
        <f t="shared" ca="1" si="19"/>
        <v>1961.5093976104188</v>
      </c>
      <c r="E176" s="81">
        <f t="shared" ca="1" si="24"/>
        <v>0</v>
      </c>
      <c r="F176" s="83"/>
      <c r="G176" s="82">
        <f t="shared" ca="1" si="21"/>
        <v>589.9892239992173</v>
      </c>
      <c r="H176" s="82">
        <f t="shared" ca="1" si="22"/>
        <v>1371.5201736112015</v>
      </c>
      <c r="I176" s="82">
        <f t="shared" ca="1" si="23"/>
        <v>143442.24968953358</v>
      </c>
    </row>
    <row r="177" spans="2:9" ht="15" thickBot="1" x14ac:dyDescent="0.35">
      <c r="B177" s="79">
        <f t="shared" ca="1" si="25"/>
        <v>154</v>
      </c>
      <c r="C177" s="80">
        <f t="shared" ca="1" si="18"/>
        <v>48153</v>
      </c>
      <c r="D177" s="83">
        <f t="shared" ca="1" si="19"/>
        <v>1961.5093976104188</v>
      </c>
      <c r="E177" s="81">
        <f t="shared" ca="1" si="24"/>
        <v>0</v>
      </c>
      <c r="F177" s="83"/>
      <c r="G177" s="82">
        <f t="shared" ca="1" si="21"/>
        <v>584.40148104015441</v>
      </c>
      <c r="H177" s="82">
        <f t="shared" ca="1" si="22"/>
        <v>1377.1079165702645</v>
      </c>
      <c r="I177" s="82">
        <f t="shared" ca="1" si="23"/>
        <v>142065.14177296331</v>
      </c>
    </row>
    <row r="178" spans="2:9" ht="15" thickBot="1" x14ac:dyDescent="0.35">
      <c r="B178" s="79">
        <f t="shared" ca="1" si="25"/>
        <v>155</v>
      </c>
      <c r="C178" s="80">
        <f t="shared" ca="1" si="18"/>
        <v>48183</v>
      </c>
      <c r="D178" s="83">
        <f t="shared" ca="1" si="19"/>
        <v>1961.5093976104188</v>
      </c>
      <c r="E178" s="81">
        <f t="shared" ca="1" si="24"/>
        <v>0</v>
      </c>
      <c r="F178" s="83"/>
      <c r="G178" s="82">
        <f t="shared" ca="1" si="21"/>
        <v>578.79097292460506</v>
      </c>
      <c r="H178" s="82">
        <f t="shared" ca="1" si="22"/>
        <v>1382.7184246858137</v>
      </c>
      <c r="I178" s="82">
        <f t="shared" ca="1" si="23"/>
        <v>140682.42334827749</v>
      </c>
    </row>
    <row r="179" spans="2:9" ht="15" thickBot="1" x14ac:dyDescent="0.35">
      <c r="B179" s="79">
        <f t="shared" ca="1" si="25"/>
        <v>156</v>
      </c>
      <c r="C179" s="80">
        <f t="shared" ca="1" si="18"/>
        <v>48214</v>
      </c>
      <c r="D179" s="83">
        <f t="shared" ca="1" si="19"/>
        <v>1961.5093976104188</v>
      </c>
      <c r="E179" s="81">
        <f t="shared" ca="1" si="24"/>
        <v>0</v>
      </c>
      <c r="F179" s="83"/>
      <c r="G179" s="82">
        <f t="shared" ca="1" si="21"/>
        <v>573.15760690450372</v>
      </c>
      <c r="H179" s="82">
        <f t="shared" ca="1" si="22"/>
        <v>1388.3517907059149</v>
      </c>
      <c r="I179" s="82">
        <f t="shared" ca="1" si="23"/>
        <v>139294.07155757156</v>
      </c>
    </row>
    <row r="180" spans="2:9" ht="15" thickBot="1" x14ac:dyDescent="0.35">
      <c r="B180" s="79">
        <f t="shared" ca="1" si="25"/>
        <v>157</v>
      </c>
      <c r="C180" s="80">
        <f t="shared" ca="1" si="18"/>
        <v>48245</v>
      </c>
      <c r="D180" s="83">
        <f t="shared" ca="1" si="19"/>
        <v>1961.5093976104188</v>
      </c>
      <c r="E180" s="81">
        <f t="shared" ca="1" si="24"/>
        <v>0</v>
      </c>
      <c r="F180" s="83"/>
      <c r="G180" s="82">
        <f t="shared" ca="1" si="21"/>
        <v>567.50128985391791</v>
      </c>
      <c r="H180" s="82">
        <f t="shared" ca="1" si="22"/>
        <v>1394.008107756501</v>
      </c>
      <c r="I180" s="82">
        <f t="shared" ca="1" si="23"/>
        <v>137900.06344981506</v>
      </c>
    </row>
    <row r="181" spans="2:9" ht="15" thickBot="1" x14ac:dyDescent="0.35">
      <c r="B181" s="79">
        <f t="shared" ca="1" si="25"/>
        <v>158</v>
      </c>
      <c r="C181" s="80">
        <f t="shared" ca="1" si="18"/>
        <v>48274</v>
      </c>
      <c r="D181" s="83">
        <f t="shared" ca="1" si="19"/>
        <v>1961.5093976104188</v>
      </c>
      <c r="E181" s="81">
        <f t="shared" ca="1" si="24"/>
        <v>0</v>
      </c>
      <c r="F181" s="83"/>
      <c r="G181" s="82">
        <f t="shared" ca="1" si="21"/>
        <v>561.82192826750861</v>
      </c>
      <c r="H181" s="82">
        <f t="shared" ca="1" si="22"/>
        <v>1399.6874693429102</v>
      </c>
      <c r="I181" s="82">
        <f t="shared" ca="1" si="23"/>
        <v>136500.37598047216</v>
      </c>
    </row>
    <row r="182" spans="2:9" ht="15" thickBot="1" x14ac:dyDescent="0.35">
      <c r="B182" s="79">
        <f t="shared" ca="1" si="25"/>
        <v>159</v>
      </c>
      <c r="C182" s="80">
        <f t="shared" ca="1" si="18"/>
        <v>48305</v>
      </c>
      <c r="D182" s="83">
        <f t="shared" ca="1" si="19"/>
        <v>1961.5093976104188</v>
      </c>
      <c r="E182" s="81">
        <f t="shared" ca="1" si="24"/>
        <v>0</v>
      </c>
      <c r="F182" s="83"/>
      <c r="G182" s="82">
        <f t="shared" ca="1" si="21"/>
        <v>556.11942825898404</v>
      </c>
      <c r="H182" s="82">
        <f t="shared" ca="1" si="22"/>
        <v>1405.3899693514347</v>
      </c>
      <c r="I182" s="82">
        <f t="shared" ca="1" si="23"/>
        <v>135094.98601112072</v>
      </c>
    </row>
    <row r="183" spans="2:9" ht="15" thickBot="1" x14ac:dyDescent="0.35">
      <c r="B183" s="79">
        <f t="shared" ca="1" si="25"/>
        <v>160</v>
      </c>
      <c r="C183" s="80">
        <f t="shared" ca="1" si="18"/>
        <v>48335</v>
      </c>
      <c r="D183" s="83">
        <f t="shared" ca="1" si="19"/>
        <v>1961.5093976104188</v>
      </c>
      <c r="E183" s="81">
        <f t="shared" ca="1" si="24"/>
        <v>0</v>
      </c>
      <c r="F183" s="83"/>
      <c r="G183" s="82">
        <f t="shared" ca="1" si="21"/>
        <v>550.39369555954852</v>
      </c>
      <c r="H183" s="82">
        <f t="shared" ca="1" si="22"/>
        <v>1411.1157020508704</v>
      </c>
      <c r="I183" s="82">
        <f t="shared" ca="1" si="23"/>
        <v>133683.87030906984</v>
      </c>
    </row>
    <row r="184" spans="2:9" ht="15" thickBot="1" x14ac:dyDescent="0.35">
      <c r="B184" s="79">
        <f t="shared" ca="1" si="25"/>
        <v>161</v>
      </c>
      <c r="C184" s="80">
        <f t="shared" ca="1" si="18"/>
        <v>48366</v>
      </c>
      <c r="D184" s="83">
        <f t="shared" ca="1" si="19"/>
        <v>1961.5093976104188</v>
      </c>
      <c r="E184" s="81">
        <f t="shared" ca="1" si="24"/>
        <v>0</v>
      </c>
      <c r="F184" s="83"/>
      <c r="G184" s="82">
        <f t="shared" ca="1" si="21"/>
        <v>544.64463551634344</v>
      </c>
      <c r="H184" s="82">
        <f t="shared" ca="1" si="22"/>
        <v>1416.8647620940753</v>
      </c>
      <c r="I184" s="82">
        <f t="shared" ca="1" si="23"/>
        <v>132267.00554697576</v>
      </c>
    </row>
    <row r="185" spans="2:9" ht="15" thickBot="1" x14ac:dyDescent="0.35">
      <c r="B185" s="79">
        <f t="shared" ca="1" si="25"/>
        <v>162</v>
      </c>
      <c r="C185" s="80">
        <f t="shared" ca="1" si="18"/>
        <v>48396</v>
      </c>
      <c r="D185" s="83">
        <f t="shared" ca="1" si="19"/>
        <v>1961.5093976104188</v>
      </c>
      <c r="E185" s="81">
        <f t="shared" ca="1" si="24"/>
        <v>0</v>
      </c>
      <c r="F185" s="83"/>
      <c r="G185" s="82">
        <f t="shared" ca="1" si="21"/>
        <v>538.87215309088265</v>
      </c>
      <c r="H185" s="82">
        <f t="shared" ca="1" si="22"/>
        <v>1422.6372445195361</v>
      </c>
      <c r="I185" s="82">
        <f t="shared" ca="1" si="23"/>
        <v>130844.36830245623</v>
      </c>
    </row>
    <row r="186" spans="2:9" ht="15" thickBot="1" x14ac:dyDescent="0.35">
      <c r="B186" s="79">
        <f t="shared" ca="1" si="25"/>
        <v>163</v>
      </c>
      <c r="C186" s="80">
        <f t="shared" ca="1" si="18"/>
        <v>48427</v>
      </c>
      <c r="D186" s="83">
        <f t="shared" ca="1" si="19"/>
        <v>1961.5093976104188</v>
      </c>
      <c r="E186" s="81">
        <f t="shared" ca="1" si="24"/>
        <v>0</v>
      </c>
      <c r="F186" s="83"/>
      <c r="G186" s="82">
        <f t="shared" ca="1" si="21"/>
        <v>533.0761528574817</v>
      </c>
      <c r="H186" s="82">
        <f t="shared" ca="1" si="22"/>
        <v>1428.4332447529371</v>
      </c>
      <c r="I186" s="82">
        <f t="shared" ca="1" si="23"/>
        <v>129415.9350577033</v>
      </c>
    </row>
    <row r="187" spans="2:9" ht="15" thickBot="1" x14ac:dyDescent="0.35">
      <c r="B187" s="79">
        <f t="shared" ca="1" si="25"/>
        <v>164</v>
      </c>
      <c r="C187" s="80">
        <f t="shared" ca="1" si="18"/>
        <v>48458</v>
      </c>
      <c r="D187" s="83">
        <f t="shared" ca="1" si="19"/>
        <v>1961.5093976104188</v>
      </c>
      <c r="E187" s="81">
        <f t="shared" ca="1" si="24"/>
        <v>0</v>
      </c>
      <c r="F187" s="83"/>
      <c r="G187" s="82">
        <f t="shared" ca="1" si="21"/>
        <v>527.25653900167981</v>
      </c>
      <c r="H187" s="82">
        <f t="shared" ca="1" si="22"/>
        <v>1434.252858608739</v>
      </c>
      <c r="I187" s="82">
        <f t="shared" ca="1" si="23"/>
        <v>127981.68219909456</v>
      </c>
    </row>
    <row r="188" spans="2:9" ht="15" thickBot="1" x14ac:dyDescent="0.35">
      <c r="B188" s="79">
        <f t="shared" ca="1" si="25"/>
        <v>165</v>
      </c>
      <c r="C188" s="80">
        <f t="shared" ca="1" si="18"/>
        <v>48488</v>
      </c>
      <c r="D188" s="83">
        <f t="shared" ca="1" si="19"/>
        <v>1961.5093976104188</v>
      </c>
      <c r="E188" s="81">
        <f t="shared" ca="1" si="24"/>
        <v>0</v>
      </c>
      <c r="F188" s="83"/>
      <c r="G188" s="82">
        <f t="shared" ca="1" si="21"/>
        <v>521.41321531865628</v>
      </c>
      <c r="H188" s="82">
        <f t="shared" ca="1" si="22"/>
        <v>1440.0961822917625</v>
      </c>
      <c r="I188" s="82">
        <f t="shared" ca="1" si="23"/>
        <v>126541.5860168028</v>
      </c>
    </row>
    <row r="189" spans="2:9" ht="15" thickBot="1" x14ac:dyDescent="0.35">
      <c r="B189" s="79">
        <f t="shared" ca="1" si="25"/>
        <v>166</v>
      </c>
      <c r="C189" s="80">
        <f t="shared" ca="1" si="18"/>
        <v>48519</v>
      </c>
      <c r="D189" s="83">
        <f t="shared" ca="1" si="19"/>
        <v>1961.5093976104188</v>
      </c>
      <c r="E189" s="81">
        <f t="shared" ca="1" si="24"/>
        <v>0</v>
      </c>
      <c r="F189" s="83"/>
      <c r="G189" s="82">
        <f t="shared" ca="1" si="21"/>
        <v>515.54608521164016</v>
      </c>
      <c r="H189" s="82">
        <f t="shared" ca="1" si="22"/>
        <v>1445.9633123987787</v>
      </c>
      <c r="I189" s="82">
        <f t="shared" ca="1" si="23"/>
        <v>125095.62270440403</v>
      </c>
    </row>
    <row r="190" spans="2:9" ht="15" thickBot="1" x14ac:dyDescent="0.35">
      <c r="B190" s="79">
        <f t="shared" ca="1" si="25"/>
        <v>167</v>
      </c>
      <c r="C190" s="80">
        <f t="shared" ca="1" si="18"/>
        <v>48549</v>
      </c>
      <c r="D190" s="83">
        <f t="shared" ca="1" si="19"/>
        <v>1961.5093976104188</v>
      </c>
      <c r="E190" s="81">
        <f t="shared" ca="1" si="24"/>
        <v>0</v>
      </c>
      <c r="F190" s="83"/>
      <c r="G190" s="82">
        <f t="shared" ca="1" si="21"/>
        <v>509.65505169031343</v>
      </c>
      <c r="H190" s="82">
        <f t="shared" ca="1" si="22"/>
        <v>1451.8543459201053</v>
      </c>
      <c r="I190" s="82">
        <f t="shared" ca="1" si="23"/>
        <v>123643.76835848393</v>
      </c>
    </row>
    <row r="191" spans="2:9" ht="15" thickBot="1" x14ac:dyDescent="0.35">
      <c r="B191" s="79">
        <f t="shared" ca="1" si="25"/>
        <v>168</v>
      </c>
      <c r="C191" s="80">
        <f t="shared" ca="1" si="18"/>
        <v>48580</v>
      </c>
      <c r="D191" s="83">
        <f t="shared" ca="1" si="19"/>
        <v>1961.5093976104188</v>
      </c>
      <c r="E191" s="81">
        <f t="shared" ca="1" si="24"/>
        <v>0</v>
      </c>
      <c r="F191" s="83"/>
      <c r="G191" s="82">
        <f t="shared" ca="1" si="21"/>
        <v>503.74001736920712</v>
      </c>
      <c r="H191" s="82">
        <f t="shared" ca="1" si="22"/>
        <v>1457.7693802412116</v>
      </c>
      <c r="I191" s="82">
        <f t="shared" ca="1" si="23"/>
        <v>122185.99897824271</v>
      </c>
    </row>
    <row r="192" spans="2:9" ht="15" thickBot="1" x14ac:dyDescent="0.35">
      <c r="B192" s="79">
        <f t="shared" ca="1" si="25"/>
        <v>169</v>
      </c>
      <c r="C192" s="80">
        <f t="shared" ca="1" si="18"/>
        <v>48611</v>
      </c>
      <c r="D192" s="83">
        <f t="shared" ca="1" si="19"/>
        <v>1961.5093976104188</v>
      </c>
      <c r="E192" s="81">
        <f t="shared" ca="1" si="24"/>
        <v>0</v>
      </c>
      <c r="F192" s="83"/>
      <c r="G192" s="82">
        <f t="shared" ca="1" si="21"/>
        <v>497.80088446609204</v>
      </c>
      <c r="H192" s="82">
        <f t="shared" ca="1" si="22"/>
        <v>1463.7085131443268</v>
      </c>
      <c r="I192" s="82">
        <f t="shared" ca="1" si="23"/>
        <v>120722.29046509838</v>
      </c>
    </row>
    <row r="193" spans="2:9" ht="15" thickBot="1" x14ac:dyDescent="0.35">
      <c r="B193" s="79">
        <f t="shared" ca="1" si="25"/>
        <v>170</v>
      </c>
      <c r="C193" s="80">
        <f t="shared" ca="1" si="18"/>
        <v>48639</v>
      </c>
      <c r="D193" s="83">
        <f t="shared" ca="1" si="19"/>
        <v>1961.5093976104188</v>
      </c>
      <c r="E193" s="81">
        <f t="shared" ca="1" si="24"/>
        <v>0</v>
      </c>
      <c r="F193" s="83"/>
      <c r="G193" s="82">
        <f t="shared" ca="1" si="21"/>
        <v>491.83755480036217</v>
      </c>
      <c r="H193" s="82">
        <f t="shared" ca="1" si="22"/>
        <v>1469.6718428100567</v>
      </c>
      <c r="I193" s="82">
        <f t="shared" ca="1" si="23"/>
        <v>119252.61862228833</v>
      </c>
    </row>
    <row r="194" spans="2:9" ht="15" thickBot="1" x14ac:dyDescent="0.35">
      <c r="B194" s="79">
        <f t="shared" ca="1" si="25"/>
        <v>171</v>
      </c>
      <c r="C194" s="80">
        <f t="shared" ca="1" si="18"/>
        <v>48670</v>
      </c>
      <c r="D194" s="83">
        <f t="shared" ca="1" si="19"/>
        <v>1961.5093976104188</v>
      </c>
      <c r="E194" s="81">
        <f t="shared" ca="1" si="24"/>
        <v>0</v>
      </c>
      <c r="F194" s="83"/>
      <c r="G194" s="82">
        <f t="shared" ca="1" si="21"/>
        <v>485.8499297914114</v>
      </c>
      <c r="H194" s="82">
        <f t="shared" ca="1" si="22"/>
        <v>1475.6594678190074</v>
      </c>
      <c r="I194" s="82">
        <f t="shared" ca="1" si="23"/>
        <v>117776.95915446932</v>
      </c>
    </row>
    <row r="195" spans="2:9" ht="15" thickBot="1" x14ac:dyDescent="0.35">
      <c r="B195" s="79">
        <f t="shared" ca="1" si="25"/>
        <v>172</v>
      </c>
      <c r="C195" s="80">
        <f t="shared" ca="1" si="18"/>
        <v>48700</v>
      </c>
      <c r="D195" s="83">
        <f t="shared" ca="1" si="19"/>
        <v>1961.5093976104188</v>
      </c>
      <c r="E195" s="81">
        <f t="shared" ca="1" si="24"/>
        <v>0</v>
      </c>
      <c r="F195" s="83"/>
      <c r="G195" s="82">
        <f t="shared" ca="1" si="21"/>
        <v>479.83791045700417</v>
      </c>
      <c r="H195" s="82">
        <f t="shared" ca="1" si="22"/>
        <v>1481.6714871534145</v>
      </c>
      <c r="I195" s="82">
        <f t="shared" ca="1" si="23"/>
        <v>116295.2876673159</v>
      </c>
    </row>
    <row r="196" spans="2:9" ht="15" thickBot="1" x14ac:dyDescent="0.35">
      <c r="B196" s="79">
        <f t="shared" ca="1" si="25"/>
        <v>173</v>
      </c>
      <c r="C196" s="80">
        <f t="shared" ca="1" si="18"/>
        <v>48731</v>
      </c>
      <c r="D196" s="83">
        <f t="shared" ca="1" si="19"/>
        <v>1961.5093976104188</v>
      </c>
      <c r="E196" s="81">
        <f t="shared" ca="1" si="24"/>
        <v>0</v>
      </c>
      <c r="F196" s="83"/>
      <c r="G196" s="82">
        <f t="shared" ca="1" si="21"/>
        <v>473.80139741163879</v>
      </c>
      <c r="H196" s="82">
        <f t="shared" ca="1" si="22"/>
        <v>1487.7080001987799</v>
      </c>
      <c r="I196" s="82">
        <f t="shared" ca="1" si="23"/>
        <v>114807.57966711713</v>
      </c>
    </row>
    <row r="197" spans="2:9" ht="15" thickBot="1" x14ac:dyDescent="0.35">
      <c r="B197" s="79">
        <f t="shared" ca="1" si="25"/>
        <v>174</v>
      </c>
      <c r="C197" s="80">
        <f t="shared" ca="1" si="18"/>
        <v>48761</v>
      </c>
      <c r="D197" s="83">
        <f t="shared" ca="1" si="19"/>
        <v>1961.5093976104188</v>
      </c>
      <c r="E197" s="81">
        <f t="shared" ca="1" si="24"/>
        <v>0</v>
      </c>
      <c r="F197" s="83"/>
      <c r="G197" s="82">
        <f t="shared" ca="1" si="21"/>
        <v>467.74029086490498</v>
      </c>
      <c r="H197" s="82">
        <f t="shared" ca="1" si="22"/>
        <v>1493.7691067455139</v>
      </c>
      <c r="I197" s="82">
        <f t="shared" ca="1" si="23"/>
        <v>113313.81056037161</v>
      </c>
    </row>
    <row r="198" spans="2:9" ht="15" thickBot="1" x14ac:dyDescent="0.35">
      <c r="B198" s="79">
        <f t="shared" ca="1" si="25"/>
        <v>175</v>
      </c>
      <c r="C198" s="80">
        <f t="shared" ca="1" si="18"/>
        <v>48792</v>
      </c>
      <c r="D198" s="83">
        <f t="shared" ca="1" si="19"/>
        <v>1961.5093976104188</v>
      </c>
      <c r="E198" s="81">
        <f t="shared" ca="1" si="24"/>
        <v>0</v>
      </c>
      <c r="F198" s="83"/>
      <c r="G198" s="82">
        <f t="shared" ca="1" si="21"/>
        <v>461.65449061983395</v>
      </c>
      <c r="H198" s="82">
        <f t="shared" ca="1" si="22"/>
        <v>1499.8549069905848</v>
      </c>
      <c r="I198" s="82">
        <f t="shared" ca="1" si="23"/>
        <v>111813.95565338102</v>
      </c>
    </row>
    <row r="199" spans="2:9" ht="15" thickBot="1" x14ac:dyDescent="0.35">
      <c r="B199" s="79">
        <f t="shared" ca="1" si="25"/>
        <v>176</v>
      </c>
      <c r="C199" s="80">
        <f t="shared" ca="1" si="18"/>
        <v>48823</v>
      </c>
      <c r="D199" s="83">
        <f t="shared" ca="1" si="19"/>
        <v>1961.5093976104188</v>
      </c>
      <c r="E199" s="81">
        <f t="shared" ca="1" si="24"/>
        <v>0</v>
      </c>
      <c r="F199" s="83"/>
      <c r="G199" s="82">
        <f t="shared" ca="1" si="21"/>
        <v>455.54389607124193</v>
      </c>
      <c r="H199" s="82">
        <f t="shared" ca="1" si="22"/>
        <v>1505.9655015391768</v>
      </c>
      <c r="I199" s="82">
        <f t="shared" ca="1" si="23"/>
        <v>110307.99015184185</v>
      </c>
    </row>
    <row r="200" spans="2:9" ht="15" thickBot="1" x14ac:dyDescent="0.35">
      <c r="B200" s="79">
        <f t="shared" ca="1" si="25"/>
        <v>177</v>
      </c>
      <c r="C200" s="80">
        <f t="shared" ca="1" si="18"/>
        <v>48853</v>
      </c>
      <c r="D200" s="83">
        <f t="shared" ca="1" si="19"/>
        <v>1961.5093976104188</v>
      </c>
      <c r="E200" s="81">
        <f t="shared" ca="1" si="24"/>
        <v>0</v>
      </c>
      <c r="F200" s="83"/>
      <c r="G200" s="82">
        <f t="shared" ca="1" si="21"/>
        <v>449.40840620406721</v>
      </c>
      <c r="H200" s="82">
        <f t="shared" ca="1" si="22"/>
        <v>1512.1009914063516</v>
      </c>
      <c r="I200" s="82">
        <f t="shared" ca="1" si="23"/>
        <v>108795.8891604355</v>
      </c>
    </row>
    <row r="201" spans="2:9" ht="15" thickBot="1" x14ac:dyDescent="0.35">
      <c r="B201" s="79">
        <f t="shared" ca="1" si="25"/>
        <v>178</v>
      </c>
      <c r="C201" s="80">
        <f t="shared" ca="1" si="18"/>
        <v>48884</v>
      </c>
      <c r="D201" s="83">
        <f t="shared" ca="1" si="19"/>
        <v>1961.5093976104188</v>
      </c>
      <c r="E201" s="81">
        <f t="shared" ca="1" si="24"/>
        <v>0</v>
      </c>
      <c r="F201" s="83"/>
      <c r="G201" s="82">
        <f t="shared" ca="1" si="21"/>
        <v>443.24791959170039</v>
      </c>
      <c r="H201" s="82">
        <f t="shared" ca="1" si="22"/>
        <v>1518.2614780187184</v>
      </c>
      <c r="I201" s="82">
        <f t="shared" ca="1" si="23"/>
        <v>107277.62768241679</v>
      </c>
    </row>
    <row r="202" spans="2:9" ht="15" thickBot="1" x14ac:dyDescent="0.35">
      <c r="B202" s="79">
        <f t="shared" ca="1" si="25"/>
        <v>179</v>
      </c>
      <c r="C202" s="80">
        <f t="shared" ca="1" si="18"/>
        <v>48914</v>
      </c>
      <c r="D202" s="83">
        <f t="shared" ca="1" si="19"/>
        <v>1961.5093976104188</v>
      </c>
      <c r="E202" s="81">
        <f t="shared" ca="1" si="24"/>
        <v>0</v>
      </c>
      <c r="F202" s="83"/>
      <c r="G202" s="82">
        <f t="shared" ca="1" si="21"/>
        <v>437.06233439430724</v>
      </c>
      <c r="H202" s="82">
        <f t="shared" ca="1" si="22"/>
        <v>1524.4470632161115</v>
      </c>
      <c r="I202" s="82">
        <f t="shared" ca="1" si="23"/>
        <v>105753.18061920068</v>
      </c>
    </row>
    <row r="203" spans="2:9" ht="15" thickBot="1" x14ac:dyDescent="0.35">
      <c r="B203" s="79">
        <f t="shared" ca="1" si="25"/>
        <v>180</v>
      </c>
      <c r="C203" s="80">
        <f t="shared" ca="1" si="18"/>
        <v>48945</v>
      </c>
      <c r="D203" s="83">
        <f t="shared" ca="1" si="19"/>
        <v>1961.5093976104188</v>
      </c>
      <c r="E203" s="81">
        <f t="shared" ca="1" si="24"/>
        <v>0</v>
      </c>
      <c r="F203" s="83"/>
      <c r="G203" s="82">
        <f t="shared" ca="1" si="21"/>
        <v>430.85154835714559</v>
      </c>
      <c r="H203" s="82">
        <f t="shared" ca="1" si="22"/>
        <v>1530.6578492532731</v>
      </c>
      <c r="I203" s="82">
        <f t="shared" ca="1" si="23"/>
        <v>104222.52276994741</v>
      </c>
    </row>
    <row r="204" spans="2:9" ht="15" thickBot="1" x14ac:dyDescent="0.35">
      <c r="B204" s="79">
        <f t="shared" ca="1" si="25"/>
        <v>181</v>
      </c>
      <c r="C204" s="80">
        <f t="shared" ca="1" si="18"/>
        <v>48976</v>
      </c>
      <c r="D204" s="83">
        <f t="shared" ca="1" si="19"/>
        <v>1961.5093976104188</v>
      </c>
      <c r="E204" s="81">
        <f t="shared" ca="1" si="24"/>
        <v>0</v>
      </c>
      <c r="F204" s="83"/>
      <c r="G204" s="82">
        <f t="shared" ca="1" si="21"/>
        <v>424.61545880887479</v>
      </c>
      <c r="H204" s="82">
        <f t="shared" ca="1" si="22"/>
        <v>1536.893938801544</v>
      </c>
      <c r="I204" s="82">
        <f t="shared" ca="1" si="23"/>
        <v>102685.62883114586</v>
      </c>
    </row>
    <row r="205" spans="2:9" ht="15" thickBot="1" x14ac:dyDescent="0.35">
      <c r="B205" s="79">
        <f t="shared" ca="1" si="25"/>
        <v>182</v>
      </c>
      <c r="C205" s="80">
        <f t="shared" ca="1" si="18"/>
        <v>49004</v>
      </c>
      <c r="D205" s="83">
        <f t="shared" ca="1" si="19"/>
        <v>1961.5093976104188</v>
      </c>
      <c r="E205" s="81">
        <f t="shared" ca="1" si="24"/>
        <v>0</v>
      </c>
      <c r="F205" s="83"/>
      <c r="G205" s="82">
        <f t="shared" ca="1" si="21"/>
        <v>418.35396265985844</v>
      </c>
      <c r="H205" s="82">
        <f t="shared" ca="1" si="22"/>
        <v>1543.1554349505604</v>
      </c>
      <c r="I205" s="82">
        <f t="shared" ca="1" si="23"/>
        <v>101142.4733961953</v>
      </c>
    </row>
    <row r="206" spans="2:9" ht="15" thickBot="1" x14ac:dyDescent="0.35">
      <c r="B206" s="79">
        <f t="shared" ca="1" si="25"/>
        <v>183</v>
      </c>
      <c r="C206" s="80">
        <f t="shared" ca="1" si="18"/>
        <v>49035</v>
      </c>
      <c r="D206" s="83">
        <f t="shared" ca="1" si="19"/>
        <v>1961.5093976104188</v>
      </c>
      <c r="E206" s="81">
        <f t="shared" ca="1" si="24"/>
        <v>0</v>
      </c>
      <c r="F206" s="83"/>
      <c r="G206" s="82">
        <f t="shared" ca="1" si="21"/>
        <v>412.06695640046013</v>
      </c>
      <c r="H206" s="82">
        <f t="shared" ca="1" si="22"/>
        <v>1549.4424412099586</v>
      </c>
      <c r="I206" s="82">
        <f t="shared" ca="1" si="23"/>
        <v>99593.030954985341</v>
      </c>
    </row>
    <row r="207" spans="2:9" ht="15" thickBot="1" x14ac:dyDescent="0.35">
      <c r="B207" s="79">
        <f t="shared" ca="1" si="25"/>
        <v>184</v>
      </c>
      <c r="C207" s="80">
        <f t="shared" ca="1" si="18"/>
        <v>49065</v>
      </c>
      <c r="D207" s="83">
        <f t="shared" ca="1" si="19"/>
        <v>1961.5093976104188</v>
      </c>
      <c r="E207" s="81">
        <f t="shared" ca="1" si="24"/>
        <v>0</v>
      </c>
      <c r="F207" s="83"/>
      <c r="G207" s="82">
        <f t="shared" ca="1" si="21"/>
        <v>405.75433609933248</v>
      </c>
      <c r="H207" s="82">
        <f t="shared" ca="1" si="22"/>
        <v>1555.7550615110863</v>
      </c>
      <c r="I207" s="82">
        <f t="shared" ca="1" si="23"/>
        <v>98037.27589347426</v>
      </c>
    </row>
    <row r="208" spans="2:9" ht="15" thickBot="1" x14ac:dyDescent="0.35">
      <c r="B208" s="79">
        <f t="shared" ca="1" si="25"/>
        <v>185</v>
      </c>
      <c r="C208" s="80">
        <f t="shared" ca="1" si="18"/>
        <v>49096</v>
      </c>
      <c r="D208" s="83">
        <f t="shared" ca="1" si="19"/>
        <v>1961.5093976104188</v>
      </c>
      <c r="E208" s="81">
        <f t="shared" ca="1" si="24"/>
        <v>0</v>
      </c>
      <c r="F208" s="83"/>
      <c r="G208" s="82">
        <f t="shared" ca="1" si="21"/>
        <v>399.41599740169886</v>
      </c>
      <c r="H208" s="82">
        <f t="shared" ca="1" si="22"/>
        <v>1562.0934002087199</v>
      </c>
      <c r="I208" s="82">
        <f t="shared" ca="1" si="23"/>
        <v>96475.182493265544</v>
      </c>
    </row>
    <row r="209" spans="2:9" ht="15" thickBot="1" x14ac:dyDescent="0.35">
      <c r="B209" s="79">
        <f t="shared" ca="1" si="25"/>
        <v>186</v>
      </c>
      <c r="C209" s="80">
        <f t="shared" ca="1" si="18"/>
        <v>49126</v>
      </c>
      <c r="D209" s="83">
        <f t="shared" ca="1" si="19"/>
        <v>1961.5093976104188</v>
      </c>
      <c r="E209" s="81">
        <f t="shared" ca="1" si="24"/>
        <v>0</v>
      </c>
      <c r="F209" s="83"/>
      <c r="G209" s="82">
        <f t="shared" ca="1" si="21"/>
        <v>393.05183552762838</v>
      </c>
      <c r="H209" s="82">
        <f t="shared" ca="1" si="22"/>
        <v>1568.4575620827904</v>
      </c>
      <c r="I209" s="82">
        <f t="shared" ca="1" si="23"/>
        <v>94906.724931182747</v>
      </c>
    </row>
    <row r="210" spans="2:9" ht="15" thickBot="1" x14ac:dyDescent="0.35">
      <c r="B210" s="79">
        <f t="shared" ca="1" si="25"/>
        <v>187</v>
      </c>
      <c r="C210" s="80">
        <f t="shared" ca="1" si="18"/>
        <v>49157</v>
      </c>
      <c r="D210" s="83">
        <f t="shared" ca="1" si="19"/>
        <v>1961.5093976104188</v>
      </c>
      <c r="E210" s="81">
        <f t="shared" ca="1" si="24"/>
        <v>0</v>
      </c>
      <c r="F210" s="83"/>
      <c r="G210" s="82">
        <f t="shared" ca="1" si="21"/>
        <v>386.66174527030375</v>
      </c>
      <c r="H210" s="82">
        <f t="shared" ca="1" si="22"/>
        <v>1574.847652340115</v>
      </c>
      <c r="I210" s="82">
        <f t="shared" ca="1" si="23"/>
        <v>93331.877278842629</v>
      </c>
    </row>
    <row r="211" spans="2:9" ht="15" thickBot="1" x14ac:dyDescent="0.35">
      <c r="B211" s="79">
        <f t="shared" ca="1" si="25"/>
        <v>188</v>
      </c>
      <c r="C211" s="80">
        <f t="shared" ca="1" si="18"/>
        <v>49188</v>
      </c>
      <c r="D211" s="83">
        <f t="shared" ca="1" si="19"/>
        <v>1961.5093976104188</v>
      </c>
      <c r="E211" s="81">
        <f t="shared" ca="1" si="24"/>
        <v>0</v>
      </c>
      <c r="F211" s="83"/>
      <c r="G211" s="82">
        <f t="shared" ca="1" si="21"/>
        <v>380.24562099428215</v>
      </c>
      <c r="H211" s="82">
        <f t="shared" ca="1" si="22"/>
        <v>1581.2637766161365</v>
      </c>
      <c r="I211" s="82">
        <f t="shared" ca="1" si="23"/>
        <v>91750.613502226493</v>
      </c>
    </row>
    <row r="212" spans="2:9" ht="15" thickBot="1" x14ac:dyDescent="0.35">
      <c r="B212" s="79">
        <f t="shared" ca="1" si="25"/>
        <v>189</v>
      </c>
      <c r="C212" s="80">
        <f t="shared" ca="1" si="18"/>
        <v>49218</v>
      </c>
      <c r="D212" s="83">
        <f t="shared" ca="1" si="19"/>
        <v>1961.5093976104188</v>
      </c>
      <c r="E212" s="81">
        <f t="shared" ca="1" si="24"/>
        <v>0</v>
      </c>
      <c r="F212" s="83"/>
      <c r="G212" s="82">
        <f t="shared" ca="1" si="21"/>
        <v>373.80335663374871</v>
      </c>
      <c r="H212" s="82">
        <f t="shared" ca="1" si="22"/>
        <v>1587.70604097667</v>
      </c>
      <c r="I212" s="82">
        <f t="shared" ca="1" si="23"/>
        <v>90162.907461249823</v>
      </c>
    </row>
    <row r="213" spans="2:9" ht="15" thickBot="1" x14ac:dyDescent="0.35">
      <c r="B213" s="79">
        <f t="shared" ca="1" si="25"/>
        <v>190</v>
      </c>
      <c r="C213" s="80">
        <f t="shared" ca="1" si="18"/>
        <v>49249</v>
      </c>
      <c r="D213" s="83">
        <f t="shared" ca="1" si="19"/>
        <v>1961.5093976104188</v>
      </c>
      <c r="E213" s="81">
        <f t="shared" ca="1" si="24"/>
        <v>0</v>
      </c>
      <c r="F213" s="83"/>
      <c r="G213" s="82">
        <f t="shared" ca="1" si="21"/>
        <v>367.33484569076347</v>
      </c>
      <c r="H213" s="82">
        <f t="shared" ca="1" si="22"/>
        <v>1594.1745519196552</v>
      </c>
      <c r="I213" s="82">
        <f t="shared" ca="1" si="23"/>
        <v>88568.732909330167</v>
      </c>
    </row>
    <row r="214" spans="2:9" ht="15" thickBot="1" x14ac:dyDescent="0.35">
      <c r="B214" s="79">
        <f t="shared" ca="1" si="25"/>
        <v>191</v>
      </c>
      <c r="C214" s="80">
        <f t="shared" ca="1" si="18"/>
        <v>49279</v>
      </c>
      <c r="D214" s="83">
        <f t="shared" ca="1" si="19"/>
        <v>1961.5093976104188</v>
      </c>
      <c r="E214" s="81">
        <f t="shared" ca="1" si="24"/>
        <v>0</v>
      </c>
      <c r="F214" s="83"/>
      <c r="G214" s="82">
        <f t="shared" ca="1" si="21"/>
        <v>360.83998123350068</v>
      </c>
      <c r="H214" s="82">
        <f t="shared" ca="1" si="22"/>
        <v>1600.669416376918</v>
      </c>
      <c r="I214" s="82">
        <f t="shared" ca="1" si="23"/>
        <v>86968.063492953253</v>
      </c>
    </row>
    <row r="215" spans="2:9" ht="15" thickBot="1" x14ac:dyDescent="0.35">
      <c r="B215" s="79">
        <f t="shared" ca="1" si="25"/>
        <v>192</v>
      </c>
      <c r="C215" s="80">
        <f t="shared" ca="1" si="18"/>
        <v>49310</v>
      </c>
      <c r="D215" s="83">
        <f t="shared" ca="1" si="19"/>
        <v>1961.5093976104188</v>
      </c>
      <c r="E215" s="81">
        <f t="shared" ca="1" si="24"/>
        <v>0</v>
      </c>
      <c r="F215" s="83"/>
      <c r="G215" s="82">
        <f t="shared" ca="1" si="21"/>
        <v>354.31865589448097</v>
      </c>
      <c r="H215" s="82">
        <f t="shared" ca="1" si="22"/>
        <v>1607.1907417159377</v>
      </c>
      <c r="I215" s="82">
        <f t="shared" ca="1" si="23"/>
        <v>85360.872751237315</v>
      </c>
    </row>
    <row r="216" spans="2:9" ht="15" thickBot="1" x14ac:dyDescent="0.35">
      <c r="B216" s="79">
        <f t="shared" ca="1" si="25"/>
        <v>193</v>
      </c>
      <c r="C216" s="80">
        <f t="shared" ref="C216:C279" ca="1" si="26">IF($E$10="End of the Period",IF(B216="","",IF(OR(payment_frequency_5="Weekly",payment_frequency_5="Bi-weekly",payment_frequency_5="Semi-monthly"),first_payment_date_5+B216*VLOOKUP(payment_frequency_5,periodic_table,2,0),EDATE(first_payment_date_5,B216*VLOOKUP(payment_frequency_5,periodic_table,2,0)))),IF(B216="","",IF(OR(payment_frequency_5="Weekly",payment_frequency_5="Bi-weekly",payment_frequency_5="Semi-monthly"),first_payment_date_5+(B216-1)*VLOOKUP(payment_frequency_5,periodic_table,2,0),EDATE(first_payment_date_5,(B216-1)*VLOOKUP(payment_frequency_5,periodic_table,2,0)))))</f>
        <v>49341</v>
      </c>
      <c r="D216" s="83">
        <f t="shared" ref="D216:D279" ca="1" si="27">IF(B216="","",IF(I215&lt;payment_5,I215*(1+rate_5),payment_5))</f>
        <v>1961.5093976104188</v>
      </c>
      <c r="E216" s="81">
        <f t="shared" ca="1" si="24"/>
        <v>0</v>
      </c>
      <c r="F216" s="83"/>
      <c r="G216" s="82">
        <f t="shared" ref="G216:G279" ca="1" si="28">IF(AND(payment_type_5=1,B216=1),0,IF(B216="","",I215*rate_5))</f>
        <v>347.77076186879663</v>
      </c>
      <c r="H216" s="82">
        <f t="shared" ca="1" si="22"/>
        <v>1613.7386357416221</v>
      </c>
      <c r="I216" s="82">
        <f t="shared" ca="1" si="23"/>
        <v>83747.13411549569</v>
      </c>
    </row>
    <row r="217" spans="2:9" ht="15" thickBot="1" x14ac:dyDescent="0.35">
      <c r="B217" s="79">
        <f t="shared" ca="1" si="25"/>
        <v>194</v>
      </c>
      <c r="C217" s="80">
        <f t="shared" ca="1" si="26"/>
        <v>49369</v>
      </c>
      <c r="D217" s="83">
        <f t="shared" ca="1" si="27"/>
        <v>1961.5093976104188</v>
      </c>
      <c r="E217" s="81">
        <f t="shared" ca="1" si="24"/>
        <v>0</v>
      </c>
      <c r="F217" s="83"/>
      <c r="G217" s="82">
        <f t="shared" ca="1" si="28"/>
        <v>341.19619091232943</v>
      </c>
      <c r="H217" s="82">
        <f t="shared" ref="H217:H280" ca="1" si="29">IF(B217="","",D217-G217+E217+F217)</f>
        <v>1620.3132066980893</v>
      </c>
      <c r="I217" s="82">
        <f t="shared" ref="I217:I280" ca="1" si="30">IFERROR(IF(H217&lt;=0,"",I216-H217),"")</f>
        <v>82126.820908797599</v>
      </c>
    </row>
    <row r="218" spans="2:9" ht="15" thickBot="1" x14ac:dyDescent="0.35">
      <c r="B218" s="79">
        <f t="shared" ca="1" si="25"/>
        <v>195</v>
      </c>
      <c r="C218" s="80">
        <f t="shared" ca="1" si="26"/>
        <v>49400</v>
      </c>
      <c r="D218" s="83">
        <f t="shared" ca="1" si="27"/>
        <v>1961.5093976104188</v>
      </c>
      <c r="E218" s="81">
        <f t="shared" ca="1" si="24"/>
        <v>0</v>
      </c>
      <c r="F218" s="83"/>
      <c r="G218" s="82">
        <f t="shared" ca="1" si="28"/>
        <v>334.59483433996121</v>
      </c>
      <c r="H218" s="82">
        <f t="shared" ca="1" si="29"/>
        <v>1626.9145632704576</v>
      </c>
      <c r="I218" s="82">
        <f t="shared" ca="1" si="30"/>
        <v>80499.906345527139</v>
      </c>
    </row>
    <row r="219" spans="2:9" ht="15" thickBot="1" x14ac:dyDescent="0.35">
      <c r="B219" s="79">
        <f t="shared" ca="1" si="25"/>
        <v>196</v>
      </c>
      <c r="C219" s="80">
        <f t="shared" ca="1" si="26"/>
        <v>49430</v>
      </c>
      <c r="D219" s="83">
        <f t="shared" ca="1" si="27"/>
        <v>1961.5093976104188</v>
      </c>
      <c r="E219" s="81">
        <f t="shared" ca="1" si="24"/>
        <v>0</v>
      </c>
      <c r="F219" s="83"/>
      <c r="G219" s="82">
        <f t="shared" ca="1" si="28"/>
        <v>327.9665830237771</v>
      </c>
      <c r="H219" s="82">
        <f t="shared" ca="1" si="29"/>
        <v>1633.5428145866417</v>
      </c>
      <c r="I219" s="82">
        <f t="shared" ca="1" si="30"/>
        <v>78866.363530940493</v>
      </c>
    </row>
    <row r="220" spans="2:9" ht="15" thickBot="1" x14ac:dyDescent="0.35">
      <c r="B220" s="79">
        <f t="shared" ca="1" si="25"/>
        <v>197</v>
      </c>
      <c r="C220" s="80">
        <f t="shared" ca="1" si="26"/>
        <v>49461</v>
      </c>
      <c r="D220" s="83">
        <f t="shared" ca="1" si="27"/>
        <v>1961.5093976104188</v>
      </c>
      <c r="E220" s="81">
        <f t="shared" ca="1" si="24"/>
        <v>0</v>
      </c>
      <c r="F220" s="83"/>
      <c r="G220" s="82">
        <f t="shared" ca="1" si="28"/>
        <v>321.31132739126178</v>
      </c>
      <c r="H220" s="82">
        <f t="shared" ca="1" si="29"/>
        <v>1640.198070219157</v>
      </c>
      <c r="I220" s="82">
        <f t="shared" ca="1" si="30"/>
        <v>77226.165460721342</v>
      </c>
    </row>
    <row r="221" spans="2:9" ht="15" thickBot="1" x14ac:dyDescent="0.35">
      <c r="B221" s="79">
        <f t="shared" ca="1" si="25"/>
        <v>198</v>
      </c>
      <c r="C221" s="80">
        <f t="shared" ca="1" si="26"/>
        <v>49491</v>
      </c>
      <c r="D221" s="83">
        <f t="shared" ca="1" si="27"/>
        <v>1961.5093976104188</v>
      </c>
      <c r="E221" s="81">
        <f t="shared" ca="1" si="24"/>
        <v>0</v>
      </c>
      <c r="F221" s="83"/>
      <c r="G221" s="82">
        <f t="shared" ca="1" si="28"/>
        <v>314.6289574234878</v>
      </c>
      <c r="H221" s="82">
        <f t="shared" ca="1" si="29"/>
        <v>1646.8804401869311</v>
      </c>
      <c r="I221" s="82">
        <f t="shared" ca="1" si="30"/>
        <v>75579.285020534415</v>
      </c>
    </row>
    <row r="222" spans="2:9" ht="15" thickBot="1" x14ac:dyDescent="0.35">
      <c r="B222" s="79">
        <f t="shared" ca="1" si="25"/>
        <v>199</v>
      </c>
      <c r="C222" s="80">
        <f t="shared" ca="1" si="26"/>
        <v>49522</v>
      </c>
      <c r="D222" s="83">
        <f t="shared" ca="1" si="27"/>
        <v>1961.5093976104188</v>
      </c>
      <c r="E222" s="81">
        <f t="shared" ca="1" si="24"/>
        <v>0</v>
      </c>
      <c r="F222" s="83"/>
      <c r="G222" s="82">
        <f t="shared" ca="1" si="28"/>
        <v>307.91936265329701</v>
      </c>
      <c r="H222" s="82">
        <f t="shared" ca="1" si="29"/>
        <v>1653.5900349571218</v>
      </c>
      <c r="I222" s="82">
        <f t="shared" ca="1" si="30"/>
        <v>73925.694985577298</v>
      </c>
    </row>
    <row r="223" spans="2:9" ht="15" thickBot="1" x14ac:dyDescent="0.35">
      <c r="B223" s="79">
        <f t="shared" ca="1" si="25"/>
        <v>200</v>
      </c>
      <c r="C223" s="80">
        <f t="shared" ca="1" si="26"/>
        <v>49553</v>
      </c>
      <c r="D223" s="83">
        <f t="shared" ca="1" si="27"/>
        <v>1961.5093976104188</v>
      </c>
      <c r="E223" s="81">
        <f t="shared" ca="1" si="24"/>
        <v>0</v>
      </c>
      <c r="F223" s="83"/>
      <c r="G223" s="82">
        <f t="shared" ca="1" si="28"/>
        <v>301.18243216347429</v>
      </c>
      <c r="H223" s="82">
        <f t="shared" ca="1" si="29"/>
        <v>1660.3269654469445</v>
      </c>
      <c r="I223" s="82">
        <f t="shared" ca="1" si="30"/>
        <v>72265.36802013035</v>
      </c>
    </row>
    <row r="224" spans="2:9" ht="15" thickBot="1" x14ac:dyDescent="0.35">
      <c r="B224" s="79">
        <f t="shared" ca="1" si="25"/>
        <v>201</v>
      </c>
      <c r="C224" s="80">
        <f t="shared" ca="1" si="26"/>
        <v>49583</v>
      </c>
      <c r="D224" s="83">
        <f t="shared" ca="1" si="27"/>
        <v>1961.5093976104188</v>
      </c>
      <c r="E224" s="81">
        <f t="shared" ca="1" si="24"/>
        <v>0</v>
      </c>
      <c r="F224" s="83"/>
      <c r="G224" s="82">
        <f t="shared" ca="1" si="28"/>
        <v>294.41805458491416</v>
      </c>
      <c r="H224" s="82">
        <f t="shared" ca="1" si="29"/>
        <v>1667.0913430255046</v>
      </c>
      <c r="I224" s="82">
        <f t="shared" ca="1" si="30"/>
        <v>70598.276677104848</v>
      </c>
    </row>
    <row r="225" spans="2:9" ht="15" thickBot="1" x14ac:dyDescent="0.35">
      <c r="B225" s="79">
        <f t="shared" ca="1" si="25"/>
        <v>202</v>
      </c>
      <c r="C225" s="80">
        <f t="shared" ca="1" si="26"/>
        <v>49614</v>
      </c>
      <c r="D225" s="83">
        <f t="shared" ca="1" si="27"/>
        <v>1961.5093976104188</v>
      </c>
      <c r="E225" s="81">
        <f t="shared" ca="1" si="24"/>
        <v>0</v>
      </c>
      <c r="F225" s="83"/>
      <c r="G225" s="82">
        <f t="shared" ca="1" si="28"/>
        <v>287.62611809477971</v>
      </c>
      <c r="H225" s="82">
        <f t="shared" ca="1" si="29"/>
        <v>1673.8832795156391</v>
      </c>
      <c r="I225" s="82">
        <f t="shared" ca="1" si="30"/>
        <v>68924.393397589214</v>
      </c>
    </row>
    <row r="226" spans="2:9" ht="15" thickBot="1" x14ac:dyDescent="0.35">
      <c r="B226" s="79">
        <f t="shared" ca="1" si="25"/>
        <v>203</v>
      </c>
      <c r="C226" s="80">
        <f t="shared" ca="1" si="26"/>
        <v>49644</v>
      </c>
      <c r="D226" s="83">
        <f t="shared" ca="1" si="27"/>
        <v>1961.5093976104188</v>
      </c>
      <c r="E226" s="81">
        <f t="shared" ca="1" si="24"/>
        <v>0</v>
      </c>
      <c r="F226" s="83"/>
      <c r="G226" s="82">
        <f t="shared" ca="1" si="28"/>
        <v>280.80651041465376</v>
      </c>
      <c r="H226" s="82">
        <f t="shared" ca="1" si="29"/>
        <v>1680.702887195765</v>
      </c>
      <c r="I226" s="82">
        <f t="shared" ca="1" si="30"/>
        <v>67243.690510393455</v>
      </c>
    </row>
    <row r="227" spans="2:9" ht="15" thickBot="1" x14ac:dyDescent="0.35">
      <c r="B227" s="79">
        <f t="shared" ca="1" si="25"/>
        <v>204</v>
      </c>
      <c r="C227" s="80">
        <f t="shared" ca="1" si="26"/>
        <v>49675</v>
      </c>
      <c r="D227" s="83">
        <f t="shared" ca="1" si="27"/>
        <v>1961.5093976104188</v>
      </c>
      <c r="E227" s="81">
        <f t="shared" ca="1" si="24"/>
        <v>0</v>
      </c>
      <c r="F227" s="83"/>
      <c r="G227" s="82">
        <f t="shared" ca="1" si="28"/>
        <v>273.95911880868306</v>
      </c>
      <c r="H227" s="82">
        <f t="shared" ca="1" si="29"/>
        <v>1687.5502788017357</v>
      </c>
      <c r="I227" s="82">
        <f t="shared" ca="1" si="30"/>
        <v>65556.140231591722</v>
      </c>
    </row>
    <row r="228" spans="2:9" ht="15" thickBot="1" x14ac:dyDescent="0.35">
      <c r="B228" s="79">
        <f t="shared" ca="1" si="25"/>
        <v>205</v>
      </c>
      <c r="C228" s="80">
        <f t="shared" ca="1" si="26"/>
        <v>49706</v>
      </c>
      <c r="D228" s="83">
        <f t="shared" ca="1" si="27"/>
        <v>1961.5093976104188</v>
      </c>
      <c r="E228" s="81">
        <f t="shared" ref="E228:E291" ca="1" si="31">IFERROR(IF(I227-D228&lt;$E$13,0,IF(B228=$I$17,$E$13,IF(B228&lt;$I$17,0,IF(MOD(B228-$I$17,$E$18)=0,$E$13,0)))),0)</f>
        <v>0</v>
      </c>
      <c r="F228" s="83"/>
      <c r="G228" s="82">
        <f t="shared" ca="1" si="28"/>
        <v>267.0838300817145</v>
      </c>
      <c r="H228" s="82">
        <f t="shared" ca="1" si="29"/>
        <v>1694.4255675287043</v>
      </c>
      <c r="I228" s="82">
        <f t="shared" ca="1" si="30"/>
        <v>63861.714664063016</v>
      </c>
    </row>
    <row r="229" spans="2:9" ht="15" thickBot="1" x14ac:dyDescent="0.35">
      <c r="B229" s="79">
        <f t="shared" ca="1" si="25"/>
        <v>206</v>
      </c>
      <c r="C229" s="80">
        <f t="shared" ca="1" si="26"/>
        <v>49735</v>
      </c>
      <c r="D229" s="83">
        <f t="shared" ca="1" si="27"/>
        <v>1961.5093976104188</v>
      </c>
      <c r="E229" s="81">
        <f t="shared" ca="1" si="31"/>
        <v>0</v>
      </c>
      <c r="F229" s="83"/>
      <c r="G229" s="82">
        <f t="shared" ca="1" si="28"/>
        <v>260.18053057742395</v>
      </c>
      <c r="H229" s="82">
        <f t="shared" ca="1" si="29"/>
        <v>1701.3288670329948</v>
      </c>
      <c r="I229" s="82">
        <f t="shared" ca="1" si="30"/>
        <v>62160.385797030023</v>
      </c>
    </row>
    <row r="230" spans="2:9" ht="15" thickBot="1" x14ac:dyDescent="0.35">
      <c r="B230" s="79">
        <f t="shared" ca="1" si="25"/>
        <v>207</v>
      </c>
      <c r="C230" s="80">
        <f t="shared" ca="1" si="26"/>
        <v>49766</v>
      </c>
      <c r="D230" s="83">
        <f t="shared" ca="1" si="27"/>
        <v>1961.5093976104188</v>
      </c>
      <c r="E230" s="81">
        <f t="shared" ca="1" si="31"/>
        <v>0</v>
      </c>
      <c r="F230" s="83"/>
      <c r="G230" s="82">
        <f t="shared" ca="1" si="28"/>
        <v>253.24910617643732</v>
      </c>
      <c r="H230" s="82">
        <f t="shared" ca="1" si="29"/>
        <v>1708.2602914339814</v>
      </c>
      <c r="I230" s="82">
        <f t="shared" ca="1" si="30"/>
        <v>60452.125505596043</v>
      </c>
    </row>
    <row r="231" spans="2:9" ht="15" thickBot="1" x14ac:dyDescent="0.35">
      <c r="B231" s="79">
        <f t="shared" ca="1" si="25"/>
        <v>208</v>
      </c>
      <c r="C231" s="80">
        <f t="shared" ca="1" si="26"/>
        <v>49796</v>
      </c>
      <c r="D231" s="83">
        <f t="shared" ca="1" si="27"/>
        <v>1961.5093976104188</v>
      </c>
      <c r="E231" s="81">
        <f t="shared" ca="1" si="31"/>
        <v>0</v>
      </c>
      <c r="F231" s="83"/>
      <c r="G231" s="82">
        <f t="shared" ca="1" si="28"/>
        <v>246.28944229444409</v>
      </c>
      <c r="H231" s="82">
        <f t="shared" ca="1" si="29"/>
        <v>1715.2199553159746</v>
      </c>
      <c r="I231" s="82">
        <f t="shared" ca="1" si="30"/>
        <v>58736.905550280069</v>
      </c>
    </row>
    <row r="232" spans="2:9" ht="15" thickBot="1" x14ac:dyDescent="0.35">
      <c r="B232" s="79">
        <f t="shared" ca="1" si="25"/>
        <v>209</v>
      </c>
      <c r="C232" s="80">
        <f t="shared" ca="1" si="26"/>
        <v>49827</v>
      </c>
      <c r="D232" s="83">
        <f t="shared" ca="1" si="27"/>
        <v>1961.5093976104188</v>
      </c>
      <c r="E232" s="81">
        <f t="shared" ca="1" si="31"/>
        <v>0</v>
      </c>
      <c r="F232" s="83"/>
      <c r="G232" s="82">
        <f t="shared" ca="1" si="28"/>
        <v>239.30142388030302</v>
      </c>
      <c r="H232" s="82">
        <f t="shared" ca="1" si="29"/>
        <v>1722.2079737301158</v>
      </c>
      <c r="I232" s="82">
        <f t="shared" ca="1" si="30"/>
        <v>57014.697576549952</v>
      </c>
    </row>
    <row r="233" spans="2:9" ht="15" thickBot="1" x14ac:dyDescent="0.35">
      <c r="B233" s="79">
        <f t="shared" ca="1" si="25"/>
        <v>210</v>
      </c>
      <c r="C233" s="80">
        <f t="shared" ca="1" si="26"/>
        <v>49857</v>
      </c>
      <c r="D233" s="83">
        <f t="shared" ca="1" si="27"/>
        <v>1961.5093976104188</v>
      </c>
      <c r="E233" s="81">
        <f t="shared" ca="1" si="31"/>
        <v>0</v>
      </c>
      <c r="F233" s="83"/>
      <c r="G233" s="82">
        <f t="shared" ca="1" si="28"/>
        <v>232.28493541414031</v>
      </c>
      <c r="H233" s="82">
        <f t="shared" ca="1" si="29"/>
        <v>1729.2244621962784</v>
      </c>
      <c r="I233" s="82">
        <f t="shared" ca="1" si="30"/>
        <v>55285.47311435367</v>
      </c>
    </row>
    <row r="234" spans="2:9" ht="15" thickBot="1" x14ac:dyDescent="0.35">
      <c r="B234" s="79">
        <f t="shared" ca="1" si="25"/>
        <v>211</v>
      </c>
      <c r="C234" s="80">
        <f t="shared" ca="1" si="26"/>
        <v>49888</v>
      </c>
      <c r="D234" s="83">
        <f t="shared" ca="1" si="27"/>
        <v>1961.5093976104188</v>
      </c>
      <c r="E234" s="81">
        <f t="shared" ca="1" si="31"/>
        <v>0</v>
      </c>
      <c r="F234" s="83"/>
      <c r="G234" s="82">
        <f t="shared" ca="1" si="28"/>
        <v>225.23986090543988</v>
      </c>
      <c r="H234" s="82">
        <f t="shared" ca="1" si="29"/>
        <v>1736.2695367049789</v>
      </c>
      <c r="I234" s="82">
        <f t="shared" ca="1" si="30"/>
        <v>53549.203577648688</v>
      </c>
    </row>
    <row r="235" spans="2:9" ht="15" thickBot="1" x14ac:dyDescent="0.35">
      <c r="B235" s="79">
        <f t="shared" ca="1" si="25"/>
        <v>212</v>
      </c>
      <c r="C235" s="80">
        <f t="shared" ca="1" si="26"/>
        <v>49919</v>
      </c>
      <c r="D235" s="83">
        <f t="shared" ca="1" si="27"/>
        <v>1961.5093976104188</v>
      </c>
      <c r="E235" s="81">
        <f t="shared" ca="1" si="31"/>
        <v>0</v>
      </c>
      <c r="F235" s="83"/>
      <c r="G235" s="82">
        <f t="shared" ca="1" si="28"/>
        <v>218.16608389112602</v>
      </c>
      <c r="H235" s="82">
        <f t="shared" ca="1" si="29"/>
        <v>1743.3433137192928</v>
      </c>
      <c r="I235" s="82">
        <f t="shared" ca="1" si="30"/>
        <v>51805.860263929397</v>
      </c>
    </row>
    <row r="236" spans="2:9" ht="15" thickBot="1" x14ac:dyDescent="0.35">
      <c r="B236" s="79">
        <f t="shared" ca="1" si="25"/>
        <v>213</v>
      </c>
      <c r="C236" s="80">
        <f t="shared" ca="1" si="26"/>
        <v>49949</v>
      </c>
      <c r="D236" s="83">
        <f t="shared" ca="1" si="27"/>
        <v>1961.5093976104188</v>
      </c>
      <c r="E236" s="81">
        <f t="shared" ca="1" si="31"/>
        <v>0</v>
      </c>
      <c r="F236" s="83"/>
      <c r="G236" s="82">
        <f t="shared" ca="1" si="28"/>
        <v>211.06348743363793</v>
      </c>
      <c r="H236" s="82">
        <f t="shared" ca="1" si="29"/>
        <v>1750.4459101767809</v>
      </c>
      <c r="I236" s="82">
        <f t="shared" ca="1" si="30"/>
        <v>50055.414353752618</v>
      </c>
    </row>
    <row r="237" spans="2:9" ht="15" thickBot="1" x14ac:dyDescent="0.35">
      <c r="B237" s="79">
        <f t="shared" ca="1" si="25"/>
        <v>214</v>
      </c>
      <c r="C237" s="80">
        <f t="shared" ca="1" si="26"/>
        <v>49980</v>
      </c>
      <c r="D237" s="83">
        <f t="shared" ca="1" si="27"/>
        <v>1961.5093976104188</v>
      </c>
      <c r="E237" s="81">
        <f t="shared" ca="1" si="31"/>
        <v>0</v>
      </c>
      <c r="F237" s="83"/>
      <c r="G237" s="82">
        <f t="shared" ca="1" si="28"/>
        <v>203.93195411899671</v>
      </c>
      <c r="H237" s="82">
        <f t="shared" ca="1" si="29"/>
        <v>1757.5774434914219</v>
      </c>
      <c r="I237" s="82">
        <f t="shared" ca="1" si="30"/>
        <v>48297.836910261198</v>
      </c>
    </row>
    <row r="238" spans="2:9" ht="15" thickBot="1" x14ac:dyDescent="0.35">
      <c r="B238" s="79">
        <f t="shared" ca="1" si="25"/>
        <v>215</v>
      </c>
      <c r="C238" s="80">
        <f t="shared" ca="1" si="26"/>
        <v>50010</v>
      </c>
      <c r="D238" s="83">
        <f t="shared" ca="1" si="27"/>
        <v>1961.5093976104188</v>
      </c>
      <c r="E238" s="81">
        <f t="shared" ca="1" si="31"/>
        <v>0</v>
      </c>
      <c r="F238" s="83"/>
      <c r="G238" s="82">
        <f t="shared" ca="1" si="28"/>
        <v>196.77136605486444</v>
      </c>
      <c r="H238" s="82">
        <f t="shared" ca="1" si="29"/>
        <v>1764.7380315555542</v>
      </c>
      <c r="I238" s="82">
        <f t="shared" ca="1" si="30"/>
        <v>46533.098878705641</v>
      </c>
    </row>
    <row r="239" spans="2:9" ht="15" thickBot="1" x14ac:dyDescent="0.35">
      <c r="B239" s="79">
        <f t="shared" ref="B239:B302" ca="1" si="32">IFERROR(IF(I238&lt;=0,"",B238+1),"")</f>
        <v>216</v>
      </c>
      <c r="C239" s="80">
        <f t="shared" ca="1" si="26"/>
        <v>50041</v>
      </c>
      <c r="D239" s="83">
        <f t="shared" ca="1" si="27"/>
        <v>1961.5093976104188</v>
      </c>
      <c r="E239" s="81">
        <f t="shared" ca="1" si="31"/>
        <v>0</v>
      </c>
      <c r="F239" s="83"/>
      <c r="G239" s="82">
        <f t="shared" ca="1" si="28"/>
        <v>189.58160486859518</v>
      </c>
      <c r="H239" s="82">
        <f t="shared" ca="1" si="29"/>
        <v>1771.9277927418236</v>
      </c>
      <c r="I239" s="82">
        <f t="shared" ca="1" si="30"/>
        <v>44761.171085963819</v>
      </c>
    </row>
    <row r="240" spans="2:9" ht="15" thickBot="1" x14ac:dyDescent="0.35">
      <c r="B240" s="79">
        <f t="shared" ca="1" si="32"/>
        <v>217</v>
      </c>
      <c r="C240" s="80">
        <f t="shared" ca="1" si="26"/>
        <v>50072</v>
      </c>
      <c r="D240" s="83">
        <f t="shared" ca="1" si="27"/>
        <v>1961.5093976104188</v>
      </c>
      <c r="E240" s="81">
        <f t="shared" ca="1" si="31"/>
        <v>0</v>
      </c>
      <c r="F240" s="83"/>
      <c r="G240" s="82">
        <f t="shared" ca="1" si="28"/>
        <v>182.36255170527818</v>
      </c>
      <c r="H240" s="82">
        <f t="shared" ca="1" si="29"/>
        <v>1779.1468459051407</v>
      </c>
      <c r="I240" s="82">
        <f t="shared" ca="1" si="30"/>
        <v>42982.024240058679</v>
      </c>
    </row>
    <row r="241" spans="2:9" ht="15" thickBot="1" x14ac:dyDescent="0.35">
      <c r="B241" s="79">
        <f t="shared" ca="1" si="32"/>
        <v>218</v>
      </c>
      <c r="C241" s="80">
        <f t="shared" ca="1" si="26"/>
        <v>50100</v>
      </c>
      <c r="D241" s="83">
        <f t="shared" ca="1" si="27"/>
        <v>1961.5093976104188</v>
      </c>
      <c r="E241" s="81">
        <f t="shared" ca="1" si="31"/>
        <v>0</v>
      </c>
      <c r="F241" s="83"/>
      <c r="G241" s="82">
        <f t="shared" ca="1" si="28"/>
        <v>175.11408722577312</v>
      </c>
      <c r="H241" s="82">
        <f t="shared" ca="1" si="29"/>
        <v>1786.3953103846457</v>
      </c>
      <c r="I241" s="82">
        <f t="shared" ca="1" si="30"/>
        <v>41195.628929674036</v>
      </c>
    </row>
    <row r="242" spans="2:9" ht="15" thickBot="1" x14ac:dyDescent="0.35">
      <c r="B242" s="79">
        <f t="shared" ca="1" si="32"/>
        <v>219</v>
      </c>
      <c r="C242" s="80">
        <f t="shared" ca="1" si="26"/>
        <v>50131</v>
      </c>
      <c r="D242" s="83">
        <f t="shared" ca="1" si="27"/>
        <v>1961.5093976104188</v>
      </c>
      <c r="E242" s="81">
        <f t="shared" ca="1" si="31"/>
        <v>0</v>
      </c>
      <c r="F242" s="83"/>
      <c r="G242" s="82">
        <f t="shared" ca="1" si="28"/>
        <v>167.83609160473716</v>
      </c>
      <c r="H242" s="82">
        <f t="shared" ca="1" si="29"/>
        <v>1793.6733060056815</v>
      </c>
      <c r="I242" s="82">
        <f t="shared" ca="1" si="30"/>
        <v>39401.955623668357</v>
      </c>
    </row>
    <row r="243" spans="2:9" ht="15" thickBot="1" x14ac:dyDescent="0.35">
      <c r="B243" s="79">
        <f t="shared" ca="1" si="32"/>
        <v>220</v>
      </c>
      <c r="C243" s="80">
        <f t="shared" ca="1" si="26"/>
        <v>50161</v>
      </c>
      <c r="D243" s="83">
        <f t="shared" ca="1" si="27"/>
        <v>1961.5093976104188</v>
      </c>
      <c r="E243" s="81">
        <f t="shared" ca="1" si="31"/>
        <v>0</v>
      </c>
      <c r="F243" s="83"/>
      <c r="G243" s="82">
        <f t="shared" ca="1" si="28"/>
        <v>160.52844452864426</v>
      </c>
      <c r="H243" s="82">
        <f t="shared" ca="1" si="29"/>
        <v>1800.9809530817745</v>
      </c>
      <c r="I243" s="82">
        <f t="shared" ca="1" si="30"/>
        <v>37600.974670586584</v>
      </c>
    </row>
    <row r="244" spans="2:9" ht="15" thickBot="1" x14ac:dyDescent="0.35">
      <c r="B244" s="79">
        <f t="shared" ca="1" si="32"/>
        <v>221</v>
      </c>
      <c r="C244" s="80">
        <f t="shared" ca="1" si="26"/>
        <v>50192</v>
      </c>
      <c r="D244" s="83">
        <f t="shared" ca="1" si="27"/>
        <v>1961.5093976104188</v>
      </c>
      <c r="E244" s="81">
        <f t="shared" ca="1" si="31"/>
        <v>0</v>
      </c>
      <c r="F244" s="83"/>
      <c r="G244" s="82">
        <f t="shared" ca="1" si="28"/>
        <v>153.19102519379612</v>
      </c>
      <c r="H244" s="82">
        <f t="shared" ca="1" si="29"/>
        <v>1808.3183724166227</v>
      </c>
      <c r="I244" s="82">
        <f t="shared" ca="1" si="30"/>
        <v>35792.656298169961</v>
      </c>
    </row>
    <row r="245" spans="2:9" ht="15" thickBot="1" x14ac:dyDescent="0.35">
      <c r="B245" s="79">
        <f t="shared" ca="1" si="32"/>
        <v>222</v>
      </c>
      <c r="C245" s="80">
        <f t="shared" ca="1" si="26"/>
        <v>50222</v>
      </c>
      <c r="D245" s="83">
        <f t="shared" ca="1" si="27"/>
        <v>1961.5093976104188</v>
      </c>
      <c r="E245" s="81">
        <f t="shared" ca="1" si="31"/>
        <v>0</v>
      </c>
      <c r="F245" s="83"/>
      <c r="G245" s="82">
        <f t="shared" ca="1" si="28"/>
        <v>145.82371230432528</v>
      </c>
      <c r="H245" s="82">
        <f t="shared" ca="1" si="29"/>
        <v>1815.6856853060935</v>
      </c>
      <c r="I245" s="82">
        <f t="shared" ca="1" si="30"/>
        <v>33976.970612863865</v>
      </c>
    </row>
    <row r="246" spans="2:9" ht="15" thickBot="1" x14ac:dyDescent="0.35">
      <c r="B246" s="79">
        <f t="shared" ca="1" si="32"/>
        <v>223</v>
      </c>
      <c r="C246" s="80">
        <f t="shared" ca="1" si="26"/>
        <v>50253</v>
      </c>
      <c r="D246" s="83">
        <f t="shared" ca="1" si="27"/>
        <v>1961.5093976104188</v>
      </c>
      <c r="E246" s="81">
        <f t="shared" ca="1" si="31"/>
        <v>0</v>
      </c>
      <c r="F246" s="83"/>
      <c r="G246" s="82">
        <f t="shared" ca="1" si="28"/>
        <v>138.42638407018984</v>
      </c>
      <c r="H246" s="82">
        <f t="shared" ca="1" si="29"/>
        <v>1823.0830135402289</v>
      </c>
      <c r="I246" s="82">
        <f t="shared" ca="1" si="30"/>
        <v>32153.887599323636</v>
      </c>
    </row>
    <row r="247" spans="2:9" ht="15" thickBot="1" x14ac:dyDescent="0.35">
      <c r="B247" s="79">
        <f t="shared" ca="1" si="32"/>
        <v>224</v>
      </c>
      <c r="C247" s="80">
        <f t="shared" ca="1" si="26"/>
        <v>50284</v>
      </c>
      <c r="D247" s="83">
        <f t="shared" ca="1" si="27"/>
        <v>1961.5093976104188</v>
      </c>
      <c r="E247" s="81">
        <f t="shared" ca="1" si="31"/>
        <v>0</v>
      </c>
      <c r="F247" s="83"/>
      <c r="G247" s="82">
        <f t="shared" ca="1" si="28"/>
        <v>130.99891820516029</v>
      </c>
      <c r="H247" s="82">
        <f t="shared" ca="1" si="29"/>
        <v>1830.5104794052586</v>
      </c>
      <c r="I247" s="82">
        <f t="shared" ca="1" si="30"/>
        <v>30323.377119918376</v>
      </c>
    </row>
    <row r="248" spans="2:9" ht="15" thickBot="1" x14ac:dyDescent="0.35">
      <c r="B248" s="79">
        <f t="shared" ca="1" si="32"/>
        <v>225</v>
      </c>
      <c r="C248" s="80">
        <f t="shared" ca="1" si="26"/>
        <v>50314</v>
      </c>
      <c r="D248" s="83">
        <f t="shared" ca="1" si="27"/>
        <v>1961.5093976104188</v>
      </c>
      <c r="E248" s="81">
        <f t="shared" ca="1" si="31"/>
        <v>0</v>
      </c>
      <c r="F248" s="83"/>
      <c r="G248" s="82">
        <f t="shared" ca="1" si="28"/>
        <v>123.54119192479776</v>
      </c>
      <c r="H248" s="82">
        <f t="shared" ca="1" si="29"/>
        <v>1837.9682056856211</v>
      </c>
      <c r="I248" s="82">
        <f t="shared" ca="1" si="30"/>
        <v>28485.408914232754</v>
      </c>
    </row>
    <row r="249" spans="2:9" ht="15" thickBot="1" x14ac:dyDescent="0.35">
      <c r="B249" s="79">
        <f t="shared" ca="1" si="32"/>
        <v>226</v>
      </c>
      <c r="C249" s="80">
        <f t="shared" ca="1" si="26"/>
        <v>50345</v>
      </c>
      <c r="D249" s="83">
        <f t="shared" ca="1" si="27"/>
        <v>1961.5093976104188</v>
      </c>
      <c r="E249" s="81">
        <f t="shared" ca="1" si="31"/>
        <v>0</v>
      </c>
      <c r="F249" s="83"/>
      <c r="G249" s="82">
        <f t="shared" ca="1" si="28"/>
        <v>116.05308194442448</v>
      </c>
      <c r="H249" s="82">
        <f t="shared" ca="1" si="29"/>
        <v>1845.4563156659942</v>
      </c>
      <c r="I249" s="82">
        <f t="shared" ca="1" si="30"/>
        <v>26639.952598566761</v>
      </c>
    </row>
    <row r="250" spans="2:9" ht="15" thickBot="1" x14ac:dyDescent="0.35">
      <c r="B250" s="79">
        <f t="shared" ca="1" si="32"/>
        <v>227</v>
      </c>
      <c r="C250" s="80">
        <f t="shared" ca="1" si="26"/>
        <v>50375</v>
      </c>
      <c r="D250" s="83">
        <f t="shared" ca="1" si="27"/>
        <v>1961.5093976104188</v>
      </c>
      <c r="E250" s="81">
        <f t="shared" ca="1" si="31"/>
        <v>0</v>
      </c>
      <c r="F250" s="83"/>
      <c r="G250" s="82">
        <f t="shared" ca="1" si="28"/>
        <v>108.53446447708559</v>
      </c>
      <c r="H250" s="82">
        <f t="shared" ca="1" si="29"/>
        <v>1852.9749331333333</v>
      </c>
      <c r="I250" s="82">
        <f t="shared" ca="1" si="30"/>
        <v>24786.977665433427</v>
      </c>
    </row>
    <row r="251" spans="2:9" ht="15" thickBot="1" x14ac:dyDescent="0.35">
      <c r="B251" s="79">
        <f t="shared" ca="1" si="32"/>
        <v>228</v>
      </c>
      <c r="C251" s="80">
        <f t="shared" ca="1" si="26"/>
        <v>50406</v>
      </c>
      <c r="D251" s="83">
        <f t="shared" ca="1" si="27"/>
        <v>1961.5093976104188</v>
      </c>
      <c r="E251" s="81">
        <f t="shared" ca="1" si="31"/>
        <v>0</v>
      </c>
      <c r="F251" s="83"/>
      <c r="G251" s="82">
        <f t="shared" ca="1" si="28"/>
        <v>100.98521523150286</v>
      </c>
      <c r="H251" s="82">
        <f t="shared" ca="1" si="29"/>
        <v>1860.5241823789158</v>
      </c>
      <c r="I251" s="82">
        <f t="shared" ca="1" si="30"/>
        <v>22926.453483054513</v>
      </c>
    </row>
    <row r="252" spans="2:9" ht="15" thickBot="1" x14ac:dyDescent="0.35">
      <c r="B252" s="79">
        <f t="shared" ca="1" si="32"/>
        <v>229</v>
      </c>
      <c r="C252" s="80">
        <f t="shared" ca="1" si="26"/>
        <v>50437</v>
      </c>
      <c r="D252" s="83">
        <f t="shared" ca="1" si="27"/>
        <v>1961.5093976104188</v>
      </c>
      <c r="E252" s="81">
        <f t="shared" ca="1" si="31"/>
        <v>0</v>
      </c>
      <c r="F252" s="83"/>
      <c r="G252" s="82">
        <f t="shared" ca="1" si="28"/>
        <v>93.405209410020021</v>
      </c>
      <c r="H252" s="82">
        <f t="shared" ca="1" si="29"/>
        <v>1868.1041882003988</v>
      </c>
      <c r="I252" s="82">
        <f t="shared" ca="1" si="30"/>
        <v>21058.349294854113</v>
      </c>
    </row>
    <row r="253" spans="2:9" ht="15" thickBot="1" x14ac:dyDescent="0.35">
      <c r="B253" s="79">
        <f t="shared" ca="1" si="32"/>
        <v>230</v>
      </c>
      <c r="C253" s="80">
        <f t="shared" ca="1" si="26"/>
        <v>50465</v>
      </c>
      <c r="D253" s="83">
        <f t="shared" ca="1" si="27"/>
        <v>1961.5093976104188</v>
      </c>
      <c r="E253" s="81">
        <f t="shared" ca="1" si="31"/>
        <v>0</v>
      </c>
      <c r="F253" s="83"/>
      <c r="G253" s="82">
        <f t="shared" ca="1" si="28"/>
        <v>85.794321706539677</v>
      </c>
      <c r="H253" s="82">
        <f t="shared" ca="1" si="29"/>
        <v>1875.7150759038791</v>
      </c>
      <c r="I253" s="82">
        <f t="shared" ca="1" si="30"/>
        <v>19182.634218950236</v>
      </c>
    </row>
    <row r="254" spans="2:9" ht="15" thickBot="1" x14ac:dyDescent="0.35">
      <c r="B254" s="79">
        <f t="shared" ca="1" si="32"/>
        <v>231</v>
      </c>
      <c r="C254" s="80">
        <f t="shared" ca="1" si="26"/>
        <v>50496</v>
      </c>
      <c r="D254" s="83">
        <f t="shared" ca="1" si="27"/>
        <v>1961.5093976104188</v>
      </c>
      <c r="E254" s="81">
        <f t="shared" ca="1" si="31"/>
        <v>0</v>
      </c>
      <c r="F254" s="83"/>
      <c r="G254" s="82">
        <f t="shared" ca="1" si="28"/>
        <v>78.152426304451907</v>
      </c>
      <c r="H254" s="82">
        <f t="shared" ca="1" si="29"/>
        <v>1883.3569713059669</v>
      </c>
      <c r="I254" s="82">
        <f t="shared" ca="1" si="30"/>
        <v>17299.27724764427</v>
      </c>
    </row>
    <row r="255" spans="2:9" ht="15" thickBot="1" x14ac:dyDescent="0.35">
      <c r="B255" s="79">
        <f t="shared" ca="1" si="32"/>
        <v>232</v>
      </c>
      <c r="C255" s="80">
        <f t="shared" ca="1" si="26"/>
        <v>50526</v>
      </c>
      <c r="D255" s="83">
        <f t="shared" ca="1" si="27"/>
        <v>1961.5093976104188</v>
      </c>
      <c r="E255" s="81">
        <f t="shared" ca="1" si="31"/>
        <v>0</v>
      </c>
      <c r="F255" s="83"/>
      <c r="G255" s="82">
        <f t="shared" ca="1" si="28"/>
        <v>70.47939687455434</v>
      </c>
      <c r="H255" s="82">
        <f t="shared" ca="1" si="29"/>
        <v>1891.0300007358644</v>
      </c>
      <c r="I255" s="82">
        <f t="shared" ca="1" si="30"/>
        <v>15408.247246908406</v>
      </c>
    </row>
    <row r="256" spans="2:9" ht="15" thickBot="1" x14ac:dyDescent="0.35">
      <c r="B256" s="79">
        <f t="shared" ca="1" si="32"/>
        <v>233</v>
      </c>
      <c r="C256" s="80">
        <f t="shared" ca="1" si="26"/>
        <v>50557</v>
      </c>
      <c r="D256" s="83">
        <f t="shared" ca="1" si="27"/>
        <v>1961.5093976104188</v>
      </c>
      <c r="E256" s="81">
        <f t="shared" ca="1" si="31"/>
        <v>0</v>
      </c>
      <c r="F256" s="83"/>
      <c r="G256" s="82">
        <f t="shared" ca="1" si="28"/>
        <v>62.7751065729638</v>
      </c>
      <c r="H256" s="82">
        <f t="shared" ca="1" si="29"/>
        <v>1898.734291037455</v>
      </c>
      <c r="I256" s="82">
        <f t="shared" ca="1" si="30"/>
        <v>13509.51295587095</v>
      </c>
    </row>
    <row r="257" spans="2:9" ht="15" thickBot="1" x14ac:dyDescent="0.35">
      <c r="B257" s="79">
        <f t="shared" ca="1" si="32"/>
        <v>234</v>
      </c>
      <c r="C257" s="80">
        <f t="shared" ca="1" si="26"/>
        <v>50587</v>
      </c>
      <c r="D257" s="83">
        <f t="shared" ca="1" si="27"/>
        <v>1961.5093976104188</v>
      </c>
      <c r="E257" s="81">
        <f t="shared" ca="1" si="31"/>
        <v>0</v>
      </c>
      <c r="F257" s="83"/>
      <c r="G257" s="82">
        <f t="shared" ca="1" si="28"/>
        <v>55.039428039019406</v>
      </c>
      <c r="H257" s="82">
        <f t="shared" ca="1" si="29"/>
        <v>1906.4699695713994</v>
      </c>
      <c r="I257" s="82">
        <f t="shared" ca="1" si="30"/>
        <v>11603.042986299552</v>
      </c>
    </row>
    <row r="258" spans="2:9" ht="15" thickBot="1" x14ac:dyDescent="0.35">
      <c r="B258" s="79">
        <f t="shared" ca="1" si="32"/>
        <v>235</v>
      </c>
      <c r="C258" s="80">
        <f t="shared" ca="1" si="26"/>
        <v>50618</v>
      </c>
      <c r="D258" s="83">
        <f t="shared" ca="1" si="27"/>
        <v>1961.5093976104188</v>
      </c>
      <c r="E258" s="81">
        <f t="shared" ca="1" si="31"/>
        <v>0</v>
      </c>
      <c r="F258" s="83"/>
      <c r="G258" s="82">
        <f t="shared" ca="1" si="28"/>
        <v>47.272233393177217</v>
      </c>
      <c r="H258" s="82">
        <f t="shared" ca="1" si="29"/>
        <v>1914.2371642172416</v>
      </c>
      <c r="I258" s="82">
        <f t="shared" ca="1" si="30"/>
        <v>9688.8058220823095</v>
      </c>
    </row>
    <row r="259" spans="2:9" ht="15" thickBot="1" x14ac:dyDescent="0.35">
      <c r="B259" s="79">
        <f t="shared" ca="1" si="32"/>
        <v>236</v>
      </c>
      <c r="C259" s="80">
        <f t="shared" ca="1" si="26"/>
        <v>50649</v>
      </c>
      <c r="D259" s="83">
        <f t="shared" ca="1" si="27"/>
        <v>1961.5093976104188</v>
      </c>
      <c r="E259" s="81">
        <f t="shared" ca="1" si="31"/>
        <v>0</v>
      </c>
      <c r="F259" s="83"/>
      <c r="G259" s="82">
        <f t="shared" ca="1" si="28"/>
        <v>39.473394234896176</v>
      </c>
      <c r="H259" s="82">
        <f t="shared" ca="1" si="29"/>
        <v>1922.0360033755226</v>
      </c>
      <c r="I259" s="82">
        <f t="shared" ca="1" si="30"/>
        <v>7766.7698187067872</v>
      </c>
    </row>
    <row r="260" spans="2:9" ht="15" thickBot="1" x14ac:dyDescent="0.35">
      <c r="B260" s="79">
        <f t="shared" ca="1" si="32"/>
        <v>237</v>
      </c>
      <c r="C260" s="80">
        <f t="shared" ca="1" si="26"/>
        <v>50679</v>
      </c>
      <c r="D260" s="83">
        <f t="shared" ca="1" si="27"/>
        <v>1961.5093976104188</v>
      </c>
      <c r="E260" s="81">
        <f t="shared" ca="1" si="31"/>
        <v>0</v>
      </c>
      <c r="F260" s="83"/>
      <c r="G260" s="82">
        <f t="shared" ca="1" si="28"/>
        <v>31.642781640515533</v>
      </c>
      <c r="H260" s="82">
        <f t="shared" ca="1" si="29"/>
        <v>1929.8666159699033</v>
      </c>
      <c r="I260" s="82">
        <f t="shared" ca="1" si="30"/>
        <v>5836.9032027368839</v>
      </c>
    </row>
    <row r="261" spans="2:9" ht="15" thickBot="1" x14ac:dyDescent="0.35">
      <c r="B261" s="79">
        <f t="shared" ca="1" si="32"/>
        <v>238</v>
      </c>
      <c r="C261" s="80">
        <f t="shared" ca="1" si="26"/>
        <v>50710</v>
      </c>
      <c r="D261" s="83">
        <f t="shared" ca="1" si="27"/>
        <v>1961.5093976104188</v>
      </c>
      <c r="E261" s="81">
        <f t="shared" ca="1" si="31"/>
        <v>0</v>
      </c>
      <c r="F261" s="83"/>
      <c r="G261" s="82">
        <f t="shared" ca="1" si="28"/>
        <v>23.780266161123585</v>
      </c>
      <c r="H261" s="82">
        <f t="shared" ca="1" si="29"/>
        <v>1937.7291314492952</v>
      </c>
      <c r="I261" s="82">
        <f t="shared" ca="1" si="30"/>
        <v>3899.174071287589</v>
      </c>
    </row>
    <row r="262" spans="2:9" ht="15" thickBot="1" x14ac:dyDescent="0.35">
      <c r="B262" s="79">
        <f t="shared" ca="1" si="32"/>
        <v>239</v>
      </c>
      <c r="C262" s="80">
        <f t="shared" ca="1" si="26"/>
        <v>50740</v>
      </c>
      <c r="D262" s="83">
        <f t="shared" ca="1" si="27"/>
        <v>1961.5093976104188</v>
      </c>
      <c r="E262" s="81">
        <f t="shared" ca="1" si="31"/>
        <v>0</v>
      </c>
      <c r="F262" s="83"/>
      <c r="G262" s="82">
        <f t="shared" ca="1" si="28"/>
        <v>15.885717820417746</v>
      </c>
      <c r="H262" s="82">
        <f t="shared" ca="1" si="29"/>
        <v>1945.623679790001</v>
      </c>
      <c r="I262" s="82">
        <f t="shared" ca="1" si="30"/>
        <v>1953.550391497588</v>
      </c>
    </row>
    <row r="263" spans="2:9" ht="15" thickBot="1" x14ac:dyDescent="0.35">
      <c r="B263" s="79">
        <f t="shared" ca="1" si="32"/>
        <v>240</v>
      </c>
      <c r="C263" s="80">
        <f t="shared" ca="1" si="26"/>
        <v>50771</v>
      </c>
      <c r="D263" s="83">
        <f t="shared" ca="1" si="27"/>
        <v>1961.5093976101439</v>
      </c>
      <c r="E263" s="81">
        <f t="shared" ca="1" si="31"/>
        <v>0</v>
      </c>
      <c r="F263" s="83"/>
      <c r="G263" s="82">
        <f t="shared" ca="1" si="28"/>
        <v>7.9590061125558753</v>
      </c>
      <c r="H263" s="82">
        <f t="shared" ca="1" si="29"/>
        <v>1953.550391497588</v>
      </c>
      <c r="I263" s="82">
        <f t="shared" ca="1" si="30"/>
        <v>0</v>
      </c>
    </row>
    <row r="264" spans="2:9" ht="15" thickBot="1" x14ac:dyDescent="0.35">
      <c r="B264" s="79" t="str">
        <f t="shared" ca="1" si="32"/>
        <v/>
      </c>
      <c r="C264" s="80" t="str">
        <f t="shared" ca="1" si="26"/>
        <v/>
      </c>
      <c r="D264" s="83" t="str">
        <f t="shared" ca="1" si="27"/>
        <v/>
      </c>
      <c r="E264" s="81">
        <f t="shared" ca="1" si="31"/>
        <v>0</v>
      </c>
      <c r="F264" s="83"/>
      <c r="G264" s="82" t="str">
        <f t="shared" ca="1" si="28"/>
        <v/>
      </c>
      <c r="H264" s="82" t="str">
        <f t="shared" ca="1" si="29"/>
        <v/>
      </c>
      <c r="I264" s="82" t="str">
        <f t="shared" ca="1" si="30"/>
        <v/>
      </c>
    </row>
    <row r="265" spans="2:9" ht="15" thickBot="1" x14ac:dyDescent="0.35">
      <c r="B265" s="79" t="str">
        <f t="shared" ca="1" si="32"/>
        <v/>
      </c>
      <c r="C265" s="80" t="str">
        <f t="shared" ca="1" si="26"/>
        <v/>
      </c>
      <c r="D265" s="83" t="str">
        <f t="shared" ca="1" si="27"/>
        <v/>
      </c>
      <c r="E265" s="81">
        <f t="shared" ca="1" si="31"/>
        <v>0</v>
      </c>
      <c r="F265" s="83"/>
      <c r="G265" s="82" t="str">
        <f t="shared" ca="1" si="28"/>
        <v/>
      </c>
      <c r="H265" s="82" t="str">
        <f t="shared" ca="1" si="29"/>
        <v/>
      </c>
      <c r="I265" s="82" t="str">
        <f t="shared" ca="1" si="30"/>
        <v/>
      </c>
    </row>
    <row r="266" spans="2:9" ht="15" thickBot="1" x14ac:dyDescent="0.35">
      <c r="B266" s="79" t="str">
        <f t="shared" ca="1" si="32"/>
        <v/>
      </c>
      <c r="C266" s="80" t="str">
        <f t="shared" ca="1" si="26"/>
        <v/>
      </c>
      <c r="D266" s="83" t="str">
        <f t="shared" ca="1" si="27"/>
        <v/>
      </c>
      <c r="E266" s="81">
        <f t="shared" ca="1" si="31"/>
        <v>0</v>
      </c>
      <c r="F266" s="83"/>
      <c r="G266" s="82" t="str">
        <f t="shared" ca="1" si="28"/>
        <v/>
      </c>
      <c r="H266" s="82" t="str">
        <f t="shared" ca="1" si="29"/>
        <v/>
      </c>
      <c r="I266" s="82" t="str">
        <f t="shared" ca="1" si="30"/>
        <v/>
      </c>
    </row>
    <row r="267" spans="2:9" ht="15" thickBot="1" x14ac:dyDescent="0.35">
      <c r="B267" s="79" t="str">
        <f t="shared" ca="1" si="32"/>
        <v/>
      </c>
      <c r="C267" s="80" t="str">
        <f t="shared" ca="1" si="26"/>
        <v/>
      </c>
      <c r="D267" s="83" t="str">
        <f t="shared" ca="1" si="27"/>
        <v/>
      </c>
      <c r="E267" s="81">
        <f t="shared" ca="1" si="31"/>
        <v>0</v>
      </c>
      <c r="F267" s="83"/>
      <c r="G267" s="82" t="str">
        <f t="shared" ca="1" si="28"/>
        <v/>
      </c>
      <c r="H267" s="82" t="str">
        <f t="shared" ca="1" si="29"/>
        <v/>
      </c>
      <c r="I267" s="82" t="str">
        <f t="shared" ca="1" si="30"/>
        <v/>
      </c>
    </row>
    <row r="268" spans="2:9" ht="15" thickBot="1" x14ac:dyDescent="0.35">
      <c r="B268" s="79" t="str">
        <f t="shared" ca="1" si="32"/>
        <v/>
      </c>
      <c r="C268" s="80" t="str">
        <f t="shared" ca="1" si="26"/>
        <v/>
      </c>
      <c r="D268" s="83" t="str">
        <f t="shared" ca="1" si="27"/>
        <v/>
      </c>
      <c r="E268" s="81">
        <f t="shared" ca="1" si="31"/>
        <v>0</v>
      </c>
      <c r="F268" s="83"/>
      <c r="G268" s="82" t="str">
        <f t="shared" ca="1" si="28"/>
        <v/>
      </c>
      <c r="H268" s="82" t="str">
        <f t="shared" ca="1" si="29"/>
        <v/>
      </c>
      <c r="I268" s="82" t="str">
        <f t="shared" ca="1" si="30"/>
        <v/>
      </c>
    </row>
    <row r="269" spans="2:9" ht="15" thickBot="1" x14ac:dyDescent="0.35">
      <c r="B269" s="79" t="str">
        <f t="shared" ca="1" si="32"/>
        <v/>
      </c>
      <c r="C269" s="80" t="str">
        <f t="shared" ca="1" si="26"/>
        <v/>
      </c>
      <c r="D269" s="83" t="str">
        <f t="shared" ca="1" si="27"/>
        <v/>
      </c>
      <c r="E269" s="81">
        <f t="shared" ca="1" si="31"/>
        <v>0</v>
      </c>
      <c r="F269" s="83"/>
      <c r="G269" s="82" t="str">
        <f t="shared" ca="1" si="28"/>
        <v/>
      </c>
      <c r="H269" s="82" t="str">
        <f t="shared" ca="1" si="29"/>
        <v/>
      </c>
      <c r="I269" s="82" t="str">
        <f t="shared" ca="1" si="30"/>
        <v/>
      </c>
    </row>
    <row r="270" spans="2:9" ht="15" thickBot="1" x14ac:dyDescent="0.35">
      <c r="B270" s="79" t="str">
        <f t="shared" ca="1" si="32"/>
        <v/>
      </c>
      <c r="C270" s="80" t="str">
        <f t="shared" ca="1" si="26"/>
        <v/>
      </c>
      <c r="D270" s="83" t="str">
        <f t="shared" ca="1" si="27"/>
        <v/>
      </c>
      <c r="E270" s="81">
        <f t="shared" ca="1" si="31"/>
        <v>0</v>
      </c>
      <c r="F270" s="83"/>
      <c r="G270" s="82" t="str">
        <f t="shared" ca="1" si="28"/>
        <v/>
      </c>
      <c r="H270" s="82" t="str">
        <f t="shared" ca="1" si="29"/>
        <v/>
      </c>
      <c r="I270" s="82" t="str">
        <f t="shared" ca="1" si="30"/>
        <v/>
      </c>
    </row>
    <row r="271" spans="2:9" ht="15" thickBot="1" x14ac:dyDescent="0.35">
      <c r="B271" s="79" t="str">
        <f t="shared" ca="1" si="32"/>
        <v/>
      </c>
      <c r="C271" s="80" t="str">
        <f t="shared" ca="1" si="26"/>
        <v/>
      </c>
      <c r="D271" s="83" t="str">
        <f t="shared" ca="1" si="27"/>
        <v/>
      </c>
      <c r="E271" s="81">
        <f t="shared" ca="1" si="31"/>
        <v>0</v>
      </c>
      <c r="F271" s="83"/>
      <c r="G271" s="82" t="str">
        <f t="shared" ca="1" si="28"/>
        <v/>
      </c>
      <c r="H271" s="82" t="str">
        <f t="shared" ca="1" si="29"/>
        <v/>
      </c>
      <c r="I271" s="82" t="str">
        <f t="shared" ca="1" si="30"/>
        <v/>
      </c>
    </row>
    <row r="272" spans="2:9" ht="15" thickBot="1" x14ac:dyDescent="0.35">
      <c r="B272" s="79" t="str">
        <f t="shared" ca="1" si="32"/>
        <v/>
      </c>
      <c r="C272" s="80" t="str">
        <f t="shared" ca="1" si="26"/>
        <v/>
      </c>
      <c r="D272" s="83" t="str">
        <f t="shared" ca="1" si="27"/>
        <v/>
      </c>
      <c r="E272" s="81">
        <f t="shared" ca="1" si="31"/>
        <v>0</v>
      </c>
      <c r="F272" s="83"/>
      <c r="G272" s="82" t="str">
        <f t="shared" ca="1" si="28"/>
        <v/>
      </c>
      <c r="H272" s="82" t="str">
        <f t="shared" ca="1" si="29"/>
        <v/>
      </c>
      <c r="I272" s="82" t="str">
        <f t="shared" ca="1" si="30"/>
        <v/>
      </c>
    </row>
    <row r="273" spans="2:9" ht="15" thickBot="1" x14ac:dyDescent="0.35">
      <c r="B273" s="79" t="str">
        <f t="shared" ca="1" si="32"/>
        <v/>
      </c>
      <c r="C273" s="80" t="str">
        <f t="shared" ca="1" si="26"/>
        <v/>
      </c>
      <c r="D273" s="83" t="str">
        <f t="shared" ca="1" si="27"/>
        <v/>
      </c>
      <c r="E273" s="81">
        <f t="shared" ca="1" si="31"/>
        <v>0</v>
      </c>
      <c r="F273" s="83"/>
      <c r="G273" s="82" t="str">
        <f t="shared" ca="1" si="28"/>
        <v/>
      </c>
      <c r="H273" s="82" t="str">
        <f t="shared" ca="1" si="29"/>
        <v/>
      </c>
      <c r="I273" s="82" t="str">
        <f t="shared" ca="1" si="30"/>
        <v/>
      </c>
    </row>
    <row r="274" spans="2:9" ht="15" thickBot="1" x14ac:dyDescent="0.35">
      <c r="B274" s="79" t="str">
        <f t="shared" ca="1" si="32"/>
        <v/>
      </c>
      <c r="C274" s="80" t="str">
        <f t="shared" ca="1" si="26"/>
        <v/>
      </c>
      <c r="D274" s="83" t="str">
        <f t="shared" ca="1" si="27"/>
        <v/>
      </c>
      <c r="E274" s="81">
        <f t="shared" ca="1" si="31"/>
        <v>0</v>
      </c>
      <c r="F274" s="83"/>
      <c r="G274" s="82" t="str">
        <f t="shared" ca="1" si="28"/>
        <v/>
      </c>
      <c r="H274" s="82" t="str">
        <f t="shared" ca="1" si="29"/>
        <v/>
      </c>
      <c r="I274" s="82" t="str">
        <f t="shared" ca="1" si="30"/>
        <v/>
      </c>
    </row>
    <row r="275" spans="2:9" ht="15" thickBot="1" x14ac:dyDescent="0.35">
      <c r="B275" s="79" t="str">
        <f t="shared" ca="1" si="32"/>
        <v/>
      </c>
      <c r="C275" s="80" t="str">
        <f t="shared" ca="1" si="26"/>
        <v/>
      </c>
      <c r="D275" s="83" t="str">
        <f t="shared" ca="1" si="27"/>
        <v/>
      </c>
      <c r="E275" s="81">
        <f t="shared" ca="1" si="31"/>
        <v>0</v>
      </c>
      <c r="F275" s="83"/>
      <c r="G275" s="82" t="str">
        <f t="shared" ca="1" si="28"/>
        <v/>
      </c>
      <c r="H275" s="82" t="str">
        <f t="shared" ca="1" si="29"/>
        <v/>
      </c>
      <c r="I275" s="82" t="str">
        <f t="shared" ca="1" si="30"/>
        <v/>
      </c>
    </row>
    <row r="276" spans="2:9" ht="15" thickBot="1" x14ac:dyDescent="0.35">
      <c r="B276" s="79" t="str">
        <f t="shared" ca="1" si="32"/>
        <v/>
      </c>
      <c r="C276" s="80" t="str">
        <f t="shared" ca="1" si="26"/>
        <v/>
      </c>
      <c r="D276" s="83" t="str">
        <f t="shared" ca="1" si="27"/>
        <v/>
      </c>
      <c r="E276" s="81">
        <f t="shared" ca="1" si="31"/>
        <v>0</v>
      </c>
      <c r="F276" s="83"/>
      <c r="G276" s="82" t="str">
        <f t="shared" ca="1" si="28"/>
        <v/>
      </c>
      <c r="H276" s="82" t="str">
        <f t="shared" ca="1" si="29"/>
        <v/>
      </c>
      <c r="I276" s="82" t="str">
        <f t="shared" ca="1" si="30"/>
        <v/>
      </c>
    </row>
    <row r="277" spans="2:9" ht="15" thickBot="1" x14ac:dyDescent="0.35">
      <c r="B277" s="79" t="str">
        <f t="shared" ca="1" si="32"/>
        <v/>
      </c>
      <c r="C277" s="80" t="str">
        <f t="shared" ca="1" si="26"/>
        <v/>
      </c>
      <c r="D277" s="83" t="str">
        <f t="shared" ca="1" si="27"/>
        <v/>
      </c>
      <c r="E277" s="81">
        <f t="shared" ca="1" si="31"/>
        <v>0</v>
      </c>
      <c r="F277" s="83"/>
      <c r="G277" s="82" t="str">
        <f t="shared" ca="1" si="28"/>
        <v/>
      </c>
      <c r="H277" s="82" t="str">
        <f t="shared" ca="1" si="29"/>
        <v/>
      </c>
      <c r="I277" s="82" t="str">
        <f t="shared" ca="1" si="30"/>
        <v/>
      </c>
    </row>
    <row r="278" spans="2:9" ht="15" thickBot="1" x14ac:dyDescent="0.35">
      <c r="B278" s="79" t="str">
        <f t="shared" ca="1" si="32"/>
        <v/>
      </c>
      <c r="C278" s="80" t="str">
        <f t="shared" ca="1" si="26"/>
        <v/>
      </c>
      <c r="D278" s="83" t="str">
        <f t="shared" ca="1" si="27"/>
        <v/>
      </c>
      <c r="E278" s="81">
        <f t="shared" ca="1" si="31"/>
        <v>0</v>
      </c>
      <c r="F278" s="83"/>
      <c r="G278" s="82" t="str">
        <f t="shared" ca="1" si="28"/>
        <v/>
      </c>
      <c r="H278" s="82" t="str">
        <f t="shared" ca="1" si="29"/>
        <v/>
      </c>
      <c r="I278" s="82" t="str">
        <f t="shared" ca="1" si="30"/>
        <v/>
      </c>
    </row>
    <row r="279" spans="2:9" ht="15" thickBot="1" x14ac:dyDescent="0.35">
      <c r="B279" s="79" t="str">
        <f t="shared" ca="1" si="32"/>
        <v/>
      </c>
      <c r="C279" s="80" t="str">
        <f t="shared" ca="1" si="26"/>
        <v/>
      </c>
      <c r="D279" s="83" t="str">
        <f t="shared" ca="1" si="27"/>
        <v/>
      </c>
      <c r="E279" s="81">
        <f t="shared" ca="1" si="31"/>
        <v>0</v>
      </c>
      <c r="F279" s="83"/>
      <c r="G279" s="82" t="str">
        <f t="shared" ca="1" si="28"/>
        <v/>
      </c>
      <c r="H279" s="82" t="str">
        <f t="shared" ca="1" si="29"/>
        <v/>
      </c>
      <c r="I279" s="82" t="str">
        <f t="shared" ca="1" si="30"/>
        <v/>
      </c>
    </row>
    <row r="280" spans="2:9" ht="15" thickBot="1" x14ac:dyDescent="0.35">
      <c r="B280" s="79" t="str">
        <f t="shared" ca="1" si="32"/>
        <v/>
      </c>
      <c r="C280" s="80" t="str">
        <f t="shared" ref="C280:C343" ca="1" si="33">IF($E$10="End of the Period",IF(B280="","",IF(OR(payment_frequency_5="Weekly",payment_frequency_5="Bi-weekly",payment_frequency_5="Semi-monthly"),first_payment_date_5+B280*VLOOKUP(payment_frequency_5,periodic_table,2,0),EDATE(first_payment_date_5,B280*VLOOKUP(payment_frequency_5,periodic_table,2,0)))),IF(B280="","",IF(OR(payment_frequency_5="Weekly",payment_frequency_5="Bi-weekly",payment_frequency_5="Semi-monthly"),first_payment_date_5+(B280-1)*VLOOKUP(payment_frequency_5,periodic_table,2,0),EDATE(first_payment_date_5,(B280-1)*VLOOKUP(payment_frequency_5,periodic_table,2,0)))))</f>
        <v/>
      </c>
      <c r="D280" s="83" t="str">
        <f t="shared" ref="D280:D343" ca="1" si="34">IF(B280="","",IF(I279&lt;payment_5,I279*(1+rate_5),payment_5))</f>
        <v/>
      </c>
      <c r="E280" s="81">
        <f t="shared" ca="1" si="31"/>
        <v>0</v>
      </c>
      <c r="F280" s="83"/>
      <c r="G280" s="82" t="str">
        <f t="shared" ref="G280:G343" ca="1" si="35">IF(AND(payment_type_5=1,B280=1),0,IF(B280="","",I279*rate_5))</f>
        <v/>
      </c>
      <c r="H280" s="82" t="str">
        <f t="shared" ca="1" si="29"/>
        <v/>
      </c>
      <c r="I280" s="82" t="str">
        <f t="shared" ca="1" si="30"/>
        <v/>
      </c>
    </row>
    <row r="281" spans="2:9" ht="15" thickBot="1" x14ac:dyDescent="0.35">
      <c r="B281" s="79" t="str">
        <f t="shared" ca="1" si="32"/>
        <v/>
      </c>
      <c r="C281" s="80" t="str">
        <f t="shared" ca="1" si="33"/>
        <v/>
      </c>
      <c r="D281" s="83" t="str">
        <f t="shared" ca="1" si="34"/>
        <v/>
      </c>
      <c r="E281" s="81">
        <f t="shared" ca="1" si="31"/>
        <v>0</v>
      </c>
      <c r="F281" s="83"/>
      <c r="G281" s="82" t="str">
        <f t="shared" ca="1" si="35"/>
        <v/>
      </c>
      <c r="H281" s="82" t="str">
        <f t="shared" ref="H281:H344" ca="1" si="36">IF(B281="","",D281-G281+E281+F281)</f>
        <v/>
      </c>
      <c r="I281" s="82" t="str">
        <f t="shared" ref="I281:I344" ca="1" si="37">IFERROR(IF(H281&lt;=0,"",I280-H281),"")</f>
        <v/>
      </c>
    </row>
    <row r="282" spans="2:9" ht="15" thickBot="1" x14ac:dyDescent="0.35">
      <c r="B282" s="79" t="str">
        <f t="shared" ca="1" si="32"/>
        <v/>
      </c>
      <c r="C282" s="80" t="str">
        <f t="shared" ca="1" si="33"/>
        <v/>
      </c>
      <c r="D282" s="83" t="str">
        <f t="shared" ca="1" si="34"/>
        <v/>
      </c>
      <c r="E282" s="81">
        <f t="shared" ca="1" si="31"/>
        <v>0</v>
      </c>
      <c r="F282" s="83"/>
      <c r="G282" s="82" t="str">
        <f t="shared" ca="1" si="35"/>
        <v/>
      </c>
      <c r="H282" s="82" t="str">
        <f t="shared" ca="1" si="36"/>
        <v/>
      </c>
      <c r="I282" s="82" t="str">
        <f t="shared" ca="1" si="37"/>
        <v/>
      </c>
    </row>
    <row r="283" spans="2:9" ht="15" thickBot="1" x14ac:dyDescent="0.35">
      <c r="B283" s="79" t="str">
        <f t="shared" ca="1" si="32"/>
        <v/>
      </c>
      <c r="C283" s="80" t="str">
        <f t="shared" ca="1" si="33"/>
        <v/>
      </c>
      <c r="D283" s="83" t="str">
        <f t="shared" ca="1" si="34"/>
        <v/>
      </c>
      <c r="E283" s="81">
        <f t="shared" ca="1" si="31"/>
        <v>0</v>
      </c>
      <c r="F283" s="83"/>
      <c r="G283" s="82" t="str">
        <f t="shared" ca="1" si="35"/>
        <v/>
      </c>
      <c r="H283" s="82" t="str">
        <f t="shared" ca="1" si="36"/>
        <v/>
      </c>
      <c r="I283" s="82" t="str">
        <f t="shared" ca="1" si="37"/>
        <v/>
      </c>
    </row>
    <row r="284" spans="2:9" ht="15" thickBot="1" x14ac:dyDescent="0.35">
      <c r="B284" s="79" t="str">
        <f t="shared" ca="1" si="32"/>
        <v/>
      </c>
      <c r="C284" s="80" t="str">
        <f t="shared" ca="1" si="33"/>
        <v/>
      </c>
      <c r="D284" s="83" t="str">
        <f t="shared" ca="1" si="34"/>
        <v/>
      </c>
      <c r="E284" s="81">
        <f t="shared" ca="1" si="31"/>
        <v>0</v>
      </c>
      <c r="F284" s="83"/>
      <c r="G284" s="82" t="str">
        <f t="shared" ca="1" si="35"/>
        <v/>
      </c>
      <c r="H284" s="82" t="str">
        <f t="shared" ca="1" si="36"/>
        <v/>
      </c>
      <c r="I284" s="82" t="str">
        <f t="shared" ca="1" si="37"/>
        <v/>
      </c>
    </row>
    <row r="285" spans="2:9" ht="15" thickBot="1" x14ac:dyDescent="0.35">
      <c r="B285" s="79" t="str">
        <f t="shared" ca="1" si="32"/>
        <v/>
      </c>
      <c r="C285" s="80" t="str">
        <f t="shared" ca="1" si="33"/>
        <v/>
      </c>
      <c r="D285" s="83" t="str">
        <f t="shared" ca="1" si="34"/>
        <v/>
      </c>
      <c r="E285" s="81">
        <f t="shared" ca="1" si="31"/>
        <v>0</v>
      </c>
      <c r="F285" s="83"/>
      <c r="G285" s="82" t="str">
        <f t="shared" ca="1" si="35"/>
        <v/>
      </c>
      <c r="H285" s="82" t="str">
        <f t="shared" ca="1" si="36"/>
        <v/>
      </c>
      <c r="I285" s="82" t="str">
        <f t="shared" ca="1" si="37"/>
        <v/>
      </c>
    </row>
    <row r="286" spans="2:9" ht="15" thickBot="1" x14ac:dyDescent="0.35">
      <c r="B286" s="79" t="str">
        <f t="shared" ca="1" si="32"/>
        <v/>
      </c>
      <c r="C286" s="80" t="str">
        <f t="shared" ca="1" si="33"/>
        <v/>
      </c>
      <c r="D286" s="83" t="str">
        <f t="shared" ca="1" si="34"/>
        <v/>
      </c>
      <c r="E286" s="81">
        <f t="shared" ca="1" si="31"/>
        <v>0</v>
      </c>
      <c r="F286" s="83"/>
      <c r="G286" s="82" t="str">
        <f t="shared" ca="1" si="35"/>
        <v/>
      </c>
      <c r="H286" s="82" t="str">
        <f t="shared" ca="1" si="36"/>
        <v/>
      </c>
      <c r="I286" s="82" t="str">
        <f t="shared" ca="1" si="37"/>
        <v/>
      </c>
    </row>
    <row r="287" spans="2:9" ht="15" thickBot="1" x14ac:dyDescent="0.35">
      <c r="B287" s="79" t="str">
        <f t="shared" ca="1" si="32"/>
        <v/>
      </c>
      <c r="C287" s="80" t="str">
        <f t="shared" ca="1" si="33"/>
        <v/>
      </c>
      <c r="D287" s="83" t="str">
        <f t="shared" ca="1" si="34"/>
        <v/>
      </c>
      <c r="E287" s="81">
        <f t="shared" ca="1" si="31"/>
        <v>0</v>
      </c>
      <c r="F287" s="83"/>
      <c r="G287" s="82" t="str">
        <f t="shared" ca="1" si="35"/>
        <v/>
      </c>
      <c r="H287" s="82" t="str">
        <f t="shared" ca="1" si="36"/>
        <v/>
      </c>
      <c r="I287" s="82" t="str">
        <f t="shared" ca="1" si="37"/>
        <v/>
      </c>
    </row>
    <row r="288" spans="2:9" ht="15" thickBot="1" x14ac:dyDescent="0.35">
      <c r="B288" s="79" t="str">
        <f t="shared" ca="1" si="32"/>
        <v/>
      </c>
      <c r="C288" s="80" t="str">
        <f t="shared" ca="1" si="33"/>
        <v/>
      </c>
      <c r="D288" s="83" t="str">
        <f t="shared" ca="1" si="34"/>
        <v/>
      </c>
      <c r="E288" s="81">
        <f t="shared" ca="1" si="31"/>
        <v>0</v>
      </c>
      <c r="F288" s="83"/>
      <c r="G288" s="82" t="str">
        <f t="shared" ca="1" si="35"/>
        <v/>
      </c>
      <c r="H288" s="82" t="str">
        <f t="shared" ca="1" si="36"/>
        <v/>
      </c>
      <c r="I288" s="82" t="str">
        <f t="shared" ca="1" si="37"/>
        <v/>
      </c>
    </row>
    <row r="289" spans="2:9" ht="15" thickBot="1" x14ac:dyDescent="0.35">
      <c r="B289" s="79" t="str">
        <f t="shared" ca="1" si="32"/>
        <v/>
      </c>
      <c r="C289" s="80" t="str">
        <f t="shared" ca="1" si="33"/>
        <v/>
      </c>
      <c r="D289" s="83" t="str">
        <f t="shared" ca="1" si="34"/>
        <v/>
      </c>
      <c r="E289" s="81">
        <f t="shared" ca="1" si="31"/>
        <v>0</v>
      </c>
      <c r="F289" s="83"/>
      <c r="G289" s="82" t="str">
        <f t="shared" ca="1" si="35"/>
        <v/>
      </c>
      <c r="H289" s="82" t="str">
        <f t="shared" ca="1" si="36"/>
        <v/>
      </c>
      <c r="I289" s="82" t="str">
        <f t="shared" ca="1" si="37"/>
        <v/>
      </c>
    </row>
    <row r="290" spans="2:9" ht="15" thickBot="1" x14ac:dyDescent="0.35">
      <c r="B290" s="79" t="str">
        <f t="shared" ca="1" si="32"/>
        <v/>
      </c>
      <c r="C290" s="80" t="str">
        <f t="shared" ca="1" si="33"/>
        <v/>
      </c>
      <c r="D290" s="83" t="str">
        <f t="shared" ca="1" si="34"/>
        <v/>
      </c>
      <c r="E290" s="81">
        <f t="shared" ca="1" si="31"/>
        <v>0</v>
      </c>
      <c r="F290" s="83"/>
      <c r="G290" s="82" t="str">
        <f t="shared" ca="1" si="35"/>
        <v/>
      </c>
      <c r="H290" s="82" t="str">
        <f t="shared" ca="1" si="36"/>
        <v/>
      </c>
      <c r="I290" s="82" t="str">
        <f t="shared" ca="1" si="37"/>
        <v/>
      </c>
    </row>
    <row r="291" spans="2:9" ht="15" thickBot="1" x14ac:dyDescent="0.35">
      <c r="B291" s="79" t="str">
        <f t="shared" ca="1" si="32"/>
        <v/>
      </c>
      <c r="C291" s="80" t="str">
        <f t="shared" ca="1" si="33"/>
        <v/>
      </c>
      <c r="D291" s="83" t="str">
        <f t="shared" ca="1" si="34"/>
        <v/>
      </c>
      <c r="E291" s="81">
        <f t="shared" ca="1" si="31"/>
        <v>0</v>
      </c>
      <c r="F291" s="83"/>
      <c r="G291" s="82" t="str">
        <f t="shared" ca="1" si="35"/>
        <v/>
      </c>
      <c r="H291" s="82" t="str">
        <f t="shared" ca="1" si="36"/>
        <v/>
      </c>
      <c r="I291" s="82" t="str">
        <f t="shared" ca="1" si="37"/>
        <v/>
      </c>
    </row>
    <row r="292" spans="2:9" ht="15" thickBot="1" x14ac:dyDescent="0.35">
      <c r="B292" s="79" t="str">
        <f t="shared" ca="1" si="32"/>
        <v/>
      </c>
      <c r="C292" s="80" t="str">
        <f t="shared" ca="1" si="33"/>
        <v/>
      </c>
      <c r="D292" s="83" t="str">
        <f t="shared" ca="1" si="34"/>
        <v/>
      </c>
      <c r="E292" s="81">
        <f t="shared" ref="E292:E355" ca="1" si="38">IFERROR(IF(I291-D292&lt;$E$13,0,IF(B292=$I$17,$E$13,IF(B292&lt;$I$17,0,IF(MOD(B292-$I$17,$E$18)=0,$E$13,0)))),0)</f>
        <v>0</v>
      </c>
      <c r="F292" s="83"/>
      <c r="G292" s="82" t="str">
        <f t="shared" ca="1" si="35"/>
        <v/>
      </c>
      <c r="H292" s="82" t="str">
        <f t="shared" ca="1" si="36"/>
        <v/>
      </c>
      <c r="I292" s="82" t="str">
        <f t="shared" ca="1" si="37"/>
        <v/>
      </c>
    </row>
    <row r="293" spans="2:9" ht="15" thickBot="1" x14ac:dyDescent="0.35">
      <c r="B293" s="79" t="str">
        <f t="shared" ca="1" si="32"/>
        <v/>
      </c>
      <c r="C293" s="80" t="str">
        <f t="shared" ca="1" si="33"/>
        <v/>
      </c>
      <c r="D293" s="83" t="str">
        <f t="shared" ca="1" si="34"/>
        <v/>
      </c>
      <c r="E293" s="81">
        <f t="shared" ca="1" si="38"/>
        <v>0</v>
      </c>
      <c r="F293" s="83"/>
      <c r="G293" s="82" t="str">
        <f t="shared" ca="1" si="35"/>
        <v/>
      </c>
      <c r="H293" s="82" t="str">
        <f t="shared" ca="1" si="36"/>
        <v/>
      </c>
      <c r="I293" s="82" t="str">
        <f t="shared" ca="1" si="37"/>
        <v/>
      </c>
    </row>
    <row r="294" spans="2:9" ht="15" thickBot="1" x14ac:dyDescent="0.35">
      <c r="B294" s="79" t="str">
        <f t="shared" ca="1" si="32"/>
        <v/>
      </c>
      <c r="C294" s="80" t="str">
        <f t="shared" ca="1" si="33"/>
        <v/>
      </c>
      <c r="D294" s="83" t="str">
        <f t="shared" ca="1" si="34"/>
        <v/>
      </c>
      <c r="E294" s="81">
        <f t="shared" ca="1" si="38"/>
        <v>0</v>
      </c>
      <c r="F294" s="83"/>
      <c r="G294" s="82" t="str">
        <f t="shared" ca="1" si="35"/>
        <v/>
      </c>
      <c r="H294" s="82" t="str">
        <f t="shared" ca="1" si="36"/>
        <v/>
      </c>
      <c r="I294" s="82" t="str">
        <f t="shared" ca="1" si="37"/>
        <v/>
      </c>
    </row>
    <row r="295" spans="2:9" ht="15" thickBot="1" x14ac:dyDescent="0.35">
      <c r="B295" s="79" t="str">
        <f t="shared" ca="1" si="32"/>
        <v/>
      </c>
      <c r="C295" s="80" t="str">
        <f t="shared" ca="1" si="33"/>
        <v/>
      </c>
      <c r="D295" s="83" t="str">
        <f t="shared" ca="1" si="34"/>
        <v/>
      </c>
      <c r="E295" s="81">
        <f t="shared" ca="1" si="38"/>
        <v>0</v>
      </c>
      <c r="F295" s="83"/>
      <c r="G295" s="82" t="str">
        <f t="shared" ca="1" si="35"/>
        <v/>
      </c>
      <c r="H295" s="82" t="str">
        <f t="shared" ca="1" si="36"/>
        <v/>
      </c>
      <c r="I295" s="82" t="str">
        <f t="shared" ca="1" si="37"/>
        <v/>
      </c>
    </row>
    <row r="296" spans="2:9" ht="15" thickBot="1" x14ac:dyDescent="0.35">
      <c r="B296" s="79" t="str">
        <f t="shared" ca="1" si="32"/>
        <v/>
      </c>
      <c r="C296" s="80" t="str">
        <f t="shared" ca="1" si="33"/>
        <v/>
      </c>
      <c r="D296" s="83" t="str">
        <f t="shared" ca="1" si="34"/>
        <v/>
      </c>
      <c r="E296" s="81">
        <f t="shared" ca="1" si="38"/>
        <v>0</v>
      </c>
      <c r="F296" s="83"/>
      <c r="G296" s="82" t="str">
        <f t="shared" ca="1" si="35"/>
        <v/>
      </c>
      <c r="H296" s="82" t="str">
        <f t="shared" ca="1" si="36"/>
        <v/>
      </c>
      <c r="I296" s="82" t="str">
        <f t="shared" ca="1" si="37"/>
        <v/>
      </c>
    </row>
    <row r="297" spans="2:9" ht="15" thickBot="1" x14ac:dyDescent="0.35">
      <c r="B297" s="79" t="str">
        <f t="shared" ca="1" si="32"/>
        <v/>
      </c>
      <c r="C297" s="80" t="str">
        <f t="shared" ca="1" si="33"/>
        <v/>
      </c>
      <c r="D297" s="83" t="str">
        <f t="shared" ca="1" si="34"/>
        <v/>
      </c>
      <c r="E297" s="81">
        <f t="shared" ca="1" si="38"/>
        <v>0</v>
      </c>
      <c r="F297" s="83"/>
      <c r="G297" s="82" t="str">
        <f t="shared" ca="1" si="35"/>
        <v/>
      </c>
      <c r="H297" s="82" t="str">
        <f t="shared" ca="1" si="36"/>
        <v/>
      </c>
      <c r="I297" s="82" t="str">
        <f t="shared" ca="1" si="37"/>
        <v/>
      </c>
    </row>
    <row r="298" spans="2:9" ht="15" thickBot="1" x14ac:dyDescent="0.35">
      <c r="B298" s="79" t="str">
        <f t="shared" ca="1" si="32"/>
        <v/>
      </c>
      <c r="C298" s="80" t="str">
        <f t="shared" ca="1" si="33"/>
        <v/>
      </c>
      <c r="D298" s="83" t="str">
        <f t="shared" ca="1" si="34"/>
        <v/>
      </c>
      <c r="E298" s="81">
        <f t="shared" ca="1" si="38"/>
        <v>0</v>
      </c>
      <c r="F298" s="83"/>
      <c r="G298" s="82" t="str">
        <f t="shared" ca="1" si="35"/>
        <v/>
      </c>
      <c r="H298" s="82" t="str">
        <f t="shared" ca="1" si="36"/>
        <v/>
      </c>
      <c r="I298" s="82" t="str">
        <f t="shared" ca="1" si="37"/>
        <v/>
      </c>
    </row>
    <row r="299" spans="2:9" ht="15" thickBot="1" x14ac:dyDescent="0.35">
      <c r="B299" s="79" t="str">
        <f t="shared" ca="1" si="32"/>
        <v/>
      </c>
      <c r="C299" s="80" t="str">
        <f t="shared" ca="1" si="33"/>
        <v/>
      </c>
      <c r="D299" s="83" t="str">
        <f t="shared" ca="1" si="34"/>
        <v/>
      </c>
      <c r="E299" s="81">
        <f t="shared" ca="1" si="38"/>
        <v>0</v>
      </c>
      <c r="F299" s="83"/>
      <c r="G299" s="82" t="str">
        <f t="shared" ca="1" si="35"/>
        <v/>
      </c>
      <c r="H299" s="82" t="str">
        <f t="shared" ca="1" si="36"/>
        <v/>
      </c>
      <c r="I299" s="82" t="str">
        <f t="shared" ca="1" si="37"/>
        <v/>
      </c>
    </row>
    <row r="300" spans="2:9" ht="15" thickBot="1" x14ac:dyDescent="0.35">
      <c r="B300" s="79" t="str">
        <f t="shared" ca="1" si="32"/>
        <v/>
      </c>
      <c r="C300" s="80" t="str">
        <f t="shared" ca="1" si="33"/>
        <v/>
      </c>
      <c r="D300" s="83" t="str">
        <f t="shared" ca="1" si="34"/>
        <v/>
      </c>
      <c r="E300" s="81">
        <f t="shared" ca="1" si="38"/>
        <v>0</v>
      </c>
      <c r="F300" s="83"/>
      <c r="G300" s="82" t="str">
        <f t="shared" ca="1" si="35"/>
        <v/>
      </c>
      <c r="H300" s="82" t="str">
        <f t="shared" ca="1" si="36"/>
        <v/>
      </c>
      <c r="I300" s="82" t="str">
        <f t="shared" ca="1" si="37"/>
        <v/>
      </c>
    </row>
    <row r="301" spans="2:9" ht="15" thickBot="1" x14ac:dyDescent="0.35">
      <c r="B301" s="79" t="str">
        <f t="shared" ca="1" si="32"/>
        <v/>
      </c>
      <c r="C301" s="80" t="str">
        <f t="shared" ca="1" si="33"/>
        <v/>
      </c>
      <c r="D301" s="83" t="str">
        <f t="shared" ca="1" si="34"/>
        <v/>
      </c>
      <c r="E301" s="81">
        <f t="shared" ca="1" si="38"/>
        <v>0</v>
      </c>
      <c r="F301" s="83"/>
      <c r="G301" s="82" t="str">
        <f t="shared" ca="1" si="35"/>
        <v/>
      </c>
      <c r="H301" s="82" t="str">
        <f t="shared" ca="1" si="36"/>
        <v/>
      </c>
      <c r="I301" s="82" t="str">
        <f t="shared" ca="1" si="37"/>
        <v/>
      </c>
    </row>
    <row r="302" spans="2:9" ht="15" thickBot="1" x14ac:dyDescent="0.35">
      <c r="B302" s="79" t="str">
        <f t="shared" ca="1" si="32"/>
        <v/>
      </c>
      <c r="C302" s="80" t="str">
        <f t="shared" ca="1" si="33"/>
        <v/>
      </c>
      <c r="D302" s="83" t="str">
        <f t="shared" ca="1" si="34"/>
        <v/>
      </c>
      <c r="E302" s="81">
        <f t="shared" ca="1" si="38"/>
        <v>0</v>
      </c>
      <c r="F302" s="83"/>
      <c r="G302" s="82" t="str">
        <f t="shared" ca="1" si="35"/>
        <v/>
      </c>
      <c r="H302" s="82" t="str">
        <f t="shared" ca="1" si="36"/>
        <v/>
      </c>
      <c r="I302" s="82" t="str">
        <f t="shared" ca="1" si="37"/>
        <v/>
      </c>
    </row>
    <row r="303" spans="2:9" ht="15" thickBot="1" x14ac:dyDescent="0.35">
      <c r="B303" s="79" t="str">
        <f t="shared" ref="B303:B366" ca="1" si="39">IFERROR(IF(I302&lt;=0,"",B302+1),"")</f>
        <v/>
      </c>
      <c r="C303" s="80" t="str">
        <f t="shared" ca="1" si="33"/>
        <v/>
      </c>
      <c r="D303" s="83" t="str">
        <f t="shared" ca="1" si="34"/>
        <v/>
      </c>
      <c r="E303" s="81">
        <f t="shared" ca="1" si="38"/>
        <v>0</v>
      </c>
      <c r="F303" s="83"/>
      <c r="G303" s="82" t="str">
        <f t="shared" ca="1" si="35"/>
        <v/>
      </c>
      <c r="H303" s="82" t="str">
        <f t="shared" ca="1" si="36"/>
        <v/>
      </c>
      <c r="I303" s="82" t="str">
        <f t="shared" ca="1" si="37"/>
        <v/>
      </c>
    </row>
    <row r="304" spans="2:9" ht="15" thickBot="1" x14ac:dyDescent="0.35">
      <c r="B304" s="79" t="str">
        <f t="shared" ca="1" si="39"/>
        <v/>
      </c>
      <c r="C304" s="80" t="str">
        <f t="shared" ca="1" si="33"/>
        <v/>
      </c>
      <c r="D304" s="83" t="str">
        <f t="shared" ca="1" si="34"/>
        <v/>
      </c>
      <c r="E304" s="81">
        <f t="shared" ca="1" si="38"/>
        <v>0</v>
      </c>
      <c r="F304" s="83"/>
      <c r="G304" s="82" t="str">
        <f t="shared" ca="1" si="35"/>
        <v/>
      </c>
      <c r="H304" s="82" t="str">
        <f t="shared" ca="1" si="36"/>
        <v/>
      </c>
      <c r="I304" s="82" t="str">
        <f t="shared" ca="1" si="37"/>
        <v/>
      </c>
    </row>
    <row r="305" spans="2:9" ht="15" thickBot="1" x14ac:dyDescent="0.35">
      <c r="B305" s="79" t="str">
        <f t="shared" ca="1" si="39"/>
        <v/>
      </c>
      <c r="C305" s="80" t="str">
        <f t="shared" ca="1" si="33"/>
        <v/>
      </c>
      <c r="D305" s="83" t="str">
        <f t="shared" ca="1" si="34"/>
        <v/>
      </c>
      <c r="E305" s="81">
        <f t="shared" ca="1" si="38"/>
        <v>0</v>
      </c>
      <c r="F305" s="83"/>
      <c r="G305" s="82" t="str">
        <f t="shared" ca="1" si="35"/>
        <v/>
      </c>
      <c r="H305" s="82" t="str">
        <f t="shared" ca="1" si="36"/>
        <v/>
      </c>
      <c r="I305" s="82" t="str">
        <f t="shared" ca="1" si="37"/>
        <v/>
      </c>
    </row>
    <row r="306" spans="2:9" ht="15" thickBot="1" x14ac:dyDescent="0.35">
      <c r="B306" s="79" t="str">
        <f t="shared" ca="1" si="39"/>
        <v/>
      </c>
      <c r="C306" s="80" t="str">
        <f t="shared" ca="1" si="33"/>
        <v/>
      </c>
      <c r="D306" s="83" t="str">
        <f t="shared" ca="1" si="34"/>
        <v/>
      </c>
      <c r="E306" s="81">
        <f t="shared" ca="1" si="38"/>
        <v>0</v>
      </c>
      <c r="F306" s="83"/>
      <c r="G306" s="82" t="str">
        <f t="shared" ca="1" si="35"/>
        <v/>
      </c>
      <c r="H306" s="82" t="str">
        <f t="shared" ca="1" si="36"/>
        <v/>
      </c>
      <c r="I306" s="82" t="str">
        <f t="shared" ca="1" si="37"/>
        <v/>
      </c>
    </row>
    <row r="307" spans="2:9" ht="15" thickBot="1" x14ac:dyDescent="0.35">
      <c r="B307" s="79" t="str">
        <f t="shared" ca="1" si="39"/>
        <v/>
      </c>
      <c r="C307" s="80" t="str">
        <f t="shared" ca="1" si="33"/>
        <v/>
      </c>
      <c r="D307" s="83" t="str">
        <f t="shared" ca="1" si="34"/>
        <v/>
      </c>
      <c r="E307" s="81">
        <f t="shared" ca="1" si="38"/>
        <v>0</v>
      </c>
      <c r="F307" s="83"/>
      <c r="G307" s="82" t="str">
        <f t="shared" ca="1" si="35"/>
        <v/>
      </c>
      <c r="H307" s="82" t="str">
        <f t="shared" ca="1" si="36"/>
        <v/>
      </c>
      <c r="I307" s="82" t="str">
        <f t="shared" ca="1" si="37"/>
        <v/>
      </c>
    </row>
    <row r="308" spans="2:9" ht="15" thickBot="1" x14ac:dyDescent="0.35">
      <c r="B308" s="79" t="str">
        <f t="shared" ca="1" si="39"/>
        <v/>
      </c>
      <c r="C308" s="80" t="str">
        <f t="shared" ca="1" si="33"/>
        <v/>
      </c>
      <c r="D308" s="83" t="str">
        <f t="shared" ca="1" si="34"/>
        <v/>
      </c>
      <c r="E308" s="81">
        <f t="shared" ca="1" si="38"/>
        <v>0</v>
      </c>
      <c r="F308" s="83"/>
      <c r="G308" s="82" t="str">
        <f t="shared" ca="1" si="35"/>
        <v/>
      </c>
      <c r="H308" s="82" t="str">
        <f t="shared" ca="1" si="36"/>
        <v/>
      </c>
      <c r="I308" s="82" t="str">
        <f t="shared" ca="1" si="37"/>
        <v/>
      </c>
    </row>
    <row r="309" spans="2:9" ht="15" thickBot="1" x14ac:dyDescent="0.35">
      <c r="B309" s="79" t="str">
        <f t="shared" ca="1" si="39"/>
        <v/>
      </c>
      <c r="C309" s="80" t="str">
        <f t="shared" ca="1" si="33"/>
        <v/>
      </c>
      <c r="D309" s="83" t="str">
        <f t="shared" ca="1" si="34"/>
        <v/>
      </c>
      <c r="E309" s="81">
        <f t="shared" ca="1" si="38"/>
        <v>0</v>
      </c>
      <c r="F309" s="83"/>
      <c r="G309" s="82" t="str">
        <f t="shared" ca="1" si="35"/>
        <v/>
      </c>
      <c r="H309" s="82" t="str">
        <f t="shared" ca="1" si="36"/>
        <v/>
      </c>
      <c r="I309" s="82" t="str">
        <f t="shared" ca="1" si="37"/>
        <v/>
      </c>
    </row>
    <row r="310" spans="2:9" ht="15" thickBot="1" x14ac:dyDescent="0.35">
      <c r="B310" s="79" t="str">
        <f t="shared" ca="1" si="39"/>
        <v/>
      </c>
      <c r="C310" s="80" t="str">
        <f t="shared" ca="1" si="33"/>
        <v/>
      </c>
      <c r="D310" s="83" t="str">
        <f t="shared" ca="1" si="34"/>
        <v/>
      </c>
      <c r="E310" s="81">
        <f t="shared" ca="1" si="38"/>
        <v>0</v>
      </c>
      <c r="F310" s="83"/>
      <c r="G310" s="82" t="str">
        <f t="shared" ca="1" si="35"/>
        <v/>
      </c>
      <c r="H310" s="82" t="str">
        <f t="shared" ca="1" si="36"/>
        <v/>
      </c>
      <c r="I310" s="82" t="str">
        <f t="shared" ca="1" si="37"/>
        <v/>
      </c>
    </row>
    <row r="311" spans="2:9" ht="15" thickBot="1" x14ac:dyDescent="0.35">
      <c r="B311" s="79" t="str">
        <f t="shared" ca="1" si="39"/>
        <v/>
      </c>
      <c r="C311" s="80" t="str">
        <f t="shared" ca="1" si="33"/>
        <v/>
      </c>
      <c r="D311" s="83" t="str">
        <f t="shared" ca="1" si="34"/>
        <v/>
      </c>
      <c r="E311" s="81">
        <f t="shared" ca="1" si="38"/>
        <v>0</v>
      </c>
      <c r="F311" s="83"/>
      <c r="G311" s="82" t="str">
        <f t="shared" ca="1" si="35"/>
        <v/>
      </c>
      <c r="H311" s="82" t="str">
        <f t="shared" ca="1" si="36"/>
        <v/>
      </c>
      <c r="I311" s="82" t="str">
        <f t="shared" ca="1" si="37"/>
        <v/>
      </c>
    </row>
    <row r="312" spans="2:9" ht="15" thickBot="1" x14ac:dyDescent="0.35">
      <c r="B312" s="79" t="str">
        <f t="shared" ca="1" si="39"/>
        <v/>
      </c>
      <c r="C312" s="80" t="str">
        <f t="shared" ca="1" si="33"/>
        <v/>
      </c>
      <c r="D312" s="83" t="str">
        <f t="shared" ca="1" si="34"/>
        <v/>
      </c>
      <c r="E312" s="81">
        <f t="shared" ca="1" si="38"/>
        <v>0</v>
      </c>
      <c r="F312" s="83"/>
      <c r="G312" s="82" t="str">
        <f t="shared" ca="1" si="35"/>
        <v/>
      </c>
      <c r="H312" s="82" t="str">
        <f t="shared" ca="1" si="36"/>
        <v/>
      </c>
      <c r="I312" s="82" t="str">
        <f t="shared" ca="1" si="37"/>
        <v/>
      </c>
    </row>
    <row r="313" spans="2:9" ht="15" thickBot="1" x14ac:dyDescent="0.35">
      <c r="B313" s="79" t="str">
        <f t="shared" ca="1" si="39"/>
        <v/>
      </c>
      <c r="C313" s="80" t="str">
        <f t="shared" ca="1" si="33"/>
        <v/>
      </c>
      <c r="D313" s="83" t="str">
        <f t="shared" ca="1" si="34"/>
        <v/>
      </c>
      <c r="E313" s="81">
        <f t="shared" ca="1" si="38"/>
        <v>0</v>
      </c>
      <c r="F313" s="83"/>
      <c r="G313" s="82" t="str">
        <f t="shared" ca="1" si="35"/>
        <v/>
      </c>
      <c r="H313" s="82" t="str">
        <f t="shared" ca="1" si="36"/>
        <v/>
      </c>
      <c r="I313" s="82" t="str">
        <f t="shared" ca="1" si="37"/>
        <v/>
      </c>
    </row>
    <row r="314" spans="2:9" ht="15" thickBot="1" x14ac:dyDescent="0.35">
      <c r="B314" s="79" t="str">
        <f t="shared" ca="1" si="39"/>
        <v/>
      </c>
      <c r="C314" s="80" t="str">
        <f t="shared" ca="1" si="33"/>
        <v/>
      </c>
      <c r="D314" s="83" t="str">
        <f t="shared" ca="1" si="34"/>
        <v/>
      </c>
      <c r="E314" s="81">
        <f t="shared" ca="1" si="38"/>
        <v>0</v>
      </c>
      <c r="F314" s="83"/>
      <c r="G314" s="82" t="str">
        <f t="shared" ca="1" si="35"/>
        <v/>
      </c>
      <c r="H314" s="82" t="str">
        <f t="shared" ca="1" si="36"/>
        <v/>
      </c>
      <c r="I314" s="82" t="str">
        <f t="shared" ca="1" si="37"/>
        <v/>
      </c>
    </row>
    <row r="315" spans="2:9" ht="15" thickBot="1" x14ac:dyDescent="0.35">
      <c r="B315" s="79" t="str">
        <f t="shared" ca="1" si="39"/>
        <v/>
      </c>
      <c r="C315" s="80" t="str">
        <f t="shared" ca="1" si="33"/>
        <v/>
      </c>
      <c r="D315" s="83" t="str">
        <f t="shared" ca="1" si="34"/>
        <v/>
      </c>
      <c r="E315" s="81">
        <f t="shared" ca="1" si="38"/>
        <v>0</v>
      </c>
      <c r="F315" s="83"/>
      <c r="G315" s="82" t="str">
        <f t="shared" ca="1" si="35"/>
        <v/>
      </c>
      <c r="H315" s="82" t="str">
        <f t="shared" ca="1" si="36"/>
        <v/>
      </c>
      <c r="I315" s="82" t="str">
        <f t="shared" ca="1" si="37"/>
        <v/>
      </c>
    </row>
    <row r="316" spans="2:9" ht="15" thickBot="1" x14ac:dyDescent="0.35">
      <c r="B316" s="79" t="str">
        <f t="shared" ca="1" si="39"/>
        <v/>
      </c>
      <c r="C316" s="80" t="str">
        <f t="shared" ca="1" si="33"/>
        <v/>
      </c>
      <c r="D316" s="83" t="str">
        <f t="shared" ca="1" si="34"/>
        <v/>
      </c>
      <c r="E316" s="81">
        <f t="shared" ca="1" si="38"/>
        <v>0</v>
      </c>
      <c r="F316" s="83"/>
      <c r="G316" s="82" t="str">
        <f t="shared" ca="1" si="35"/>
        <v/>
      </c>
      <c r="H316" s="82" t="str">
        <f t="shared" ca="1" si="36"/>
        <v/>
      </c>
      <c r="I316" s="82" t="str">
        <f t="shared" ca="1" si="37"/>
        <v/>
      </c>
    </row>
    <row r="317" spans="2:9" ht="15" thickBot="1" x14ac:dyDescent="0.35">
      <c r="B317" s="79" t="str">
        <f t="shared" ca="1" si="39"/>
        <v/>
      </c>
      <c r="C317" s="80" t="str">
        <f t="shared" ca="1" si="33"/>
        <v/>
      </c>
      <c r="D317" s="83" t="str">
        <f t="shared" ca="1" si="34"/>
        <v/>
      </c>
      <c r="E317" s="81">
        <f t="shared" ca="1" si="38"/>
        <v>0</v>
      </c>
      <c r="F317" s="83"/>
      <c r="G317" s="82" t="str">
        <f t="shared" ca="1" si="35"/>
        <v/>
      </c>
      <c r="H317" s="82" t="str">
        <f t="shared" ca="1" si="36"/>
        <v/>
      </c>
      <c r="I317" s="82" t="str">
        <f t="shared" ca="1" si="37"/>
        <v/>
      </c>
    </row>
    <row r="318" spans="2:9" ht="15" thickBot="1" x14ac:dyDescent="0.35">
      <c r="B318" s="79" t="str">
        <f t="shared" ca="1" si="39"/>
        <v/>
      </c>
      <c r="C318" s="80" t="str">
        <f t="shared" ca="1" si="33"/>
        <v/>
      </c>
      <c r="D318" s="83" t="str">
        <f t="shared" ca="1" si="34"/>
        <v/>
      </c>
      <c r="E318" s="81">
        <f t="shared" ca="1" si="38"/>
        <v>0</v>
      </c>
      <c r="F318" s="83"/>
      <c r="G318" s="82" t="str">
        <f t="shared" ca="1" si="35"/>
        <v/>
      </c>
      <c r="H318" s="82" t="str">
        <f t="shared" ca="1" si="36"/>
        <v/>
      </c>
      <c r="I318" s="82" t="str">
        <f t="shared" ca="1" si="37"/>
        <v/>
      </c>
    </row>
    <row r="319" spans="2:9" ht="15" thickBot="1" x14ac:dyDescent="0.35">
      <c r="B319" s="79" t="str">
        <f t="shared" ca="1" si="39"/>
        <v/>
      </c>
      <c r="C319" s="80" t="str">
        <f t="shared" ca="1" si="33"/>
        <v/>
      </c>
      <c r="D319" s="83" t="str">
        <f t="shared" ca="1" si="34"/>
        <v/>
      </c>
      <c r="E319" s="81">
        <f t="shared" ca="1" si="38"/>
        <v>0</v>
      </c>
      <c r="F319" s="83"/>
      <c r="G319" s="82" t="str">
        <f t="shared" ca="1" si="35"/>
        <v/>
      </c>
      <c r="H319" s="82" t="str">
        <f t="shared" ca="1" si="36"/>
        <v/>
      </c>
      <c r="I319" s="82" t="str">
        <f t="shared" ca="1" si="37"/>
        <v/>
      </c>
    </row>
    <row r="320" spans="2:9" ht="15" thickBot="1" x14ac:dyDescent="0.35">
      <c r="B320" s="79" t="str">
        <f t="shared" ca="1" si="39"/>
        <v/>
      </c>
      <c r="C320" s="80" t="str">
        <f t="shared" ca="1" si="33"/>
        <v/>
      </c>
      <c r="D320" s="83" t="str">
        <f t="shared" ca="1" si="34"/>
        <v/>
      </c>
      <c r="E320" s="81">
        <f t="shared" ca="1" si="38"/>
        <v>0</v>
      </c>
      <c r="F320" s="83"/>
      <c r="G320" s="82" t="str">
        <f t="shared" ca="1" si="35"/>
        <v/>
      </c>
      <c r="H320" s="82" t="str">
        <f t="shared" ca="1" si="36"/>
        <v/>
      </c>
      <c r="I320" s="82" t="str">
        <f t="shared" ca="1" si="37"/>
        <v/>
      </c>
    </row>
    <row r="321" spans="2:9" ht="15" thickBot="1" x14ac:dyDescent="0.35">
      <c r="B321" s="79" t="str">
        <f t="shared" ca="1" si="39"/>
        <v/>
      </c>
      <c r="C321" s="80" t="str">
        <f t="shared" ca="1" si="33"/>
        <v/>
      </c>
      <c r="D321" s="83" t="str">
        <f t="shared" ca="1" si="34"/>
        <v/>
      </c>
      <c r="E321" s="81">
        <f t="shared" ca="1" si="38"/>
        <v>0</v>
      </c>
      <c r="F321" s="83"/>
      <c r="G321" s="82" t="str">
        <f t="shared" ca="1" si="35"/>
        <v/>
      </c>
      <c r="H321" s="82" t="str">
        <f t="shared" ca="1" si="36"/>
        <v/>
      </c>
      <c r="I321" s="82" t="str">
        <f t="shared" ca="1" si="37"/>
        <v/>
      </c>
    </row>
    <row r="322" spans="2:9" ht="15" thickBot="1" x14ac:dyDescent="0.35">
      <c r="B322" s="79" t="str">
        <f t="shared" ca="1" si="39"/>
        <v/>
      </c>
      <c r="C322" s="80" t="str">
        <f t="shared" ca="1" si="33"/>
        <v/>
      </c>
      <c r="D322" s="83" t="str">
        <f t="shared" ca="1" si="34"/>
        <v/>
      </c>
      <c r="E322" s="81">
        <f t="shared" ca="1" si="38"/>
        <v>0</v>
      </c>
      <c r="F322" s="83"/>
      <c r="G322" s="82" t="str">
        <f t="shared" ca="1" si="35"/>
        <v/>
      </c>
      <c r="H322" s="82" t="str">
        <f t="shared" ca="1" si="36"/>
        <v/>
      </c>
      <c r="I322" s="82" t="str">
        <f t="shared" ca="1" si="37"/>
        <v/>
      </c>
    </row>
    <row r="323" spans="2:9" ht="15" thickBot="1" x14ac:dyDescent="0.35">
      <c r="B323" s="79" t="str">
        <f t="shared" ca="1" si="39"/>
        <v/>
      </c>
      <c r="C323" s="80" t="str">
        <f t="shared" ca="1" si="33"/>
        <v/>
      </c>
      <c r="D323" s="83" t="str">
        <f t="shared" ca="1" si="34"/>
        <v/>
      </c>
      <c r="E323" s="81">
        <f t="shared" ca="1" si="38"/>
        <v>0</v>
      </c>
      <c r="F323" s="83"/>
      <c r="G323" s="82" t="str">
        <f t="shared" ca="1" si="35"/>
        <v/>
      </c>
      <c r="H323" s="82" t="str">
        <f t="shared" ca="1" si="36"/>
        <v/>
      </c>
      <c r="I323" s="82" t="str">
        <f t="shared" ca="1" si="37"/>
        <v/>
      </c>
    </row>
    <row r="324" spans="2:9" ht="15" thickBot="1" x14ac:dyDescent="0.35">
      <c r="B324" s="79" t="str">
        <f t="shared" ca="1" si="39"/>
        <v/>
      </c>
      <c r="C324" s="80" t="str">
        <f t="shared" ca="1" si="33"/>
        <v/>
      </c>
      <c r="D324" s="83" t="str">
        <f t="shared" ca="1" si="34"/>
        <v/>
      </c>
      <c r="E324" s="81">
        <f t="shared" ca="1" si="38"/>
        <v>0</v>
      </c>
      <c r="F324" s="83"/>
      <c r="G324" s="82" t="str">
        <f t="shared" ca="1" si="35"/>
        <v/>
      </c>
      <c r="H324" s="82" t="str">
        <f t="shared" ca="1" si="36"/>
        <v/>
      </c>
      <c r="I324" s="82" t="str">
        <f t="shared" ca="1" si="37"/>
        <v/>
      </c>
    </row>
    <row r="325" spans="2:9" ht="15" thickBot="1" x14ac:dyDescent="0.35">
      <c r="B325" s="79" t="str">
        <f t="shared" ca="1" si="39"/>
        <v/>
      </c>
      <c r="C325" s="80" t="str">
        <f t="shared" ca="1" si="33"/>
        <v/>
      </c>
      <c r="D325" s="83" t="str">
        <f t="shared" ca="1" si="34"/>
        <v/>
      </c>
      <c r="E325" s="81">
        <f t="shared" ca="1" si="38"/>
        <v>0</v>
      </c>
      <c r="F325" s="83"/>
      <c r="G325" s="82" t="str">
        <f t="shared" ca="1" si="35"/>
        <v/>
      </c>
      <c r="H325" s="82" t="str">
        <f t="shared" ca="1" si="36"/>
        <v/>
      </c>
      <c r="I325" s="82" t="str">
        <f t="shared" ca="1" si="37"/>
        <v/>
      </c>
    </row>
    <row r="326" spans="2:9" ht="15" thickBot="1" x14ac:dyDescent="0.35">
      <c r="B326" s="79" t="str">
        <f t="shared" ca="1" si="39"/>
        <v/>
      </c>
      <c r="C326" s="80" t="str">
        <f t="shared" ca="1" si="33"/>
        <v/>
      </c>
      <c r="D326" s="83" t="str">
        <f t="shared" ca="1" si="34"/>
        <v/>
      </c>
      <c r="E326" s="81">
        <f t="shared" ca="1" si="38"/>
        <v>0</v>
      </c>
      <c r="F326" s="83"/>
      <c r="G326" s="82" t="str">
        <f t="shared" ca="1" si="35"/>
        <v/>
      </c>
      <c r="H326" s="82" t="str">
        <f t="shared" ca="1" si="36"/>
        <v/>
      </c>
      <c r="I326" s="82" t="str">
        <f t="shared" ca="1" si="37"/>
        <v/>
      </c>
    </row>
    <row r="327" spans="2:9" ht="15" thickBot="1" x14ac:dyDescent="0.35">
      <c r="B327" s="79" t="str">
        <f t="shared" ca="1" si="39"/>
        <v/>
      </c>
      <c r="C327" s="80" t="str">
        <f t="shared" ca="1" si="33"/>
        <v/>
      </c>
      <c r="D327" s="83" t="str">
        <f t="shared" ca="1" si="34"/>
        <v/>
      </c>
      <c r="E327" s="81">
        <f t="shared" ca="1" si="38"/>
        <v>0</v>
      </c>
      <c r="F327" s="83"/>
      <c r="G327" s="82" t="str">
        <f t="shared" ca="1" si="35"/>
        <v/>
      </c>
      <c r="H327" s="82" t="str">
        <f t="shared" ca="1" si="36"/>
        <v/>
      </c>
      <c r="I327" s="82" t="str">
        <f t="shared" ca="1" si="37"/>
        <v/>
      </c>
    </row>
    <row r="328" spans="2:9" ht="15" thickBot="1" x14ac:dyDescent="0.35">
      <c r="B328" s="79" t="str">
        <f t="shared" ca="1" si="39"/>
        <v/>
      </c>
      <c r="C328" s="80" t="str">
        <f t="shared" ca="1" si="33"/>
        <v/>
      </c>
      <c r="D328" s="83" t="str">
        <f t="shared" ca="1" si="34"/>
        <v/>
      </c>
      <c r="E328" s="81">
        <f t="shared" ca="1" si="38"/>
        <v>0</v>
      </c>
      <c r="F328" s="83"/>
      <c r="G328" s="82" t="str">
        <f t="shared" ca="1" si="35"/>
        <v/>
      </c>
      <c r="H328" s="82" t="str">
        <f t="shared" ca="1" si="36"/>
        <v/>
      </c>
      <c r="I328" s="82" t="str">
        <f t="shared" ca="1" si="37"/>
        <v/>
      </c>
    </row>
    <row r="329" spans="2:9" ht="15" thickBot="1" x14ac:dyDescent="0.35">
      <c r="B329" s="79" t="str">
        <f t="shared" ca="1" si="39"/>
        <v/>
      </c>
      <c r="C329" s="80" t="str">
        <f t="shared" ca="1" si="33"/>
        <v/>
      </c>
      <c r="D329" s="83" t="str">
        <f t="shared" ca="1" si="34"/>
        <v/>
      </c>
      <c r="E329" s="81">
        <f t="shared" ca="1" si="38"/>
        <v>0</v>
      </c>
      <c r="F329" s="83"/>
      <c r="G329" s="82" t="str">
        <f t="shared" ca="1" si="35"/>
        <v/>
      </c>
      <c r="H329" s="82" t="str">
        <f t="shared" ca="1" si="36"/>
        <v/>
      </c>
      <c r="I329" s="82" t="str">
        <f t="shared" ca="1" si="37"/>
        <v/>
      </c>
    </row>
    <row r="330" spans="2:9" ht="15" thickBot="1" x14ac:dyDescent="0.35">
      <c r="B330" s="79" t="str">
        <f t="shared" ca="1" si="39"/>
        <v/>
      </c>
      <c r="C330" s="80" t="str">
        <f t="shared" ca="1" si="33"/>
        <v/>
      </c>
      <c r="D330" s="83" t="str">
        <f t="shared" ca="1" si="34"/>
        <v/>
      </c>
      <c r="E330" s="81">
        <f t="shared" ca="1" si="38"/>
        <v>0</v>
      </c>
      <c r="F330" s="83"/>
      <c r="G330" s="82" t="str">
        <f t="shared" ca="1" si="35"/>
        <v/>
      </c>
      <c r="H330" s="82" t="str">
        <f t="shared" ca="1" si="36"/>
        <v/>
      </c>
      <c r="I330" s="82" t="str">
        <f t="shared" ca="1" si="37"/>
        <v/>
      </c>
    </row>
    <row r="331" spans="2:9" ht="15" thickBot="1" x14ac:dyDescent="0.35">
      <c r="B331" s="79" t="str">
        <f t="shared" ca="1" si="39"/>
        <v/>
      </c>
      <c r="C331" s="80" t="str">
        <f t="shared" ca="1" si="33"/>
        <v/>
      </c>
      <c r="D331" s="83" t="str">
        <f t="shared" ca="1" si="34"/>
        <v/>
      </c>
      <c r="E331" s="81">
        <f t="shared" ca="1" si="38"/>
        <v>0</v>
      </c>
      <c r="F331" s="83"/>
      <c r="G331" s="82" t="str">
        <f t="shared" ca="1" si="35"/>
        <v/>
      </c>
      <c r="H331" s="82" t="str">
        <f t="shared" ca="1" si="36"/>
        <v/>
      </c>
      <c r="I331" s="82" t="str">
        <f t="shared" ca="1" si="37"/>
        <v/>
      </c>
    </row>
    <row r="332" spans="2:9" ht="15" thickBot="1" x14ac:dyDescent="0.35">
      <c r="B332" s="79" t="str">
        <f t="shared" ca="1" si="39"/>
        <v/>
      </c>
      <c r="C332" s="80" t="str">
        <f t="shared" ca="1" si="33"/>
        <v/>
      </c>
      <c r="D332" s="83" t="str">
        <f t="shared" ca="1" si="34"/>
        <v/>
      </c>
      <c r="E332" s="81">
        <f t="shared" ca="1" si="38"/>
        <v>0</v>
      </c>
      <c r="F332" s="83"/>
      <c r="G332" s="82" t="str">
        <f t="shared" ca="1" si="35"/>
        <v/>
      </c>
      <c r="H332" s="82" t="str">
        <f t="shared" ca="1" si="36"/>
        <v/>
      </c>
      <c r="I332" s="82" t="str">
        <f t="shared" ca="1" si="37"/>
        <v/>
      </c>
    </row>
    <row r="333" spans="2:9" ht="15" thickBot="1" x14ac:dyDescent="0.35">
      <c r="B333" s="79" t="str">
        <f t="shared" ca="1" si="39"/>
        <v/>
      </c>
      <c r="C333" s="80" t="str">
        <f t="shared" ca="1" si="33"/>
        <v/>
      </c>
      <c r="D333" s="83" t="str">
        <f t="shared" ca="1" si="34"/>
        <v/>
      </c>
      <c r="E333" s="81">
        <f t="shared" ca="1" si="38"/>
        <v>0</v>
      </c>
      <c r="F333" s="83"/>
      <c r="G333" s="82" t="str">
        <f t="shared" ca="1" si="35"/>
        <v/>
      </c>
      <c r="H333" s="82" t="str">
        <f t="shared" ca="1" si="36"/>
        <v/>
      </c>
      <c r="I333" s="82" t="str">
        <f t="shared" ca="1" si="37"/>
        <v/>
      </c>
    </row>
    <row r="334" spans="2:9" ht="15" thickBot="1" x14ac:dyDescent="0.35">
      <c r="B334" s="79" t="str">
        <f t="shared" ca="1" si="39"/>
        <v/>
      </c>
      <c r="C334" s="80" t="str">
        <f t="shared" ca="1" si="33"/>
        <v/>
      </c>
      <c r="D334" s="83" t="str">
        <f t="shared" ca="1" si="34"/>
        <v/>
      </c>
      <c r="E334" s="81">
        <f t="shared" ca="1" si="38"/>
        <v>0</v>
      </c>
      <c r="F334" s="83"/>
      <c r="G334" s="82" t="str">
        <f t="shared" ca="1" si="35"/>
        <v/>
      </c>
      <c r="H334" s="82" t="str">
        <f t="shared" ca="1" si="36"/>
        <v/>
      </c>
      <c r="I334" s="82" t="str">
        <f t="shared" ca="1" si="37"/>
        <v/>
      </c>
    </row>
    <row r="335" spans="2:9" ht="15" thickBot="1" x14ac:dyDescent="0.35">
      <c r="B335" s="79" t="str">
        <f t="shared" ca="1" si="39"/>
        <v/>
      </c>
      <c r="C335" s="80" t="str">
        <f t="shared" ca="1" si="33"/>
        <v/>
      </c>
      <c r="D335" s="83" t="str">
        <f t="shared" ca="1" si="34"/>
        <v/>
      </c>
      <c r="E335" s="81">
        <f t="shared" ca="1" si="38"/>
        <v>0</v>
      </c>
      <c r="F335" s="83"/>
      <c r="G335" s="82" t="str">
        <f t="shared" ca="1" si="35"/>
        <v/>
      </c>
      <c r="H335" s="82" t="str">
        <f t="shared" ca="1" si="36"/>
        <v/>
      </c>
      <c r="I335" s="82" t="str">
        <f t="shared" ca="1" si="37"/>
        <v/>
      </c>
    </row>
    <row r="336" spans="2:9" ht="15" thickBot="1" x14ac:dyDescent="0.35">
      <c r="B336" s="79" t="str">
        <f t="shared" ca="1" si="39"/>
        <v/>
      </c>
      <c r="C336" s="80" t="str">
        <f t="shared" ca="1" si="33"/>
        <v/>
      </c>
      <c r="D336" s="83" t="str">
        <f t="shared" ca="1" si="34"/>
        <v/>
      </c>
      <c r="E336" s="81">
        <f t="shared" ca="1" si="38"/>
        <v>0</v>
      </c>
      <c r="F336" s="83"/>
      <c r="G336" s="82" t="str">
        <f t="shared" ca="1" si="35"/>
        <v/>
      </c>
      <c r="H336" s="82" t="str">
        <f t="shared" ca="1" si="36"/>
        <v/>
      </c>
      <c r="I336" s="82" t="str">
        <f t="shared" ca="1" si="37"/>
        <v/>
      </c>
    </row>
    <row r="337" spans="2:9" ht="15" thickBot="1" x14ac:dyDescent="0.35">
      <c r="B337" s="79" t="str">
        <f t="shared" ca="1" si="39"/>
        <v/>
      </c>
      <c r="C337" s="80" t="str">
        <f t="shared" ca="1" si="33"/>
        <v/>
      </c>
      <c r="D337" s="83" t="str">
        <f t="shared" ca="1" si="34"/>
        <v/>
      </c>
      <c r="E337" s="81">
        <f t="shared" ca="1" si="38"/>
        <v>0</v>
      </c>
      <c r="F337" s="83"/>
      <c r="G337" s="82" t="str">
        <f t="shared" ca="1" si="35"/>
        <v/>
      </c>
      <c r="H337" s="82" t="str">
        <f t="shared" ca="1" si="36"/>
        <v/>
      </c>
      <c r="I337" s="82" t="str">
        <f t="shared" ca="1" si="37"/>
        <v/>
      </c>
    </row>
    <row r="338" spans="2:9" ht="15" thickBot="1" x14ac:dyDescent="0.35">
      <c r="B338" s="79" t="str">
        <f t="shared" ca="1" si="39"/>
        <v/>
      </c>
      <c r="C338" s="80" t="str">
        <f t="shared" ca="1" si="33"/>
        <v/>
      </c>
      <c r="D338" s="83" t="str">
        <f t="shared" ca="1" si="34"/>
        <v/>
      </c>
      <c r="E338" s="81">
        <f t="shared" ca="1" si="38"/>
        <v>0</v>
      </c>
      <c r="F338" s="83"/>
      <c r="G338" s="82" t="str">
        <f t="shared" ca="1" si="35"/>
        <v/>
      </c>
      <c r="H338" s="82" t="str">
        <f t="shared" ca="1" si="36"/>
        <v/>
      </c>
      <c r="I338" s="82" t="str">
        <f t="shared" ca="1" si="37"/>
        <v/>
      </c>
    </row>
    <row r="339" spans="2:9" ht="15" thickBot="1" x14ac:dyDescent="0.35">
      <c r="B339" s="79" t="str">
        <f t="shared" ca="1" si="39"/>
        <v/>
      </c>
      <c r="C339" s="80" t="str">
        <f t="shared" ca="1" si="33"/>
        <v/>
      </c>
      <c r="D339" s="83" t="str">
        <f t="shared" ca="1" si="34"/>
        <v/>
      </c>
      <c r="E339" s="81">
        <f t="shared" ca="1" si="38"/>
        <v>0</v>
      </c>
      <c r="F339" s="83"/>
      <c r="G339" s="82" t="str">
        <f t="shared" ca="1" si="35"/>
        <v/>
      </c>
      <c r="H339" s="82" t="str">
        <f t="shared" ca="1" si="36"/>
        <v/>
      </c>
      <c r="I339" s="82" t="str">
        <f t="shared" ca="1" si="37"/>
        <v/>
      </c>
    </row>
    <row r="340" spans="2:9" ht="15" thickBot="1" x14ac:dyDescent="0.35">
      <c r="B340" s="79" t="str">
        <f t="shared" ca="1" si="39"/>
        <v/>
      </c>
      <c r="C340" s="80" t="str">
        <f t="shared" ca="1" si="33"/>
        <v/>
      </c>
      <c r="D340" s="83" t="str">
        <f t="shared" ca="1" si="34"/>
        <v/>
      </c>
      <c r="E340" s="81">
        <f t="shared" ca="1" si="38"/>
        <v>0</v>
      </c>
      <c r="F340" s="83"/>
      <c r="G340" s="82" t="str">
        <f t="shared" ca="1" si="35"/>
        <v/>
      </c>
      <c r="H340" s="82" t="str">
        <f t="shared" ca="1" si="36"/>
        <v/>
      </c>
      <c r="I340" s="82" t="str">
        <f t="shared" ca="1" si="37"/>
        <v/>
      </c>
    </row>
    <row r="341" spans="2:9" ht="15" thickBot="1" x14ac:dyDescent="0.35">
      <c r="B341" s="79" t="str">
        <f t="shared" ca="1" si="39"/>
        <v/>
      </c>
      <c r="C341" s="80" t="str">
        <f t="shared" ca="1" si="33"/>
        <v/>
      </c>
      <c r="D341" s="83" t="str">
        <f t="shared" ca="1" si="34"/>
        <v/>
      </c>
      <c r="E341" s="81">
        <f t="shared" ca="1" si="38"/>
        <v>0</v>
      </c>
      <c r="F341" s="83"/>
      <c r="G341" s="82" t="str">
        <f t="shared" ca="1" si="35"/>
        <v/>
      </c>
      <c r="H341" s="82" t="str">
        <f t="shared" ca="1" si="36"/>
        <v/>
      </c>
      <c r="I341" s="82" t="str">
        <f t="shared" ca="1" si="37"/>
        <v/>
      </c>
    </row>
    <row r="342" spans="2:9" ht="15" thickBot="1" x14ac:dyDescent="0.35">
      <c r="B342" s="79" t="str">
        <f t="shared" ca="1" si="39"/>
        <v/>
      </c>
      <c r="C342" s="80" t="str">
        <f t="shared" ca="1" si="33"/>
        <v/>
      </c>
      <c r="D342" s="83" t="str">
        <f t="shared" ca="1" si="34"/>
        <v/>
      </c>
      <c r="E342" s="81">
        <f t="shared" ca="1" si="38"/>
        <v>0</v>
      </c>
      <c r="F342" s="83"/>
      <c r="G342" s="82" t="str">
        <f t="shared" ca="1" si="35"/>
        <v/>
      </c>
      <c r="H342" s="82" t="str">
        <f t="shared" ca="1" si="36"/>
        <v/>
      </c>
      <c r="I342" s="82" t="str">
        <f t="shared" ca="1" si="37"/>
        <v/>
      </c>
    </row>
    <row r="343" spans="2:9" ht="15" thickBot="1" x14ac:dyDescent="0.35">
      <c r="B343" s="79" t="str">
        <f t="shared" ca="1" si="39"/>
        <v/>
      </c>
      <c r="C343" s="80" t="str">
        <f t="shared" ca="1" si="33"/>
        <v/>
      </c>
      <c r="D343" s="83" t="str">
        <f t="shared" ca="1" si="34"/>
        <v/>
      </c>
      <c r="E343" s="81">
        <f t="shared" ca="1" si="38"/>
        <v>0</v>
      </c>
      <c r="F343" s="83"/>
      <c r="G343" s="82" t="str">
        <f t="shared" ca="1" si="35"/>
        <v/>
      </c>
      <c r="H343" s="82" t="str">
        <f t="shared" ca="1" si="36"/>
        <v/>
      </c>
      <c r="I343" s="82" t="str">
        <f t="shared" ca="1" si="37"/>
        <v/>
      </c>
    </row>
    <row r="344" spans="2:9" ht="15" thickBot="1" x14ac:dyDescent="0.35">
      <c r="B344" s="79" t="str">
        <f t="shared" ca="1" si="39"/>
        <v/>
      </c>
      <c r="C344" s="80" t="str">
        <f t="shared" ref="C344:C407" ca="1" si="40">IF($E$10="End of the Period",IF(B344="","",IF(OR(payment_frequency_5="Weekly",payment_frequency_5="Bi-weekly",payment_frequency_5="Semi-monthly"),first_payment_date_5+B344*VLOOKUP(payment_frequency_5,periodic_table,2,0),EDATE(first_payment_date_5,B344*VLOOKUP(payment_frequency_5,periodic_table,2,0)))),IF(B344="","",IF(OR(payment_frequency_5="Weekly",payment_frequency_5="Bi-weekly",payment_frequency_5="Semi-monthly"),first_payment_date_5+(B344-1)*VLOOKUP(payment_frequency_5,periodic_table,2,0),EDATE(first_payment_date_5,(B344-1)*VLOOKUP(payment_frequency_5,periodic_table,2,0)))))</f>
        <v/>
      </c>
      <c r="D344" s="83" t="str">
        <f t="shared" ref="D344:D407" ca="1" si="41">IF(B344="","",IF(I343&lt;payment_5,I343*(1+rate_5),payment_5))</f>
        <v/>
      </c>
      <c r="E344" s="81">
        <f t="shared" ca="1" si="38"/>
        <v>0</v>
      </c>
      <c r="F344" s="83"/>
      <c r="G344" s="82" t="str">
        <f t="shared" ref="G344:G407" ca="1" si="42">IF(AND(payment_type_5=1,B344=1),0,IF(B344="","",I343*rate_5))</f>
        <v/>
      </c>
      <c r="H344" s="82" t="str">
        <f t="shared" ca="1" si="36"/>
        <v/>
      </c>
      <c r="I344" s="82" t="str">
        <f t="shared" ca="1" si="37"/>
        <v/>
      </c>
    </row>
    <row r="345" spans="2:9" ht="15" thickBot="1" x14ac:dyDescent="0.35">
      <c r="B345" s="79" t="str">
        <f t="shared" ca="1" si="39"/>
        <v/>
      </c>
      <c r="C345" s="80" t="str">
        <f t="shared" ca="1" si="40"/>
        <v/>
      </c>
      <c r="D345" s="83" t="str">
        <f t="shared" ca="1" si="41"/>
        <v/>
      </c>
      <c r="E345" s="81">
        <f t="shared" ca="1" si="38"/>
        <v>0</v>
      </c>
      <c r="F345" s="83"/>
      <c r="G345" s="82" t="str">
        <f t="shared" ca="1" si="42"/>
        <v/>
      </c>
      <c r="H345" s="82" t="str">
        <f t="shared" ref="H345:H408" ca="1" si="43">IF(B345="","",D345-G345+E345+F345)</f>
        <v/>
      </c>
      <c r="I345" s="82" t="str">
        <f t="shared" ref="I345:I408" ca="1" si="44">IFERROR(IF(H345&lt;=0,"",I344-H345),"")</f>
        <v/>
      </c>
    </row>
    <row r="346" spans="2:9" ht="15" thickBot="1" x14ac:dyDescent="0.35">
      <c r="B346" s="79" t="str">
        <f t="shared" ca="1" si="39"/>
        <v/>
      </c>
      <c r="C346" s="80" t="str">
        <f t="shared" ca="1" si="40"/>
        <v/>
      </c>
      <c r="D346" s="83" t="str">
        <f t="shared" ca="1" si="41"/>
        <v/>
      </c>
      <c r="E346" s="81">
        <f t="shared" ca="1" si="38"/>
        <v>0</v>
      </c>
      <c r="F346" s="83"/>
      <c r="G346" s="82" t="str">
        <f t="shared" ca="1" si="42"/>
        <v/>
      </c>
      <c r="H346" s="82" t="str">
        <f t="shared" ca="1" si="43"/>
        <v/>
      </c>
      <c r="I346" s="82" t="str">
        <f t="shared" ca="1" si="44"/>
        <v/>
      </c>
    </row>
    <row r="347" spans="2:9" ht="15" thickBot="1" x14ac:dyDescent="0.35">
      <c r="B347" s="79" t="str">
        <f t="shared" ca="1" si="39"/>
        <v/>
      </c>
      <c r="C347" s="80" t="str">
        <f t="shared" ca="1" si="40"/>
        <v/>
      </c>
      <c r="D347" s="83" t="str">
        <f t="shared" ca="1" si="41"/>
        <v/>
      </c>
      <c r="E347" s="81">
        <f t="shared" ca="1" si="38"/>
        <v>0</v>
      </c>
      <c r="F347" s="83"/>
      <c r="G347" s="82" t="str">
        <f t="shared" ca="1" si="42"/>
        <v/>
      </c>
      <c r="H347" s="82" t="str">
        <f t="shared" ca="1" si="43"/>
        <v/>
      </c>
      <c r="I347" s="82" t="str">
        <f t="shared" ca="1" si="44"/>
        <v/>
      </c>
    </row>
    <row r="348" spans="2:9" ht="15" thickBot="1" x14ac:dyDescent="0.35">
      <c r="B348" s="79" t="str">
        <f t="shared" ca="1" si="39"/>
        <v/>
      </c>
      <c r="C348" s="80" t="str">
        <f t="shared" ca="1" si="40"/>
        <v/>
      </c>
      <c r="D348" s="83" t="str">
        <f t="shared" ca="1" si="41"/>
        <v/>
      </c>
      <c r="E348" s="81">
        <f t="shared" ca="1" si="38"/>
        <v>0</v>
      </c>
      <c r="F348" s="83"/>
      <c r="G348" s="82" t="str">
        <f t="shared" ca="1" si="42"/>
        <v/>
      </c>
      <c r="H348" s="82" t="str">
        <f t="shared" ca="1" si="43"/>
        <v/>
      </c>
      <c r="I348" s="82" t="str">
        <f t="shared" ca="1" si="44"/>
        <v/>
      </c>
    </row>
    <row r="349" spans="2:9" ht="15" thickBot="1" x14ac:dyDescent="0.35">
      <c r="B349" s="79" t="str">
        <f t="shared" ca="1" si="39"/>
        <v/>
      </c>
      <c r="C349" s="80" t="str">
        <f t="shared" ca="1" si="40"/>
        <v/>
      </c>
      <c r="D349" s="83" t="str">
        <f t="shared" ca="1" si="41"/>
        <v/>
      </c>
      <c r="E349" s="81">
        <f t="shared" ca="1" si="38"/>
        <v>0</v>
      </c>
      <c r="F349" s="83"/>
      <c r="G349" s="82" t="str">
        <f t="shared" ca="1" si="42"/>
        <v/>
      </c>
      <c r="H349" s="82" t="str">
        <f t="shared" ca="1" si="43"/>
        <v/>
      </c>
      <c r="I349" s="82" t="str">
        <f t="shared" ca="1" si="44"/>
        <v/>
      </c>
    </row>
    <row r="350" spans="2:9" ht="15" thickBot="1" x14ac:dyDescent="0.35">
      <c r="B350" s="79" t="str">
        <f t="shared" ca="1" si="39"/>
        <v/>
      </c>
      <c r="C350" s="80" t="str">
        <f t="shared" ca="1" si="40"/>
        <v/>
      </c>
      <c r="D350" s="83" t="str">
        <f t="shared" ca="1" si="41"/>
        <v/>
      </c>
      <c r="E350" s="81">
        <f t="shared" ca="1" si="38"/>
        <v>0</v>
      </c>
      <c r="F350" s="83"/>
      <c r="G350" s="82" t="str">
        <f t="shared" ca="1" si="42"/>
        <v/>
      </c>
      <c r="H350" s="82" t="str">
        <f t="shared" ca="1" si="43"/>
        <v/>
      </c>
      <c r="I350" s="82" t="str">
        <f t="shared" ca="1" si="44"/>
        <v/>
      </c>
    </row>
    <row r="351" spans="2:9" ht="15" thickBot="1" x14ac:dyDescent="0.35">
      <c r="B351" s="79" t="str">
        <f t="shared" ca="1" si="39"/>
        <v/>
      </c>
      <c r="C351" s="80" t="str">
        <f t="shared" ca="1" si="40"/>
        <v/>
      </c>
      <c r="D351" s="83" t="str">
        <f t="shared" ca="1" si="41"/>
        <v/>
      </c>
      <c r="E351" s="81">
        <f t="shared" ca="1" si="38"/>
        <v>0</v>
      </c>
      <c r="F351" s="83"/>
      <c r="G351" s="82" t="str">
        <f t="shared" ca="1" si="42"/>
        <v/>
      </c>
      <c r="H351" s="82" t="str">
        <f t="shared" ca="1" si="43"/>
        <v/>
      </c>
      <c r="I351" s="82" t="str">
        <f t="shared" ca="1" si="44"/>
        <v/>
      </c>
    </row>
    <row r="352" spans="2:9" ht="15" thickBot="1" x14ac:dyDescent="0.35">
      <c r="B352" s="79" t="str">
        <f t="shared" ca="1" si="39"/>
        <v/>
      </c>
      <c r="C352" s="80" t="str">
        <f t="shared" ca="1" si="40"/>
        <v/>
      </c>
      <c r="D352" s="83" t="str">
        <f t="shared" ca="1" si="41"/>
        <v/>
      </c>
      <c r="E352" s="81">
        <f t="shared" ca="1" si="38"/>
        <v>0</v>
      </c>
      <c r="F352" s="83"/>
      <c r="G352" s="82" t="str">
        <f t="shared" ca="1" si="42"/>
        <v/>
      </c>
      <c r="H352" s="82" t="str">
        <f t="shared" ca="1" si="43"/>
        <v/>
      </c>
      <c r="I352" s="82" t="str">
        <f t="shared" ca="1" si="44"/>
        <v/>
      </c>
    </row>
    <row r="353" spans="2:9" ht="15" thickBot="1" x14ac:dyDescent="0.35">
      <c r="B353" s="79" t="str">
        <f t="shared" ca="1" si="39"/>
        <v/>
      </c>
      <c r="C353" s="80" t="str">
        <f t="shared" ca="1" si="40"/>
        <v/>
      </c>
      <c r="D353" s="83" t="str">
        <f t="shared" ca="1" si="41"/>
        <v/>
      </c>
      <c r="E353" s="81">
        <f t="shared" ca="1" si="38"/>
        <v>0</v>
      </c>
      <c r="F353" s="83"/>
      <c r="G353" s="82" t="str">
        <f t="shared" ca="1" si="42"/>
        <v/>
      </c>
      <c r="H353" s="82" t="str">
        <f t="shared" ca="1" si="43"/>
        <v/>
      </c>
      <c r="I353" s="82" t="str">
        <f t="shared" ca="1" si="44"/>
        <v/>
      </c>
    </row>
    <row r="354" spans="2:9" ht="15" thickBot="1" x14ac:dyDescent="0.35">
      <c r="B354" s="79" t="str">
        <f t="shared" ca="1" si="39"/>
        <v/>
      </c>
      <c r="C354" s="80" t="str">
        <f t="shared" ca="1" si="40"/>
        <v/>
      </c>
      <c r="D354" s="83" t="str">
        <f t="shared" ca="1" si="41"/>
        <v/>
      </c>
      <c r="E354" s="81">
        <f t="shared" ca="1" si="38"/>
        <v>0</v>
      </c>
      <c r="F354" s="83"/>
      <c r="G354" s="82" t="str">
        <f t="shared" ca="1" si="42"/>
        <v/>
      </c>
      <c r="H354" s="82" t="str">
        <f t="shared" ca="1" si="43"/>
        <v/>
      </c>
      <c r="I354" s="82" t="str">
        <f t="shared" ca="1" si="44"/>
        <v/>
      </c>
    </row>
    <row r="355" spans="2:9" ht="15" thickBot="1" x14ac:dyDescent="0.35">
      <c r="B355" s="79" t="str">
        <f t="shared" ca="1" si="39"/>
        <v/>
      </c>
      <c r="C355" s="80" t="str">
        <f t="shared" ca="1" si="40"/>
        <v/>
      </c>
      <c r="D355" s="83" t="str">
        <f t="shared" ca="1" si="41"/>
        <v/>
      </c>
      <c r="E355" s="81">
        <f t="shared" ca="1" si="38"/>
        <v>0</v>
      </c>
      <c r="F355" s="83"/>
      <c r="G355" s="82" t="str">
        <f t="shared" ca="1" si="42"/>
        <v/>
      </c>
      <c r="H355" s="82" t="str">
        <f t="shared" ca="1" si="43"/>
        <v/>
      </c>
      <c r="I355" s="82" t="str">
        <f t="shared" ca="1" si="44"/>
        <v/>
      </c>
    </row>
    <row r="356" spans="2:9" ht="15" thickBot="1" x14ac:dyDescent="0.35">
      <c r="B356" s="79" t="str">
        <f t="shared" ca="1" si="39"/>
        <v/>
      </c>
      <c r="C356" s="80" t="str">
        <f t="shared" ca="1" si="40"/>
        <v/>
      </c>
      <c r="D356" s="83" t="str">
        <f t="shared" ca="1" si="41"/>
        <v/>
      </c>
      <c r="E356" s="81">
        <f t="shared" ref="E356:E419" ca="1" si="45">IFERROR(IF(I355-D356&lt;$E$13,0,IF(B356=$I$17,$E$13,IF(B356&lt;$I$17,0,IF(MOD(B356-$I$17,$E$18)=0,$E$13,0)))),0)</f>
        <v>0</v>
      </c>
      <c r="F356" s="83"/>
      <c r="G356" s="82" t="str">
        <f t="shared" ca="1" si="42"/>
        <v/>
      </c>
      <c r="H356" s="82" t="str">
        <f t="shared" ca="1" si="43"/>
        <v/>
      </c>
      <c r="I356" s="82" t="str">
        <f t="shared" ca="1" si="44"/>
        <v/>
      </c>
    </row>
    <row r="357" spans="2:9" ht="15" thickBot="1" x14ac:dyDescent="0.35">
      <c r="B357" s="79" t="str">
        <f t="shared" ca="1" si="39"/>
        <v/>
      </c>
      <c r="C357" s="80" t="str">
        <f t="shared" ca="1" si="40"/>
        <v/>
      </c>
      <c r="D357" s="83" t="str">
        <f t="shared" ca="1" si="41"/>
        <v/>
      </c>
      <c r="E357" s="81">
        <f t="shared" ca="1" si="45"/>
        <v>0</v>
      </c>
      <c r="F357" s="83"/>
      <c r="G357" s="82" t="str">
        <f t="shared" ca="1" si="42"/>
        <v/>
      </c>
      <c r="H357" s="82" t="str">
        <f t="shared" ca="1" si="43"/>
        <v/>
      </c>
      <c r="I357" s="82" t="str">
        <f t="shared" ca="1" si="44"/>
        <v/>
      </c>
    </row>
    <row r="358" spans="2:9" ht="15" thickBot="1" x14ac:dyDescent="0.35">
      <c r="B358" s="79" t="str">
        <f t="shared" ca="1" si="39"/>
        <v/>
      </c>
      <c r="C358" s="80" t="str">
        <f t="shared" ca="1" si="40"/>
        <v/>
      </c>
      <c r="D358" s="83" t="str">
        <f t="shared" ca="1" si="41"/>
        <v/>
      </c>
      <c r="E358" s="81">
        <f t="shared" ca="1" si="45"/>
        <v>0</v>
      </c>
      <c r="F358" s="83"/>
      <c r="G358" s="82" t="str">
        <f t="shared" ca="1" si="42"/>
        <v/>
      </c>
      <c r="H358" s="82" t="str">
        <f t="shared" ca="1" si="43"/>
        <v/>
      </c>
      <c r="I358" s="82" t="str">
        <f t="shared" ca="1" si="44"/>
        <v/>
      </c>
    </row>
    <row r="359" spans="2:9" ht="15" thickBot="1" x14ac:dyDescent="0.35">
      <c r="B359" s="79" t="str">
        <f t="shared" ca="1" si="39"/>
        <v/>
      </c>
      <c r="C359" s="80" t="str">
        <f t="shared" ca="1" si="40"/>
        <v/>
      </c>
      <c r="D359" s="83" t="str">
        <f t="shared" ca="1" si="41"/>
        <v/>
      </c>
      <c r="E359" s="81">
        <f t="shared" ca="1" si="45"/>
        <v>0</v>
      </c>
      <c r="F359" s="83"/>
      <c r="G359" s="82" t="str">
        <f t="shared" ca="1" si="42"/>
        <v/>
      </c>
      <c r="H359" s="82" t="str">
        <f t="shared" ca="1" si="43"/>
        <v/>
      </c>
      <c r="I359" s="82" t="str">
        <f t="shared" ca="1" si="44"/>
        <v/>
      </c>
    </row>
    <row r="360" spans="2:9" ht="15" thickBot="1" x14ac:dyDescent="0.35">
      <c r="B360" s="79" t="str">
        <f t="shared" ca="1" si="39"/>
        <v/>
      </c>
      <c r="C360" s="80" t="str">
        <f t="shared" ca="1" si="40"/>
        <v/>
      </c>
      <c r="D360" s="83" t="str">
        <f t="shared" ca="1" si="41"/>
        <v/>
      </c>
      <c r="E360" s="81">
        <f t="shared" ca="1" si="45"/>
        <v>0</v>
      </c>
      <c r="F360" s="83"/>
      <c r="G360" s="82" t="str">
        <f t="shared" ca="1" si="42"/>
        <v/>
      </c>
      <c r="H360" s="82" t="str">
        <f t="shared" ca="1" si="43"/>
        <v/>
      </c>
      <c r="I360" s="82" t="str">
        <f t="shared" ca="1" si="44"/>
        <v/>
      </c>
    </row>
    <row r="361" spans="2:9" ht="15" thickBot="1" x14ac:dyDescent="0.35">
      <c r="B361" s="79" t="str">
        <f t="shared" ca="1" si="39"/>
        <v/>
      </c>
      <c r="C361" s="80" t="str">
        <f t="shared" ca="1" si="40"/>
        <v/>
      </c>
      <c r="D361" s="83" t="str">
        <f t="shared" ca="1" si="41"/>
        <v/>
      </c>
      <c r="E361" s="81">
        <f t="shared" ca="1" si="45"/>
        <v>0</v>
      </c>
      <c r="F361" s="83"/>
      <c r="G361" s="82" t="str">
        <f t="shared" ca="1" si="42"/>
        <v/>
      </c>
      <c r="H361" s="82" t="str">
        <f t="shared" ca="1" si="43"/>
        <v/>
      </c>
      <c r="I361" s="82" t="str">
        <f t="shared" ca="1" si="44"/>
        <v/>
      </c>
    </row>
    <row r="362" spans="2:9" ht="15" thickBot="1" x14ac:dyDescent="0.35">
      <c r="B362" s="79" t="str">
        <f t="shared" ca="1" si="39"/>
        <v/>
      </c>
      <c r="C362" s="80" t="str">
        <f t="shared" ca="1" si="40"/>
        <v/>
      </c>
      <c r="D362" s="83" t="str">
        <f t="shared" ca="1" si="41"/>
        <v/>
      </c>
      <c r="E362" s="81">
        <f t="shared" ca="1" si="45"/>
        <v>0</v>
      </c>
      <c r="F362" s="83"/>
      <c r="G362" s="82" t="str">
        <f t="shared" ca="1" si="42"/>
        <v/>
      </c>
      <c r="H362" s="82" t="str">
        <f t="shared" ca="1" si="43"/>
        <v/>
      </c>
      <c r="I362" s="82" t="str">
        <f t="shared" ca="1" si="44"/>
        <v/>
      </c>
    </row>
    <row r="363" spans="2:9" ht="15" thickBot="1" x14ac:dyDescent="0.35">
      <c r="B363" s="79" t="str">
        <f t="shared" ca="1" si="39"/>
        <v/>
      </c>
      <c r="C363" s="80" t="str">
        <f t="shared" ca="1" si="40"/>
        <v/>
      </c>
      <c r="D363" s="83" t="str">
        <f t="shared" ca="1" si="41"/>
        <v/>
      </c>
      <c r="E363" s="81">
        <f t="shared" ca="1" si="45"/>
        <v>0</v>
      </c>
      <c r="F363" s="83"/>
      <c r="G363" s="82" t="str">
        <f t="shared" ca="1" si="42"/>
        <v/>
      </c>
      <c r="H363" s="82" t="str">
        <f t="shared" ca="1" si="43"/>
        <v/>
      </c>
      <c r="I363" s="82" t="str">
        <f t="shared" ca="1" si="44"/>
        <v/>
      </c>
    </row>
    <row r="364" spans="2:9" ht="15" thickBot="1" x14ac:dyDescent="0.35">
      <c r="B364" s="79" t="str">
        <f t="shared" ca="1" si="39"/>
        <v/>
      </c>
      <c r="C364" s="80" t="str">
        <f t="shared" ca="1" si="40"/>
        <v/>
      </c>
      <c r="D364" s="83" t="str">
        <f t="shared" ca="1" si="41"/>
        <v/>
      </c>
      <c r="E364" s="81">
        <f t="shared" ca="1" si="45"/>
        <v>0</v>
      </c>
      <c r="F364" s="83"/>
      <c r="G364" s="82" t="str">
        <f t="shared" ca="1" si="42"/>
        <v/>
      </c>
      <c r="H364" s="82" t="str">
        <f t="shared" ca="1" si="43"/>
        <v/>
      </c>
      <c r="I364" s="82" t="str">
        <f t="shared" ca="1" si="44"/>
        <v/>
      </c>
    </row>
    <row r="365" spans="2:9" ht="15" thickBot="1" x14ac:dyDescent="0.35">
      <c r="B365" s="79" t="str">
        <f t="shared" ca="1" si="39"/>
        <v/>
      </c>
      <c r="C365" s="80" t="str">
        <f t="shared" ca="1" si="40"/>
        <v/>
      </c>
      <c r="D365" s="83" t="str">
        <f t="shared" ca="1" si="41"/>
        <v/>
      </c>
      <c r="E365" s="81">
        <f t="shared" ca="1" si="45"/>
        <v>0</v>
      </c>
      <c r="F365" s="83"/>
      <c r="G365" s="82" t="str">
        <f t="shared" ca="1" si="42"/>
        <v/>
      </c>
      <c r="H365" s="82" t="str">
        <f t="shared" ca="1" si="43"/>
        <v/>
      </c>
      <c r="I365" s="82" t="str">
        <f t="shared" ca="1" si="44"/>
        <v/>
      </c>
    </row>
    <row r="366" spans="2:9" ht="15" thickBot="1" x14ac:dyDescent="0.35">
      <c r="B366" s="79" t="str">
        <f t="shared" ca="1" si="39"/>
        <v/>
      </c>
      <c r="C366" s="80" t="str">
        <f t="shared" ca="1" si="40"/>
        <v/>
      </c>
      <c r="D366" s="83" t="str">
        <f t="shared" ca="1" si="41"/>
        <v/>
      </c>
      <c r="E366" s="81">
        <f t="shared" ca="1" si="45"/>
        <v>0</v>
      </c>
      <c r="F366" s="83"/>
      <c r="G366" s="82" t="str">
        <f t="shared" ca="1" si="42"/>
        <v/>
      </c>
      <c r="H366" s="82" t="str">
        <f t="shared" ca="1" si="43"/>
        <v/>
      </c>
      <c r="I366" s="82" t="str">
        <f t="shared" ca="1" si="44"/>
        <v/>
      </c>
    </row>
    <row r="367" spans="2:9" ht="15" thickBot="1" x14ac:dyDescent="0.35">
      <c r="B367" s="79" t="str">
        <f t="shared" ref="B367:B430" ca="1" si="46">IFERROR(IF(I366&lt;=0,"",B366+1),"")</f>
        <v/>
      </c>
      <c r="C367" s="80" t="str">
        <f t="shared" ca="1" si="40"/>
        <v/>
      </c>
      <c r="D367" s="83" t="str">
        <f t="shared" ca="1" si="41"/>
        <v/>
      </c>
      <c r="E367" s="81">
        <f t="shared" ca="1" si="45"/>
        <v>0</v>
      </c>
      <c r="F367" s="83"/>
      <c r="G367" s="82" t="str">
        <f t="shared" ca="1" si="42"/>
        <v/>
      </c>
      <c r="H367" s="82" t="str">
        <f t="shared" ca="1" si="43"/>
        <v/>
      </c>
      <c r="I367" s="82" t="str">
        <f t="shared" ca="1" si="44"/>
        <v/>
      </c>
    </row>
    <row r="368" spans="2:9" ht="15" thickBot="1" x14ac:dyDescent="0.35">
      <c r="B368" s="79" t="str">
        <f t="shared" ca="1" si="46"/>
        <v/>
      </c>
      <c r="C368" s="80" t="str">
        <f t="shared" ca="1" si="40"/>
        <v/>
      </c>
      <c r="D368" s="83" t="str">
        <f t="shared" ca="1" si="41"/>
        <v/>
      </c>
      <c r="E368" s="81">
        <f t="shared" ca="1" si="45"/>
        <v>0</v>
      </c>
      <c r="F368" s="83"/>
      <c r="G368" s="82" t="str">
        <f t="shared" ca="1" si="42"/>
        <v/>
      </c>
      <c r="H368" s="82" t="str">
        <f t="shared" ca="1" si="43"/>
        <v/>
      </c>
      <c r="I368" s="82" t="str">
        <f t="shared" ca="1" si="44"/>
        <v/>
      </c>
    </row>
    <row r="369" spans="2:9" ht="15" thickBot="1" x14ac:dyDescent="0.35">
      <c r="B369" s="79" t="str">
        <f t="shared" ca="1" si="46"/>
        <v/>
      </c>
      <c r="C369" s="80" t="str">
        <f t="shared" ca="1" si="40"/>
        <v/>
      </c>
      <c r="D369" s="83" t="str">
        <f t="shared" ca="1" si="41"/>
        <v/>
      </c>
      <c r="E369" s="81">
        <f t="shared" ca="1" si="45"/>
        <v>0</v>
      </c>
      <c r="F369" s="83"/>
      <c r="G369" s="82" t="str">
        <f t="shared" ca="1" si="42"/>
        <v/>
      </c>
      <c r="H369" s="82" t="str">
        <f t="shared" ca="1" si="43"/>
        <v/>
      </c>
      <c r="I369" s="82" t="str">
        <f t="shared" ca="1" si="44"/>
        <v/>
      </c>
    </row>
    <row r="370" spans="2:9" ht="15" thickBot="1" x14ac:dyDescent="0.35">
      <c r="B370" s="79" t="str">
        <f t="shared" ca="1" si="46"/>
        <v/>
      </c>
      <c r="C370" s="80" t="str">
        <f t="shared" ca="1" si="40"/>
        <v/>
      </c>
      <c r="D370" s="83" t="str">
        <f t="shared" ca="1" si="41"/>
        <v/>
      </c>
      <c r="E370" s="81">
        <f t="shared" ca="1" si="45"/>
        <v>0</v>
      </c>
      <c r="F370" s="83"/>
      <c r="G370" s="82" t="str">
        <f t="shared" ca="1" si="42"/>
        <v/>
      </c>
      <c r="H370" s="82" t="str">
        <f t="shared" ca="1" si="43"/>
        <v/>
      </c>
      <c r="I370" s="82" t="str">
        <f t="shared" ca="1" si="44"/>
        <v/>
      </c>
    </row>
    <row r="371" spans="2:9" ht="15" thickBot="1" x14ac:dyDescent="0.35">
      <c r="B371" s="79" t="str">
        <f t="shared" ca="1" si="46"/>
        <v/>
      </c>
      <c r="C371" s="80" t="str">
        <f t="shared" ca="1" si="40"/>
        <v/>
      </c>
      <c r="D371" s="83" t="str">
        <f t="shared" ca="1" si="41"/>
        <v/>
      </c>
      <c r="E371" s="81">
        <f t="shared" ca="1" si="45"/>
        <v>0</v>
      </c>
      <c r="F371" s="83"/>
      <c r="G371" s="82" t="str">
        <f t="shared" ca="1" si="42"/>
        <v/>
      </c>
      <c r="H371" s="82" t="str">
        <f t="shared" ca="1" si="43"/>
        <v/>
      </c>
      <c r="I371" s="82" t="str">
        <f t="shared" ca="1" si="44"/>
        <v/>
      </c>
    </row>
    <row r="372" spans="2:9" ht="15" thickBot="1" x14ac:dyDescent="0.35">
      <c r="B372" s="79" t="str">
        <f t="shared" ca="1" si="46"/>
        <v/>
      </c>
      <c r="C372" s="80" t="str">
        <f t="shared" ca="1" si="40"/>
        <v/>
      </c>
      <c r="D372" s="83" t="str">
        <f t="shared" ca="1" si="41"/>
        <v/>
      </c>
      <c r="E372" s="81">
        <f t="shared" ca="1" si="45"/>
        <v>0</v>
      </c>
      <c r="F372" s="83"/>
      <c r="G372" s="82" t="str">
        <f t="shared" ca="1" si="42"/>
        <v/>
      </c>
      <c r="H372" s="82" t="str">
        <f t="shared" ca="1" si="43"/>
        <v/>
      </c>
      <c r="I372" s="82" t="str">
        <f t="shared" ca="1" si="44"/>
        <v/>
      </c>
    </row>
    <row r="373" spans="2:9" ht="15" thickBot="1" x14ac:dyDescent="0.35">
      <c r="B373" s="79" t="str">
        <f t="shared" ca="1" si="46"/>
        <v/>
      </c>
      <c r="C373" s="80" t="str">
        <f t="shared" ca="1" si="40"/>
        <v/>
      </c>
      <c r="D373" s="83" t="str">
        <f t="shared" ca="1" si="41"/>
        <v/>
      </c>
      <c r="E373" s="81">
        <f t="shared" ca="1" si="45"/>
        <v>0</v>
      </c>
      <c r="F373" s="83"/>
      <c r="G373" s="82" t="str">
        <f t="shared" ca="1" si="42"/>
        <v/>
      </c>
      <c r="H373" s="82" t="str">
        <f t="shared" ca="1" si="43"/>
        <v/>
      </c>
      <c r="I373" s="82" t="str">
        <f t="shared" ca="1" si="44"/>
        <v/>
      </c>
    </row>
    <row r="374" spans="2:9" ht="15" thickBot="1" x14ac:dyDescent="0.35">
      <c r="B374" s="79" t="str">
        <f t="shared" ca="1" si="46"/>
        <v/>
      </c>
      <c r="C374" s="80" t="str">
        <f t="shared" ca="1" si="40"/>
        <v/>
      </c>
      <c r="D374" s="83" t="str">
        <f t="shared" ca="1" si="41"/>
        <v/>
      </c>
      <c r="E374" s="81">
        <f t="shared" ca="1" si="45"/>
        <v>0</v>
      </c>
      <c r="F374" s="83"/>
      <c r="G374" s="82" t="str">
        <f t="shared" ca="1" si="42"/>
        <v/>
      </c>
      <c r="H374" s="82" t="str">
        <f t="shared" ca="1" si="43"/>
        <v/>
      </c>
      <c r="I374" s="82" t="str">
        <f t="shared" ca="1" si="44"/>
        <v/>
      </c>
    </row>
    <row r="375" spans="2:9" ht="15" thickBot="1" x14ac:dyDescent="0.35">
      <c r="B375" s="79" t="str">
        <f t="shared" ca="1" si="46"/>
        <v/>
      </c>
      <c r="C375" s="80" t="str">
        <f t="shared" ca="1" si="40"/>
        <v/>
      </c>
      <c r="D375" s="83" t="str">
        <f t="shared" ca="1" si="41"/>
        <v/>
      </c>
      <c r="E375" s="81">
        <f t="shared" ca="1" si="45"/>
        <v>0</v>
      </c>
      <c r="F375" s="83"/>
      <c r="G375" s="82" t="str">
        <f t="shared" ca="1" si="42"/>
        <v/>
      </c>
      <c r="H375" s="82" t="str">
        <f t="shared" ca="1" si="43"/>
        <v/>
      </c>
      <c r="I375" s="82" t="str">
        <f t="shared" ca="1" si="44"/>
        <v/>
      </c>
    </row>
    <row r="376" spans="2:9" ht="15" thickBot="1" x14ac:dyDescent="0.35">
      <c r="B376" s="79" t="str">
        <f t="shared" ca="1" si="46"/>
        <v/>
      </c>
      <c r="C376" s="80" t="str">
        <f t="shared" ca="1" si="40"/>
        <v/>
      </c>
      <c r="D376" s="83" t="str">
        <f t="shared" ca="1" si="41"/>
        <v/>
      </c>
      <c r="E376" s="81">
        <f t="shared" ca="1" si="45"/>
        <v>0</v>
      </c>
      <c r="F376" s="83"/>
      <c r="G376" s="82" t="str">
        <f t="shared" ca="1" si="42"/>
        <v/>
      </c>
      <c r="H376" s="82" t="str">
        <f t="shared" ca="1" si="43"/>
        <v/>
      </c>
      <c r="I376" s="82" t="str">
        <f t="shared" ca="1" si="44"/>
        <v/>
      </c>
    </row>
    <row r="377" spans="2:9" ht="15" thickBot="1" x14ac:dyDescent="0.35">
      <c r="B377" s="79" t="str">
        <f t="shared" ca="1" si="46"/>
        <v/>
      </c>
      <c r="C377" s="80" t="str">
        <f t="shared" ca="1" si="40"/>
        <v/>
      </c>
      <c r="D377" s="83" t="str">
        <f t="shared" ca="1" si="41"/>
        <v/>
      </c>
      <c r="E377" s="81">
        <f t="shared" ca="1" si="45"/>
        <v>0</v>
      </c>
      <c r="F377" s="83"/>
      <c r="G377" s="82" t="str">
        <f t="shared" ca="1" si="42"/>
        <v/>
      </c>
      <c r="H377" s="82" t="str">
        <f t="shared" ca="1" si="43"/>
        <v/>
      </c>
      <c r="I377" s="82" t="str">
        <f t="shared" ca="1" si="44"/>
        <v/>
      </c>
    </row>
    <row r="378" spans="2:9" ht="15" thickBot="1" x14ac:dyDescent="0.35">
      <c r="B378" s="79" t="str">
        <f t="shared" ca="1" si="46"/>
        <v/>
      </c>
      <c r="C378" s="80" t="str">
        <f t="shared" ca="1" si="40"/>
        <v/>
      </c>
      <c r="D378" s="83" t="str">
        <f t="shared" ca="1" si="41"/>
        <v/>
      </c>
      <c r="E378" s="81">
        <f t="shared" ca="1" si="45"/>
        <v>0</v>
      </c>
      <c r="F378" s="83"/>
      <c r="G378" s="82" t="str">
        <f t="shared" ca="1" si="42"/>
        <v/>
      </c>
      <c r="H378" s="82" t="str">
        <f t="shared" ca="1" si="43"/>
        <v/>
      </c>
      <c r="I378" s="82" t="str">
        <f t="shared" ca="1" si="44"/>
        <v/>
      </c>
    </row>
    <row r="379" spans="2:9" ht="15" thickBot="1" x14ac:dyDescent="0.35">
      <c r="B379" s="79" t="str">
        <f t="shared" ca="1" si="46"/>
        <v/>
      </c>
      <c r="C379" s="80" t="str">
        <f t="shared" ca="1" si="40"/>
        <v/>
      </c>
      <c r="D379" s="83" t="str">
        <f t="shared" ca="1" si="41"/>
        <v/>
      </c>
      <c r="E379" s="81">
        <f t="shared" ca="1" si="45"/>
        <v>0</v>
      </c>
      <c r="F379" s="83"/>
      <c r="G379" s="82" t="str">
        <f t="shared" ca="1" si="42"/>
        <v/>
      </c>
      <c r="H379" s="82" t="str">
        <f t="shared" ca="1" si="43"/>
        <v/>
      </c>
      <c r="I379" s="82" t="str">
        <f t="shared" ca="1" si="44"/>
        <v/>
      </c>
    </row>
    <row r="380" spans="2:9" ht="15" thickBot="1" x14ac:dyDescent="0.35">
      <c r="B380" s="79" t="str">
        <f t="shared" ca="1" si="46"/>
        <v/>
      </c>
      <c r="C380" s="80" t="str">
        <f t="shared" ca="1" si="40"/>
        <v/>
      </c>
      <c r="D380" s="83" t="str">
        <f t="shared" ca="1" si="41"/>
        <v/>
      </c>
      <c r="E380" s="81">
        <f t="shared" ca="1" si="45"/>
        <v>0</v>
      </c>
      <c r="F380" s="83"/>
      <c r="G380" s="82" t="str">
        <f t="shared" ca="1" si="42"/>
        <v/>
      </c>
      <c r="H380" s="82" t="str">
        <f t="shared" ca="1" si="43"/>
        <v/>
      </c>
      <c r="I380" s="82" t="str">
        <f t="shared" ca="1" si="44"/>
        <v/>
      </c>
    </row>
    <row r="381" spans="2:9" ht="15" thickBot="1" x14ac:dyDescent="0.35">
      <c r="B381" s="79" t="str">
        <f t="shared" ca="1" si="46"/>
        <v/>
      </c>
      <c r="C381" s="80" t="str">
        <f t="shared" ca="1" si="40"/>
        <v/>
      </c>
      <c r="D381" s="83" t="str">
        <f t="shared" ca="1" si="41"/>
        <v/>
      </c>
      <c r="E381" s="81">
        <f t="shared" ca="1" si="45"/>
        <v>0</v>
      </c>
      <c r="F381" s="83"/>
      <c r="G381" s="82" t="str">
        <f t="shared" ca="1" si="42"/>
        <v/>
      </c>
      <c r="H381" s="82" t="str">
        <f t="shared" ca="1" si="43"/>
        <v/>
      </c>
      <c r="I381" s="82" t="str">
        <f t="shared" ca="1" si="44"/>
        <v/>
      </c>
    </row>
    <row r="382" spans="2:9" ht="15" thickBot="1" x14ac:dyDescent="0.35">
      <c r="B382" s="79" t="str">
        <f t="shared" ca="1" si="46"/>
        <v/>
      </c>
      <c r="C382" s="80" t="str">
        <f t="shared" ca="1" si="40"/>
        <v/>
      </c>
      <c r="D382" s="83" t="str">
        <f t="shared" ca="1" si="41"/>
        <v/>
      </c>
      <c r="E382" s="81">
        <f t="shared" ca="1" si="45"/>
        <v>0</v>
      </c>
      <c r="F382" s="83"/>
      <c r="G382" s="82" t="str">
        <f t="shared" ca="1" si="42"/>
        <v/>
      </c>
      <c r="H382" s="82" t="str">
        <f t="shared" ca="1" si="43"/>
        <v/>
      </c>
      <c r="I382" s="82" t="str">
        <f t="shared" ca="1" si="44"/>
        <v/>
      </c>
    </row>
    <row r="383" spans="2:9" ht="15" thickBot="1" x14ac:dyDescent="0.35">
      <c r="B383" s="79" t="str">
        <f t="shared" ca="1" si="46"/>
        <v/>
      </c>
      <c r="C383" s="80" t="str">
        <f t="shared" ca="1" si="40"/>
        <v/>
      </c>
      <c r="D383" s="83" t="str">
        <f t="shared" ca="1" si="41"/>
        <v/>
      </c>
      <c r="E383" s="81">
        <f t="shared" ca="1" si="45"/>
        <v>0</v>
      </c>
      <c r="F383" s="83"/>
      <c r="G383" s="82" t="str">
        <f t="shared" ca="1" si="42"/>
        <v/>
      </c>
      <c r="H383" s="82" t="str">
        <f t="shared" ca="1" si="43"/>
        <v/>
      </c>
      <c r="I383" s="82" t="str">
        <f t="shared" ca="1" si="44"/>
        <v/>
      </c>
    </row>
    <row r="384" spans="2:9" ht="15" thickBot="1" x14ac:dyDescent="0.35">
      <c r="B384" s="79" t="str">
        <f t="shared" ca="1" si="46"/>
        <v/>
      </c>
      <c r="C384" s="80" t="str">
        <f t="shared" ca="1" si="40"/>
        <v/>
      </c>
      <c r="D384" s="83" t="str">
        <f t="shared" ca="1" si="41"/>
        <v/>
      </c>
      <c r="E384" s="81">
        <f t="shared" ca="1" si="45"/>
        <v>0</v>
      </c>
      <c r="F384" s="83"/>
      <c r="G384" s="82" t="str">
        <f t="shared" ca="1" si="42"/>
        <v/>
      </c>
      <c r="H384" s="82" t="str">
        <f t="shared" ca="1" si="43"/>
        <v/>
      </c>
      <c r="I384" s="82" t="str">
        <f t="shared" ca="1" si="44"/>
        <v/>
      </c>
    </row>
    <row r="385" spans="2:9" ht="15" thickBot="1" x14ac:dyDescent="0.35">
      <c r="B385" s="79" t="str">
        <f t="shared" ca="1" si="46"/>
        <v/>
      </c>
      <c r="C385" s="80" t="str">
        <f t="shared" ca="1" si="40"/>
        <v/>
      </c>
      <c r="D385" s="83" t="str">
        <f t="shared" ca="1" si="41"/>
        <v/>
      </c>
      <c r="E385" s="81">
        <f t="shared" ca="1" si="45"/>
        <v>0</v>
      </c>
      <c r="F385" s="83"/>
      <c r="G385" s="82" t="str">
        <f t="shared" ca="1" si="42"/>
        <v/>
      </c>
      <c r="H385" s="82" t="str">
        <f t="shared" ca="1" si="43"/>
        <v/>
      </c>
      <c r="I385" s="82" t="str">
        <f t="shared" ca="1" si="44"/>
        <v/>
      </c>
    </row>
    <row r="386" spans="2:9" ht="15" thickBot="1" x14ac:dyDescent="0.35">
      <c r="B386" s="79" t="str">
        <f t="shared" ca="1" si="46"/>
        <v/>
      </c>
      <c r="C386" s="80" t="str">
        <f t="shared" ca="1" si="40"/>
        <v/>
      </c>
      <c r="D386" s="83" t="str">
        <f t="shared" ca="1" si="41"/>
        <v/>
      </c>
      <c r="E386" s="81">
        <f t="shared" ca="1" si="45"/>
        <v>0</v>
      </c>
      <c r="F386" s="83"/>
      <c r="G386" s="82" t="str">
        <f t="shared" ca="1" si="42"/>
        <v/>
      </c>
      <c r="H386" s="82" t="str">
        <f t="shared" ca="1" si="43"/>
        <v/>
      </c>
      <c r="I386" s="82" t="str">
        <f t="shared" ca="1" si="44"/>
        <v/>
      </c>
    </row>
    <row r="387" spans="2:9" ht="15" thickBot="1" x14ac:dyDescent="0.35">
      <c r="B387" s="79" t="str">
        <f t="shared" ca="1" si="46"/>
        <v/>
      </c>
      <c r="C387" s="80" t="str">
        <f t="shared" ca="1" si="40"/>
        <v/>
      </c>
      <c r="D387" s="83" t="str">
        <f t="shared" ca="1" si="41"/>
        <v/>
      </c>
      <c r="E387" s="81">
        <f t="shared" ca="1" si="45"/>
        <v>0</v>
      </c>
      <c r="F387" s="83"/>
      <c r="G387" s="82" t="str">
        <f t="shared" ca="1" si="42"/>
        <v/>
      </c>
      <c r="H387" s="82" t="str">
        <f t="shared" ca="1" si="43"/>
        <v/>
      </c>
      <c r="I387" s="82" t="str">
        <f t="shared" ca="1" si="44"/>
        <v/>
      </c>
    </row>
    <row r="388" spans="2:9" ht="15" thickBot="1" x14ac:dyDescent="0.35">
      <c r="B388" s="79" t="str">
        <f t="shared" ca="1" si="46"/>
        <v/>
      </c>
      <c r="C388" s="80" t="str">
        <f t="shared" ca="1" si="40"/>
        <v/>
      </c>
      <c r="D388" s="83" t="str">
        <f t="shared" ca="1" si="41"/>
        <v/>
      </c>
      <c r="E388" s="81">
        <f t="shared" ca="1" si="45"/>
        <v>0</v>
      </c>
      <c r="F388" s="83"/>
      <c r="G388" s="82" t="str">
        <f t="shared" ca="1" si="42"/>
        <v/>
      </c>
      <c r="H388" s="82" t="str">
        <f t="shared" ca="1" si="43"/>
        <v/>
      </c>
      <c r="I388" s="82" t="str">
        <f t="shared" ca="1" si="44"/>
        <v/>
      </c>
    </row>
    <row r="389" spans="2:9" ht="15" thickBot="1" x14ac:dyDescent="0.35">
      <c r="B389" s="79" t="str">
        <f t="shared" ca="1" si="46"/>
        <v/>
      </c>
      <c r="C389" s="80" t="str">
        <f t="shared" ca="1" si="40"/>
        <v/>
      </c>
      <c r="D389" s="83" t="str">
        <f t="shared" ca="1" si="41"/>
        <v/>
      </c>
      <c r="E389" s="81">
        <f t="shared" ca="1" si="45"/>
        <v>0</v>
      </c>
      <c r="F389" s="83"/>
      <c r="G389" s="82" t="str">
        <f t="shared" ca="1" si="42"/>
        <v/>
      </c>
      <c r="H389" s="82" t="str">
        <f t="shared" ca="1" si="43"/>
        <v/>
      </c>
      <c r="I389" s="82" t="str">
        <f t="shared" ca="1" si="44"/>
        <v/>
      </c>
    </row>
    <row r="390" spans="2:9" ht="15" thickBot="1" x14ac:dyDescent="0.35">
      <c r="B390" s="79" t="str">
        <f t="shared" ca="1" si="46"/>
        <v/>
      </c>
      <c r="C390" s="80" t="str">
        <f t="shared" ca="1" si="40"/>
        <v/>
      </c>
      <c r="D390" s="83" t="str">
        <f t="shared" ca="1" si="41"/>
        <v/>
      </c>
      <c r="E390" s="81">
        <f t="shared" ca="1" si="45"/>
        <v>0</v>
      </c>
      <c r="F390" s="83"/>
      <c r="G390" s="82" t="str">
        <f t="shared" ca="1" si="42"/>
        <v/>
      </c>
      <c r="H390" s="82" t="str">
        <f t="shared" ca="1" si="43"/>
        <v/>
      </c>
      <c r="I390" s="82" t="str">
        <f t="shared" ca="1" si="44"/>
        <v/>
      </c>
    </row>
    <row r="391" spans="2:9" ht="15" thickBot="1" x14ac:dyDescent="0.35">
      <c r="B391" s="79" t="str">
        <f t="shared" ca="1" si="46"/>
        <v/>
      </c>
      <c r="C391" s="80" t="str">
        <f t="shared" ca="1" si="40"/>
        <v/>
      </c>
      <c r="D391" s="83" t="str">
        <f t="shared" ca="1" si="41"/>
        <v/>
      </c>
      <c r="E391" s="81">
        <f t="shared" ca="1" si="45"/>
        <v>0</v>
      </c>
      <c r="F391" s="83"/>
      <c r="G391" s="82" t="str">
        <f t="shared" ca="1" si="42"/>
        <v/>
      </c>
      <c r="H391" s="82" t="str">
        <f t="shared" ca="1" si="43"/>
        <v/>
      </c>
      <c r="I391" s="82" t="str">
        <f t="shared" ca="1" si="44"/>
        <v/>
      </c>
    </row>
    <row r="392" spans="2:9" ht="15" thickBot="1" x14ac:dyDescent="0.35">
      <c r="B392" s="79" t="str">
        <f t="shared" ca="1" si="46"/>
        <v/>
      </c>
      <c r="C392" s="80" t="str">
        <f t="shared" ca="1" si="40"/>
        <v/>
      </c>
      <c r="D392" s="83" t="str">
        <f t="shared" ca="1" si="41"/>
        <v/>
      </c>
      <c r="E392" s="81">
        <f t="shared" ca="1" si="45"/>
        <v>0</v>
      </c>
      <c r="F392" s="83"/>
      <c r="G392" s="82" t="str">
        <f t="shared" ca="1" si="42"/>
        <v/>
      </c>
      <c r="H392" s="82" t="str">
        <f t="shared" ca="1" si="43"/>
        <v/>
      </c>
      <c r="I392" s="82" t="str">
        <f t="shared" ca="1" si="44"/>
        <v/>
      </c>
    </row>
    <row r="393" spans="2:9" ht="15" thickBot="1" x14ac:dyDescent="0.35">
      <c r="B393" s="79" t="str">
        <f t="shared" ca="1" si="46"/>
        <v/>
      </c>
      <c r="C393" s="80" t="str">
        <f t="shared" ca="1" si="40"/>
        <v/>
      </c>
      <c r="D393" s="83" t="str">
        <f t="shared" ca="1" si="41"/>
        <v/>
      </c>
      <c r="E393" s="81">
        <f t="shared" ca="1" si="45"/>
        <v>0</v>
      </c>
      <c r="F393" s="83"/>
      <c r="G393" s="82" t="str">
        <f t="shared" ca="1" si="42"/>
        <v/>
      </c>
      <c r="H393" s="82" t="str">
        <f t="shared" ca="1" si="43"/>
        <v/>
      </c>
      <c r="I393" s="82" t="str">
        <f t="shared" ca="1" si="44"/>
        <v/>
      </c>
    </row>
    <row r="394" spans="2:9" ht="15" thickBot="1" x14ac:dyDescent="0.35">
      <c r="B394" s="79" t="str">
        <f t="shared" ca="1" si="46"/>
        <v/>
      </c>
      <c r="C394" s="80" t="str">
        <f t="shared" ca="1" si="40"/>
        <v/>
      </c>
      <c r="D394" s="83" t="str">
        <f t="shared" ca="1" si="41"/>
        <v/>
      </c>
      <c r="E394" s="81">
        <f t="shared" ca="1" si="45"/>
        <v>0</v>
      </c>
      <c r="F394" s="83"/>
      <c r="G394" s="82" t="str">
        <f t="shared" ca="1" si="42"/>
        <v/>
      </c>
      <c r="H394" s="82" t="str">
        <f t="shared" ca="1" si="43"/>
        <v/>
      </c>
      <c r="I394" s="82" t="str">
        <f t="shared" ca="1" si="44"/>
        <v/>
      </c>
    </row>
    <row r="395" spans="2:9" ht="15" thickBot="1" x14ac:dyDescent="0.35">
      <c r="B395" s="79" t="str">
        <f t="shared" ca="1" si="46"/>
        <v/>
      </c>
      <c r="C395" s="80" t="str">
        <f t="shared" ca="1" si="40"/>
        <v/>
      </c>
      <c r="D395" s="83" t="str">
        <f t="shared" ca="1" si="41"/>
        <v/>
      </c>
      <c r="E395" s="81">
        <f t="shared" ca="1" si="45"/>
        <v>0</v>
      </c>
      <c r="F395" s="83"/>
      <c r="G395" s="82" t="str">
        <f t="shared" ca="1" si="42"/>
        <v/>
      </c>
      <c r="H395" s="82" t="str">
        <f t="shared" ca="1" si="43"/>
        <v/>
      </c>
      <c r="I395" s="82" t="str">
        <f t="shared" ca="1" si="44"/>
        <v/>
      </c>
    </row>
    <row r="396" spans="2:9" ht="15" thickBot="1" x14ac:dyDescent="0.35">
      <c r="B396" s="79" t="str">
        <f t="shared" ca="1" si="46"/>
        <v/>
      </c>
      <c r="C396" s="80" t="str">
        <f t="shared" ca="1" si="40"/>
        <v/>
      </c>
      <c r="D396" s="83" t="str">
        <f t="shared" ca="1" si="41"/>
        <v/>
      </c>
      <c r="E396" s="81">
        <f t="shared" ca="1" si="45"/>
        <v>0</v>
      </c>
      <c r="F396" s="83"/>
      <c r="G396" s="82" t="str">
        <f t="shared" ca="1" si="42"/>
        <v/>
      </c>
      <c r="H396" s="82" t="str">
        <f t="shared" ca="1" si="43"/>
        <v/>
      </c>
      <c r="I396" s="82" t="str">
        <f t="shared" ca="1" si="44"/>
        <v/>
      </c>
    </row>
    <row r="397" spans="2:9" ht="15" thickBot="1" x14ac:dyDescent="0.35">
      <c r="B397" s="79" t="str">
        <f t="shared" ca="1" si="46"/>
        <v/>
      </c>
      <c r="C397" s="80" t="str">
        <f t="shared" ca="1" si="40"/>
        <v/>
      </c>
      <c r="D397" s="83" t="str">
        <f t="shared" ca="1" si="41"/>
        <v/>
      </c>
      <c r="E397" s="81">
        <f t="shared" ca="1" si="45"/>
        <v>0</v>
      </c>
      <c r="F397" s="83"/>
      <c r="G397" s="82" t="str">
        <f t="shared" ca="1" si="42"/>
        <v/>
      </c>
      <c r="H397" s="82" t="str">
        <f t="shared" ca="1" si="43"/>
        <v/>
      </c>
      <c r="I397" s="82" t="str">
        <f t="shared" ca="1" si="44"/>
        <v/>
      </c>
    </row>
    <row r="398" spans="2:9" ht="15" thickBot="1" x14ac:dyDescent="0.35">
      <c r="B398" s="79" t="str">
        <f t="shared" ca="1" si="46"/>
        <v/>
      </c>
      <c r="C398" s="80" t="str">
        <f t="shared" ca="1" si="40"/>
        <v/>
      </c>
      <c r="D398" s="83" t="str">
        <f t="shared" ca="1" si="41"/>
        <v/>
      </c>
      <c r="E398" s="81">
        <f t="shared" ca="1" si="45"/>
        <v>0</v>
      </c>
      <c r="F398" s="83"/>
      <c r="G398" s="82" t="str">
        <f t="shared" ca="1" si="42"/>
        <v/>
      </c>
      <c r="H398" s="82" t="str">
        <f t="shared" ca="1" si="43"/>
        <v/>
      </c>
      <c r="I398" s="82" t="str">
        <f t="shared" ca="1" si="44"/>
        <v/>
      </c>
    </row>
    <row r="399" spans="2:9" ht="15" thickBot="1" x14ac:dyDescent="0.35">
      <c r="B399" s="79" t="str">
        <f t="shared" ca="1" si="46"/>
        <v/>
      </c>
      <c r="C399" s="80" t="str">
        <f t="shared" ca="1" si="40"/>
        <v/>
      </c>
      <c r="D399" s="83" t="str">
        <f t="shared" ca="1" si="41"/>
        <v/>
      </c>
      <c r="E399" s="81">
        <f t="shared" ca="1" si="45"/>
        <v>0</v>
      </c>
      <c r="F399" s="83"/>
      <c r="G399" s="82" t="str">
        <f t="shared" ca="1" si="42"/>
        <v/>
      </c>
      <c r="H399" s="82" t="str">
        <f t="shared" ca="1" si="43"/>
        <v/>
      </c>
      <c r="I399" s="82" t="str">
        <f t="shared" ca="1" si="44"/>
        <v/>
      </c>
    </row>
    <row r="400" spans="2:9" ht="15" thickBot="1" x14ac:dyDescent="0.35">
      <c r="B400" s="79" t="str">
        <f t="shared" ca="1" si="46"/>
        <v/>
      </c>
      <c r="C400" s="80" t="str">
        <f t="shared" ca="1" si="40"/>
        <v/>
      </c>
      <c r="D400" s="83" t="str">
        <f t="shared" ca="1" si="41"/>
        <v/>
      </c>
      <c r="E400" s="81">
        <f t="shared" ca="1" si="45"/>
        <v>0</v>
      </c>
      <c r="F400" s="83"/>
      <c r="G400" s="82" t="str">
        <f t="shared" ca="1" si="42"/>
        <v/>
      </c>
      <c r="H400" s="82" t="str">
        <f t="shared" ca="1" si="43"/>
        <v/>
      </c>
      <c r="I400" s="82" t="str">
        <f t="shared" ca="1" si="44"/>
        <v/>
      </c>
    </row>
    <row r="401" spans="2:9" ht="15" thickBot="1" x14ac:dyDescent="0.35">
      <c r="B401" s="79" t="str">
        <f t="shared" ca="1" si="46"/>
        <v/>
      </c>
      <c r="C401" s="80" t="str">
        <f t="shared" ca="1" si="40"/>
        <v/>
      </c>
      <c r="D401" s="83" t="str">
        <f t="shared" ca="1" si="41"/>
        <v/>
      </c>
      <c r="E401" s="81">
        <f t="shared" ca="1" si="45"/>
        <v>0</v>
      </c>
      <c r="F401" s="83"/>
      <c r="G401" s="82" t="str">
        <f t="shared" ca="1" si="42"/>
        <v/>
      </c>
      <c r="H401" s="82" t="str">
        <f t="shared" ca="1" si="43"/>
        <v/>
      </c>
      <c r="I401" s="82" t="str">
        <f t="shared" ca="1" si="44"/>
        <v/>
      </c>
    </row>
    <row r="402" spans="2:9" ht="15" thickBot="1" x14ac:dyDescent="0.35">
      <c r="B402" s="79" t="str">
        <f t="shared" ca="1" si="46"/>
        <v/>
      </c>
      <c r="C402" s="80" t="str">
        <f t="shared" ca="1" si="40"/>
        <v/>
      </c>
      <c r="D402" s="83" t="str">
        <f t="shared" ca="1" si="41"/>
        <v/>
      </c>
      <c r="E402" s="81">
        <f t="shared" ca="1" si="45"/>
        <v>0</v>
      </c>
      <c r="F402" s="83"/>
      <c r="G402" s="82" t="str">
        <f t="shared" ca="1" si="42"/>
        <v/>
      </c>
      <c r="H402" s="82" t="str">
        <f t="shared" ca="1" si="43"/>
        <v/>
      </c>
      <c r="I402" s="82" t="str">
        <f t="shared" ca="1" si="44"/>
        <v/>
      </c>
    </row>
    <row r="403" spans="2:9" ht="15" thickBot="1" x14ac:dyDescent="0.35">
      <c r="B403" s="79" t="str">
        <f t="shared" ca="1" si="46"/>
        <v/>
      </c>
      <c r="C403" s="80" t="str">
        <f t="shared" ca="1" si="40"/>
        <v/>
      </c>
      <c r="D403" s="83" t="str">
        <f t="shared" ca="1" si="41"/>
        <v/>
      </c>
      <c r="E403" s="81">
        <f t="shared" ca="1" si="45"/>
        <v>0</v>
      </c>
      <c r="F403" s="83"/>
      <c r="G403" s="82" t="str">
        <f t="shared" ca="1" si="42"/>
        <v/>
      </c>
      <c r="H403" s="82" t="str">
        <f t="shared" ca="1" si="43"/>
        <v/>
      </c>
      <c r="I403" s="82" t="str">
        <f t="shared" ca="1" si="44"/>
        <v/>
      </c>
    </row>
    <row r="404" spans="2:9" ht="15" thickBot="1" x14ac:dyDescent="0.35">
      <c r="B404" s="79" t="str">
        <f t="shared" ca="1" si="46"/>
        <v/>
      </c>
      <c r="C404" s="80" t="str">
        <f t="shared" ca="1" si="40"/>
        <v/>
      </c>
      <c r="D404" s="83" t="str">
        <f t="shared" ca="1" si="41"/>
        <v/>
      </c>
      <c r="E404" s="81">
        <f t="shared" ca="1" si="45"/>
        <v>0</v>
      </c>
      <c r="F404" s="83"/>
      <c r="G404" s="82" t="str">
        <f t="shared" ca="1" si="42"/>
        <v/>
      </c>
      <c r="H404" s="82" t="str">
        <f t="shared" ca="1" si="43"/>
        <v/>
      </c>
      <c r="I404" s="82" t="str">
        <f t="shared" ca="1" si="44"/>
        <v/>
      </c>
    </row>
    <row r="405" spans="2:9" ht="15" thickBot="1" x14ac:dyDescent="0.35">
      <c r="B405" s="79" t="str">
        <f t="shared" ca="1" si="46"/>
        <v/>
      </c>
      <c r="C405" s="80" t="str">
        <f t="shared" ca="1" si="40"/>
        <v/>
      </c>
      <c r="D405" s="83" t="str">
        <f t="shared" ca="1" si="41"/>
        <v/>
      </c>
      <c r="E405" s="81">
        <f t="shared" ca="1" si="45"/>
        <v>0</v>
      </c>
      <c r="F405" s="83"/>
      <c r="G405" s="82" t="str">
        <f t="shared" ca="1" si="42"/>
        <v/>
      </c>
      <c r="H405" s="82" t="str">
        <f t="shared" ca="1" si="43"/>
        <v/>
      </c>
      <c r="I405" s="82" t="str">
        <f t="shared" ca="1" si="44"/>
        <v/>
      </c>
    </row>
    <row r="406" spans="2:9" ht="15" thickBot="1" x14ac:dyDescent="0.35">
      <c r="B406" s="79" t="str">
        <f t="shared" ca="1" si="46"/>
        <v/>
      </c>
      <c r="C406" s="80" t="str">
        <f t="shared" ca="1" si="40"/>
        <v/>
      </c>
      <c r="D406" s="83" t="str">
        <f t="shared" ca="1" si="41"/>
        <v/>
      </c>
      <c r="E406" s="81">
        <f t="shared" ca="1" si="45"/>
        <v>0</v>
      </c>
      <c r="F406" s="83"/>
      <c r="G406" s="82" t="str">
        <f t="shared" ca="1" si="42"/>
        <v/>
      </c>
      <c r="H406" s="82" t="str">
        <f t="shared" ca="1" si="43"/>
        <v/>
      </c>
      <c r="I406" s="82" t="str">
        <f t="shared" ca="1" si="44"/>
        <v/>
      </c>
    </row>
    <row r="407" spans="2:9" ht="15" thickBot="1" x14ac:dyDescent="0.35">
      <c r="B407" s="79" t="str">
        <f t="shared" ca="1" si="46"/>
        <v/>
      </c>
      <c r="C407" s="80" t="str">
        <f t="shared" ca="1" si="40"/>
        <v/>
      </c>
      <c r="D407" s="83" t="str">
        <f t="shared" ca="1" si="41"/>
        <v/>
      </c>
      <c r="E407" s="81">
        <f t="shared" ca="1" si="45"/>
        <v>0</v>
      </c>
      <c r="F407" s="83"/>
      <c r="G407" s="82" t="str">
        <f t="shared" ca="1" si="42"/>
        <v/>
      </c>
      <c r="H407" s="82" t="str">
        <f t="shared" ca="1" si="43"/>
        <v/>
      </c>
      <c r="I407" s="82" t="str">
        <f t="shared" ca="1" si="44"/>
        <v/>
      </c>
    </row>
    <row r="408" spans="2:9" ht="15" thickBot="1" x14ac:dyDescent="0.35">
      <c r="B408" s="79" t="str">
        <f t="shared" ca="1" si="46"/>
        <v/>
      </c>
      <c r="C408" s="80" t="str">
        <f t="shared" ref="C408:C471" ca="1" si="47">IF($E$10="End of the Period",IF(B408="","",IF(OR(payment_frequency_5="Weekly",payment_frequency_5="Bi-weekly",payment_frequency_5="Semi-monthly"),first_payment_date_5+B408*VLOOKUP(payment_frequency_5,periodic_table,2,0),EDATE(first_payment_date_5,B408*VLOOKUP(payment_frequency_5,periodic_table,2,0)))),IF(B408="","",IF(OR(payment_frequency_5="Weekly",payment_frequency_5="Bi-weekly",payment_frequency_5="Semi-monthly"),first_payment_date_5+(B408-1)*VLOOKUP(payment_frequency_5,periodic_table,2,0),EDATE(first_payment_date_5,(B408-1)*VLOOKUP(payment_frequency_5,periodic_table,2,0)))))</f>
        <v/>
      </c>
      <c r="D408" s="83" t="str">
        <f t="shared" ref="D408:D471" ca="1" si="48">IF(B408="","",IF(I407&lt;payment_5,I407*(1+rate_5),payment_5))</f>
        <v/>
      </c>
      <c r="E408" s="81">
        <f t="shared" ca="1" si="45"/>
        <v>0</v>
      </c>
      <c r="F408" s="83"/>
      <c r="G408" s="82" t="str">
        <f t="shared" ref="G408:G471" ca="1" si="49">IF(AND(payment_type_5=1,B408=1),0,IF(B408="","",I407*rate_5))</f>
        <v/>
      </c>
      <c r="H408" s="82" t="str">
        <f t="shared" ca="1" si="43"/>
        <v/>
      </c>
      <c r="I408" s="82" t="str">
        <f t="shared" ca="1" si="44"/>
        <v/>
      </c>
    </row>
    <row r="409" spans="2:9" ht="15" thickBot="1" x14ac:dyDescent="0.35">
      <c r="B409" s="79" t="str">
        <f t="shared" ca="1" si="46"/>
        <v/>
      </c>
      <c r="C409" s="80" t="str">
        <f t="shared" ca="1" si="47"/>
        <v/>
      </c>
      <c r="D409" s="83" t="str">
        <f t="shared" ca="1" si="48"/>
        <v/>
      </c>
      <c r="E409" s="81">
        <f t="shared" ca="1" si="45"/>
        <v>0</v>
      </c>
      <c r="F409" s="83"/>
      <c r="G409" s="82" t="str">
        <f t="shared" ca="1" si="49"/>
        <v/>
      </c>
      <c r="H409" s="82" t="str">
        <f t="shared" ref="H409:H472" ca="1" si="50">IF(B409="","",D409-G409+E409+F409)</f>
        <v/>
      </c>
      <c r="I409" s="82" t="str">
        <f t="shared" ref="I409:I472" ca="1" si="51">IFERROR(IF(H409&lt;=0,"",I408-H409),"")</f>
        <v/>
      </c>
    </row>
    <row r="410" spans="2:9" ht="15" thickBot="1" x14ac:dyDescent="0.35">
      <c r="B410" s="79" t="str">
        <f t="shared" ca="1" si="46"/>
        <v/>
      </c>
      <c r="C410" s="80" t="str">
        <f t="shared" ca="1" si="47"/>
        <v/>
      </c>
      <c r="D410" s="83" t="str">
        <f t="shared" ca="1" si="48"/>
        <v/>
      </c>
      <c r="E410" s="81">
        <f t="shared" ca="1" si="45"/>
        <v>0</v>
      </c>
      <c r="F410" s="83"/>
      <c r="G410" s="82" t="str">
        <f t="shared" ca="1" si="49"/>
        <v/>
      </c>
      <c r="H410" s="82" t="str">
        <f t="shared" ca="1" si="50"/>
        <v/>
      </c>
      <c r="I410" s="82" t="str">
        <f t="shared" ca="1" si="51"/>
        <v/>
      </c>
    </row>
    <row r="411" spans="2:9" ht="15" thickBot="1" x14ac:dyDescent="0.35">
      <c r="B411" s="79" t="str">
        <f t="shared" ca="1" si="46"/>
        <v/>
      </c>
      <c r="C411" s="80" t="str">
        <f t="shared" ca="1" si="47"/>
        <v/>
      </c>
      <c r="D411" s="83" t="str">
        <f t="shared" ca="1" si="48"/>
        <v/>
      </c>
      <c r="E411" s="81">
        <f t="shared" ca="1" si="45"/>
        <v>0</v>
      </c>
      <c r="F411" s="83"/>
      <c r="G411" s="82" t="str">
        <f t="shared" ca="1" si="49"/>
        <v/>
      </c>
      <c r="H411" s="82" t="str">
        <f t="shared" ca="1" si="50"/>
        <v/>
      </c>
      <c r="I411" s="82" t="str">
        <f t="shared" ca="1" si="51"/>
        <v/>
      </c>
    </row>
    <row r="412" spans="2:9" ht="15" thickBot="1" x14ac:dyDescent="0.35">
      <c r="B412" s="79" t="str">
        <f t="shared" ca="1" si="46"/>
        <v/>
      </c>
      <c r="C412" s="80" t="str">
        <f t="shared" ca="1" si="47"/>
        <v/>
      </c>
      <c r="D412" s="83" t="str">
        <f t="shared" ca="1" si="48"/>
        <v/>
      </c>
      <c r="E412" s="81">
        <f t="shared" ca="1" si="45"/>
        <v>0</v>
      </c>
      <c r="F412" s="83"/>
      <c r="G412" s="82" t="str">
        <f t="shared" ca="1" si="49"/>
        <v/>
      </c>
      <c r="H412" s="82" t="str">
        <f t="shared" ca="1" si="50"/>
        <v/>
      </c>
      <c r="I412" s="82" t="str">
        <f t="shared" ca="1" si="51"/>
        <v/>
      </c>
    </row>
    <row r="413" spans="2:9" ht="15" thickBot="1" x14ac:dyDescent="0.35">
      <c r="B413" s="79" t="str">
        <f t="shared" ca="1" si="46"/>
        <v/>
      </c>
      <c r="C413" s="80" t="str">
        <f t="shared" ca="1" si="47"/>
        <v/>
      </c>
      <c r="D413" s="83" t="str">
        <f t="shared" ca="1" si="48"/>
        <v/>
      </c>
      <c r="E413" s="81">
        <f t="shared" ca="1" si="45"/>
        <v>0</v>
      </c>
      <c r="F413" s="83"/>
      <c r="G413" s="82" t="str">
        <f t="shared" ca="1" si="49"/>
        <v/>
      </c>
      <c r="H413" s="82" t="str">
        <f t="shared" ca="1" si="50"/>
        <v/>
      </c>
      <c r="I413" s="82" t="str">
        <f t="shared" ca="1" si="51"/>
        <v/>
      </c>
    </row>
    <row r="414" spans="2:9" ht="15" thickBot="1" x14ac:dyDescent="0.35">
      <c r="B414" s="79" t="str">
        <f t="shared" ca="1" si="46"/>
        <v/>
      </c>
      <c r="C414" s="80" t="str">
        <f t="shared" ca="1" si="47"/>
        <v/>
      </c>
      <c r="D414" s="83" t="str">
        <f t="shared" ca="1" si="48"/>
        <v/>
      </c>
      <c r="E414" s="81">
        <f t="shared" ca="1" si="45"/>
        <v>0</v>
      </c>
      <c r="F414" s="83"/>
      <c r="G414" s="82" t="str">
        <f t="shared" ca="1" si="49"/>
        <v/>
      </c>
      <c r="H414" s="82" t="str">
        <f t="shared" ca="1" si="50"/>
        <v/>
      </c>
      <c r="I414" s="82" t="str">
        <f t="shared" ca="1" si="51"/>
        <v/>
      </c>
    </row>
    <row r="415" spans="2:9" ht="15" thickBot="1" x14ac:dyDescent="0.35">
      <c r="B415" s="79" t="str">
        <f t="shared" ca="1" si="46"/>
        <v/>
      </c>
      <c r="C415" s="80" t="str">
        <f t="shared" ca="1" si="47"/>
        <v/>
      </c>
      <c r="D415" s="83" t="str">
        <f t="shared" ca="1" si="48"/>
        <v/>
      </c>
      <c r="E415" s="81">
        <f t="shared" ca="1" si="45"/>
        <v>0</v>
      </c>
      <c r="F415" s="83"/>
      <c r="G415" s="82" t="str">
        <f t="shared" ca="1" si="49"/>
        <v/>
      </c>
      <c r="H415" s="82" t="str">
        <f t="shared" ca="1" si="50"/>
        <v/>
      </c>
      <c r="I415" s="82" t="str">
        <f t="shared" ca="1" si="51"/>
        <v/>
      </c>
    </row>
    <row r="416" spans="2:9" ht="15" thickBot="1" x14ac:dyDescent="0.35">
      <c r="B416" s="79" t="str">
        <f t="shared" ca="1" si="46"/>
        <v/>
      </c>
      <c r="C416" s="80" t="str">
        <f t="shared" ca="1" si="47"/>
        <v/>
      </c>
      <c r="D416" s="83" t="str">
        <f t="shared" ca="1" si="48"/>
        <v/>
      </c>
      <c r="E416" s="81">
        <f t="shared" ca="1" si="45"/>
        <v>0</v>
      </c>
      <c r="F416" s="83"/>
      <c r="G416" s="82" t="str">
        <f t="shared" ca="1" si="49"/>
        <v/>
      </c>
      <c r="H416" s="82" t="str">
        <f t="shared" ca="1" si="50"/>
        <v/>
      </c>
      <c r="I416" s="82" t="str">
        <f t="shared" ca="1" si="51"/>
        <v/>
      </c>
    </row>
    <row r="417" spans="2:9" ht="15" thickBot="1" x14ac:dyDescent="0.35">
      <c r="B417" s="79" t="str">
        <f t="shared" ca="1" si="46"/>
        <v/>
      </c>
      <c r="C417" s="80" t="str">
        <f t="shared" ca="1" si="47"/>
        <v/>
      </c>
      <c r="D417" s="83" t="str">
        <f t="shared" ca="1" si="48"/>
        <v/>
      </c>
      <c r="E417" s="81">
        <f t="shared" ca="1" si="45"/>
        <v>0</v>
      </c>
      <c r="F417" s="83"/>
      <c r="G417" s="82" t="str">
        <f t="shared" ca="1" si="49"/>
        <v/>
      </c>
      <c r="H417" s="82" t="str">
        <f t="shared" ca="1" si="50"/>
        <v/>
      </c>
      <c r="I417" s="82" t="str">
        <f t="shared" ca="1" si="51"/>
        <v/>
      </c>
    </row>
    <row r="418" spans="2:9" ht="15" thickBot="1" x14ac:dyDescent="0.35">
      <c r="B418" s="79" t="str">
        <f t="shared" ca="1" si="46"/>
        <v/>
      </c>
      <c r="C418" s="80" t="str">
        <f t="shared" ca="1" si="47"/>
        <v/>
      </c>
      <c r="D418" s="83" t="str">
        <f t="shared" ca="1" si="48"/>
        <v/>
      </c>
      <c r="E418" s="81">
        <f t="shared" ca="1" si="45"/>
        <v>0</v>
      </c>
      <c r="F418" s="83"/>
      <c r="G418" s="82" t="str">
        <f t="shared" ca="1" si="49"/>
        <v/>
      </c>
      <c r="H418" s="82" t="str">
        <f t="shared" ca="1" si="50"/>
        <v/>
      </c>
      <c r="I418" s="82" t="str">
        <f t="shared" ca="1" si="51"/>
        <v/>
      </c>
    </row>
    <row r="419" spans="2:9" ht="15" thickBot="1" x14ac:dyDescent="0.35">
      <c r="B419" s="79" t="str">
        <f t="shared" ca="1" si="46"/>
        <v/>
      </c>
      <c r="C419" s="80" t="str">
        <f t="shared" ca="1" si="47"/>
        <v/>
      </c>
      <c r="D419" s="83" t="str">
        <f t="shared" ca="1" si="48"/>
        <v/>
      </c>
      <c r="E419" s="81">
        <f t="shared" ca="1" si="45"/>
        <v>0</v>
      </c>
      <c r="F419" s="83"/>
      <c r="G419" s="82" t="str">
        <f t="shared" ca="1" si="49"/>
        <v/>
      </c>
      <c r="H419" s="82" t="str">
        <f t="shared" ca="1" si="50"/>
        <v/>
      </c>
      <c r="I419" s="82" t="str">
        <f t="shared" ca="1" si="51"/>
        <v/>
      </c>
    </row>
    <row r="420" spans="2:9" ht="15" thickBot="1" x14ac:dyDescent="0.35">
      <c r="B420" s="79" t="str">
        <f t="shared" ca="1" si="46"/>
        <v/>
      </c>
      <c r="C420" s="80" t="str">
        <f t="shared" ca="1" si="47"/>
        <v/>
      </c>
      <c r="D420" s="83" t="str">
        <f t="shared" ca="1" si="48"/>
        <v/>
      </c>
      <c r="E420" s="81">
        <f t="shared" ref="E420:E483" ca="1" si="52">IFERROR(IF(I419-D420&lt;$E$13,0,IF(B420=$I$17,$E$13,IF(B420&lt;$I$17,0,IF(MOD(B420-$I$17,$E$18)=0,$E$13,0)))),0)</f>
        <v>0</v>
      </c>
      <c r="F420" s="83"/>
      <c r="G420" s="82" t="str">
        <f t="shared" ca="1" si="49"/>
        <v/>
      </c>
      <c r="H420" s="82" t="str">
        <f t="shared" ca="1" si="50"/>
        <v/>
      </c>
      <c r="I420" s="82" t="str">
        <f t="shared" ca="1" si="51"/>
        <v/>
      </c>
    </row>
    <row r="421" spans="2:9" ht="15" thickBot="1" x14ac:dyDescent="0.35">
      <c r="B421" s="79" t="str">
        <f t="shared" ca="1" si="46"/>
        <v/>
      </c>
      <c r="C421" s="80" t="str">
        <f t="shared" ca="1" si="47"/>
        <v/>
      </c>
      <c r="D421" s="83" t="str">
        <f t="shared" ca="1" si="48"/>
        <v/>
      </c>
      <c r="E421" s="81">
        <f t="shared" ca="1" si="52"/>
        <v>0</v>
      </c>
      <c r="F421" s="83"/>
      <c r="G421" s="82" t="str">
        <f t="shared" ca="1" si="49"/>
        <v/>
      </c>
      <c r="H421" s="82" t="str">
        <f t="shared" ca="1" si="50"/>
        <v/>
      </c>
      <c r="I421" s="82" t="str">
        <f t="shared" ca="1" si="51"/>
        <v/>
      </c>
    </row>
    <row r="422" spans="2:9" ht="15" thickBot="1" x14ac:dyDescent="0.35">
      <c r="B422" s="79" t="str">
        <f t="shared" ca="1" si="46"/>
        <v/>
      </c>
      <c r="C422" s="80" t="str">
        <f t="shared" ca="1" si="47"/>
        <v/>
      </c>
      <c r="D422" s="83" t="str">
        <f t="shared" ca="1" si="48"/>
        <v/>
      </c>
      <c r="E422" s="81">
        <f t="shared" ca="1" si="52"/>
        <v>0</v>
      </c>
      <c r="F422" s="83"/>
      <c r="G422" s="82" t="str">
        <f t="shared" ca="1" si="49"/>
        <v/>
      </c>
      <c r="H422" s="82" t="str">
        <f t="shared" ca="1" si="50"/>
        <v/>
      </c>
      <c r="I422" s="82" t="str">
        <f t="shared" ca="1" si="51"/>
        <v/>
      </c>
    </row>
    <row r="423" spans="2:9" ht="15" thickBot="1" x14ac:dyDescent="0.35">
      <c r="B423" s="79" t="str">
        <f t="shared" ca="1" si="46"/>
        <v/>
      </c>
      <c r="C423" s="80" t="str">
        <f t="shared" ca="1" si="47"/>
        <v/>
      </c>
      <c r="D423" s="83" t="str">
        <f t="shared" ca="1" si="48"/>
        <v/>
      </c>
      <c r="E423" s="81">
        <f t="shared" ca="1" si="52"/>
        <v>0</v>
      </c>
      <c r="F423" s="83"/>
      <c r="G423" s="82" t="str">
        <f t="shared" ca="1" si="49"/>
        <v/>
      </c>
      <c r="H423" s="82" t="str">
        <f t="shared" ca="1" si="50"/>
        <v/>
      </c>
      <c r="I423" s="82" t="str">
        <f t="shared" ca="1" si="51"/>
        <v/>
      </c>
    </row>
    <row r="424" spans="2:9" ht="15" thickBot="1" x14ac:dyDescent="0.35">
      <c r="B424" s="79" t="str">
        <f t="shared" ca="1" si="46"/>
        <v/>
      </c>
      <c r="C424" s="80" t="str">
        <f t="shared" ca="1" si="47"/>
        <v/>
      </c>
      <c r="D424" s="83" t="str">
        <f t="shared" ca="1" si="48"/>
        <v/>
      </c>
      <c r="E424" s="81">
        <f t="shared" ca="1" si="52"/>
        <v>0</v>
      </c>
      <c r="F424" s="83"/>
      <c r="G424" s="82" t="str">
        <f t="shared" ca="1" si="49"/>
        <v/>
      </c>
      <c r="H424" s="82" t="str">
        <f t="shared" ca="1" si="50"/>
        <v/>
      </c>
      <c r="I424" s="82" t="str">
        <f t="shared" ca="1" si="51"/>
        <v/>
      </c>
    </row>
    <row r="425" spans="2:9" ht="15" thickBot="1" x14ac:dyDescent="0.35">
      <c r="B425" s="79" t="str">
        <f t="shared" ca="1" si="46"/>
        <v/>
      </c>
      <c r="C425" s="80" t="str">
        <f t="shared" ca="1" si="47"/>
        <v/>
      </c>
      <c r="D425" s="83" t="str">
        <f t="shared" ca="1" si="48"/>
        <v/>
      </c>
      <c r="E425" s="81">
        <f t="shared" ca="1" si="52"/>
        <v>0</v>
      </c>
      <c r="F425" s="83"/>
      <c r="G425" s="82" t="str">
        <f t="shared" ca="1" si="49"/>
        <v/>
      </c>
      <c r="H425" s="82" t="str">
        <f t="shared" ca="1" si="50"/>
        <v/>
      </c>
      <c r="I425" s="82" t="str">
        <f t="shared" ca="1" si="51"/>
        <v/>
      </c>
    </row>
    <row r="426" spans="2:9" ht="15" thickBot="1" x14ac:dyDescent="0.35">
      <c r="B426" s="79" t="str">
        <f t="shared" ca="1" si="46"/>
        <v/>
      </c>
      <c r="C426" s="80" t="str">
        <f t="shared" ca="1" si="47"/>
        <v/>
      </c>
      <c r="D426" s="83" t="str">
        <f t="shared" ca="1" si="48"/>
        <v/>
      </c>
      <c r="E426" s="81">
        <f t="shared" ca="1" si="52"/>
        <v>0</v>
      </c>
      <c r="F426" s="83"/>
      <c r="G426" s="82" t="str">
        <f t="shared" ca="1" si="49"/>
        <v/>
      </c>
      <c r="H426" s="82" t="str">
        <f t="shared" ca="1" si="50"/>
        <v/>
      </c>
      <c r="I426" s="82" t="str">
        <f t="shared" ca="1" si="51"/>
        <v/>
      </c>
    </row>
    <row r="427" spans="2:9" ht="15" thickBot="1" x14ac:dyDescent="0.35">
      <c r="B427" s="79" t="str">
        <f t="shared" ca="1" si="46"/>
        <v/>
      </c>
      <c r="C427" s="80" t="str">
        <f t="shared" ca="1" si="47"/>
        <v/>
      </c>
      <c r="D427" s="83" t="str">
        <f t="shared" ca="1" si="48"/>
        <v/>
      </c>
      <c r="E427" s="81">
        <f t="shared" ca="1" si="52"/>
        <v>0</v>
      </c>
      <c r="F427" s="83"/>
      <c r="G427" s="82" t="str">
        <f t="shared" ca="1" si="49"/>
        <v/>
      </c>
      <c r="H427" s="82" t="str">
        <f t="shared" ca="1" si="50"/>
        <v/>
      </c>
      <c r="I427" s="82" t="str">
        <f t="shared" ca="1" si="51"/>
        <v/>
      </c>
    </row>
    <row r="428" spans="2:9" ht="15" thickBot="1" x14ac:dyDescent="0.35">
      <c r="B428" s="79" t="str">
        <f t="shared" ca="1" si="46"/>
        <v/>
      </c>
      <c r="C428" s="80" t="str">
        <f t="shared" ca="1" si="47"/>
        <v/>
      </c>
      <c r="D428" s="83" t="str">
        <f t="shared" ca="1" si="48"/>
        <v/>
      </c>
      <c r="E428" s="81">
        <f t="shared" ca="1" si="52"/>
        <v>0</v>
      </c>
      <c r="F428" s="83"/>
      <c r="G428" s="82" t="str">
        <f t="shared" ca="1" si="49"/>
        <v/>
      </c>
      <c r="H428" s="82" t="str">
        <f t="shared" ca="1" si="50"/>
        <v/>
      </c>
      <c r="I428" s="82" t="str">
        <f t="shared" ca="1" si="51"/>
        <v/>
      </c>
    </row>
    <row r="429" spans="2:9" ht="15" thickBot="1" x14ac:dyDescent="0.35">
      <c r="B429" s="79" t="str">
        <f t="shared" ca="1" si="46"/>
        <v/>
      </c>
      <c r="C429" s="80" t="str">
        <f t="shared" ca="1" si="47"/>
        <v/>
      </c>
      <c r="D429" s="83" t="str">
        <f t="shared" ca="1" si="48"/>
        <v/>
      </c>
      <c r="E429" s="81">
        <f t="shared" ca="1" si="52"/>
        <v>0</v>
      </c>
      <c r="F429" s="83"/>
      <c r="G429" s="82" t="str">
        <f t="shared" ca="1" si="49"/>
        <v/>
      </c>
      <c r="H429" s="82" t="str">
        <f t="shared" ca="1" si="50"/>
        <v/>
      </c>
      <c r="I429" s="82" t="str">
        <f t="shared" ca="1" si="51"/>
        <v/>
      </c>
    </row>
    <row r="430" spans="2:9" ht="15" thickBot="1" x14ac:dyDescent="0.35">
      <c r="B430" s="79" t="str">
        <f t="shared" ca="1" si="46"/>
        <v/>
      </c>
      <c r="C430" s="80" t="str">
        <f t="shared" ca="1" si="47"/>
        <v/>
      </c>
      <c r="D430" s="83" t="str">
        <f t="shared" ca="1" si="48"/>
        <v/>
      </c>
      <c r="E430" s="81">
        <f t="shared" ca="1" si="52"/>
        <v>0</v>
      </c>
      <c r="F430" s="83"/>
      <c r="G430" s="82" t="str">
        <f t="shared" ca="1" si="49"/>
        <v/>
      </c>
      <c r="H430" s="82" t="str">
        <f t="shared" ca="1" si="50"/>
        <v/>
      </c>
      <c r="I430" s="82" t="str">
        <f t="shared" ca="1" si="51"/>
        <v/>
      </c>
    </row>
    <row r="431" spans="2:9" ht="15" thickBot="1" x14ac:dyDescent="0.35">
      <c r="B431" s="79" t="str">
        <f t="shared" ref="B431:B494" ca="1" si="53">IFERROR(IF(I430&lt;=0,"",B430+1),"")</f>
        <v/>
      </c>
      <c r="C431" s="80" t="str">
        <f t="shared" ca="1" si="47"/>
        <v/>
      </c>
      <c r="D431" s="83" t="str">
        <f t="shared" ca="1" si="48"/>
        <v/>
      </c>
      <c r="E431" s="81">
        <f t="shared" ca="1" si="52"/>
        <v>0</v>
      </c>
      <c r="F431" s="83"/>
      <c r="G431" s="82" t="str">
        <f t="shared" ca="1" si="49"/>
        <v/>
      </c>
      <c r="H431" s="82" t="str">
        <f t="shared" ca="1" si="50"/>
        <v/>
      </c>
      <c r="I431" s="82" t="str">
        <f t="shared" ca="1" si="51"/>
        <v/>
      </c>
    </row>
    <row r="432" spans="2:9" ht="15" thickBot="1" x14ac:dyDescent="0.35">
      <c r="B432" s="79" t="str">
        <f t="shared" ca="1" si="53"/>
        <v/>
      </c>
      <c r="C432" s="80" t="str">
        <f t="shared" ca="1" si="47"/>
        <v/>
      </c>
      <c r="D432" s="83" t="str">
        <f t="shared" ca="1" si="48"/>
        <v/>
      </c>
      <c r="E432" s="81">
        <f t="shared" ca="1" si="52"/>
        <v>0</v>
      </c>
      <c r="F432" s="83"/>
      <c r="G432" s="82" t="str">
        <f t="shared" ca="1" si="49"/>
        <v/>
      </c>
      <c r="H432" s="82" t="str">
        <f t="shared" ca="1" si="50"/>
        <v/>
      </c>
      <c r="I432" s="82" t="str">
        <f t="shared" ca="1" si="51"/>
        <v/>
      </c>
    </row>
    <row r="433" spans="2:9" ht="15" thickBot="1" x14ac:dyDescent="0.35">
      <c r="B433" s="79" t="str">
        <f t="shared" ca="1" si="53"/>
        <v/>
      </c>
      <c r="C433" s="80" t="str">
        <f t="shared" ca="1" si="47"/>
        <v/>
      </c>
      <c r="D433" s="83" t="str">
        <f t="shared" ca="1" si="48"/>
        <v/>
      </c>
      <c r="E433" s="81">
        <f t="shared" ca="1" si="52"/>
        <v>0</v>
      </c>
      <c r="F433" s="83"/>
      <c r="G433" s="82" t="str">
        <f t="shared" ca="1" si="49"/>
        <v/>
      </c>
      <c r="H433" s="82" t="str">
        <f t="shared" ca="1" si="50"/>
        <v/>
      </c>
      <c r="I433" s="82" t="str">
        <f t="shared" ca="1" si="51"/>
        <v/>
      </c>
    </row>
    <row r="434" spans="2:9" ht="15" thickBot="1" x14ac:dyDescent="0.35">
      <c r="B434" s="79" t="str">
        <f t="shared" ca="1" si="53"/>
        <v/>
      </c>
      <c r="C434" s="80" t="str">
        <f t="shared" ca="1" si="47"/>
        <v/>
      </c>
      <c r="D434" s="83" t="str">
        <f t="shared" ca="1" si="48"/>
        <v/>
      </c>
      <c r="E434" s="81">
        <f t="shared" ca="1" si="52"/>
        <v>0</v>
      </c>
      <c r="F434" s="83"/>
      <c r="G434" s="82" t="str">
        <f t="shared" ca="1" si="49"/>
        <v/>
      </c>
      <c r="H434" s="82" t="str">
        <f t="shared" ca="1" si="50"/>
        <v/>
      </c>
      <c r="I434" s="82" t="str">
        <f t="shared" ca="1" si="51"/>
        <v/>
      </c>
    </row>
    <row r="435" spans="2:9" ht="15" thickBot="1" x14ac:dyDescent="0.35">
      <c r="B435" s="79" t="str">
        <f t="shared" ca="1" si="53"/>
        <v/>
      </c>
      <c r="C435" s="80" t="str">
        <f t="shared" ca="1" si="47"/>
        <v/>
      </c>
      <c r="D435" s="83" t="str">
        <f t="shared" ca="1" si="48"/>
        <v/>
      </c>
      <c r="E435" s="81">
        <f t="shared" ca="1" si="52"/>
        <v>0</v>
      </c>
      <c r="F435" s="83"/>
      <c r="G435" s="82" t="str">
        <f t="shared" ca="1" si="49"/>
        <v/>
      </c>
      <c r="H435" s="82" t="str">
        <f t="shared" ca="1" si="50"/>
        <v/>
      </c>
      <c r="I435" s="82" t="str">
        <f t="shared" ca="1" si="51"/>
        <v/>
      </c>
    </row>
    <row r="436" spans="2:9" ht="15" thickBot="1" x14ac:dyDescent="0.35">
      <c r="B436" s="79" t="str">
        <f t="shared" ca="1" si="53"/>
        <v/>
      </c>
      <c r="C436" s="80" t="str">
        <f t="shared" ca="1" si="47"/>
        <v/>
      </c>
      <c r="D436" s="83" t="str">
        <f t="shared" ca="1" si="48"/>
        <v/>
      </c>
      <c r="E436" s="81">
        <f t="shared" ca="1" si="52"/>
        <v>0</v>
      </c>
      <c r="F436" s="83"/>
      <c r="G436" s="82" t="str">
        <f t="shared" ca="1" si="49"/>
        <v/>
      </c>
      <c r="H436" s="82" t="str">
        <f t="shared" ca="1" si="50"/>
        <v/>
      </c>
      <c r="I436" s="82" t="str">
        <f t="shared" ca="1" si="51"/>
        <v/>
      </c>
    </row>
    <row r="437" spans="2:9" ht="15" thickBot="1" x14ac:dyDescent="0.35">
      <c r="B437" s="79" t="str">
        <f t="shared" ca="1" si="53"/>
        <v/>
      </c>
      <c r="C437" s="80" t="str">
        <f t="shared" ca="1" si="47"/>
        <v/>
      </c>
      <c r="D437" s="83" t="str">
        <f t="shared" ca="1" si="48"/>
        <v/>
      </c>
      <c r="E437" s="81">
        <f t="shared" ca="1" si="52"/>
        <v>0</v>
      </c>
      <c r="F437" s="83"/>
      <c r="G437" s="82" t="str">
        <f t="shared" ca="1" si="49"/>
        <v/>
      </c>
      <c r="H437" s="82" t="str">
        <f t="shared" ca="1" si="50"/>
        <v/>
      </c>
      <c r="I437" s="82" t="str">
        <f t="shared" ca="1" si="51"/>
        <v/>
      </c>
    </row>
    <row r="438" spans="2:9" ht="15" thickBot="1" x14ac:dyDescent="0.35">
      <c r="B438" s="79" t="str">
        <f t="shared" ca="1" si="53"/>
        <v/>
      </c>
      <c r="C438" s="80" t="str">
        <f t="shared" ca="1" si="47"/>
        <v/>
      </c>
      <c r="D438" s="83" t="str">
        <f t="shared" ca="1" si="48"/>
        <v/>
      </c>
      <c r="E438" s="81">
        <f t="shared" ca="1" si="52"/>
        <v>0</v>
      </c>
      <c r="F438" s="83"/>
      <c r="G438" s="82" t="str">
        <f t="shared" ca="1" si="49"/>
        <v/>
      </c>
      <c r="H438" s="82" t="str">
        <f t="shared" ca="1" si="50"/>
        <v/>
      </c>
      <c r="I438" s="82" t="str">
        <f t="shared" ca="1" si="51"/>
        <v/>
      </c>
    </row>
    <row r="439" spans="2:9" ht="15" thickBot="1" x14ac:dyDescent="0.35">
      <c r="B439" s="79" t="str">
        <f t="shared" ca="1" si="53"/>
        <v/>
      </c>
      <c r="C439" s="80" t="str">
        <f t="shared" ca="1" si="47"/>
        <v/>
      </c>
      <c r="D439" s="83" t="str">
        <f t="shared" ca="1" si="48"/>
        <v/>
      </c>
      <c r="E439" s="81">
        <f t="shared" ca="1" si="52"/>
        <v>0</v>
      </c>
      <c r="F439" s="83"/>
      <c r="G439" s="82" t="str">
        <f t="shared" ca="1" si="49"/>
        <v/>
      </c>
      <c r="H439" s="82" t="str">
        <f t="shared" ca="1" si="50"/>
        <v/>
      </c>
      <c r="I439" s="82" t="str">
        <f t="shared" ca="1" si="51"/>
        <v/>
      </c>
    </row>
    <row r="440" spans="2:9" ht="15" thickBot="1" x14ac:dyDescent="0.35">
      <c r="B440" s="79" t="str">
        <f t="shared" ca="1" si="53"/>
        <v/>
      </c>
      <c r="C440" s="80" t="str">
        <f t="shared" ca="1" si="47"/>
        <v/>
      </c>
      <c r="D440" s="83" t="str">
        <f t="shared" ca="1" si="48"/>
        <v/>
      </c>
      <c r="E440" s="81">
        <f t="shared" ca="1" si="52"/>
        <v>0</v>
      </c>
      <c r="F440" s="83"/>
      <c r="G440" s="82" t="str">
        <f t="shared" ca="1" si="49"/>
        <v/>
      </c>
      <c r="H440" s="82" t="str">
        <f t="shared" ca="1" si="50"/>
        <v/>
      </c>
      <c r="I440" s="82" t="str">
        <f t="shared" ca="1" si="51"/>
        <v/>
      </c>
    </row>
    <row r="441" spans="2:9" ht="15" thickBot="1" x14ac:dyDescent="0.35">
      <c r="B441" s="79" t="str">
        <f t="shared" ca="1" si="53"/>
        <v/>
      </c>
      <c r="C441" s="80" t="str">
        <f t="shared" ca="1" si="47"/>
        <v/>
      </c>
      <c r="D441" s="83" t="str">
        <f t="shared" ca="1" si="48"/>
        <v/>
      </c>
      <c r="E441" s="81">
        <f t="shared" ca="1" si="52"/>
        <v>0</v>
      </c>
      <c r="F441" s="83"/>
      <c r="G441" s="82" t="str">
        <f t="shared" ca="1" si="49"/>
        <v/>
      </c>
      <c r="H441" s="82" t="str">
        <f t="shared" ca="1" si="50"/>
        <v/>
      </c>
      <c r="I441" s="82" t="str">
        <f t="shared" ca="1" si="51"/>
        <v/>
      </c>
    </row>
    <row r="442" spans="2:9" ht="15" thickBot="1" x14ac:dyDescent="0.35">
      <c r="B442" s="79" t="str">
        <f t="shared" ca="1" si="53"/>
        <v/>
      </c>
      <c r="C442" s="80" t="str">
        <f t="shared" ca="1" si="47"/>
        <v/>
      </c>
      <c r="D442" s="83" t="str">
        <f t="shared" ca="1" si="48"/>
        <v/>
      </c>
      <c r="E442" s="81">
        <f t="shared" ca="1" si="52"/>
        <v>0</v>
      </c>
      <c r="F442" s="83"/>
      <c r="G442" s="82" t="str">
        <f t="shared" ca="1" si="49"/>
        <v/>
      </c>
      <c r="H442" s="82" t="str">
        <f t="shared" ca="1" si="50"/>
        <v/>
      </c>
      <c r="I442" s="82" t="str">
        <f t="shared" ca="1" si="51"/>
        <v/>
      </c>
    </row>
    <row r="443" spans="2:9" ht="15" thickBot="1" x14ac:dyDescent="0.35">
      <c r="B443" s="79" t="str">
        <f t="shared" ca="1" si="53"/>
        <v/>
      </c>
      <c r="C443" s="80" t="str">
        <f t="shared" ca="1" si="47"/>
        <v/>
      </c>
      <c r="D443" s="83" t="str">
        <f t="shared" ca="1" si="48"/>
        <v/>
      </c>
      <c r="E443" s="81">
        <f t="shared" ca="1" si="52"/>
        <v>0</v>
      </c>
      <c r="F443" s="83"/>
      <c r="G443" s="82" t="str">
        <f t="shared" ca="1" si="49"/>
        <v/>
      </c>
      <c r="H443" s="82" t="str">
        <f t="shared" ca="1" si="50"/>
        <v/>
      </c>
      <c r="I443" s="82" t="str">
        <f t="shared" ca="1" si="51"/>
        <v/>
      </c>
    </row>
    <row r="444" spans="2:9" ht="15" thickBot="1" x14ac:dyDescent="0.35">
      <c r="B444" s="79" t="str">
        <f t="shared" ca="1" si="53"/>
        <v/>
      </c>
      <c r="C444" s="80" t="str">
        <f t="shared" ca="1" si="47"/>
        <v/>
      </c>
      <c r="D444" s="83" t="str">
        <f t="shared" ca="1" si="48"/>
        <v/>
      </c>
      <c r="E444" s="81">
        <f t="shared" ca="1" si="52"/>
        <v>0</v>
      </c>
      <c r="F444" s="83"/>
      <c r="G444" s="82" t="str">
        <f t="shared" ca="1" si="49"/>
        <v/>
      </c>
      <c r="H444" s="82" t="str">
        <f t="shared" ca="1" si="50"/>
        <v/>
      </c>
      <c r="I444" s="82" t="str">
        <f t="shared" ca="1" si="51"/>
        <v/>
      </c>
    </row>
    <row r="445" spans="2:9" ht="15" thickBot="1" x14ac:dyDescent="0.35">
      <c r="B445" s="79" t="str">
        <f t="shared" ca="1" si="53"/>
        <v/>
      </c>
      <c r="C445" s="80" t="str">
        <f t="shared" ca="1" si="47"/>
        <v/>
      </c>
      <c r="D445" s="83" t="str">
        <f t="shared" ca="1" si="48"/>
        <v/>
      </c>
      <c r="E445" s="81">
        <f t="shared" ca="1" si="52"/>
        <v>0</v>
      </c>
      <c r="F445" s="83"/>
      <c r="G445" s="82" t="str">
        <f t="shared" ca="1" si="49"/>
        <v/>
      </c>
      <c r="H445" s="82" t="str">
        <f t="shared" ca="1" si="50"/>
        <v/>
      </c>
      <c r="I445" s="82" t="str">
        <f t="shared" ca="1" si="51"/>
        <v/>
      </c>
    </row>
    <row r="446" spans="2:9" ht="15" thickBot="1" x14ac:dyDescent="0.35">
      <c r="B446" s="79" t="str">
        <f t="shared" ca="1" si="53"/>
        <v/>
      </c>
      <c r="C446" s="80" t="str">
        <f t="shared" ca="1" si="47"/>
        <v/>
      </c>
      <c r="D446" s="83" t="str">
        <f t="shared" ca="1" si="48"/>
        <v/>
      </c>
      <c r="E446" s="81">
        <f t="shared" ca="1" si="52"/>
        <v>0</v>
      </c>
      <c r="F446" s="83"/>
      <c r="G446" s="82" t="str">
        <f t="shared" ca="1" si="49"/>
        <v/>
      </c>
      <c r="H446" s="82" t="str">
        <f t="shared" ca="1" si="50"/>
        <v/>
      </c>
      <c r="I446" s="82" t="str">
        <f t="shared" ca="1" si="51"/>
        <v/>
      </c>
    </row>
    <row r="447" spans="2:9" ht="15" thickBot="1" x14ac:dyDescent="0.35">
      <c r="B447" s="79" t="str">
        <f t="shared" ca="1" si="53"/>
        <v/>
      </c>
      <c r="C447" s="80" t="str">
        <f t="shared" ca="1" si="47"/>
        <v/>
      </c>
      <c r="D447" s="83" t="str">
        <f t="shared" ca="1" si="48"/>
        <v/>
      </c>
      <c r="E447" s="81">
        <f t="shared" ca="1" si="52"/>
        <v>0</v>
      </c>
      <c r="F447" s="83"/>
      <c r="G447" s="82" t="str">
        <f t="shared" ca="1" si="49"/>
        <v/>
      </c>
      <c r="H447" s="82" t="str">
        <f t="shared" ca="1" si="50"/>
        <v/>
      </c>
      <c r="I447" s="82" t="str">
        <f t="shared" ca="1" si="51"/>
        <v/>
      </c>
    </row>
    <row r="448" spans="2:9" ht="15" thickBot="1" x14ac:dyDescent="0.35">
      <c r="B448" s="79" t="str">
        <f t="shared" ca="1" si="53"/>
        <v/>
      </c>
      <c r="C448" s="80" t="str">
        <f t="shared" ca="1" si="47"/>
        <v/>
      </c>
      <c r="D448" s="83" t="str">
        <f t="shared" ca="1" si="48"/>
        <v/>
      </c>
      <c r="E448" s="81">
        <f t="shared" ca="1" si="52"/>
        <v>0</v>
      </c>
      <c r="F448" s="83"/>
      <c r="G448" s="82" t="str">
        <f t="shared" ca="1" si="49"/>
        <v/>
      </c>
      <c r="H448" s="82" t="str">
        <f t="shared" ca="1" si="50"/>
        <v/>
      </c>
      <c r="I448" s="82" t="str">
        <f t="shared" ca="1" si="51"/>
        <v/>
      </c>
    </row>
    <row r="449" spans="2:9" ht="15" thickBot="1" x14ac:dyDescent="0.35">
      <c r="B449" s="79" t="str">
        <f t="shared" ca="1" si="53"/>
        <v/>
      </c>
      <c r="C449" s="80" t="str">
        <f t="shared" ca="1" si="47"/>
        <v/>
      </c>
      <c r="D449" s="83" t="str">
        <f t="shared" ca="1" si="48"/>
        <v/>
      </c>
      <c r="E449" s="81">
        <f t="shared" ca="1" si="52"/>
        <v>0</v>
      </c>
      <c r="F449" s="83"/>
      <c r="G449" s="82" t="str">
        <f t="shared" ca="1" si="49"/>
        <v/>
      </c>
      <c r="H449" s="82" t="str">
        <f t="shared" ca="1" si="50"/>
        <v/>
      </c>
      <c r="I449" s="82" t="str">
        <f t="shared" ca="1" si="51"/>
        <v/>
      </c>
    </row>
    <row r="450" spans="2:9" ht="15" thickBot="1" x14ac:dyDescent="0.35">
      <c r="B450" s="79" t="str">
        <f t="shared" ca="1" si="53"/>
        <v/>
      </c>
      <c r="C450" s="80" t="str">
        <f t="shared" ca="1" si="47"/>
        <v/>
      </c>
      <c r="D450" s="83" t="str">
        <f t="shared" ca="1" si="48"/>
        <v/>
      </c>
      <c r="E450" s="81">
        <f t="shared" ca="1" si="52"/>
        <v>0</v>
      </c>
      <c r="F450" s="83"/>
      <c r="G450" s="82" t="str">
        <f t="shared" ca="1" si="49"/>
        <v/>
      </c>
      <c r="H450" s="82" t="str">
        <f t="shared" ca="1" si="50"/>
        <v/>
      </c>
      <c r="I450" s="82" t="str">
        <f t="shared" ca="1" si="51"/>
        <v/>
      </c>
    </row>
    <row r="451" spans="2:9" ht="15" thickBot="1" x14ac:dyDescent="0.35">
      <c r="B451" s="79" t="str">
        <f t="shared" ca="1" si="53"/>
        <v/>
      </c>
      <c r="C451" s="80" t="str">
        <f t="shared" ca="1" si="47"/>
        <v/>
      </c>
      <c r="D451" s="83" t="str">
        <f t="shared" ca="1" si="48"/>
        <v/>
      </c>
      <c r="E451" s="81">
        <f t="shared" ca="1" si="52"/>
        <v>0</v>
      </c>
      <c r="F451" s="83"/>
      <c r="G451" s="82" t="str">
        <f t="shared" ca="1" si="49"/>
        <v/>
      </c>
      <c r="H451" s="82" t="str">
        <f t="shared" ca="1" si="50"/>
        <v/>
      </c>
      <c r="I451" s="82" t="str">
        <f t="shared" ca="1" si="51"/>
        <v/>
      </c>
    </row>
    <row r="452" spans="2:9" ht="15" thickBot="1" x14ac:dyDescent="0.35">
      <c r="B452" s="79" t="str">
        <f t="shared" ca="1" si="53"/>
        <v/>
      </c>
      <c r="C452" s="80" t="str">
        <f t="shared" ca="1" si="47"/>
        <v/>
      </c>
      <c r="D452" s="83" t="str">
        <f t="shared" ca="1" si="48"/>
        <v/>
      </c>
      <c r="E452" s="81">
        <f t="shared" ca="1" si="52"/>
        <v>0</v>
      </c>
      <c r="F452" s="83"/>
      <c r="G452" s="82" t="str">
        <f t="shared" ca="1" si="49"/>
        <v/>
      </c>
      <c r="H452" s="82" t="str">
        <f t="shared" ca="1" si="50"/>
        <v/>
      </c>
      <c r="I452" s="82" t="str">
        <f t="shared" ca="1" si="51"/>
        <v/>
      </c>
    </row>
    <row r="453" spans="2:9" ht="15" thickBot="1" x14ac:dyDescent="0.35">
      <c r="B453" s="79" t="str">
        <f t="shared" ca="1" si="53"/>
        <v/>
      </c>
      <c r="C453" s="80" t="str">
        <f t="shared" ca="1" si="47"/>
        <v/>
      </c>
      <c r="D453" s="83" t="str">
        <f t="shared" ca="1" si="48"/>
        <v/>
      </c>
      <c r="E453" s="81">
        <f t="shared" ca="1" si="52"/>
        <v>0</v>
      </c>
      <c r="F453" s="83"/>
      <c r="G453" s="82" t="str">
        <f t="shared" ca="1" si="49"/>
        <v/>
      </c>
      <c r="H453" s="82" t="str">
        <f t="shared" ca="1" si="50"/>
        <v/>
      </c>
      <c r="I453" s="82" t="str">
        <f t="shared" ca="1" si="51"/>
        <v/>
      </c>
    </row>
    <row r="454" spans="2:9" ht="15" thickBot="1" x14ac:dyDescent="0.35">
      <c r="B454" s="79" t="str">
        <f t="shared" ca="1" si="53"/>
        <v/>
      </c>
      <c r="C454" s="80" t="str">
        <f t="shared" ca="1" si="47"/>
        <v/>
      </c>
      <c r="D454" s="83" t="str">
        <f t="shared" ca="1" si="48"/>
        <v/>
      </c>
      <c r="E454" s="81">
        <f t="shared" ca="1" si="52"/>
        <v>0</v>
      </c>
      <c r="F454" s="83"/>
      <c r="G454" s="82" t="str">
        <f t="shared" ca="1" si="49"/>
        <v/>
      </c>
      <c r="H454" s="82" t="str">
        <f t="shared" ca="1" si="50"/>
        <v/>
      </c>
      <c r="I454" s="82" t="str">
        <f t="shared" ca="1" si="51"/>
        <v/>
      </c>
    </row>
    <row r="455" spans="2:9" ht="15" thickBot="1" x14ac:dyDescent="0.35">
      <c r="B455" s="79" t="str">
        <f t="shared" ca="1" si="53"/>
        <v/>
      </c>
      <c r="C455" s="80" t="str">
        <f t="shared" ca="1" si="47"/>
        <v/>
      </c>
      <c r="D455" s="83" t="str">
        <f t="shared" ca="1" si="48"/>
        <v/>
      </c>
      <c r="E455" s="81">
        <f t="shared" ca="1" si="52"/>
        <v>0</v>
      </c>
      <c r="F455" s="83"/>
      <c r="G455" s="82" t="str">
        <f t="shared" ca="1" si="49"/>
        <v/>
      </c>
      <c r="H455" s="82" t="str">
        <f t="shared" ca="1" si="50"/>
        <v/>
      </c>
      <c r="I455" s="82" t="str">
        <f t="shared" ca="1" si="51"/>
        <v/>
      </c>
    </row>
    <row r="456" spans="2:9" ht="15" thickBot="1" x14ac:dyDescent="0.35">
      <c r="B456" s="79" t="str">
        <f t="shared" ca="1" si="53"/>
        <v/>
      </c>
      <c r="C456" s="80" t="str">
        <f t="shared" ca="1" si="47"/>
        <v/>
      </c>
      <c r="D456" s="83" t="str">
        <f t="shared" ca="1" si="48"/>
        <v/>
      </c>
      <c r="E456" s="81">
        <f t="shared" ca="1" si="52"/>
        <v>0</v>
      </c>
      <c r="F456" s="83"/>
      <c r="G456" s="82" t="str">
        <f t="shared" ca="1" si="49"/>
        <v/>
      </c>
      <c r="H456" s="82" t="str">
        <f t="shared" ca="1" si="50"/>
        <v/>
      </c>
      <c r="I456" s="82" t="str">
        <f t="shared" ca="1" si="51"/>
        <v/>
      </c>
    </row>
    <row r="457" spans="2:9" ht="15" thickBot="1" x14ac:dyDescent="0.35">
      <c r="B457" s="79" t="str">
        <f t="shared" ca="1" si="53"/>
        <v/>
      </c>
      <c r="C457" s="80" t="str">
        <f t="shared" ca="1" si="47"/>
        <v/>
      </c>
      <c r="D457" s="83" t="str">
        <f t="shared" ca="1" si="48"/>
        <v/>
      </c>
      <c r="E457" s="81">
        <f t="shared" ca="1" si="52"/>
        <v>0</v>
      </c>
      <c r="F457" s="83"/>
      <c r="G457" s="82" t="str">
        <f t="shared" ca="1" si="49"/>
        <v/>
      </c>
      <c r="H457" s="82" t="str">
        <f t="shared" ca="1" si="50"/>
        <v/>
      </c>
      <c r="I457" s="82" t="str">
        <f t="shared" ca="1" si="51"/>
        <v/>
      </c>
    </row>
    <row r="458" spans="2:9" ht="15" thickBot="1" x14ac:dyDescent="0.35">
      <c r="B458" s="79" t="str">
        <f t="shared" ca="1" si="53"/>
        <v/>
      </c>
      <c r="C458" s="80" t="str">
        <f t="shared" ca="1" si="47"/>
        <v/>
      </c>
      <c r="D458" s="83" t="str">
        <f t="shared" ca="1" si="48"/>
        <v/>
      </c>
      <c r="E458" s="81">
        <f t="shared" ca="1" si="52"/>
        <v>0</v>
      </c>
      <c r="F458" s="83"/>
      <c r="G458" s="82" t="str">
        <f t="shared" ca="1" si="49"/>
        <v/>
      </c>
      <c r="H458" s="82" t="str">
        <f t="shared" ca="1" si="50"/>
        <v/>
      </c>
      <c r="I458" s="82" t="str">
        <f t="shared" ca="1" si="51"/>
        <v/>
      </c>
    </row>
    <row r="459" spans="2:9" ht="15" thickBot="1" x14ac:dyDescent="0.35">
      <c r="B459" s="79" t="str">
        <f t="shared" ca="1" si="53"/>
        <v/>
      </c>
      <c r="C459" s="80" t="str">
        <f t="shared" ca="1" si="47"/>
        <v/>
      </c>
      <c r="D459" s="83" t="str">
        <f t="shared" ca="1" si="48"/>
        <v/>
      </c>
      <c r="E459" s="81">
        <f t="shared" ca="1" si="52"/>
        <v>0</v>
      </c>
      <c r="F459" s="83"/>
      <c r="G459" s="82" t="str">
        <f t="shared" ca="1" si="49"/>
        <v/>
      </c>
      <c r="H459" s="82" t="str">
        <f t="shared" ca="1" si="50"/>
        <v/>
      </c>
      <c r="I459" s="82" t="str">
        <f t="shared" ca="1" si="51"/>
        <v/>
      </c>
    </row>
    <row r="460" spans="2:9" ht="15" thickBot="1" x14ac:dyDescent="0.35">
      <c r="B460" s="79" t="str">
        <f t="shared" ca="1" si="53"/>
        <v/>
      </c>
      <c r="C460" s="80" t="str">
        <f t="shared" ca="1" si="47"/>
        <v/>
      </c>
      <c r="D460" s="83" t="str">
        <f t="shared" ca="1" si="48"/>
        <v/>
      </c>
      <c r="E460" s="81">
        <f t="shared" ca="1" si="52"/>
        <v>0</v>
      </c>
      <c r="F460" s="83"/>
      <c r="G460" s="82" t="str">
        <f t="shared" ca="1" si="49"/>
        <v/>
      </c>
      <c r="H460" s="82" t="str">
        <f t="shared" ca="1" si="50"/>
        <v/>
      </c>
      <c r="I460" s="82" t="str">
        <f t="shared" ca="1" si="51"/>
        <v/>
      </c>
    </row>
    <row r="461" spans="2:9" ht="15" thickBot="1" x14ac:dyDescent="0.35">
      <c r="B461" s="79" t="str">
        <f t="shared" ca="1" si="53"/>
        <v/>
      </c>
      <c r="C461" s="80" t="str">
        <f t="shared" ca="1" si="47"/>
        <v/>
      </c>
      <c r="D461" s="83" t="str">
        <f t="shared" ca="1" si="48"/>
        <v/>
      </c>
      <c r="E461" s="81">
        <f t="shared" ca="1" si="52"/>
        <v>0</v>
      </c>
      <c r="F461" s="83"/>
      <c r="G461" s="82" t="str">
        <f t="shared" ca="1" si="49"/>
        <v/>
      </c>
      <c r="H461" s="82" t="str">
        <f t="shared" ca="1" si="50"/>
        <v/>
      </c>
      <c r="I461" s="82" t="str">
        <f t="shared" ca="1" si="51"/>
        <v/>
      </c>
    </row>
    <row r="462" spans="2:9" ht="15" thickBot="1" x14ac:dyDescent="0.35">
      <c r="B462" s="79" t="str">
        <f t="shared" ca="1" si="53"/>
        <v/>
      </c>
      <c r="C462" s="80" t="str">
        <f t="shared" ca="1" si="47"/>
        <v/>
      </c>
      <c r="D462" s="83" t="str">
        <f t="shared" ca="1" si="48"/>
        <v/>
      </c>
      <c r="E462" s="81">
        <f t="shared" ca="1" si="52"/>
        <v>0</v>
      </c>
      <c r="F462" s="83"/>
      <c r="G462" s="82" t="str">
        <f t="shared" ca="1" si="49"/>
        <v/>
      </c>
      <c r="H462" s="82" t="str">
        <f t="shared" ca="1" si="50"/>
        <v/>
      </c>
      <c r="I462" s="82" t="str">
        <f t="shared" ca="1" si="51"/>
        <v/>
      </c>
    </row>
    <row r="463" spans="2:9" ht="15" thickBot="1" x14ac:dyDescent="0.35">
      <c r="B463" s="79" t="str">
        <f t="shared" ca="1" si="53"/>
        <v/>
      </c>
      <c r="C463" s="80" t="str">
        <f t="shared" ca="1" si="47"/>
        <v/>
      </c>
      <c r="D463" s="83" t="str">
        <f t="shared" ca="1" si="48"/>
        <v/>
      </c>
      <c r="E463" s="81">
        <f t="shared" ca="1" si="52"/>
        <v>0</v>
      </c>
      <c r="F463" s="83"/>
      <c r="G463" s="82" t="str">
        <f t="shared" ca="1" si="49"/>
        <v/>
      </c>
      <c r="H463" s="82" t="str">
        <f t="shared" ca="1" si="50"/>
        <v/>
      </c>
      <c r="I463" s="82" t="str">
        <f t="shared" ca="1" si="51"/>
        <v/>
      </c>
    </row>
    <row r="464" spans="2:9" ht="15" thickBot="1" x14ac:dyDescent="0.35">
      <c r="B464" s="79" t="str">
        <f t="shared" ca="1" si="53"/>
        <v/>
      </c>
      <c r="C464" s="80" t="str">
        <f t="shared" ca="1" si="47"/>
        <v/>
      </c>
      <c r="D464" s="83" t="str">
        <f t="shared" ca="1" si="48"/>
        <v/>
      </c>
      <c r="E464" s="81">
        <f t="shared" ca="1" si="52"/>
        <v>0</v>
      </c>
      <c r="F464" s="83"/>
      <c r="G464" s="82" t="str">
        <f t="shared" ca="1" si="49"/>
        <v/>
      </c>
      <c r="H464" s="82" t="str">
        <f t="shared" ca="1" si="50"/>
        <v/>
      </c>
      <c r="I464" s="82" t="str">
        <f t="shared" ca="1" si="51"/>
        <v/>
      </c>
    </row>
    <row r="465" spans="2:9" ht="15" thickBot="1" x14ac:dyDescent="0.35">
      <c r="B465" s="79" t="str">
        <f t="shared" ca="1" si="53"/>
        <v/>
      </c>
      <c r="C465" s="80" t="str">
        <f t="shared" ca="1" si="47"/>
        <v/>
      </c>
      <c r="D465" s="83" t="str">
        <f t="shared" ca="1" si="48"/>
        <v/>
      </c>
      <c r="E465" s="81">
        <f t="shared" ca="1" si="52"/>
        <v>0</v>
      </c>
      <c r="F465" s="83"/>
      <c r="G465" s="82" t="str">
        <f t="shared" ca="1" si="49"/>
        <v/>
      </c>
      <c r="H465" s="82" t="str">
        <f t="shared" ca="1" si="50"/>
        <v/>
      </c>
      <c r="I465" s="82" t="str">
        <f t="shared" ca="1" si="51"/>
        <v/>
      </c>
    </row>
    <row r="466" spans="2:9" ht="15" thickBot="1" x14ac:dyDescent="0.35">
      <c r="B466" s="79" t="str">
        <f t="shared" ca="1" si="53"/>
        <v/>
      </c>
      <c r="C466" s="80" t="str">
        <f t="shared" ca="1" si="47"/>
        <v/>
      </c>
      <c r="D466" s="83" t="str">
        <f t="shared" ca="1" si="48"/>
        <v/>
      </c>
      <c r="E466" s="81">
        <f t="shared" ca="1" si="52"/>
        <v>0</v>
      </c>
      <c r="F466" s="83"/>
      <c r="G466" s="82" t="str">
        <f t="shared" ca="1" si="49"/>
        <v/>
      </c>
      <c r="H466" s="82" t="str">
        <f t="shared" ca="1" si="50"/>
        <v/>
      </c>
      <c r="I466" s="82" t="str">
        <f t="shared" ca="1" si="51"/>
        <v/>
      </c>
    </row>
    <row r="467" spans="2:9" ht="15" thickBot="1" x14ac:dyDescent="0.35">
      <c r="B467" s="79" t="str">
        <f t="shared" ca="1" si="53"/>
        <v/>
      </c>
      <c r="C467" s="80" t="str">
        <f t="shared" ca="1" si="47"/>
        <v/>
      </c>
      <c r="D467" s="83" t="str">
        <f t="shared" ca="1" si="48"/>
        <v/>
      </c>
      <c r="E467" s="81">
        <f t="shared" ca="1" si="52"/>
        <v>0</v>
      </c>
      <c r="F467" s="83"/>
      <c r="G467" s="82" t="str">
        <f t="shared" ca="1" si="49"/>
        <v/>
      </c>
      <c r="H467" s="82" t="str">
        <f t="shared" ca="1" si="50"/>
        <v/>
      </c>
      <c r="I467" s="82" t="str">
        <f t="shared" ca="1" si="51"/>
        <v/>
      </c>
    </row>
    <row r="468" spans="2:9" ht="15" thickBot="1" x14ac:dyDescent="0.35">
      <c r="B468" s="79" t="str">
        <f t="shared" ca="1" si="53"/>
        <v/>
      </c>
      <c r="C468" s="80" t="str">
        <f t="shared" ca="1" si="47"/>
        <v/>
      </c>
      <c r="D468" s="83" t="str">
        <f t="shared" ca="1" si="48"/>
        <v/>
      </c>
      <c r="E468" s="81">
        <f t="shared" ca="1" si="52"/>
        <v>0</v>
      </c>
      <c r="F468" s="83"/>
      <c r="G468" s="82" t="str">
        <f t="shared" ca="1" si="49"/>
        <v/>
      </c>
      <c r="H468" s="82" t="str">
        <f t="shared" ca="1" si="50"/>
        <v/>
      </c>
      <c r="I468" s="82" t="str">
        <f t="shared" ca="1" si="51"/>
        <v/>
      </c>
    </row>
    <row r="469" spans="2:9" ht="15" thickBot="1" x14ac:dyDescent="0.35">
      <c r="B469" s="79" t="str">
        <f t="shared" ca="1" si="53"/>
        <v/>
      </c>
      <c r="C469" s="80" t="str">
        <f t="shared" ca="1" si="47"/>
        <v/>
      </c>
      <c r="D469" s="83" t="str">
        <f t="shared" ca="1" si="48"/>
        <v/>
      </c>
      <c r="E469" s="81">
        <f t="shared" ca="1" si="52"/>
        <v>0</v>
      </c>
      <c r="F469" s="83"/>
      <c r="G469" s="82" t="str">
        <f t="shared" ca="1" si="49"/>
        <v/>
      </c>
      <c r="H469" s="82" t="str">
        <f t="shared" ca="1" si="50"/>
        <v/>
      </c>
      <c r="I469" s="82" t="str">
        <f t="shared" ca="1" si="51"/>
        <v/>
      </c>
    </row>
    <row r="470" spans="2:9" ht="15" thickBot="1" x14ac:dyDescent="0.35">
      <c r="B470" s="79" t="str">
        <f t="shared" ca="1" si="53"/>
        <v/>
      </c>
      <c r="C470" s="80" t="str">
        <f t="shared" ca="1" si="47"/>
        <v/>
      </c>
      <c r="D470" s="83" t="str">
        <f t="shared" ca="1" si="48"/>
        <v/>
      </c>
      <c r="E470" s="81">
        <f t="shared" ca="1" si="52"/>
        <v>0</v>
      </c>
      <c r="F470" s="83"/>
      <c r="G470" s="82" t="str">
        <f t="shared" ca="1" si="49"/>
        <v/>
      </c>
      <c r="H470" s="82" t="str">
        <f t="shared" ca="1" si="50"/>
        <v/>
      </c>
      <c r="I470" s="82" t="str">
        <f t="shared" ca="1" si="51"/>
        <v/>
      </c>
    </row>
    <row r="471" spans="2:9" ht="15" thickBot="1" x14ac:dyDescent="0.35">
      <c r="B471" s="79" t="str">
        <f t="shared" ca="1" si="53"/>
        <v/>
      </c>
      <c r="C471" s="80" t="str">
        <f t="shared" ca="1" si="47"/>
        <v/>
      </c>
      <c r="D471" s="83" t="str">
        <f t="shared" ca="1" si="48"/>
        <v/>
      </c>
      <c r="E471" s="81">
        <f t="shared" ca="1" si="52"/>
        <v>0</v>
      </c>
      <c r="F471" s="83"/>
      <c r="G471" s="82" t="str">
        <f t="shared" ca="1" si="49"/>
        <v/>
      </c>
      <c r="H471" s="82" t="str">
        <f t="shared" ca="1" si="50"/>
        <v/>
      </c>
      <c r="I471" s="82" t="str">
        <f t="shared" ca="1" si="51"/>
        <v/>
      </c>
    </row>
    <row r="472" spans="2:9" ht="15" thickBot="1" x14ac:dyDescent="0.35">
      <c r="B472" s="79" t="str">
        <f t="shared" ca="1" si="53"/>
        <v/>
      </c>
      <c r="C472" s="80" t="str">
        <f t="shared" ref="C472:C535" ca="1" si="54">IF($E$10="End of the Period",IF(B472="","",IF(OR(payment_frequency_5="Weekly",payment_frequency_5="Bi-weekly",payment_frequency_5="Semi-monthly"),first_payment_date_5+B472*VLOOKUP(payment_frequency_5,periodic_table,2,0),EDATE(first_payment_date_5,B472*VLOOKUP(payment_frequency_5,periodic_table,2,0)))),IF(B472="","",IF(OR(payment_frequency_5="Weekly",payment_frequency_5="Bi-weekly",payment_frequency_5="Semi-monthly"),first_payment_date_5+(B472-1)*VLOOKUP(payment_frequency_5,periodic_table,2,0),EDATE(first_payment_date_5,(B472-1)*VLOOKUP(payment_frequency_5,periodic_table,2,0)))))</f>
        <v/>
      </c>
      <c r="D472" s="83" t="str">
        <f t="shared" ref="D472:D535" ca="1" si="55">IF(B472="","",IF(I471&lt;payment_5,I471*(1+rate_5),payment_5))</f>
        <v/>
      </c>
      <c r="E472" s="81">
        <f t="shared" ca="1" si="52"/>
        <v>0</v>
      </c>
      <c r="F472" s="83"/>
      <c r="G472" s="82" t="str">
        <f t="shared" ref="G472:G535" ca="1" si="56">IF(AND(payment_type_5=1,B472=1),0,IF(B472="","",I471*rate_5))</f>
        <v/>
      </c>
      <c r="H472" s="82" t="str">
        <f t="shared" ca="1" si="50"/>
        <v/>
      </c>
      <c r="I472" s="82" t="str">
        <f t="shared" ca="1" si="51"/>
        <v/>
      </c>
    </row>
    <row r="473" spans="2:9" ht="15" thickBot="1" x14ac:dyDescent="0.35">
      <c r="B473" s="79" t="str">
        <f t="shared" ca="1" si="53"/>
        <v/>
      </c>
      <c r="C473" s="80" t="str">
        <f t="shared" ca="1" si="54"/>
        <v/>
      </c>
      <c r="D473" s="83" t="str">
        <f t="shared" ca="1" si="55"/>
        <v/>
      </c>
      <c r="E473" s="81">
        <f t="shared" ca="1" si="52"/>
        <v>0</v>
      </c>
      <c r="F473" s="83"/>
      <c r="G473" s="82" t="str">
        <f t="shared" ca="1" si="56"/>
        <v/>
      </c>
      <c r="H473" s="82" t="str">
        <f t="shared" ref="H473:H536" ca="1" si="57">IF(B473="","",D473-G473+E473+F473)</f>
        <v/>
      </c>
      <c r="I473" s="82" t="str">
        <f t="shared" ref="I473:I536" ca="1" si="58">IFERROR(IF(H473&lt;=0,"",I472-H473),"")</f>
        <v/>
      </c>
    </row>
    <row r="474" spans="2:9" ht="15" thickBot="1" x14ac:dyDescent="0.35">
      <c r="B474" s="79" t="str">
        <f t="shared" ca="1" si="53"/>
        <v/>
      </c>
      <c r="C474" s="80" t="str">
        <f t="shared" ca="1" si="54"/>
        <v/>
      </c>
      <c r="D474" s="83" t="str">
        <f t="shared" ca="1" si="55"/>
        <v/>
      </c>
      <c r="E474" s="81">
        <f t="shared" ca="1" si="52"/>
        <v>0</v>
      </c>
      <c r="F474" s="83"/>
      <c r="G474" s="82" t="str">
        <f t="shared" ca="1" si="56"/>
        <v/>
      </c>
      <c r="H474" s="82" t="str">
        <f t="shared" ca="1" si="57"/>
        <v/>
      </c>
      <c r="I474" s="82" t="str">
        <f t="shared" ca="1" si="58"/>
        <v/>
      </c>
    </row>
    <row r="475" spans="2:9" ht="15" thickBot="1" x14ac:dyDescent="0.35">
      <c r="B475" s="79" t="str">
        <f t="shared" ca="1" si="53"/>
        <v/>
      </c>
      <c r="C475" s="80" t="str">
        <f t="shared" ca="1" si="54"/>
        <v/>
      </c>
      <c r="D475" s="83" t="str">
        <f t="shared" ca="1" si="55"/>
        <v/>
      </c>
      <c r="E475" s="81">
        <f t="shared" ca="1" si="52"/>
        <v>0</v>
      </c>
      <c r="F475" s="83"/>
      <c r="G475" s="82" t="str">
        <f t="shared" ca="1" si="56"/>
        <v/>
      </c>
      <c r="H475" s="82" t="str">
        <f t="shared" ca="1" si="57"/>
        <v/>
      </c>
      <c r="I475" s="82" t="str">
        <f t="shared" ca="1" si="58"/>
        <v/>
      </c>
    </row>
    <row r="476" spans="2:9" ht="15" thickBot="1" x14ac:dyDescent="0.35">
      <c r="B476" s="79" t="str">
        <f t="shared" ca="1" si="53"/>
        <v/>
      </c>
      <c r="C476" s="80" t="str">
        <f t="shared" ca="1" si="54"/>
        <v/>
      </c>
      <c r="D476" s="83" t="str">
        <f t="shared" ca="1" si="55"/>
        <v/>
      </c>
      <c r="E476" s="81">
        <f t="shared" ca="1" si="52"/>
        <v>0</v>
      </c>
      <c r="F476" s="83"/>
      <c r="G476" s="82" t="str">
        <f t="shared" ca="1" si="56"/>
        <v/>
      </c>
      <c r="H476" s="82" t="str">
        <f t="shared" ca="1" si="57"/>
        <v/>
      </c>
      <c r="I476" s="82" t="str">
        <f t="shared" ca="1" si="58"/>
        <v/>
      </c>
    </row>
    <row r="477" spans="2:9" ht="15" thickBot="1" x14ac:dyDescent="0.35">
      <c r="B477" s="79" t="str">
        <f t="shared" ca="1" si="53"/>
        <v/>
      </c>
      <c r="C477" s="80" t="str">
        <f t="shared" ca="1" si="54"/>
        <v/>
      </c>
      <c r="D477" s="83" t="str">
        <f t="shared" ca="1" si="55"/>
        <v/>
      </c>
      <c r="E477" s="81">
        <f t="shared" ca="1" si="52"/>
        <v>0</v>
      </c>
      <c r="F477" s="83"/>
      <c r="G477" s="82" t="str">
        <f t="shared" ca="1" si="56"/>
        <v/>
      </c>
      <c r="H477" s="82" t="str">
        <f t="shared" ca="1" si="57"/>
        <v/>
      </c>
      <c r="I477" s="82" t="str">
        <f t="shared" ca="1" si="58"/>
        <v/>
      </c>
    </row>
    <row r="478" spans="2:9" ht="15" thickBot="1" x14ac:dyDescent="0.35">
      <c r="B478" s="79" t="str">
        <f t="shared" ca="1" si="53"/>
        <v/>
      </c>
      <c r="C478" s="80" t="str">
        <f t="shared" ca="1" si="54"/>
        <v/>
      </c>
      <c r="D478" s="83" t="str">
        <f t="shared" ca="1" si="55"/>
        <v/>
      </c>
      <c r="E478" s="81">
        <f t="shared" ca="1" si="52"/>
        <v>0</v>
      </c>
      <c r="F478" s="83"/>
      <c r="G478" s="82" t="str">
        <f t="shared" ca="1" si="56"/>
        <v/>
      </c>
      <c r="H478" s="82" t="str">
        <f t="shared" ca="1" si="57"/>
        <v/>
      </c>
      <c r="I478" s="82" t="str">
        <f t="shared" ca="1" si="58"/>
        <v/>
      </c>
    </row>
    <row r="479" spans="2:9" ht="15" thickBot="1" x14ac:dyDescent="0.35">
      <c r="B479" s="79" t="str">
        <f t="shared" ca="1" si="53"/>
        <v/>
      </c>
      <c r="C479" s="80" t="str">
        <f t="shared" ca="1" si="54"/>
        <v/>
      </c>
      <c r="D479" s="83" t="str">
        <f t="shared" ca="1" si="55"/>
        <v/>
      </c>
      <c r="E479" s="81">
        <f t="shared" ca="1" si="52"/>
        <v>0</v>
      </c>
      <c r="F479" s="83"/>
      <c r="G479" s="82" t="str">
        <f t="shared" ca="1" si="56"/>
        <v/>
      </c>
      <c r="H479" s="82" t="str">
        <f t="shared" ca="1" si="57"/>
        <v/>
      </c>
      <c r="I479" s="82" t="str">
        <f t="shared" ca="1" si="58"/>
        <v/>
      </c>
    </row>
    <row r="480" spans="2:9" ht="15" thickBot="1" x14ac:dyDescent="0.35">
      <c r="B480" s="79" t="str">
        <f t="shared" ca="1" si="53"/>
        <v/>
      </c>
      <c r="C480" s="80" t="str">
        <f t="shared" ca="1" si="54"/>
        <v/>
      </c>
      <c r="D480" s="83" t="str">
        <f t="shared" ca="1" si="55"/>
        <v/>
      </c>
      <c r="E480" s="81">
        <f t="shared" ca="1" si="52"/>
        <v>0</v>
      </c>
      <c r="F480" s="83"/>
      <c r="G480" s="82" t="str">
        <f t="shared" ca="1" si="56"/>
        <v/>
      </c>
      <c r="H480" s="82" t="str">
        <f t="shared" ca="1" si="57"/>
        <v/>
      </c>
      <c r="I480" s="82" t="str">
        <f t="shared" ca="1" si="58"/>
        <v/>
      </c>
    </row>
    <row r="481" spans="2:9" ht="15" thickBot="1" x14ac:dyDescent="0.35">
      <c r="B481" s="79" t="str">
        <f t="shared" ca="1" si="53"/>
        <v/>
      </c>
      <c r="C481" s="80" t="str">
        <f t="shared" ca="1" si="54"/>
        <v/>
      </c>
      <c r="D481" s="83" t="str">
        <f t="shared" ca="1" si="55"/>
        <v/>
      </c>
      <c r="E481" s="81">
        <f t="shared" ca="1" si="52"/>
        <v>0</v>
      </c>
      <c r="F481" s="83"/>
      <c r="G481" s="82" t="str">
        <f t="shared" ca="1" si="56"/>
        <v/>
      </c>
      <c r="H481" s="82" t="str">
        <f t="shared" ca="1" si="57"/>
        <v/>
      </c>
      <c r="I481" s="82" t="str">
        <f t="shared" ca="1" si="58"/>
        <v/>
      </c>
    </row>
    <row r="482" spans="2:9" ht="15" thickBot="1" x14ac:dyDescent="0.35">
      <c r="B482" s="79" t="str">
        <f t="shared" ca="1" si="53"/>
        <v/>
      </c>
      <c r="C482" s="80" t="str">
        <f t="shared" ca="1" si="54"/>
        <v/>
      </c>
      <c r="D482" s="83" t="str">
        <f t="shared" ca="1" si="55"/>
        <v/>
      </c>
      <c r="E482" s="81">
        <f t="shared" ca="1" si="52"/>
        <v>0</v>
      </c>
      <c r="F482" s="83"/>
      <c r="G482" s="82" t="str">
        <f t="shared" ca="1" si="56"/>
        <v/>
      </c>
      <c r="H482" s="82" t="str">
        <f t="shared" ca="1" si="57"/>
        <v/>
      </c>
      <c r="I482" s="82" t="str">
        <f t="shared" ca="1" si="58"/>
        <v/>
      </c>
    </row>
    <row r="483" spans="2:9" ht="15" thickBot="1" x14ac:dyDescent="0.35">
      <c r="B483" s="79" t="str">
        <f t="shared" ca="1" si="53"/>
        <v/>
      </c>
      <c r="C483" s="80" t="str">
        <f t="shared" ca="1" si="54"/>
        <v/>
      </c>
      <c r="D483" s="83" t="str">
        <f t="shared" ca="1" si="55"/>
        <v/>
      </c>
      <c r="E483" s="81">
        <f t="shared" ca="1" si="52"/>
        <v>0</v>
      </c>
      <c r="F483" s="83"/>
      <c r="G483" s="82" t="str">
        <f t="shared" ca="1" si="56"/>
        <v/>
      </c>
      <c r="H483" s="82" t="str">
        <f t="shared" ca="1" si="57"/>
        <v/>
      </c>
      <c r="I483" s="82" t="str">
        <f t="shared" ca="1" si="58"/>
        <v/>
      </c>
    </row>
    <row r="484" spans="2:9" ht="15" thickBot="1" x14ac:dyDescent="0.35">
      <c r="B484" s="79" t="str">
        <f t="shared" ca="1" si="53"/>
        <v/>
      </c>
      <c r="C484" s="80" t="str">
        <f t="shared" ca="1" si="54"/>
        <v/>
      </c>
      <c r="D484" s="83" t="str">
        <f t="shared" ca="1" si="55"/>
        <v/>
      </c>
      <c r="E484" s="81">
        <f t="shared" ref="E484:E547" ca="1" si="59">IFERROR(IF(I483-D484&lt;$E$13,0,IF(B484=$I$17,$E$13,IF(B484&lt;$I$17,0,IF(MOD(B484-$I$17,$E$18)=0,$E$13,0)))),0)</f>
        <v>0</v>
      </c>
      <c r="F484" s="83"/>
      <c r="G484" s="82" t="str">
        <f t="shared" ca="1" si="56"/>
        <v/>
      </c>
      <c r="H484" s="82" t="str">
        <f t="shared" ca="1" si="57"/>
        <v/>
      </c>
      <c r="I484" s="82" t="str">
        <f t="shared" ca="1" si="58"/>
        <v/>
      </c>
    </row>
    <row r="485" spans="2:9" ht="15" thickBot="1" x14ac:dyDescent="0.35">
      <c r="B485" s="79" t="str">
        <f t="shared" ca="1" si="53"/>
        <v/>
      </c>
      <c r="C485" s="80" t="str">
        <f t="shared" ca="1" si="54"/>
        <v/>
      </c>
      <c r="D485" s="83" t="str">
        <f t="shared" ca="1" si="55"/>
        <v/>
      </c>
      <c r="E485" s="81">
        <f t="shared" ca="1" si="59"/>
        <v>0</v>
      </c>
      <c r="F485" s="83"/>
      <c r="G485" s="82" t="str">
        <f t="shared" ca="1" si="56"/>
        <v/>
      </c>
      <c r="H485" s="82" t="str">
        <f t="shared" ca="1" si="57"/>
        <v/>
      </c>
      <c r="I485" s="82" t="str">
        <f t="shared" ca="1" si="58"/>
        <v/>
      </c>
    </row>
    <row r="486" spans="2:9" ht="15" thickBot="1" x14ac:dyDescent="0.35">
      <c r="B486" s="79" t="str">
        <f t="shared" ca="1" si="53"/>
        <v/>
      </c>
      <c r="C486" s="80" t="str">
        <f t="shared" ca="1" si="54"/>
        <v/>
      </c>
      <c r="D486" s="83" t="str">
        <f t="shared" ca="1" si="55"/>
        <v/>
      </c>
      <c r="E486" s="81">
        <f t="shared" ca="1" si="59"/>
        <v>0</v>
      </c>
      <c r="F486" s="83"/>
      <c r="G486" s="82" t="str">
        <f t="shared" ca="1" si="56"/>
        <v/>
      </c>
      <c r="H486" s="82" t="str">
        <f t="shared" ca="1" si="57"/>
        <v/>
      </c>
      <c r="I486" s="82" t="str">
        <f t="shared" ca="1" si="58"/>
        <v/>
      </c>
    </row>
    <row r="487" spans="2:9" ht="15" thickBot="1" x14ac:dyDescent="0.35">
      <c r="B487" s="79" t="str">
        <f t="shared" ca="1" si="53"/>
        <v/>
      </c>
      <c r="C487" s="80" t="str">
        <f t="shared" ca="1" si="54"/>
        <v/>
      </c>
      <c r="D487" s="83" t="str">
        <f t="shared" ca="1" si="55"/>
        <v/>
      </c>
      <c r="E487" s="81">
        <f t="shared" ca="1" si="59"/>
        <v>0</v>
      </c>
      <c r="F487" s="83"/>
      <c r="G487" s="82" t="str">
        <f t="shared" ca="1" si="56"/>
        <v/>
      </c>
      <c r="H487" s="82" t="str">
        <f t="shared" ca="1" si="57"/>
        <v/>
      </c>
      <c r="I487" s="82" t="str">
        <f t="shared" ca="1" si="58"/>
        <v/>
      </c>
    </row>
    <row r="488" spans="2:9" ht="15" thickBot="1" x14ac:dyDescent="0.35">
      <c r="B488" s="79" t="str">
        <f t="shared" ca="1" si="53"/>
        <v/>
      </c>
      <c r="C488" s="80" t="str">
        <f t="shared" ca="1" si="54"/>
        <v/>
      </c>
      <c r="D488" s="83" t="str">
        <f t="shared" ca="1" si="55"/>
        <v/>
      </c>
      <c r="E488" s="81">
        <f t="shared" ca="1" si="59"/>
        <v>0</v>
      </c>
      <c r="F488" s="83"/>
      <c r="G488" s="82" t="str">
        <f t="shared" ca="1" si="56"/>
        <v/>
      </c>
      <c r="H488" s="82" t="str">
        <f t="shared" ca="1" si="57"/>
        <v/>
      </c>
      <c r="I488" s="82" t="str">
        <f t="shared" ca="1" si="58"/>
        <v/>
      </c>
    </row>
    <row r="489" spans="2:9" ht="15" thickBot="1" x14ac:dyDescent="0.35">
      <c r="B489" s="79" t="str">
        <f t="shared" ca="1" si="53"/>
        <v/>
      </c>
      <c r="C489" s="80" t="str">
        <f t="shared" ca="1" si="54"/>
        <v/>
      </c>
      <c r="D489" s="83" t="str">
        <f t="shared" ca="1" si="55"/>
        <v/>
      </c>
      <c r="E489" s="81">
        <f t="shared" ca="1" si="59"/>
        <v>0</v>
      </c>
      <c r="F489" s="83"/>
      <c r="G489" s="82" t="str">
        <f t="shared" ca="1" si="56"/>
        <v/>
      </c>
      <c r="H489" s="82" t="str">
        <f t="shared" ca="1" si="57"/>
        <v/>
      </c>
      <c r="I489" s="82" t="str">
        <f t="shared" ca="1" si="58"/>
        <v/>
      </c>
    </row>
    <row r="490" spans="2:9" ht="15" thickBot="1" x14ac:dyDescent="0.35">
      <c r="B490" s="79" t="str">
        <f t="shared" ca="1" si="53"/>
        <v/>
      </c>
      <c r="C490" s="80" t="str">
        <f t="shared" ca="1" si="54"/>
        <v/>
      </c>
      <c r="D490" s="83" t="str">
        <f t="shared" ca="1" si="55"/>
        <v/>
      </c>
      <c r="E490" s="81">
        <f t="shared" ca="1" si="59"/>
        <v>0</v>
      </c>
      <c r="F490" s="83"/>
      <c r="G490" s="82" t="str">
        <f t="shared" ca="1" si="56"/>
        <v/>
      </c>
      <c r="H490" s="82" t="str">
        <f t="shared" ca="1" si="57"/>
        <v/>
      </c>
      <c r="I490" s="82" t="str">
        <f t="shared" ca="1" si="58"/>
        <v/>
      </c>
    </row>
    <row r="491" spans="2:9" ht="15" thickBot="1" x14ac:dyDescent="0.35">
      <c r="B491" s="79" t="str">
        <f t="shared" ca="1" si="53"/>
        <v/>
      </c>
      <c r="C491" s="80" t="str">
        <f t="shared" ca="1" si="54"/>
        <v/>
      </c>
      <c r="D491" s="83" t="str">
        <f t="shared" ca="1" si="55"/>
        <v/>
      </c>
      <c r="E491" s="81">
        <f t="shared" ca="1" si="59"/>
        <v>0</v>
      </c>
      <c r="F491" s="83"/>
      <c r="G491" s="82" t="str">
        <f t="shared" ca="1" si="56"/>
        <v/>
      </c>
      <c r="H491" s="82" t="str">
        <f t="shared" ca="1" si="57"/>
        <v/>
      </c>
      <c r="I491" s="82" t="str">
        <f t="shared" ca="1" si="58"/>
        <v/>
      </c>
    </row>
    <row r="492" spans="2:9" ht="15" thickBot="1" x14ac:dyDescent="0.35">
      <c r="B492" s="79" t="str">
        <f t="shared" ca="1" si="53"/>
        <v/>
      </c>
      <c r="C492" s="80" t="str">
        <f t="shared" ca="1" si="54"/>
        <v/>
      </c>
      <c r="D492" s="83" t="str">
        <f t="shared" ca="1" si="55"/>
        <v/>
      </c>
      <c r="E492" s="81">
        <f t="shared" ca="1" si="59"/>
        <v>0</v>
      </c>
      <c r="F492" s="83"/>
      <c r="G492" s="82" t="str">
        <f t="shared" ca="1" si="56"/>
        <v/>
      </c>
      <c r="H492" s="82" t="str">
        <f t="shared" ca="1" si="57"/>
        <v/>
      </c>
      <c r="I492" s="82" t="str">
        <f t="shared" ca="1" si="58"/>
        <v/>
      </c>
    </row>
    <row r="493" spans="2:9" ht="15" thickBot="1" x14ac:dyDescent="0.35">
      <c r="B493" s="79" t="str">
        <f t="shared" ca="1" si="53"/>
        <v/>
      </c>
      <c r="C493" s="80" t="str">
        <f t="shared" ca="1" si="54"/>
        <v/>
      </c>
      <c r="D493" s="83" t="str">
        <f t="shared" ca="1" si="55"/>
        <v/>
      </c>
      <c r="E493" s="81">
        <f t="shared" ca="1" si="59"/>
        <v>0</v>
      </c>
      <c r="F493" s="83"/>
      <c r="G493" s="82" t="str">
        <f t="shared" ca="1" si="56"/>
        <v/>
      </c>
      <c r="H493" s="82" t="str">
        <f t="shared" ca="1" si="57"/>
        <v/>
      </c>
      <c r="I493" s="82" t="str">
        <f t="shared" ca="1" si="58"/>
        <v/>
      </c>
    </row>
    <row r="494" spans="2:9" ht="15" thickBot="1" x14ac:dyDescent="0.35">
      <c r="B494" s="79" t="str">
        <f t="shared" ca="1" si="53"/>
        <v/>
      </c>
      <c r="C494" s="80" t="str">
        <f t="shared" ca="1" si="54"/>
        <v/>
      </c>
      <c r="D494" s="83" t="str">
        <f t="shared" ca="1" si="55"/>
        <v/>
      </c>
      <c r="E494" s="81">
        <f t="shared" ca="1" si="59"/>
        <v>0</v>
      </c>
      <c r="F494" s="83"/>
      <c r="G494" s="82" t="str">
        <f t="shared" ca="1" si="56"/>
        <v/>
      </c>
      <c r="H494" s="82" t="str">
        <f t="shared" ca="1" si="57"/>
        <v/>
      </c>
      <c r="I494" s="82" t="str">
        <f t="shared" ca="1" si="58"/>
        <v/>
      </c>
    </row>
    <row r="495" spans="2:9" ht="15" thickBot="1" x14ac:dyDescent="0.35">
      <c r="B495" s="79" t="str">
        <f t="shared" ref="B495:B558" ca="1" si="60">IFERROR(IF(I494&lt;=0,"",B494+1),"")</f>
        <v/>
      </c>
      <c r="C495" s="80" t="str">
        <f t="shared" ca="1" si="54"/>
        <v/>
      </c>
      <c r="D495" s="83" t="str">
        <f t="shared" ca="1" si="55"/>
        <v/>
      </c>
      <c r="E495" s="81">
        <f t="shared" ca="1" si="59"/>
        <v>0</v>
      </c>
      <c r="F495" s="83"/>
      <c r="G495" s="82" t="str">
        <f t="shared" ca="1" si="56"/>
        <v/>
      </c>
      <c r="H495" s="82" t="str">
        <f t="shared" ca="1" si="57"/>
        <v/>
      </c>
      <c r="I495" s="82" t="str">
        <f t="shared" ca="1" si="58"/>
        <v/>
      </c>
    </row>
    <row r="496" spans="2:9" ht="15" thickBot="1" x14ac:dyDescent="0.35">
      <c r="B496" s="79" t="str">
        <f t="shared" ca="1" si="60"/>
        <v/>
      </c>
      <c r="C496" s="80" t="str">
        <f t="shared" ca="1" si="54"/>
        <v/>
      </c>
      <c r="D496" s="83" t="str">
        <f t="shared" ca="1" si="55"/>
        <v/>
      </c>
      <c r="E496" s="81">
        <f t="shared" ca="1" si="59"/>
        <v>0</v>
      </c>
      <c r="F496" s="83"/>
      <c r="G496" s="82" t="str">
        <f t="shared" ca="1" si="56"/>
        <v/>
      </c>
      <c r="H496" s="82" t="str">
        <f t="shared" ca="1" si="57"/>
        <v/>
      </c>
      <c r="I496" s="82" t="str">
        <f t="shared" ca="1" si="58"/>
        <v/>
      </c>
    </row>
    <row r="497" spans="2:9" ht="15" thickBot="1" x14ac:dyDescent="0.35">
      <c r="B497" s="79" t="str">
        <f t="shared" ca="1" si="60"/>
        <v/>
      </c>
      <c r="C497" s="80" t="str">
        <f t="shared" ca="1" si="54"/>
        <v/>
      </c>
      <c r="D497" s="83" t="str">
        <f t="shared" ca="1" si="55"/>
        <v/>
      </c>
      <c r="E497" s="81">
        <f t="shared" ca="1" si="59"/>
        <v>0</v>
      </c>
      <c r="F497" s="83"/>
      <c r="G497" s="82" t="str">
        <f t="shared" ca="1" si="56"/>
        <v/>
      </c>
      <c r="H497" s="82" t="str">
        <f t="shared" ca="1" si="57"/>
        <v/>
      </c>
      <c r="I497" s="82" t="str">
        <f t="shared" ca="1" si="58"/>
        <v/>
      </c>
    </row>
    <row r="498" spans="2:9" ht="15" thickBot="1" x14ac:dyDescent="0.35">
      <c r="B498" s="79" t="str">
        <f t="shared" ca="1" si="60"/>
        <v/>
      </c>
      <c r="C498" s="80" t="str">
        <f t="shared" ca="1" si="54"/>
        <v/>
      </c>
      <c r="D498" s="83" t="str">
        <f t="shared" ca="1" si="55"/>
        <v/>
      </c>
      <c r="E498" s="81">
        <f t="shared" ca="1" si="59"/>
        <v>0</v>
      </c>
      <c r="F498" s="83"/>
      <c r="G498" s="82" t="str">
        <f t="shared" ca="1" si="56"/>
        <v/>
      </c>
      <c r="H498" s="82" t="str">
        <f t="shared" ca="1" si="57"/>
        <v/>
      </c>
      <c r="I498" s="82" t="str">
        <f t="shared" ca="1" si="58"/>
        <v/>
      </c>
    </row>
    <row r="499" spans="2:9" ht="15" thickBot="1" x14ac:dyDescent="0.35">
      <c r="B499" s="79" t="str">
        <f t="shared" ca="1" si="60"/>
        <v/>
      </c>
      <c r="C499" s="80" t="str">
        <f t="shared" ca="1" si="54"/>
        <v/>
      </c>
      <c r="D499" s="83" t="str">
        <f t="shared" ca="1" si="55"/>
        <v/>
      </c>
      <c r="E499" s="81">
        <f t="shared" ca="1" si="59"/>
        <v>0</v>
      </c>
      <c r="F499" s="83"/>
      <c r="G499" s="82" t="str">
        <f t="shared" ca="1" si="56"/>
        <v/>
      </c>
      <c r="H499" s="82" t="str">
        <f t="shared" ca="1" si="57"/>
        <v/>
      </c>
      <c r="I499" s="82" t="str">
        <f t="shared" ca="1" si="58"/>
        <v/>
      </c>
    </row>
    <row r="500" spans="2:9" ht="15" thickBot="1" x14ac:dyDescent="0.35">
      <c r="B500" s="79" t="str">
        <f t="shared" ca="1" si="60"/>
        <v/>
      </c>
      <c r="C500" s="80" t="str">
        <f t="shared" ca="1" si="54"/>
        <v/>
      </c>
      <c r="D500" s="83" t="str">
        <f t="shared" ca="1" si="55"/>
        <v/>
      </c>
      <c r="E500" s="81">
        <f t="shared" ca="1" si="59"/>
        <v>0</v>
      </c>
      <c r="F500" s="83"/>
      <c r="G500" s="82" t="str">
        <f t="shared" ca="1" si="56"/>
        <v/>
      </c>
      <c r="H500" s="82" t="str">
        <f t="shared" ca="1" si="57"/>
        <v/>
      </c>
      <c r="I500" s="82" t="str">
        <f t="shared" ca="1" si="58"/>
        <v/>
      </c>
    </row>
    <row r="501" spans="2:9" ht="15" thickBot="1" x14ac:dyDescent="0.35">
      <c r="B501" s="79" t="str">
        <f t="shared" ca="1" si="60"/>
        <v/>
      </c>
      <c r="C501" s="80" t="str">
        <f t="shared" ca="1" si="54"/>
        <v/>
      </c>
      <c r="D501" s="83" t="str">
        <f t="shared" ca="1" si="55"/>
        <v/>
      </c>
      <c r="E501" s="81">
        <f t="shared" ca="1" si="59"/>
        <v>0</v>
      </c>
      <c r="F501" s="83"/>
      <c r="G501" s="82" t="str">
        <f t="shared" ca="1" si="56"/>
        <v/>
      </c>
      <c r="H501" s="82" t="str">
        <f t="shared" ca="1" si="57"/>
        <v/>
      </c>
      <c r="I501" s="82" t="str">
        <f t="shared" ca="1" si="58"/>
        <v/>
      </c>
    </row>
    <row r="502" spans="2:9" ht="15" thickBot="1" x14ac:dyDescent="0.35">
      <c r="B502" s="79" t="str">
        <f t="shared" ca="1" si="60"/>
        <v/>
      </c>
      <c r="C502" s="80" t="str">
        <f t="shared" ca="1" si="54"/>
        <v/>
      </c>
      <c r="D502" s="83" t="str">
        <f t="shared" ca="1" si="55"/>
        <v/>
      </c>
      <c r="E502" s="81">
        <f t="shared" ca="1" si="59"/>
        <v>0</v>
      </c>
      <c r="F502" s="83"/>
      <c r="G502" s="82" t="str">
        <f t="shared" ca="1" si="56"/>
        <v/>
      </c>
      <c r="H502" s="82" t="str">
        <f t="shared" ca="1" si="57"/>
        <v/>
      </c>
      <c r="I502" s="82" t="str">
        <f t="shared" ca="1" si="58"/>
        <v/>
      </c>
    </row>
    <row r="503" spans="2:9" ht="15" thickBot="1" x14ac:dyDescent="0.35">
      <c r="B503" s="79" t="str">
        <f t="shared" ca="1" si="60"/>
        <v/>
      </c>
      <c r="C503" s="80" t="str">
        <f t="shared" ca="1" si="54"/>
        <v/>
      </c>
      <c r="D503" s="83" t="str">
        <f t="shared" ca="1" si="55"/>
        <v/>
      </c>
      <c r="E503" s="81">
        <f t="shared" ca="1" si="59"/>
        <v>0</v>
      </c>
      <c r="F503" s="83"/>
      <c r="G503" s="82" t="str">
        <f t="shared" ca="1" si="56"/>
        <v/>
      </c>
      <c r="H503" s="82" t="str">
        <f t="shared" ca="1" si="57"/>
        <v/>
      </c>
      <c r="I503" s="82" t="str">
        <f t="shared" ca="1" si="58"/>
        <v/>
      </c>
    </row>
    <row r="504" spans="2:9" ht="15" thickBot="1" x14ac:dyDescent="0.35">
      <c r="B504" s="79" t="str">
        <f t="shared" ca="1" si="60"/>
        <v/>
      </c>
      <c r="C504" s="80" t="str">
        <f t="shared" ca="1" si="54"/>
        <v/>
      </c>
      <c r="D504" s="83" t="str">
        <f t="shared" ca="1" si="55"/>
        <v/>
      </c>
      <c r="E504" s="81">
        <f t="shared" ca="1" si="59"/>
        <v>0</v>
      </c>
      <c r="F504" s="83"/>
      <c r="G504" s="82" t="str">
        <f t="shared" ca="1" si="56"/>
        <v/>
      </c>
      <c r="H504" s="82" t="str">
        <f t="shared" ca="1" si="57"/>
        <v/>
      </c>
      <c r="I504" s="82" t="str">
        <f t="shared" ca="1" si="58"/>
        <v/>
      </c>
    </row>
    <row r="505" spans="2:9" ht="15" thickBot="1" x14ac:dyDescent="0.35">
      <c r="B505" s="79" t="str">
        <f t="shared" ca="1" si="60"/>
        <v/>
      </c>
      <c r="C505" s="80" t="str">
        <f t="shared" ca="1" si="54"/>
        <v/>
      </c>
      <c r="D505" s="83" t="str">
        <f t="shared" ca="1" si="55"/>
        <v/>
      </c>
      <c r="E505" s="81">
        <f t="shared" ca="1" si="59"/>
        <v>0</v>
      </c>
      <c r="F505" s="83"/>
      <c r="G505" s="82" t="str">
        <f t="shared" ca="1" si="56"/>
        <v/>
      </c>
      <c r="H505" s="82" t="str">
        <f t="shared" ca="1" si="57"/>
        <v/>
      </c>
      <c r="I505" s="82" t="str">
        <f t="shared" ca="1" si="58"/>
        <v/>
      </c>
    </row>
    <row r="506" spans="2:9" ht="15" thickBot="1" x14ac:dyDescent="0.35">
      <c r="B506" s="79" t="str">
        <f t="shared" ca="1" si="60"/>
        <v/>
      </c>
      <c r="C506" s="80" t="str">
        <f t="shared" ca="1" si="54"/>
        <v/>
      </c>
      <c r="D506" s="83" t="str">
        <f t="shared" ca="1" si="55"/>
        <v/>
      </c>
      <c r="E506" s="81">
        <f t="shared" ca="1" si="59"/>
        <v>0</v>
      </c>
      <c r="F506" s="83"/>
      <c r="G506" s="82" t="str">
        <f t="shared" ca="1" si="56"/>
        <v/>
      </c>
      <c r="H506" s="82" t="str">
        <f t="shared" ca="1" si="57"/>
        <v/>
      </c>
      <c r="I506" s="82" t="str">
        <f t="shared" ca="1" si="58"/>
        <v/>
      </c>
    </row>
    <row r="507" spans="2:9" ht="15" thickBot="1" x14ac:dyDescent="0.35">
      <c r="B507" s="79" t="str">
        <f t="shared" ca="1" si="60"/>
        <v/>
      </c>
      <c r="C507" s="80" t="str">
        <f t="shared" ca="1" si="54"/>
        <v/>
      </c>
      <c r="D507" s="83" t="str">
        <f t="shared" ca="1" si="55"/>
        <v/>
      </c>
      <c r="E507" s="81">
        <f t="shared" ca="1" si="59"/>
        <v>0</v>
      </c>
      <c r="F507" s="83"/>
      <c r="G507" s="82" t="str">
        <f t="shared" ca="1" si="56"/>
        <v/>
      </c>
      <c r="H507" s="82" t="str">
        <f t="shared" ca="1" si="57"/>
        <v/>
      </c>
      <c r="I507" s="82" t="str">
        <f t="shared" ca="1" si="58"/>
        <v/>
      </c>
    </row>
    <row r="508" spans="2:9" ht="15" thickBot="1" x14ac:dyDescent="0.35">
      <c r="B508" s="79" t="str">
        <f t="shared" ca="1" si="60"/>
        <v/>
      </c>
      <c r="C508" s="80" t="str">
        <f t="shared" ca="1" si="54"/>
        <v/>
      </c>
      <c r="D508" s="83" t="str">
        <f t="shared" ca="1" si="55"/>
        <v/>
      </c>
      <c r="E508" s="81">
        <f t="shared" ca="1" si="59"/>
        <v>0</v>
      </c>
      <c r="F508" s="83"/>
      <c r="G508" s="82" t="str">
        <f t="shared" ca="1" si="56"/>
        <v/>
      </c>
      <c r="H508" s="82" t="str">
        <f t="shared" ca="1" si="57"/>
        <v/>
      </c>
      <c r="I508" s="82" t="str">
        <f t="shared" ca="1" si="58"/>
        <v/>
      </c>
    </row>
    <row r="509" spans="2:9" ht="15" thickBot="1" x14ac:dyDescent="0.35">
      <c r="B509" s="79" t="str">
        <f t="shared" ca="1" si="60"/>
        <v/>
      </c>
      <c r="C509" s="80" t="str">
        <f t="shared" ca="1" si="54"/>
        <v/>
      </c>
      <c r="D509" s="83" t="str">
        <f t="shared" ca="1" si="55"/>
        <v/>
      </c>
      <c r="E509" s="81">
        <f t="shared" ca="1" si="59"/>
        <v>0</v>
      </c>
      <c r="F509" s="83"/>
      <c r="G509" s="82" t="str">
        <f t="shared" ca="1" si="56"/>
        <v/>
      </c>
      <c r="H509" s="82" t="str">
        <f t="shared" ca="1" si="57"/>
        <v/>
      </c>
      <c r="I509" s="82" t="str">
        <f t="shared" ca="1" si="58"/>
        <v/>
      </c>
    </row>
    <row r="510" spans="2:9" ht="15" thickBot="1" x14ac:dyDescent="0.35">
      <c r="B510" s="79" t="str">
        <f t="shared" ca="1" si="60"/>
        <v/>
      </c>
      <c r="C510" s="80" t="str">
        <f t="shared" ca="1" si="54"/>
        <v/>
      </c>
      <c r="D510" s="83" t="str">
        <f t="shared" ca="1" si="55"/>
        <v/>
      </c>
      <c r="E510" s="81">
        <f t="shared" ca="1" si="59"/>
        <v>0</v>
      </c>
      <c r="F510" s="83"/>
      <c r="G510" s="82" t="str">
        <f t="shared" ca="1" si="56"/>
        <v/>
      </c>
      <c r="H510" s="82" t="str">
        <f t="shared" ca="1" si="57"/>
        <v/>
      </c>
      <c r="I510" s="82" t="str">
        <f t="shared" ca="1" si="58"/>
        <v/>
      </c>
    </row>
    <row r="511" spans="2:9" ht="15" thickBot="1" x14ac:dyDescent="0.35">
      <c r="B511" s="79" t="str">
        <f t="shared" ca="1" si="60"/>
        <v/>
      </c>
      <c r="C511" s="80" t="str">
        <f t="shared" ca="1" si="54"/>
        <v/>
      </c>
      <c r="D511" s="83" t="str">
        <f t="shared" ca="1" si="55"/>
        <v/>
      </c>
      <c r="E511" s="81">
        <f t="shared" ca="1" si="59"/>
        <v>0</v>
      </c>
      <c r="F511" s="83"/>
      <c r="G511" s="82" t="str">
        <f t="shared" ca="1" si="56"/>
        <v/>
      </c>
      <c r="H511" s="82" t="str">
        <f t="shared" ca="1" si="57"/>
        <v/>
      </c>
      <c r="I511" s="82" t="str">
        <f t="shared" ca="1" si="58"/>
        <v/>
      </c>
    </row>
    <row r="512" spans="2:9" ht="15" thickBot="1" x14ac:dyDescent="0.35">
      <c r="B512" s="79" t="str">
        <f t="shared" ca="1" si="60"/>
        <v/>
      </c>
      <c r="C512" s="80" t="str">
        <f t="shared" ca="1" si="54"/>
        <v/>
      </c>
      <c r="D512" s="83" t="str">
        <f t="shared" ca="1" si="55"/>
        <v/>
      </c>
      <c r="E512" s="81">
        <f t="shared" ca="1" si="59"/>
        <v>0</v>
      </c>
      <c r="F512" s="83"/>
      <c r="G512" s="82" t="str">
        <f t="shared" ca="1" si="56"/>
        <v/>
      </c>
      <c r="H512" s="82" t="str">
        <f t="shared" ca="1" si="57"/>
        <v/>
      </c>
      <c r="I512" s="82" t="str">
        <f t="shared" ca="1" si="58"/>
        <v/>
      </c>
    </row>
    <row r="513" spans="2:9" ht="15" thickBot="1" x14ac:dyDescent="0.35">
      <c r="B513" s="79" t="str">
        <f t="shared" ca="1" si="60"/>
        <v/>
      </c>
      <c r="C513" s="80" t="str">
        <f t="shared" ca="1" si="54"/>
        <v/>
      </c>
      <c r="D513" s="83" t="str">
        <f t="shared" ca="1" si="55"/>
        <v/>
      </c>
      <c r="E513" s="81">
        <f t="shared" ca="1" si="59"/>
        <v>0</v>
      </c>
      <c r="F513" s="83"/>
      <c r="G513" s="82" t="str">
        <f t="shared" ca="1" si="56"/>
        <v/>
      </c>
      <c r="H513" s="82" t="str">
        <f t="shared" ca="1" si="57"/>
        <v/>
      </c>
      <c r="I513" s="82" t="str">
        <f t="shared" ca="1" si="58"/>
        <v/>
      </c>
    </row>
    <row r="514" spans="2:9" ht="15" thickBot="1" x14ac:dyDescent="0.35">
      <c r="B514" s="79" t="str">
        <f t="shared" ca="1" si="60"/>
        <v/>
      </c>
      <c r="C514" s="80" t="str">
        <f t="shared" ca="1" si="54"/>
        <v/>
      </c>
      <c r="D514" s="83" t="str">
        <f t="shared" ca="1" si="55"/>
        <v/>
      </c>
      <c r="E514" s="81">
        <f t="shared" ca="1" si="59"/>
        <v>0</v>
      </c>
      <c r="F514" s="83"/>
      <c r="G514" s="82" t="str">
        <f t="shared" ca="1" si="56"/>
        <v/>
      </c>
      <c r="H514" s="82" t="str">
        <f t="shared" ca="1" si="57"/>
        <v/>
      </c>
      <c r="I514" s="82" t="str">
        <f t="shared" ca="1" si="58"/>
        <v/>
      </c>
    </row>
    <row r="515" spans="2:9" ht="15" thickBot="1" x14ac:dyDescent="0.35">
      <c r="B515" s="79" t="str">
        <f t="shared" ca="1" si="60"/>
        <v/>
      </c>
      <c r="C515" s="80" t="str">
        <f t="shared" ca="1" si="54"/>
        <v/>
      </c>
      <c r="D515" s="83" t="str">
        <f t="shared" ca="1" si="55"/>
        <v/>
      </c>
      <c r="E515" s="81">
        <f t="shared" ca="1" si="59"/>
        <v>0</v>
      </c>
      <c r="F515" s="83"/>
      <c r="G515" s="82" t="str">
        <f t="shared" ca="1" si="56"/>
        <v/>
      </c>
      <c r="H515" s="82" t="str">
        <f t="shared" ca="1" si="57"/>
        <v/>
      </c>
      <c r="I515" s="82" t="str">
        <f t="shared" ca="1" si="58"/>
        <v/>
      </c>
    </row>
    <row r="516" spans="2:9" ht="15" thickBot="1" x14ac:dyDescent="0.35">
      <c r="B516" s="79" t="str">
        <f t="shared" ca="1" si="60"/>
        <v/>
      </c>
      <c r="C516" s="80" t="str">
        <f t="shared" ca="1" si="54"/>
        <v/>
      </c>
      <c r="D516" s="83" t="str">
        <f t="shared" ca="1" si="55"/>
        <v/>
      </c>
      <c r="E516" s="81">
        <f t="shared" ca="1" si="59"/>
        <v>0</v>
      </c>
      <c r="F516" s="83"/>
      <c r="G516" s="82" t="str">
        <f t="shared" ca="1" si="56"/>
        <v/>
      </c>
      <c r="H516" s="82" t="str">
        <f t="shared" ca="1" si="57"/>
        <v/>
      </c>
      <c r="I516" s="82" t="str">
        <f t="shared" ca="1" si="58"/>
        <v/>
      </c>
    </row>
    <row r="517" spans="2:9" ht="15" thickBot="1" x14ac:dyDescent="0.35">
      <c r="B517" s="79" t="str">
        <f t="shared" ca="1" si="60"/>
        <v/>
      </c>
      <c r="C517" s="80" t="str">
        <f t="shared" ca="1" si="54"/>
        <v/>
      </c>
      <c r="D517" s="83" t="str">
        <f t="shared" ca="1" si="55"/>
        <v/>
      </c>
      <c r="E517" s="81">
        <f t="shared" ca="1" si="59"/>
        <v>0</v>
      </c>
      <c r="F517" s="83"/>
      <c r="G517" s="82" t="str">
        <f t="shared" ca="1" si="56"/>
        <v/>
      </c>
      <c r="H517" s="82" t="str">
        <f t="shared" ca="1" si="57"/>
        <v/>
      </c>
      <c r="I517" s="82" t="str">
        <f t="shared" ca="1" si="58"/>
        <v/>
      </c>
    </row>
    <row r="518" spans="2:9" ht="15" thickBot="1" x14ac:dyDescent="0.35">
      <c r="B518" s="79" t="str">
        <f t="shared" ca="1" si="60"/>
        <v/>
      </c>
      <c r="C518" s="80" t="str">
        <f t="shared" ca="1" si="54"/>
        <v/>
      </c>
      <c r="D518" s="83" t="str">
        <f t="shared" ca="1" si="55"/>
        <v/>
      </c>
      <c r="E518" s="81">
        <f t="shared" ca="1" si="59"/>
        <v>0</v>
      </c>
      <c r="F518" s="83"/>
      <c r="G518" s="82" t="str">
        <f t="shared" ca="1" si="56"/>
        <v/>
      </c>
      <c r="H518" s="82" t="str">
        <f t="shared" ca="1" si="57"/>
        <v/>
      </c>
      <c r="I518" s="82" t="str">
        <f t="shared" ca="1" si="58"/>
        <v/>
      </c>
    </row>
    <row r="519" spans="2:9" ht="15" thickBot="1" x14ac:dyDescent="0.35">
      <c r="B519" s="79" t="str">
        <f t="shared" ca="1" si="60"/>
        <v/>
      </c>
      <c r="C519" s="80" t="str">
        <f t="shared" ca="1" si="54"/>
        <v/>
      </c>
      <c r="D519" s="83" t="str">
        <f t="shared" ca="1" si="55"/>
        <v/>
      </c>
      <c r="E519" s="81">
        <f t="shared" ca="1" si="59"/>
        <v>0</v>
      </c>
      <c r="F519" s="83"/>
      <c r="G519" s="82" t="str">
        <f t="shared" ca="1" si="56"/>
        <v/>
      </c>
      <c r="H519" s="82" t="str">
        <f t="shared" ca="1" si="57"/>
        <v/>
      </c>
      <c r="I519" s="82" t="str">
        <f t="shared" ca="1" si="58"/>
        <v/>
      </c>
    </row>
    <row r="520" spans="2:9" ht="15" thickBot="1" x14ac:dyDescent="0.35">
      <c r="B520" s="79" t="str">
        <f t="shared" ca="1" si="60"/>
        <v/>
      </c>
      <c r="C520" s="80" t="str">
        <f t="shared" ca="1" si="54"/>
        <v/>
      </c>
      <c r="D520" s="83" t="str">
        <f t="shared" ca="1" si="55"/>
        <v/>
      </c>
      <c r="E520" s="81">
        <f t="shared" ca="1" si="59"/>
        <v>0</v>
      </c>
      <c r="F520" s="83"/>
      <c r="G520" s="82" t="str">
        <f t="shared" ca="1" si="56"/>
        <v/>
      </c>
      <c r="H520" s="82" t="str">
        <f t="shared" ca="1" si="57"/>
        <v/>
      </c>
      <c r="I520" s="82" t="str">
        <f t="shared" ca="1" si="58"/>
        <v/>
      </c>
    </row>
    <row r="521" spans="2:9" ht="15" thickBot="1" x14ac:dyDescent="0.35">
      <c r="B521" s="79" t="str">
        <f t="shared" ca="1" si="60"/>
        <v/>
      </c>
      <c r="C521" s="80" t="str">
        <f t="shared" ca="1" si="54"/>
        <v/>
      </c>
      <c r="D521" s="83" t="str">
        <f t="shared" ca="1" si="55"/>
        <v/>
      </c>
      <c r="E521" s="81">
        <f t="shared" ca="1" si="59"/>
        <v>0</v>
      </c>
      <c r="F521" s="83"/>
      <c r="G521" s="82" t="str">
        <f t="shared" ca="1" si="56"/>
        <v/>
      </c>
      <c r="H521" s="82" t="str">
        <f t="shared" ca="1" si="57"/>
        <v/>
      </c>
      <c r="I521" s="82" t="str">
        <f t="shared" ca="1" si="58"/>
        <v/>
      </c>
    </row>
    <row r="522" spans="2:9" ht="15" thickBot="1" x14ac:dyDescent="0.35">
      <c r="B522" s="79" t="str">
        <f t="shared" ca="1" si="60"/>
        <v/>
      </c>
      <c r="C522" s="80" t="str">
        <f t="shared" ca="1" si="54"/>
        <v/>
      </c>
      <c r="D522" s="83" t="str">
        <f t="shared" ca="1" si="55"/>
        <v/>
      </c>
      <c r="E522" s="81">
        <f t="shared" ca="1" si="59"/>
        <v>0</v>
      </c>
      <c r="F522" s="83"/>
      <c r="G522" s="82" t="str">
        <f t="shared" ca="1" si="56"/>
        <v/>
      </c>
      <c r="H522" s="82" t="str">
        <f t="shared" ca="1" si="57"/>
        <v/>
      </c>
      <c r="I522" s="82" t="str">
        <f t="shared" ca="1" si="58"/>
        <v/>
      </c>
    </row>
    <row r="523" spans="2:9" ht="15" thickBot="1" x14ac:dyDescent="0.35">
      <c r="B523" s="79" t="str">
        <f t="shared" ca="1" si="60"/>
        <v/>
      </c>
      <c r="C523" s="80" t="str">
        <f t="shared" ca="1" si="54"/>
        <v/>
      </c>
      <c r="D523" s="83" t="str">
        <f t="shared" ca="1" si="55"/>
        <v/>
      </c>
      <c r="E523" s="81">
        <f t="shared" ca="1" si="59"/>
        <v>0</v>
      </c>
      <c r="F523" s="83"/>
      <c r="G523" s="82" t="str">
        <f t="shared" ca="1" si="56"/>
        <v/>
      </c>
      <c r="H523" s="82" t="str">
        <f t="shared" ca="1" si="57"/>
        <v/>
      </c>
      <c r="I523" s="82" t="str">
        <f t="shared" ca="1" si="58"/>
        <v/>
      </c>
    </row>
    <row r="524" spans="2:9" ht="15" thickBot="1" x14ac:dyDescent="0.35">
      <c r="B524" s="79" t="str">
        <f t="shared" ca="1" si="60"/>
        <v/>
      </c>
      <c r="C524" s="80" t="str">
        <f t="shared" ca="1" si="54"/>
        <v/>
      </c>
      <c r="D524" s="83" t="str">
        <f t="shared" ca="1" si="55"/>
        <v/>
      </c>
      <c r="E524" s="81">
        <f t="shared" ca="1" si="59"/>
        <v>0</v>
      </c>
      <c r="F524" s="83"/>
      <c r="G524" s="82" t="str">
        <f t="shared" ca="1" si="56"/>
        <v/>
      </c>
      <c r="H524" s="82" t="str">
        <f t="shared" ca="1" si="57"/>
        <v/>
      </c>
      <c r="I524" s="82" t="str">
        <f t="shared" ca="1" si="58"/>
        <v/>
      </c>
    </row>
    <row r="525" spans="2:9" ht="15" thickBot="1" x14ac:dyDescent="0.35">
      <c r="B525" s="79" t="str">
        <f t="shared" ca="1" si="60"/>
        <v/>
      </c>
      <c r="C525" s="80" t="str">
        <f t="shared" ca="1" si="54"/>
        <v/>
      </c>
      <c r="D525" s="83" t="str">
        <f t="shared" ca="1" si="55"/>
        <v/>
      </c>
      <c r="E525" s="81">
        <f t="shared" ca="1" si="59"/>
        <v>0</v>
      </c>
      <c r="F525" s="83"/>
      <c r="G525" s="82" t="str">
        <f t="shared" ca="1" si="56"/>
        <v/>
      </c>
      <c r="H525" s="82" t="str">
        <f t="shared" ca="1" si="57"/>
        <v/>
      </c>
      <c r="I525" s="82" t="str">
        <f t="shared" ca="1" si="58"/>
        <v/>
      </c>
    </row>
    <row r="526" spans="2:9" ht="15" thickBot="1" x14ac:dyDescent="0.35">
      <c r="B526" s="79" t="str">
        <f t="shared" ca="1" si="60"/>
        <v/>
      </c>
      <c r="C526" s="80" t="str">
        <f t="shared" ca="1" si="54"/>
        <v/>
      </c>
      <c r="D526" s="83" t="str">
        <f t="shared" ca="1" si="55"/>
        <v/>
      </c>
      <c r="E526" s="81">
        <f t="shared" ca="1" si="59"/>
        <v>0</v>
      </c>
      <c r="F526" s="83"/>
      <c r="G526" s="82" t="str">
        <f t="shared" ca="1" si="56"/>
        <v/>
      </c>
      <c r="H526" s="82" t="str">
        <f t="shared" ca="1" si="57"/>
        <v/>
      </c>
      <c r="I526" s="82" t="str">
        <f t="shared" ca="1" si="58"/>
        <v/>
      </c>
    </row>
    <row r="527" spans="2:9" ht="15" thickBot="1" x14ac:dyDescent="0.35">
      <c r="B527" s="79" t="str">
        <f t="shared" ca="1" si="60"/>
        <v/>
      </c>
      <c r="C527" s="80" t="str">
        <f t="shared" ca="1" si="54"/>
        <v/>
      </c>
      <c r="D527" s="83" t="str">
        <f t="shared" ca="1" si="55"/>
        <v/>
      </c>
      <c r="E527" s="81">
        <f t="shared" ca="1" si="59"/>
        <v>0</v>
      </c>
      <c r="F527" s="83"/>
      <c r="G527" s="82" t="str">
        <f t="shared" ca="1" si="56"/>
        <v/>
      </c>
      <c r="H527" s="82" t="str">
        <f t="shared" ca="1" si="57"/>
        <v/>
      </c>
      <c r="I527" s="82" t="str">
        <f t="shared" ca="1" si="58"/>
        <v/>
      </c>
    </row>
    <row r="528" spans="2:9" ht="15" thickBot="1" x14ac:dyDescent="0.35">
      <c r="B528" s="79" t="str">
        <f t="shared" ca="1" si="60"/>
        <v/>
      </c>
      <c r="C528" s="80" t="str">
        <f t="shared" ca="1" si="54"/>
        <v/>
      </c>
      <c r="D528" s="83" t="str">
        <f t="shared" ca="1" si="55"/>
        <v/>
      </c>
      <c r="E528" s="81">
        <f t="shared" ca="1" si="59"/>
        <v>0</v>
      </c>
      <c r="F528" s="83"/>
      <c r="G528" s="82" t="str">
        <f t="shared" ca="1" si="56"/>
        <v/>
      </c>
      <c r="H528" s="82" t="str">
        <f t="shared" ca="1" si="57"/>
        <v/>
      </c>
      <c r="I528" s="82" t="str">
        <f t="shared" ca="1" si="58"/>
        <v/>
      </c>
    </row>
    <row r="529" spans="2:9" ht="15" thickBot="1" x14ac:dyDescent="0.35">
      <c r="B529" s="79" t="str">
        <f t="shared" ca="1" si="60"/>
        <v/>
      </c>
      <c r="C529" s="80" t="str">
        <f t="shared" ca="1" si="54"/>
        <v/>
      </c>
      <c r="D529" s="83" t="str">
        <f t="shared" ca="1" si="55"/>
        <v/>
      </c>
      <c r="E529" s="81">
        <f t="shared" ca="1" si="59"/>
        <v>0</v>
      </c>
      <c r="F529" s="83"/>
      <c r="G529" s="82" t="str">
        <f t="shared" ca="1" si="56"/>
        <v/>
      </c>
      <c r="H529" s="82" t="str">
        <f t="shared" ca="1" si="57"/>
        <v/>
      </c>
      <c r="I529" s="82" t="str">
        <f t="shared" ca="1" si="58"/>
        <v/>
      </c>
    </row>
    <row r="530" spans="2:9" ht="15" thickBot="1" x14ac:dyDescent="0.35">
      <c r="B530" s="79" t="str">
        <f t="shared" ca="1" si="60"/>
        <v/>
      </c>
      <c r="C530" s="80" t="str">
        <f t="shared" ca="1" si="54"/>
        <v/>
      </c>
      <c r="D530" s="83" t="str">
        <f t="shared" ca="1" si="55"/>
        <v/>
      </c>
      <c r="E530" s="81">
        <f t="shared" ca="1" si="59"/>
        <v>0</v>
      </c>
      <c r="F530" s="83"/>
      <c r="G530" s="82" t="str">
        <f t="shared" ca="1" si="56"/>
        <v/>
      </c>
      <c r="H530" s="82" t="str">
        <f t="shared" ca="1" si="57"/>
        <v/>
      </c>
      <c r="I530" s="82" t="str">
        <f t="shared" ca="1" si="58"/>
        <v/>
      </c>
    </row>
    <row r="531" spans="2:9" ht="15" thickBot="1" x14ac:dyDescent="0.35">
      <c r="B531" s="79" t="str">
        <f t="shared" ca="1" si="60"/>
        <v/>
      </c>
      <c r="C531" s="80" t="str">
        <f t="shared" ca="1" si="54"/>
        <v/>
      </c>
      <c r="D531" s="83" t="str">
        <f t="shared" ca="1" si="55"/>
        <v/>
      </c>
      <c r="E531" s="81">
        <f t="shared" ca="1" si="59"/>
        <v>0</v>
      </c>
      <c r="F531" s="83"/>
      <c r="G531" s="82" t="str">
        <f t="shared" ca="1" si="56"/>
        <v/>
      </c>
      <c r="H531" s="82" t="str">
        <f t="shared" ca="1" si="57"/>
        <v/>
      </c>
      <c r="I531" s="82" t="str">
        <f t="shared" ca="1" si="58"/>
        <v/>
      </c>
    </row>
    <row r="532" spans="2:9" ht="15" thickBot="1" x14ac:dyDescent="0.35">
      <c r="B532" s="79" t="str">
        <f t="shared" ca="1" si="60"/>
        <v/>
      </c>
      <c r="C532" s="80" t="str">
        <f t="shared" ca="1" si="54"/>
        <v/>
      </c>
      <c r="D532" s="83" t="str">
        <f t="shared" ca="1" si="55"/>
        <v/>
      </c>
      <c r="E532" s="81">
        <f t="shared" ca="1" si="59"/>
        <v>0</v>
      </c>
      <c r="F532" s="83"/>
      <c r="G532" s="82" t="str">
        <f t="shared" ca="1" si="56"/>
        <v/>
      </c>
      <c r="H532" s="82" t="str">
        <f t="shared" ca="1" si="57"/>
        <v/>
      </c>
      <c r="I532" s="82" t="str">
        <f t="shared" ca="1" si="58"/>
        <v/>
      </c>
    </row>
    <row r="533" spans="2:9" ht="15" thickBot="1" x14ac:dyDescent="0.35">
      <c r="B533" s="79" t="str">
        <f t="shared" ca="1" si="60"/>
        <v/>
      </c>
      <c r="C533" s="80" t="str">
        <f t="shared" ca="1" si="54"/>
        <v/>
      </c>
      <c r="D533" s="83" t="str">
        <f t="shared" ca="1" si="55"/>
        <v/>
      </c>
      <c r="E533" s="81">
        <f t="shared" ca="1" si="59"/>
        <v>0</v>
      </c>
      <c r="F533" s="83"/>
      <c r="G533" s="82" t="str">
        <f t="shared" ca="1" si="56"/>
        <v/>
      </c>
      <c r="H533" s="82" t="str">
        <f t="shared" ca="1" si="57"/>
        <v/>
      </c>
      <c r="I533" s="82" t="str">
        <f t="shared" ca="1" si="58"/>
        <v/>
      </c>
    </row>
    <row r="534" spans="2:9" ht="15" thickBot="1" x14ac:dyDescent="0.35">
      <c r="B534" s="79" t="str">
        <f t="shared" ca="1" si="60"/>
        <v/>
      </c>
      <c r="C534" s="80" t="str">
        <f t="shared" ca="1" si="54"/>
        <v/>
      </c>
      <c r="D534" s="83" t="str">
        <f t="shared" ca="1" si="55"/>
        <v/>
      </c>
      <c r="E534" s="81">
        <f t="shared" ca="1" si="59"/>
        <v>0</v>
      </c>
      <c r="F534" s="83"/>
      <c r="G534" s="82" t="str">
        <f t="shared" ca="1" si="56"/>
        <v/>
      </c>
      <c r="H534" s="82" t="str">
        <f t="shared" ca="1" si="57"/>
        <v/>
      </c>
      <c r="I534" s="82" t="str">
        <f t="shared" ca="1" si="58"/>
        <v/>
      </c>
    </row>
    <row r="535" spans="2:9" ht="15" thickBot="1" x14ac:dyDescent="0.35">
      <c r="B535" s="79" t="str">
        <f t="shared" ca="1" si="60"/>
        <v/>
      </c>
      <c r="C535" s="80" t="str">
        <f t="shared" ca="1" si="54"/>
        <v/>
      </c>
      <c r="D535" s="83" t="str">
        <f t="shared" ca="1" si="55"/>
        <v/>
      </c>
      <c r="E535" s="81">
        <f t="shared" ca="1" si="59"/>
        <v>0</v>
      </c>
      <c r="F535" s="83"/>
      <c r="G535" s="82" t="str">
        <f t="shared" ca="1" si="56"/>
        <v/>
      </c>
      <c r="H535" s="82" t="str">
        <f t="shared" ca="1" si="57"/>
        <v/>
      </c>
      <c r="I535" s="82" t="str">
        <f t="shared" ca="1" si="58"/>
        <v/>
      </c>
    </row>
    <row r="536" spans="2:9" ht="15" thickBot="1" x14ac:dyDescent="0.35">
      <c r="B536" s="79" t="str">
        <f t="shared" ca="1" si="60"/>
        <v/>
      </c>
      <c r="C536" s="80" t="str">
        <f t="shared" ref="C536:C599" ca="1" si="61">IF($E$10="End of the Period",IF(B536="","",IF(OR(payment_frequency_5="Weekly",payment_frequency_5="Bi-weekly",payment_frequency_5="Semi-monthly"),first_payment_date_5+B536*VLOOKUP(payment_frequency_5,periodic_table,2,0),EDATE(first_payment_date_5,B536*VLOOKUP(payment_frequency_5,periodic_table,2,0)))),IF(B536="","",IF(OR(payment_frequency_5="Weekly",payment_frequency_5="Bi-weekly",payment_frequency_5="Semi-monthly"),first_payment_date_5+(B536-1)*VLOOKUP(payment_frequency_5,periodic_table,2,0),EDATE(first_payment_date_5,(B536-1)*VLOOKUP(payment_frequency_5,periodic_table,2,0)))))</f>
        <v/>
      </c>
      <c r="D536" s="83" t="str">
        <f t="shared" ref="D536:D599" ca="1" si="62">IF(B536="","",IF(I535&lt;payment_5,I535*(1+rate_5),payment_5))</f>
        <v/>
      </c>
      <c r="E536" s="81">
        <f t="shared" ca="1" si="59"/>
        <v>0</v>
      </c>
      <c r="F536" s="83"/>
      <c r="G536" s="82" t="str">
        <f t="shared" ref="G536:G599" ca="1" si="63">IF(AND(payment_type_5=1,B536=1),0,IF(B536="","",I535*rate_5))</f>
        <v/>
      </c>
      <c r="H536" s="82" t="str">
        <f t="shared" ca="1" si="57"/>
        <v/>
      </c>
      <c r="I536" s="82" t="str">
        <f t="shared" ca="1" si="58"/>
        <v/>
      </c>
    </row>
    <row r="537" spans="2:9" ht="15" thickBot="1" x14ac:dyDescent="0.35">
      <c r="B537" s="79" t="str">
        <f t="shared" ca="1" si="60"/>
        <v/>
      </c>
      <c r="C537" s="80" t="str">
        <f t="shared" ca="1" si="61"/>
        <v/>
      </c>
      <c r="D537" s="83" t="str">
        <f t="shared" ca="1" si="62"/>
        <v/>
      </c>
      <c r="E537" s="81">
        <f t="shared" ca="1" si="59"/>
        <v>0</v>
      </c>
      <c r="F537" s="83"/>
      <c r="G537" s="82" t="str">
        <f t="shared" ca="1" si="63"/>
        <v/>
      </c>
      <c r="H537" s="82" t="str">
        <f t="shared" ref="H537:H600" ca="1" si="64">IF(B537="","",D537-G537+E537+F537)</f>
        <v/>
      </c>
      <c r="I537" s="82" t="str">
        <f t="shared" ref="I537:I600" ca="1" si="65">IFERROR(IF(H537&lt;=0,"",I536-H537),"")</f>
        <v/>
      </c>
    </row>
    <row r="538" spans="2:9" ht="15" thickBot="1" x14ac:dyDescent="0.35">
      <c r="B538" s="79" t="str">
        <f t="shared" ca="1" si="60"/>
        <v/>
      </c>
      <c r="C538" s="80" t="str">
        <f t="shared" ca="1" si="61"/>
        <v/>
      </c>
      <c r="D538" s="83" t="str">
        <f t="shared" ca="1" si="62"/>
        <v/>
      </c>
      <c r="E538" s="81">
        <f t="shared" ca="1" si="59"/>
        <v>0</v>
      </c>
      <c r="F538" s="83"/>
      <c r="G538" s="82" t="str">
        <f t="shared" ca="1" si="63"/>
        <v/>
      </c>
      <c r="H538" s="82" t="str">
        <f t="shared" ca="1" si="64"/>
        <v/>
      </c>
      <c r="I538" s="82" t="str">
        <f t="shared" ca="1" si="65"/>
        <v/>
      </c>
    </row>
    <row r="539" spans="2:9" ht="15" thickBot="1" x14ac:dyDescent="0.35">
      <c r="B539" s="79" t="str">
        <f t="shared" ca="1" si="60"/>
        <v/>
      </c>
      <c r="C539" s="80" t="str">
        <f t="shared" ca="1" si="61"/>
        <v/>
      </c>
      <c r="D539" s="83" t="str">
        <f t="shared" ca="1" si="62"/>
        <v/>
      </c>
      <c r="E539" s="81">
        <f t="shared" ca="1" si="59"/>
        <v>0</v>
      </c>
      <c r="F539" s="83"/>
      <c r="G539" s="82" t="str">
        <f t="shared" ca="1" si="63"/>
        <v/>
      </c>
      <c r="H539" s="82" t="str">
        <f t="shared" ca="1" si="64"/>
        <v/>
      </c>
      <c r="I539" s="82" t="str">
        <f t="shared" ca="1" si="65"/>
        <v/>
      </c>
    </row>
    <row r="540" spans="2:9" ht="15" thickBot="1" x14ac:dyDescent="0.35">
      <c r="B540" s="79" t="str">
        <f t="shared" ca="1" si="60"/>
        <v/>
      </c>
      <c r="C540" s="80" t="str">
        <f t="shared" ca="1" si="61"/>
        <v/>
      </c>
      <c r="D540" s="83" t="str">
        <f t="shared" ca="1" si="62"/>
        <v/>
      </c>
      <c r="E540" s="81">
        <f t="shared" ca="1" si="59"/>
        <v>0</v>
      </c>
      <c r="F540" s="83"/>
      <c r="G540" s="82" t="str">
        <f t="shared" ca="1" si="63"/>
        <v/>
      </c>
      <c r="H540" s="82" t="str">
        <f t="shared" ca="1" si="64"/>
        <v/>
      </c>
      <c r="I540" s="82" t="str">
        <f t="shared" ca="1" si="65"/>
        <v/>
      </c>
    </row>
    <row r="541" spans="2:9" ht="15" thickBot="1" x14ac:dyDescent="0.35">
      <c r="B541" s="79" t="str">
        <f t="shared" ca="1" si="60"/>
        <v/>
      </c>
      <c r="C541" s="80" t="str">
        <f t="shared" ca="1" si="61"/>
        <v/>
      </c>
      <c r="D541" s="83" t="str">
        <f t="shared" ca="1" si="62"/>
        <v/>
      </c>
      <c r="E541" s="81">
        <f t="shared" ca="1" si="59"/>
        <v>0</v>
      </c>
      <c r="F541" s="83"/>
      <c r="G541" s="82" t="str">
        <f t="shared" ca="1" si="63"/>
        <v/>
      </c>
      <c r="H541" s="82" t="str">
        <f t="shared" ca="1" si="64"/>
        <v/>
      </c>
      <c r="I541" s="82" t="str">
        <f t="shared" ca="1" si="65"/>
        <v/>
      </c>
    </row>
    <row r="542" spans="2:9" ht="15" thickBot="1" x14ac:dyDescent="0.35">
      <c r="B542" s="79" t="str">
        <f t="shared" ca="1" si="60"/>
        <v/>
      </c>
      <c r="C542" s="80" t="str">
        <f t="shared" ca="1" si="61"/>
        <v/>
      </c>
      <c r="D542" s="83" t="str">
        <f t="shared" ca="1" si="62"/>
        <v/>
      </c>
      <c r="E542" s="81">
        <f t="shared" ca="1" si="59"/>
        <v>0</v>
      </c>
      <c r="F542" s="83"/>
      <c r="G542" s="82" t="str">
        <f t="shared" ca="1" si="63"/>
        <v/>
      </c>
      <c r="H542" s="82" t="str">
        <f t="shared" ca="1" si="64"/>
        <v/>
      </c>
      <c r="I542" s="82" t="str">
        <f t="shared" ca="1" si="65"/>
        <v/>
      </c>
    </row>
    <row r="543" spans="2:9" ht="15" thickBot="1" x14ac:dyDescent="0.35">
      <c r="B543" s="79" t="str">
        <f t="shared" ca="1" si="60"/>
        <v/>
      </c>
      <c r="C543" s="80" t="str">
        <f t="shared" ca="1" si="61"/>
        <v/>
      </c>
      <c r="D543" s="83" t="str">
        <f t="shared" ca="1" si="62"/>
        <v/>
      </c>
      <c r="E543" s="81">
        <f t="shared" ca="1" si="59"/>
        <v>0</v>
      </c>
      <c r="F543" s="83"/>
      <c r="G543" s="82" t="str">
        <f t="shared" ca="1" si="63"/>
        <v/>
      </c>
      <c r="H543" s="82" t="str">
        <f t="shared" ca="1" si="64"/>
        <v/>
      </c>
      <c r="I543" s="82" t="str">
        <f t="shared" ca="1" si="65"/>
        <v/>
      </c>
    </row>
    <row r="544" spans="2:9" ht="15" thickBot="1" x14ac:dyDescent="0.35">
      <c r="B544" s="79" t="str">
        <f t="shared" ca="1" si="60"/>
        <v/>
      </c>
      <c r="C544" s="80" t="str">
        <f t="shared" ca="1" si="61"/>
        <v/>
      </c>
      <c r="D544" s="83" t="str">
        <f t="shared" ca="1" si="62"/>
        <v/>
      </c>
      <c r="E544" s="81">
        <f t="shared" ca="1" si="59"/>
        <v>0</v>
      </c>
      <c r="F544" s="83"/>
      <c r="G544" s="82" t="str">
        <f t="shared" ca="1" si="63"/>
        <v/>
      </c>
      <c r="H544" s="82" t="str">
        <f t="shared" ca="1" si="64"/>
        <v/>
      </c>
      <c r="I544" s="82" t="str">
        <f t="shared" ca="1" si="65"/>
        <v/>
      </c>
    </row>
    <row r="545" spans="2:9" ht="15" thickBot="1" x14ac:dyDescent="0.35">
      <c r="B545" s="79" t="str">
        <f t="shared" ca="1" si="60"/>
        <v/>
      </c>
      <c r="C545" s="80" t="str">
        <f t="shared" ca="1" si="61"/>
        <v/>
      </c>
      <c r="D545" s="83" t="str">
        <f t="shared" ca="1" si="62"/>
        <v/>
      </c>
      <c r="E545" s="81">
        <f t="shared" ca="1" si="59"/>
        <v>0</v>
      </c>
      <c r="F545" s="83"/>
      <c r="G545" s="82" t="str">
        <f t="shared" ca="1" si="63"/>
        <v/>
      </c>
      <c r="H545" s="82" t="str">
        <f t="shared" ca="1" si="64"/>
        <v/>
      </c>
      <c r="I545" s="82" t="str">
        <f t="shared" ca="1" si="65"/>
        <v/>
      </c>
    </row>
    <row r="546" spans="2:9" ht="15" thickBot="1" x14ac:dyDescent="0.35">
      <c r="B546" s="79" t="str">
        <f t="shared" ca="1" si="60"/>
        <v/>
      </c>
      <c r="C546" s="80" t="str">
        <f t="shared" ca="1" si="61"/>
        <v/>
      </c>
      <c r="D546" s="83" t="str">
        <f t="shared" ca="1" si="62"/>
        <v/>
      </c>
      <c r="E546" s="81">
        <f t="shared" ca="1" si="59"/>
        <v>0</v>
      </c>
      <c r="F546" s="83"/>
      <c r="G546" s="82" t="str">
        <f t="shared" ca="1" si="63"/>
        <v/>
      </c>
      <c r="H546" s="82" t="str">
        <f t="shared" ca="1" si="64"/>
        <v/>
      </c>
      <c r="I546" s="82" t="str">
        <f t="shared" ca="1" si="65"/>
        <v/>
      </c>
    </row>
    <row r="547" spans="2:9" ht="15" thickBot="1" x14ac:dyDescent="0.35">
      <c r="B547" s="79" t="str">
        <f t="shared" ca="1" si="60"/>
        <v/>
      </c>
      <c r="C547" s="80" t="str">
        <f t="shared" ca="1" si="61"/>
        <v/>
      </c>
      <c r="D547" s="83" t="str">
        <f t="shared" ca="1" si="62"/>
        <v/>
      </c>
      <c r="E547" s="81">
        <f t="shared" ca="1" si="59"/>
        <v>0</v>
      </c>
      <c r="F547" s="83"/>
      <c r="G547" s="82" t="str">
        <f t="shared" ca="1" si="63"/>
        <v/>
      </c>
      <c r="H547" s="82" t="str">
        <f t="shared" ca="1" si="64"/>
        <v/>
      </c>
      <c r="I547" s="82" t="str">
        <f t="shared" ca="1" si="65"/>
        <v/>
      </c>
    </row>
    <row r="548" spans="2:9" ht="15" thickBot="1" x14ac:dyDescent="0.35">
      <c r="B548" s="79" t="str">
        <f t="shared" ca="1" si="60"/>
        <v/>
      </c>
      <c r="C548" s="80" t="str">
        <f t="shared" ca="1" si="61"/>
        <v/>
      </c>
      <c r="D548" s="83" t="str">
        <f t="shared" ca="1" si="62"/>
        <v/>
      </c>
      <c r="E548" s="81">
        <f t="shared" ref="E548:E611" ca="1" si="66">IFERROR(IF(I547-D548&lt;$E$13,0,IF(B548=$I$17,$E$13,IF(B548&lt;$I$17,0,IF(MOD(B548-$I$17,$E$18)=0,$E$13,0)))),0)</f>
        <v>0</v>
      </c>
      <c r="F548" s="83"/>
      <c r="G548" s="82" t="str">
        <f t="shared" ca="1" si="63"/>
        <v/>
      </c>
      <c r="H548" s="82" t="str">
        <f t="shared" ca="1" si="64"/>
        <v/>
      </c>
      <c r="I548" s="82" t="str">
        <f t="shared" ca="1" si="65"/>
        <v/>
      </c>
    </row>
    <row r="549" spans="2:9" ht="15" thickBot="1" x14ac:dyDescent="0.35">
      <c r="B549" s="79" t="str">
        <f t="shared" ca="1" si="60"/>
        <v/>
      </c>
      <c r="C549" s="80" t="str">
        <f t="shared" ca="1" si="61"/>
        <v/>
      </c>
      <c r="D549" s="83" t="str">
        <f t="shared" ca="1" si="62"/>
        <v/>
      </c>
      <c r="E549" s="81">
        <f t="shared" ca="1" si="66"/>
        <v>0</v>
      </c>
      <c r="F549" s="83"/>
      <c r="G549" s="82" t="str">
        <f t="shared" ca="1" si="63"/>
        <v/>
      </c>
      <c r="H549" s="82" t="str">
        <f t="shared" ca="1" si="64"/>
        <v/>
      </c>
      <c r="I549" s="82" t="str">
        <f t="shared" ca="1" si="65"/>
        <v/>
      </c>
    </row>
    <row r="550" spans="2:9" ht="15" thickBot="1" x14ac:dyDescent="0.35">
      <c r="B550" s="79" t="str">
        <f t="shared" ca="1" si="60"/>
        <v/>
      </c>
      <c r="C550" s="80" t="str">
        <f t="shared" ca="1" si="61"/>
        <v/>
      </c>
      <c r="D550" s="83" t="str">
        <f t="shared" ca="1" si="62"/>
        <v/>
      </c>
      <c r="E550" s="81">
        <f t="shared" ca="1" si="66"/>
        <v>0</v>
      </c>
      <c r="F550" s="83"/>
      <c r="G550" s="82" t="str">
        <f t="shared" ca="1" si="63"/>
        <v/>
      </c>
      <c r="H550" s="82" t="str">
        <f t="shared" ca="1" si="64"/>
        <v/>
      </c>
      <c r="I550" s="82" t="str">
        <f t="shared" ca="1" si="65"/>
        <v/>
      </c>
    </row>
    <row r="551" spans="2:9" ht="15" thickBot="1" x14ac:dyDescent="0.35">
      <c r="B551" s="79" t="str">
        <f t="shared" ca="1" si="60"/>
        <v/>
      </c>
      <c r="C551" s="80" t="str">
        <f t="shared" ca="1" si="61"/>
        <v/>
      </c>
      <c r="D551" s="83" t="str">
        <f t="shared" ca="1" si="62"/>
        <v/>
      </c>
      <c r="E551" s="81">
        <f t="shared" ca="1" si="66"/>
        <v>0</v>
      </c>
      <c r="F551" s="83"/>
      <c r="G551" s="82" t="str">
        <f t="shared" ca="1" si="63"/>
        <v/>
      </c>
      <c r="H551" s="82" t="str">
        <f t="shared" ca="1" si="64"/>
        <v/>
      </c>
      <c r="I551" s="82" t="str">
        <f t="shared" ca="1" si="65"/>
        <v/>
      </c>
    </row>
    <row r="552" spans="2:9" ht="15" thickBot="1" x14ac:dyDescent="0.35">
      <c r="B552" s="79" t="str">
        <f t="shared" ca="1" si="60"/>
        <v/>
      </c>
      <c r="C552" s="80" t="str">
        <f t="shared" ca="1" si="61"/>
        <v/>
      </c>
      <c r="D552" s="83" t="str">
        <f t="shared" ca="1" si="62"/>
        <v/>
      </c>
      <c r="E552" s="81">
        <f t="shared" ca="1" si="66"/>
        <v>0</v>
      </c>
      <c r="F552" s="83"/>
      <c r="G552" s="82" t="str">
        <f t="shared" ca="1" si="63"/>
        <v/>
      </c>
      <c r="H552" s="82" t="str">
        <f t="shared" ca="1" si="64"/>
        <v/>
      </c>
      <c r="I552" s="82" t="str">
        <f t="shared" ca="1" si="65"/>
        <v/>
      </c>
    </row>
    <row r="553" spans="2:9" ht="15" thickBot="1" x14ac:dyDescent="0.35">
      <c r="B553" s="79" t="str">
        <f t="shared" ca="1" si="60"/>
        <v/>
      </c>
      <c r="C553" s="80" t="str">
        <f t="shared" ca="1" si="61"/>
        <v/>
      </c>
      <c r="D553" s="83" t="str">
        <f t="shared" ca="1" si="62"/>
        <v/>
      </c>
      <c r="E553" s="81">
        <f t="shared" ca="1" si="66"/>
        <v>0</v>
      </c>
      <c r="F553" s="83"/>
      <c r="G553" s="82" t="str">
        <f t="shared" ca="1" si="63"/>
        <v/>
      </c>
      <c r="H553" s="82" t="str">
        <f t="shared" ca="1" si="64"/>
        <v/>
      </c>
      <c r="I553" s="82" t="str">
        <f t="shared" ca="1" si="65"/>
        <v/>
      </c>
    </row>
    <row r="554" spans="2:9" ht="15" thickBot="1" x14ac:dyDescent="0.35">
      <c r="B554" s="79" t="str">
        <f t="shared" ca="1" si="60"/>
        <v/>
      </c>
      <c r="C554" s="80" t="str">
        <f t="shared" ca="1" si="61"/>
        <v/>
      </c>
      <c r="D554" s="83" t="str">
        <f t="shared" ca="1" si="62"/>
        <v/>
      </c>
      <c r="E554" s="81">
        <f t="shared" ca="1" si="66"/>
        <v>0</v>
      </c>
      <c r="F554" s="83"/>
      <c r="G554" s="82" t="str">
        <f t="shared" ca="1" si="63"/>
        <v/>
      </c>
      <c r="H554" s="82" t="str">
        <f t="shared" ca="1" si="64"/>
        <v/>
      </c>
      <c r="I554" s="82" t="str">
        <f t="shared" ca="1" si="65"/>
        <v/>
      </c>
    </row>
    <row r="555" spans="2:9" ht="15" thickBot="1" x14ac:dyDescent="0.35">
      <c r="B555" s="79" t="str">
        <f t="shared" ca="1" si="60"/>
        <v/>
      </c>
      <c r="C555" s="80" t="str">
        <f t="shared" ca="1" si="61"/>
        <v/>
      </c>
      <c r="D555" s="83" t="str">
        <f t="shared" ca="1" si="62"/>
        <v/>
      </c>
      <c r="E555" s="81">
        <f t="shared" ca="1" si="66"/>
        <v>0</v>
      </c>
      <c r="F555" s="83"/>
      <c r="G555" s="82" t="str">
        <f t="shared" ca="1" si="63"/>
        <v/>
      </c>
      <c r="H555" s="82" t="str">
        <f t="shared" ca="1" si="64"/>
        <v/>
      </c>
      <c r="I555" s="82" t="str">
        <f t="shared" ca="1" si="65"/>
        <v/>
      </c>
    </row>
    <row r="556" spans="2:9" ht="15" thickBot="1" x14ac:dyDescent="0.35">
      <c r="B556" s="79" t="str">
        <f t="shared" ca="1" si="60"/>
        <v/>
      </c>
      <c r="C556" s="80" t="str">
        <f t="shared" ca="1" si="61"/>
        <v/>
      </c>
      <c r="D556" s="83" t="str">
        <f t="shared" ca="1" si="62"/>
        <v/>
      </c>
      <c r="E556" s="81">
        <f t="shared" ca="1" si="66"/>
        <v>0</v>
      </c>
      <c r="F556" s="83"/>
      <c r="G556" s="82" t="str">
        <f t="shared" ca="1" si="63"/>
        <v/>
      </c>
      <c r="H556" s="82" t="str">
        <f t="shared" ca="1" si="64"/>
        <v/>
      </c>
      <c r="I556" s="82" t="str">
        <f t="shared" ca="1" si="65"/>
        <v/>
      </c>
    </row>
    <row r="557" spans="2:9" ht="15" thickBot="1" x14ac:dyDescent="0.35">
      <c r="B557" s="79" t="str">
        <f t="shared" ca="1" si="60"/>
        <v/>
      </c>
      <c r="C557" s="80" t="str">
        <f t="shared" ca="1" si="61"/>
        <v/>
      </c>
      <c r="D557" s="83" t="str">
        <f t="shared" ca="1" si="62"/>
        <v/>
      </c>
      <c r="E557" s="81">
        <f t="shared" ca="1" si="66"/>
        <v>0</v>
      </c>
      <c r="F557" s="83"/>
      <c r="G557" s="82" t="str">
        <f t="shared" ca="1" si="63"/>
        <v/>
      </c>
      <c r="H557" s="82" t="str">
        <f t="shared" ca="1" si="64"/>
        <v/>
      </c>
      <c r="I557" s="82" t="str">
        <f t="shared" ca="1" si="65"/>
        <v/>
      </c>
    </row>
    <row r="558" spans="2:9" ht="15" thickBot="1" x14ac:dyDescent="0.35">
      <c r="B558" s="79" t="str">
        <f t="shared" ca="1" si="60"/>
        <v/>
      </c>
      <c r="C558" s="80" t="str">
        <f t="shared" ca="1" si="61"/>
        <v/>
      </c>
      <c r="D558" s="83" t="str">
        <f t="shared" ca="1" si="62"/>
        <v/>
      </c>
      <c r="E558" s="81">
        <f t="shared" ca="1" si="66"/>
        <v>0</v>
      </c>
      <c r="F558" s="83"/>
      <c r="G558" s="82" t="str">
        <f t="shared" ca="1" si="63"/>
        <v/>
      </c>
      <c r="H558" s="82" t="str">
        <f t="shared" ca="1" si="64"/>
        <v/>
      </c>
      <c r="I558" s="82" t="str">
        <f t="shared" ca="1" si="65"/>
        <v/>
      </c>
    </row>
    <row r="559" spans="2:9" ht="15" thickBot="1" x14ac:dyDescent="0.35">
      <c r="B559" s="79" t="str">
        <f t="shared" ref="B559:B622" ca="1" si="67">IFERROR(IF(I558&lt;=0,"",B558+1),"")</f>
        <v/>
      </c>
      <c r="C559" s="80" t="str">
        <f t="shared" ca="1" si="61"/>
        <v/>
      </c>
      <c r="D559" s="83" t="str">
        <f t="shared" ca="1" si="62"/>
        <v/>
      </c>
      <c r="E559" s="81">
        <f t="shared" ca="1" si="66"/>
        <v>0</v>
      </c>
      <c r="F559" s="83"/>
      <c r="G559" s="82" t="str">
        <f t="shared" ca="1" si="63"/>
        <v/>
      </c>
      <c r="H559" s="82" t="str">
        <f t="shared" ca="1" si="64"/>
        <v/>
      </c>
      <c r="I559" s="82" t="str">
        <f t="shared" ca="1" si="65"/>
        <v/>
      </c>
    </row>
    <row r="560" spans="2:9" ht="15" thickBot="1" x14ac:dyDescent="0.35">
      <c r="B560" s="79" t="str">
        <f t="shared" ca="1" si="67"/>
        <v/>
      </c>
      <c r="C560" s="80" t="str">
        <f t="shared" ca="1" si="61"/>
        <v/>
      </c>
      <c r="D560" s="83" t="str">
        <f t="shared" ca="1" si="62"/>
        <v/>
      </c>
      <c r="E560" s="81">
        <f t="shared" ca="1" si="66"/>
        <v>0</v>
      </c>
      <c r="F560" s="83"/>
      <c r="G560" s="82" t="str">
        <f t="shared" ca="1" si="63"/>
        <v/>
      </c>
      <c r="H560" s="82" t="str">
        <f t="shared" ca="1" si="64"/>
        <v/>
      </c>
      <c r="I560" s="82" t="str">
        <f t="shared" ca="1" si="65"/>
        <v/>
      </c>
    </row>
    <row r="561" spans="2:9" ht="15" thickBot="1" x14ac:dyDescent="0.35">
      <c r="B561" s="79" t="str">
        <f t="shared" ca="1" si="67"/>
        <v/>
      </c>
      <c r="C561" s="80" t="str">
        <f t="shared" ca="1" si="61"/>
        <v/>
      </c>
      <c r="D561" s="83" t="str">
        <f t="shared" ca="1" si="62"/>
        <v/>
      </c>
      <c r="E561" s="81">
        <f t="shared" ca="1" si="66"/>
        <v>0</v>
      </c>
      <c r="F561" s="83"/>
      <c r="G561" s="82" t="str">
        <f t="shared" ca="1" si="63"/>
        <v/>
      </c>
      <c r="H561" s="82" t="str">
        <f t="shared" ca="1" si="64"/>
        <v/>
      </c>
      <c r="I561" s="82" t="str">
        <f t="shared" ca="1" si="65"/>
        <v/>
      </c>
    </row>
    <row r="562" spans="2:9" ht="15" thickBot="1" x14ac:dyDescent="0.35">
      <c r="B562" s="79" t="str">
        <f t="shared" ca="1" si="67"/>
        <v/>
      </c>
      <c r="C562" s="80" t="str">
        <f t="shared" ca="1" si="61"/>
        <v/>
      </c>
      <c r="D562" s="83" t="str">
        <f t="shared" ca="1" si="62"/>
        <v/>
      </c>
      <c r="E562" s="81">
        <f t="shared" ca="1" si="66"/>
        <v>0</v>
      </c>
      <c r="F562" s="83"/>
      <c r="G562" s="82" t="str">
        <f t="shared" ca="1" si="63"/>
        <v/>
      </c>
      <c r="H562" s="82" t="str">
        <f t="shared" ca="1" si="64"/>
        <v/>
      </c>
      <c r="I562" s="82" t="str">
        <f t="shared" ca="1" si="65"/>
        <v/>
      </c>
    </row>
    <row r="563" spans="2:9" ht="15" thickBot="1" x14ac:dyDescent="0.35">
      <c r="B563" s="79" t="str">
        <f t="shared" ca="1" si="67"/>
        <v/>
      </c>
      <c r="C563" s="80" t="str">
        <f t="shared" ca="1" si="61"/>
        <v/>
      </c>
      <c r="D563" s="83" t="str">
        <f t="shared" ca="1" si="62"/>
        <v/>
      </c>
      <c r="E563" s="81">
        <f t="shared" ca="1" si="66"/>
        <v>0</v>
      </c>
      <c r="F563" s="83"/>
      <c r="G563" s="82" t="str">
        <f t="shared" ca="1" si="63"/>
        <v/>
      </c>
      <c r="H563" s="82" t="str">
        <f t="shared" ca="1" si="64"/>
        <v/>
      </c>
      <c r="I563" s="82" t="str">
        <f t="shared" ca="1" si="65"/>
        <v/>
      </c>
    </row>
    <row r="564" spans="2:9" ht="15" thickBot="1" x14ac:dyDescent="0.35">
      <c r="B564" s="79" t="str">
        <f t="shared" ca="1" si="67"/>
        <v/>
      </c>
      <c r="C564" s="80" t="str">
        <f t="shared" ca="1" si="61"/>
        <v/>
      </c>
      <c r="D564" s="83" t="str">
        <f t="shared" ca="1" si="62"/>
        <v/>
      </c>
      <c r="E564" s="81">
        <f t="shared" ca="1" si="66"/>
        <v>0</v>
      </c>
      <c r="F564" s="83"/>
      <c r="G564" s="82" t="str">
        <f t="shared" ca="1" si="63"/>
        <v/>
      </c>
      <c r="H564" s="82" t="str">
        <f t="shared" ca="1" si="64"/>
        <v/>
      </c>
      <c r="I564" s="82" t="str">
        <f t="shared" ca="1" si="65"/>
        <v/>
      </c>
    </row>
    <row r="565" spans="2:9" ht="15" thickBot="1" x14ac:dyDescent="0.35">
      <c r="B565" s="79" t="str">
        <f t="shared" ca="1" si="67"/>
        <v/>
      </c>
      <c r="C565" s="80" t="str">
        <f t="shared" ca="1" si="61"/>
        <v/>
      </c>
      <c r="D565" s="83" t="str">
        <f t="shared" ca="1" si="62"/>
        <v/>
      </c>
      <c r="E565" s="81">
        <f t="shared" ca="1" si="66"/>
        <v>0</v>
      </c>
      <c r="F565" s="83"/>
      <c r="G565" s="82" t="str">
        <f t="shared" ca="1" si="63"/>
        <v/>
      </c>
      <c r="H565" s="82" t="str">
        <f t="shared" ca="1" si="64"/>
        <v/>
      </c>
      <c r="I565" s="82" t="str">
        <f t="shared" ca="1" si="65"/>
        <v/>
      </c>
    </row>
    <row r="566" spans="2:9" ht="15" thickBot="1" x14ac:dyDescent="0.35">
      <c r="B566" s="79" t="str">
        <f t="shared" ca="1" si="67"/>
        <v/>
      </c>
      <c r="C566" s="80" t="str">
        <f t="shared" ca="1" si="61"/>
        <v/>
      </c>
      <c r="D566" s="83" t="str">
        <f t="shared" ca="1" si="62"/>
        <v/>
      </c>
      <c r="E566" s="81">
        <f t="shared" ca="1" si="66"/>
        <v>0</v>
      </c>
      <c r="F566" s="83"/>
      <c r="G566" s="82" t="str">
        <f t="shared" ca="1" si="63"/>
        <v/>
      </c>
      <c r="H566" s="82" t="str">
        <f t="shared" ca="1" si="64"/>
        <v/>
      </c>
      <c r="I566" s="82" t="str">
        <f t="shared" ca="1" si="65"/>
        <v/>
      </c>
    </row>
    <row r="567" spans="2:9" ht="15" thickBot="1" x14ac:dyDescent="0.35">
      <c r="B567" s="79" t="str">
        <f t="shared" ca="1" si="67"/>
        <v/>
      </c>
      <c r="C567" s="80" t="str">
        <f t="shared" ca="1" si="61"/>
        <v/>
      </c>
      <c r="D567" s="83" t="str">
        <f t="shared" ca="1" si="62"/>
        <v/>
      </c>
      <c r="E567" s="81">
        <f t="shared" ca="1" si="66"/>
        <v>0</v>
      </c>
      <c r="F567" s="83"/>
      <c r="G567" s="82" t="str">
        <f t="shared" ca="1" si="63"/>
        <v/>
      </c>
      <c r="H567" s="82" t="str">
        <f t="shared" ca="1" si="64"/>
        <v/>
      </c>
      <c r="I567" s="82" t="str">
        <f t="shared" ca="1" si="65"/>
        <v/>
      </c>
    </row>
    <row r="568" spans="2:9" ht="15" thickBot="1" x14ac:dyDescent="0.35">
      <c r="B568" s="79" t="str">
        <f t="shared" ca="1" si="67"/>
        <v/>
      </c>
      <c r="C568" s="80" t="str">
        <f t="shared" ca="1" si="61"/>
        <v/>
      </c>
      <c r="D568" s="83" t="str">
        <f t="shared" ca="1" si="62"/>
        <v/>
      </c>
      <c r="E568" s="81">
        <f t="shared" ca="1" si="66"/>
        <v>0</v>
      </c>
      <c r="F568" s="83"/>
      <c r="G568" s="82" t="str">
        <f t="shared" ca="1" si="63"/>
        <v/>
      </c>
      <c r="H568" s="82" t="str">
        <f t="shared" ca="1" si="64"/>
        <v/>
      </c>
      <c r="I568" s="82" t="str">
        <f t="shared" ca="1" si="65"/>
        <v/>
      </c>
    </row>
    <row r="569" spans="2:9" ht="15" thickBot="1" x14ac:dyDescent="0.35">
      <c r="B569" s="79" t="str">
        <f t="shared" ca="1" si="67"/>
        <v/>
      </c>
      <c r="C569" s="80" t="str">
        <f t="shared" ca="1" si="61"/>
        <v/>
      </c>
      <c r="D569" s="83" t="str">
        <f t="shared" ca="1" si="62"/>
        <v/>
      </c>
      <c r="E569" s="81">
        <f t="shared" ca="1" si="66"/>
        <v>0</v>
      </c>
      <c r="F569" s="83"/>
      <c r="G569" s="82" t="str">
        <f t="shared" ca="1" si="63"/>
        <v/>
      </c>
      <c r="H569" s="82" t="str">
        <f t="shared" ca="1" si="64"/>
        <v/>
      </c>
      <c r="I569" s="82" t="str">
        <f t="shared" ca="1" si="65"/>
        <v/>
      </c>
    </row>
    <row r="570" spans="2:9" ht="15" thickBot="1" x14ac:dyDescent="0.35">
      <c r="B570" s="79" t="str">
        <f t="shared" ca="1" si="67"/>
        <v/>
      </c>
      <c r="C570" s="80" t="str">
        <f t="shared" ca="1" si="61"/>
        <v/>
      </c>
      <c r="D570" s="83" t="str">
        <f t="shared" ca="1" si="62"/>
        <v/>
      </c>
      <c r="E570" s="81">
        <f t="shared" ca="1" si="66"/>
        <v>0</v>
      </c>
      <c r="F570" s="83"/>
      <c r="G570" s="82" t="str">
        <f t="shared" ca="1" si="63"/>
        <v/>
      </c>
      <c r="H570" s="82" t="str">
        <f t="shared" ca="1" si="64"/>
        <v/>
      </c>
      <c r="I570" s="82" t="str">
        <f t="shared" ca="1" si="65"/>
        <v/>
      </c>
    </row>
    <row r="571" spans="2:9" ht="15" thickBot="1" x14ac:dyDescent="0.35">
      <c r="B571" s="79" t="str">
        <f t="shared" ca="1" si="67"/>
        <v/>
      </c>
      <c r="C571" s="80" t="str">
        <f t="shared" ca="1" si="61"/>
        <v/>
      </c>
      <c r="D571" s="83" t="str">
        <f t="shared" ca="1" si="62"/>
        <v/>
      </c>
      <c r="E571" s="81">
        <f t="shared" ca="1" si="66"/>
        <v>0</v>
      </c>
      <c r="F571" s="83"/>
      <c r="G571" s="82" t="str">
        <f t="shared" ca="1" si="63"/>
        <v/>
      </c>
      <c r="H571" s="82" t="str">
        <f t="shared" ca="1" si="64"/>
        <v/>
      </c>
      <c r="I571" s="82" t="str">
        <f t="shared" ca="1" si="65"/>
        <v/>
      </c>
    </row>
    <row r="572" spans="2:9" ht="15" thickBot="1" x14ac:dyDescent="0.35">
      <c r="B572" s="79" t="str">
        <f t="shared" ca="1" si="67"/>
        <v/>
      </c>
      <c r="C572" s="80" t="str">
        <f t="shared" ca="1" si="61"/>
        <v/>
      </c>
      <c r="D572" s="83" t="str">
        <f t="shared" ca="1" si="62"/>
        <v/>
      </c>
      <c r="E572" s="81">
        <f t="shared" ca="1" si="66"/>
        <v>0</v>
      </c>
      <c r="F572" s="83"/>
      <c r="G572" s="82" t="str">
        <f t="shared" ca="1" si="63"/>
        <v/>
      </c>
      <c r="H572" s="82" t="str">
        <f t="shared" ca="1" si="64"/>
        <v/>
      </c>
      <c r="I572" s="82" t="str">
        <f t="shared" ca="1" si="65"/>
        <v/>
      </c>
    </row>
    <row r="573" spans="2:9" ht="15" thickBot="1" x14ac:dyDescent="0.35">
      <c r="B573" s="79" t="str">
        <f t="shared" ca="1" si="67"/>
        <v/>
      </c>
      <c r="C573" s="80" t="str">
        <f t="shared" ca="1" si="61"/>
        <v/>
      </c>
      <c r="D573" s="83" t="str">
        <f t="shared" ca="1" si="62"/>
        <v/>
      </c>
      <c r="E573" s="81">
        <f t="shared" ca="1" si="66"/>
        <v>0</v>
      </c>
      <c r="F573" s="83"/>
      <c r="G573" s="82" t="str">
        <f t="shared" ca="1" si="63"/>
        <v/>
      </c>
      <c r="H573" s="82" t="str">
        <f t="shared" ca="1" si="64"/>
        <v/>
      </c>
      <c r="I573" s="82" t="str">
        <f t="shared" ca="1" si="65"/>
        <v/>
      </c>
    </row>
    <row r="574" spans="2:9" ht="15" thickBot="1" x14ac:dyDescent="0.35">
      <c r="B574" s="79" t="str">
        <f t="shared" ca="1" si="67"/>
        <v/>
      </c>
      <c r="C574" s="80" t="str">
        <f t="shared" ca="1" si="61"/>
        <v/>
      </c>
      <c r="D574" s="83" t="str">
        <f t="shared" ca="1" si="62"/>
        <v/>
      </c>
      <c r="E574" s="81">
        <f t="shared" ca="1" si="66"/>
        <v>0</v>
      </c>
      <c r="F574" s="83"/>
      <c r="G574" s="82" t="str">
        <f t="shared" ca="1" si="63"/>
        <v/>
      </c>
      <c r="H574" s="82" t="str">
        <f t="shared" ca="1" si="64"/>
        <v/>
      </c>
      <c r="I574" s="82" t="str">
        <f t="shared" ca="1" si="65"/>
        <v/>
      </c>
    </row>
    <row r="575" spans="2:9" ht="15" thickBot="1" x14ac:dyDescent="0.35">
      <c r="B575" s="79" t="str">
        <f t="shared" ca="1" si="67"/>
        <v/>
      </c>
      <c r="C575" s="80" t="str">
        <f t="shared" ca="1" si="61"/>
        <v/>
      </c>
      <c r="D575" s="83" t="str">
        <f t="shared" ca="1" si="62"/>
        <v/>
      </c>
      <c r="E575" s="81">
        <f t="shared" ca="1" si="66"/>
        <v>0</v>
      </c>
      <c r="F575" s="83"/>
      <c r="G575" s="82" t="str">
        <f t="shared" ca="1" si="63"/>
        <v/>
      </c>
      <c r="H575" s="82" t="str">
        <f t="shared" ca="1" si="64"/>
        <v/>
      </c>
      <c r="I575" s="82" t="str">
        <f t="shared" ca="1" si="65"/>
        <v/>
      </c>
    </row>
    <row r="576" spans="2:9" ht="15" thickBot="1" x14ac:dyDescent="0.35">
      <c r="B576" s="79" t="str">
        <f t="shared" ca="1" si="67"/>
        <v/>
      </c>
      <c r="C576" s="80" t="str">
        <f t="shared" ca="1" si="61"/>
        <v/>
      </c>
      <c r="D576" s="83" t="str">
        <f t="shared" ca="1" si="62"/>
        <v/>
      </c>
      <c r="E576" s="81">
        <f t="shared" ca="1" si="66"/>
        <v>0</v>
      </c>
      <c r="F576" s="83"/>
      <c r="G576" s="82" t="str">
        <f t="shared" ca="1" si="63"/>
        <v/>
      </c>
      <c r="H576" s="82" t="str">
        <f t="shared" ca="1" si="64"/>
        <v/>
      </c>
      <c r="I576" s="82" t="str">
        <f t="shared" ca="1" si="65"/>
        <v/>
      </c>
    </row>
    <row r="577" spans="2:9" ht="15" thickBot="1" x14ac:dyDescent="0.35">
      <c r="B577" s="79" t="str">
        <f t="shared" ca="1" si="67"/>
        <v/>
      </c>
      <c r="C577" s="80" t="str">
        <f t="shared" ca="1" si="61"/>
        <v/>
      </c>
      <c r="D577" s="83" t="str">
        <f t="shared" ca="1" si="62"/>
        <v/>
      </c>
      <c r="E577" s="81">
        <f t="shared" ca="1" si="66"/>
        <v>0</v>
      </c>
      <c r="F577" s="83"/>
      <c r="G577" s="82" t="str">
        <f t="shared" ca="1" si="63"/>
        <v/>
      </c>
      <c r="H577" s="82" t="str">
        <f t="shared" ca="1" si="64"/>
        <v/>
      </c>
      <c r="I577" s="82" t="str">
        <f t="shared" ca="1" si="65"/>
        <v/>
      </c>
    </row>
    <row r="578" spans="2:9" ht="15" thickBot="1" x14ac:dyDescent="0.35">
      <c r="B578" s="79" t="str">
        <f t="shared" ca="1" si="67"/>
        <v/>
      </c>
      <c r="C578" s="80" t="str">
        <f t="shared" ca="1" si="61"/>
        <v/>
      </c>
      <c r="D578" s="83" t="str">
        <f t="shared" ca="1" si="62"/>
        <v/>
      </c>
      <c r="E578" s="81">
        <f t="shared" ca="1" si="66"/>
        <v>0</v>
      </c>
      <c r="F578" s="83"/>
      <c r="G578" s="82" t="str">
        <f t="shared" ca="1" si="63"/>
        <v/>
      </c>
      <c r="H578" s="82" t="str">
        <f t="shared" ca="1" si="64"/>
        <v/>
      </c>
      <c r="I578" s="82" t="str">
        <f t="shared" ca="1" si="65"/>
        <v/>
      </c>
    </row>
    <row r="579" spans="2:9" ht="15" thickBot="1" x14ac:dyDescent="0.35">
      <c r="B579" s="79" t="str">
        <f t="shared" ca="1" si="67"/>
        <v/>
      </c>
      <c r="C579" s="80" t="str">
        <f t="shared" ca="1" si="61"/>
        <v/>
      </c>
      <c r="D579" s="83" t="str">
        <f t="shared" ca="1" si="62"/>
        <v/>
      </c>
      <c r="E579" s="81">
        <f t="shared" ca="1" si="66"/>
        <v>0</v>
      </c>
      <c r="F579" s="83"/>
      <c r="G579" s="82" t="str">
        <f t="shared" ca="1" si="63"/>
        <v/>
      </c>
      <c r="H579" s="82" t="str">
        <f t="shared" ca="1" si="64"/>
        <v/>
      </c>
      <c r="I579" s="82" t="str">
        <f t="shared" ca="1" si="65"/>
        <v/>
      </c>
    </row>
    <row r="580" spans="2:9" ht="15" thickBot="1" x14ac:dyDescent="0.35">
      <c r="B580" s="79" t="str">
        <f t="shared" ca="1" si="67"/>
        <v/>
      </c>
      <c r="C580" s="80" t="str">
        <f t="shared" ca="1" si="61"/>
        <v/>
      </c>
      <c r="D580" s="83" t="str">
        <f t="shared" ca="1" si="62"/>
        <v/>
      </c>
      <c r="E580" s="81">
        <f t="shared" ca="1" si="66"/>
        <v>0</v>
      </c>
      <c r="F580" s="83"/>
      <c r="G580" s="82" t="str">
        <f t="shared" ca="1" si="63"/>
        <v/>
      </c>
      <c r="H580" s="82" t="str">
        <f t="shared" ca="1" si="64"/>
        <v/>
      </c>
      <c r="I580" s="82" t="str">
        <f t="shared" ca="1" si="65"/>
        <v/>
      </c>
    </row>
    <row r="581" spans="2:9" ht="15" thickBot="1" x14ac:dyDescent="0.35">
      <c r="B581" s="79" t="str">
        <f t="shared" ca="1" si="67"/>
        <v/>
      </c>
      <c r="C581" s="80" t="str">
        <f t="shared" ca="1" si="61"/>
        <v/>
      </c>
      <c r="D581" s="83" t="str">
        <f t="shared" ca="1" si="62"/>
        <v/>
      </c>
      <c r="E581" s="81">
        <f t="shared" ca="1" si="66"/>
        <v>0</v>
      </c>
      <c r="F581" s="83"/>
      <c r="G581" s="82" t="str">
        <f t="shared" ca="1" si="63"/>
        <v/>
      </c>
      <c r="H581" s="82" t="str">
        <f t="shared" ca="1" si="64"/>
        <v/>
      </c>
      <c r="I581" s="82" t="str">
        <f t="shared" ca="1" si="65"/>
        <v/>
      </c>
    </row>
    <row r="582" spans="2:9" ht="15" thickBot="1" x14ac:dyDescent="0.35">
      <c r="B582" s="79" t="str">
        <f t="shared" ca="1" si="67"/>
        <v/>
      </c>
      <c r="C582" s="80" t="str">
        <f t="shared" ca="1" si="61"/>
        <v/>
      </c>
      <c r="D582" s="83" t="str">
        <f t="shared" ca="1" si="62"/>
        <v/>
      </c>
      <c r="E582" s="81">
        <f t="shared" ca="1" si="66"/>
        <v>0</v>
      </c>
      <c r="F582" s="83"/>
      <c r="G582" s="82" t="str">
        <f t="shared" ca="1" si="63"/>
        <v/>
      </c>
      <c r="H582" s="82" t="str">
        <f t="shared" ca="1" si="64"/>
        <v/>
      </c>
      <c r="I582" s="82" t="str">
        <f t="shared" ca="1" si="65"/>
        <v/>
      </c>
    </row>
    <row r="583" spans="2:9" ht="15" thickBot="1" x14ac:dyDescent="0.35">
      <c r="B583" s="79" t="str">
        <f t="shared" ca="1" si="67"/>
        <v/>
      </c>
      <c r="C583" s="80" t="str">
        <f t="shared" ca="1" si="61"/>
        <v/>
      </c>
      <c r="D583" s="83" t="str">
        <f t="shared" ca="1" si="62"/>
        <v/>
      </c>
      <c r="E583" s="81">
        <f t="shared" ca="1" si="66"/>
        <v>0</v>
      </c>
      <c r="F583" s="83"/>
      <c r="G583" s="82" t="str">
        <f t="shared" ca="1" si="63"/>
        <v/>
      </c>
      <c r="H583" s="82" t="str">
        <f t="shared" ca="1" si="64"/>
        <v/>
      </c>
      <c r="I583" s="82" t="str">
        <f t="shared" ca="1" si="65"/>
        <v/>
      </c>
    </row>
    <row r="584" spans="2:9" ht="15" thickBot="1" x14ac:dyDescent="0.35">
      <c r="B584" s="79" t="str">
        <f t="shared" ca="1" si="67"/>
        <v/>
      </c>
      <c r="C584" s="80" t="str">
        <f t="shared" ca="1" si="61"/>
        <v/>
      </c>
      <c r="D584" s="83" t="str">
        <f t="shared" ca="1" si="62"/>
        <v/>
      </c>
      <c r="E584" s="81">
        <f t="shared" ca="1" si="66"/>
        <v>0</v>
      </c>
      <c r="F584" s="83"/>
      <c r="G584" s="82" t="str">
        <f t="shared" ca="1" si="63"/>
        <v/>
      </c>
      <c r="H584" s="82" t="str">
        <f t="shared" ca="1" si="64"/>
        <v/>
      </c>
      <c r="I584" s="82" t="str">
        <f t="shared" ca="1" si="65"/>
        <v/>
      </c>
    </row>
    <row r="585" spans="2:9" ht="15" thickBot="1" x14ac:dyDescent="0.35">
      <c r="B585" s="79" t="str">
        <f t="shared" ca="1" si="67"/>
        <v/>
      </c>
      <c r="C585" s="80" t="str">
        <f t="shared" ca="1" si="61"/>
        <v/>
      </c>
      <c r="D585" s="83" t="str">
        <f t="shared" ca="1" si="62"/>
        <v/>
      </c>
      <c r="E585" s="81">
        <f t="shared" ca="1" si="66"/>
        <v>0</v>
      </c>
      <c r="F585" s="83"/>
      <c r="G585" s="82" t="str">
        <f t="shared" ca="1" si="63"/>
        <v/>
      </c>
      <c r="H585" s="82" t="str">
        <f t="shared" ca="1" si="64"/>
        <v/>
      </c>
      <c r="I585" s="82" t="str">
        <f t="shared" ca="1" si="65"/>
        <v/>
      </c>
    </row>
    <row r="586" spans="2:9" ht="15" thickBot="1" x14ac:dyDescent="0.35">
      <c r="B586" s="79" t="str">
        <f t="shared" ca="1" si="67"/>
        <v/>
      </c>
      <c r="C586" s="80" t="str">
        <f t="shared" ca="1" si="61"/>
        <v/>
      </c>
      <c r="D586" s="83" t="str">
        <f t="shared" ca="1" si="62"/>
        <v/>
      </c>
      <c r="E586" s="81">
        <f t="shared" ca="1" si="66"/>
        <v>0</v>
      </c>
      <c r="F586" s="83"/>
      <c r="G586" s="82" t="str">
        <f t="shared" ca="1" si="63"/>
        <v/>
      </c>
      <c r="H586" s="82" t="str">
        <f t="shared" ca="1" si="64"/>
        <v/>
      </c>
      <c r="I586" s="82" t="str">
        <f t="shared" ca="1" si="65"/>
        <v/>
      </c>
    </row>
    <row r="587" spans="2:9" ht="15" thickBot="1" x14ac:dyDescent="0.35">
      <c r="B587" s="79" t="str">
        <f t="shared" ca="1" si="67"/>
        <v/>
      </c>
      <c r="C587" s="80" t="str">
        <f t="shared" ca="1" si="61"/>
        <v/>
      </c>
      <c r="D587" s="83" t="str">
        <f t="shared" ca="1" si="62"/>
        <v/>
      </c>
      <c r="E587" s="81">
        <f t="shared" ca="1" si="66"/>
        <v>0</v>
      </c>
      <c r="F587" s="83"/>
      <c r="G587" s="82" t="str">
        <f t="shared" ca="1" si="63"/>
        <v/>
      </c>
      <c r="H587" s="82" t="str">
        <f t="shared" ca="1" si="64"/>
        <v/>
      </c>
      <c r="I587" s="82" t="str">
        <f t="shared" ca="1" si="65"/>
        <v/>
      </c>
    </row>
    <row r="588" spans="2:9" ht="15" thickBot="1" x14ac:dyDescent="0.35">
      <c r="B588" s="79" t="str">
        <f t="shared" ca="1" si="67"/>
        <v/>
      </c>
      <c r="C588" s="80" t="str">
        <f t="shared" ca="1" si="61"/>
        <v/>
      </c>
      <c r="D588" s="83" t="str">
        <f t="shared" ca="1" si="62"/>
        <v/>
      </c>
      <c r="E588" s="81">
        <f t="shared" ca="1" si="66"/>
        <v>0</v>
      </c>
      <c r="F588" s="83"/>
      <c r="G588" s="82" t="str">
        <f t="shared" ca="1" si="63"/>
        <v/>
      </c>
      <c r="H588" s="82" t="str">
        <f t="shared" ca="1" si="64"/>
        <v/>
      </c>
      <c r="I588" s="82" t="str">
        <f t="shared" ca="1" si="65"/>
        <v/>
      </c>
    </row>
    <row r="589" spans="2:9" ht="15" thickBot="1" x14ac:dyDescent="0.35">
      <c r="B589" s="79" t="str">
        <f t="shared" ca="1" si="67"/>
        <v/>
      </c>
      <c r="C589" s="80" t="str">
        <f t="shared" ca="1" si="61"/>
        <v/>
      </c>
      <c r="D589" s="83" t="str">
        <f t="shared" ca="1" si="62"/>
        <v/>
      </c>
      <c r="E589" s="81">
        <f t="shared" ca="1" si="66"/>
        <v>0</v>
      </c>
      <c r="F589" s="83"/>
      <c r="G589" s="82" t="str">
        <f t="shared" ca="1" si="63"/>
        <v/>
      </c>
      <c r="H589" s="82" t="str">
        <f t="shared" ca="1" si="64"/>
        <v/>
      </c>
      <c r="I589" s="82" t="str">
        <f t="shared" ca="1" si="65"/>
        <v/>
      </c>
    </row>
    <row r="590" spans="2:9" ht="15" thickBot="1" x14ac:dyDescent="0.35">
      <c r="B590" s="79" t="str">
        <f t="shared" ca="1" si="67"/>
        <v/>
      </c>
      <c r="C590" s="80" t="str">
        <f t="shared" ca="1" si="61"/>
        <v/>
      </c>
      <c r="D590" s="83" t="str">
        <f t="shared" ca="1" si="62"/>
        <v/>
      </c>
      <c r="E590" s="81">
        <f t="shared" ca="1" si="66"/>
        <v>0</v>
      </c>
      <c r="F590" s="83"/>
      <c r="G590" s="82" t="str">
        <f t="shared" ca="1" si="63"/>
        <v/>
      </c>
      <c r="H590" s="82" t="str">
        <f t="shared" ca="1" si="64"/>
        <v/>
      </c>
      <c r="I590" s="82" t="str">
        <f t="shared" ca="1" si="65"/>
        <v/>
      </c>
    </row>
    <row r="591" spans="2:9" ht="15" thickBot="1" x14ac:dyDescent="0.35">
      <c r="B591" s="79" t="str">
        <f t="shared" ca="1" si="67"/>
        <v/>
      </c>
      <c r="C591" s="80" t="str">
        <f t="shared" ca="1" si="61"/>
        <v/>
      </c>
      <c r="D591" s="83" t="str">
        <f t="shared" ca="1" si="62"/>
        <v/>
      </c>
      <c r="E591" s="81">
        <f t="shared" ca="1" si="66"/>
        <v>0</v>
      </c>
      <c r="F591" s="83"/>
      <c r="G591" s="82" t="str">
        <f t="shared" ca="1" si="63"/>
        <v/>
      </c>
      <c r="H591" s="82" t="str">
        <f t="shared" ca="1" si="64"/>
        <v/>
      </c>
      <c r="I591" s="82" t="str">
        <f t="shared" ca="1" si="65"/>
        <v/>
      </c>
    </row>
    <row r="592" spans="2:9" ht="15" thickBot="1" x14ac:dyDescent="0.35">
      <c r="B592" s="79" t="str">
        <f t="shared" ca="1" si="67"/>
        <v/>
      </c>
      <c r="C592" s="80" t="str">
        <f t="shared" ca="1" si="61"/>
        <v/>
      </c>
      <c r="D592" s="83" t="str">
        <f t="shared" ca="1" si="62"/>
        <v/>
      </c>
      <c r="E592" s="81">
        <f t="shared" ca="1" si="66"/>
        <v>0</v>
      </c>
      <c r="F592" s="83"/>
      <c r="G592" s="82" t="str">
        <f t="shared" ca="1" si="63"/>
        <v/>
      </c>
      <c r="H592" s="82" t="str">
        <f t="shared" ca="1" si="64"/>
        <v/>
      </c>
      <c r="I592" s="82" t="str">
        <f t="shared" ca="1" si="65"/>
        <v/>
      </c>
    </row>
    <row r="593" spans="2:9" ht="15" thickBot="1" x14ac:dyDescent="0.35">
      <c r="B593" s="79" t="str">
        <f t="shared" ca="1" si="67"/>
        <v/>
      </c>
      <c r="C593" s="80" t="str">
        <f t="shared" ca="1" si="61"/>
        <v/>
      </c>
      <c r="D593" s="83" t="str">
        <f t="shared" ca="1" si="62"/>
        <v/>
      </c>
      <c r="E593" s="81">
        <f t="shared" ca="1" si="66"/>
        <v>0</v>
      </c>
      <c r="F593" s="83"/>
      <c r="G593" s="82" t="str">
        <f t="shared" ca="1" si="63"/>
        <v/>
      </c>
      <c r="H593" s="82" t="str">
        <f t="shared" ca="1" si="64"/>
        <v/>
      </c>
      <c r="I593" s="82" t="str">
        <f t="shared" ca="1" si="65"/>
        <v/>
      </c>
    </row>
    <row r="594" spans="2:9" ht="15" thickBot="1" x14ac:dyDescent="0.35">
      <c r="B594" s="79" t="str">
        <f t="shared" ca="1" si="67"/>
        <v/>
      </c>
      <c r="C594" s="80" t="str">
        <f t="shared" ca="1" si="61"/>
        <v/>
      </c>
      <c r="D594" s="83" t="str">
        <f t="shared" ca="1" si="62"/>
        <v/>
      </c>
      <c r="E594" s="81">
        <f t="shared" ca="1" si="66"/>
        <v>0</v>
      </c>
      <c r="F594" s="83"/>
      <c r="G594" s="82" t="str">
        <f t="shared" ca="1" si="63"/>
        <v/>
      </c>
      <c r="H594" s="82" t="str">
        <f t="shared" ca="1" si="64"/>
        <v/>
      </c>
      <c r="I594" s="82" t="str">
        <f t="shared" ca="1" si="65"/>
        <v/>
      </c>
    </row>
    <row r="595" spans="2:9" ht="15" thickBot="1" x14ac:dyDescent="0.35">
      <c r="B595" s="79" t="str">
        <f t="shared" ca="1" si="67"/>
        <v/>
      </c>
      <c r="C595" s="80" t="str">
        <f t="shared" ca="1" si="61"/>
        <v/>
      </c>
      <c r="D595" s="83" t="str">
        <f t="shared" ca="1" si="62"/>
        <v/>
      </c>
      <c r="E595" s="81">
        <f t="shared" ca="1" si="66"/>
        <v>0</v>
      </c>
      <c r="F595" s="83"/>
      <c r="G595" s="82" t="str">
        <f t="shared" ca="1" si="63"/>
        <v/>
      </c>
      <c r="H595" s="82" t="str">
        <f t="shared" ca="1" si="64"/>
        <v/>
      </c>
      <c r="I595" s="82" t="str">
        <f t="shared" ca="1" si="65"/>
        <v/>
      </c>
    </row>
    <row r="596" spans="2:9" ht="15" thickBot="1" x14ac:dyDescent="0.35">
      <c r="B596" s="79" t="str">
        <f t="shared" ca="1" si="67"/>
        <v/>
      </c>
      <c r="C596" s="80" t="str">
        <f t="shared" ca="1" si="61"/>
        <v/>
      </c>
      <c r="D596" s="83" t="str">
        <f t="shared" ca="1" si="62"/>
        <v/>
      </c>
      <c r="E596" s="81">
        <f t="shared" ca="1" si="66"/>
        <v>0</v>
      </c>
      <c r="F596" s="83"/>
      <c r="G596" s="82" t="str">
        <f t="shared" ca="1" si="63"/>
        <v/>
      </c>
      <c r="H596" s="82" t="str">
        <f t="shared" ca="1" si="64"/>
        <v/>
      </c>
      <c r="I596" s="82" t="str">
        <f t="shared" ca="1" si="65"/>
        <v/>
      </c>
    </row>
    <row r="597" spans="2:9" ht="15" thickBot="1" x14ac:dyDescent="0.35">
      <c r="B597" s="79" t="str">
        <f t="shared" ca="1" si="67"/>
        <v/>
      </c>
      <c r="C597" s="80" t="str">
        <f t="shared" ca="1" si="61"/>
        <v/>
      </c>
      <c r="D597" s="83" t="str">
        <f t="shared" ca="1" si="62"/>
        <v/>
      </c>
      <c r="E597" s="81">
        <f t="shared" ca="1" si="66"/>
        <v>0</v>
      </c>
      <c r="F597" s="83"/>
      <c r="G597" s="82" t="str">
        <f t="shared" ca="1" si="63"/>
        <v/>
      </c>
      <c r="H597" s="82" t="str">
        <f t="shared" ca="1" si="64"/>
        <v/>
      </c>
      <c r="I597" s="82" t="str">
        <f t="shared" ca="1" si="65"/>
        <v/>
      </c>
    </row>
    <row r="598" spans="2:9" ht="15" thickBot="1" x14ac:dyDescent="0.35">
      <c r="B598" s="79" t="str">
        <f t="shared" ca="1" si="67"/>
        <v/>
      </c>
      <c r="C598" s="80" t="str">
        <f t="shared" ca="1" si="61"/>
        <v/>
      </c>
      <c r="D598" s="83" t="str">
        <f t="shared" ca="1" si="62"/>
        <v/>
      </c>
      <c r="E598" s="81">
        <f t="shared" ca="1" si="66"/>
        <v>0</v>
      </c>
      <c r="F598" s="83"/>
      <c r="G598" s="82" t="str">
        <f t="shared" ca="1" si="63"/>
        <v/>
      </c>
      <c r="H598" s="82" t="str">
        <f t="shared" ca="1" si="64"/>
        <v/>
      </c>
      <c r="I598" s="82" t="str">
        <f t="shared" ca="1" si="65"/>
        <v/>
      </c>
    </row>
    <row r="599" spans="2:9" ht="15" thickBot="1" x14ac:dyDescent="0.35">
      <c r="B599" s="79" t="str">
        <f t="shared" ca="1" si="67"/>
        <v/>
      </c>
      <c r="C599" s="80" t="str">
        <f t="shared" ca="1" si="61"/>
        <v/>
      </c>
      <c r="D599" s="83" t="str">
        <f t="shared" ca="1" si="62"/>
        <v/>
      </c>
      <c r="E599" s="81">
        <f t="shared" ca="1" si="66"/>
        <v>0</v>
      </c>
      <c r="F599" s="83"/>
      <c r="G599" s="82" t="str">
        <f t="shared" ca="1" si="63"/>
        <v/>
      </c>
      <c r="H599" s="82" t="str">
        <f t="shared" ca="1" si="64"/>
        <v/>
      </c>
      <c r="I599" s="82" t="str">
        <f t="shared" ca="1" si="65"/>
        <v/>
      </c>
    </row>
    <row r="600" spans="2:9" ht="15" thickBot="1" x14ac:dyDescent="0.35">
      <c r="B600" s="79" t="str">
        <f t="shared" ca="1" si="67"/>
        <v/>
      </c>
      <c r="C600" s="80" t="str">
        <f t="shared" ref="C600:C663" ca="1" si="68">IF($E$10="End of the Period",IF(B600="","",IF(OR(payment_frequency_5="Weekly",payment_frequency_5="Bi-weekly",payment_frequency_5="Semi-monthly"),first_payment_date_5+B600*VLOOKUP(payment_frequency_5,periodic_table,2,0),EDATE(first_payment_date_5,B600*VLOOKUP(payment_frequency_5,periodic_table,2,0)))),IF(B600="","",IF(OR(payment_frequency_5="Weekly",payment_frequency_5="Bi-weekly",payment_frequency_5="Semi-monthly"),first_payment_date_5+(B600-1)*VLOOKUP(payment_frequency_5,periodic_table,2,0),EDATE(first_payment_date_5,(B600-1)*VLOOKUP(payment_frequency_5,periodic_table,2,0)))))</f>
        <v/>
      </c>
      <c r="D600" s="83" t="str">
        <f t="shared" ref="D600:D663" ca="1" si="69">IF(B600="","",IF(I599&lt;payment_5,I599*(1+rate_5),payment_5))</f>
        <v/>
      </c>
      <c r="E600" s="81">
        <f t="shared" ca="1" si="66"/>
        <v>0</v>
      </c>
      <c r="F600" s="83"/>
      <c r="G600" s="82" t="str">
        <f t="shared" ref="G600:G663" ca="1" si="70">IF(AND(payment_type_5=1,B600=1),0,IF(B600="","",I599*rate_5))</f>
        <v/>
      </c>
      <c r="H600" s="82" t="str">
        <f t="shared" ca="1" si="64"/>
        <v/>
      </c>
      <c r="I600" s="82" t="str">
        <f t="shared" ca="1" si="65"/>
        <v/>
      </c>
    </row>
    <row r="601" spans="2:9" ht="15" thickBot="1" x14ac:dyDescent="0.35">
      <c r="B601" s="79" t="str">
        <f t="shared" ca="1" si="67"/>
        <v/>
      </c>
      <c r="C601" s="80" t="str">
        <f t="shared" ca="1" si="68"/>
        <v/>
      </c>
      <c r="D601" s="83" t="str">
        <f t="shared" ca="1" si="69"/>
        <v/>
      </c>
      <c r="E601" s="81">
        <f t="shared" ca="1" si="66"/>
        <v>0</v>
      </c>
      <c r="F601" s="83"/>
      <c r="G601" s="82" t="str">
        <f t="shared" ca="1" si="70"/>
        <v/>
      </c>
      <c r="H601" s="82" t="str">
        <f t="shared" ref="H601:H664" ca="1" si="71">IF(B601="","",D601-G601+E601+F601)</f>
        <v/>
      </c>
      <c r="I601" s="82" t="str">
        <f t="shared" ref="I601:I664" ca="1" si="72">IFERROR(IF(H601&lt;=0,"",I600-H601),"")</f>
        <v/>
      </c>
    </row>
    <row r="602" spans="2:9" ht="15" thickBot="1" x14ac:dyDescent="0.35">
      <c r="B602" s="79" t="str">
        <f t="shared" ca="1" si="67"/>
        <v/>
      </c>
      <c r="C602" s="80" t="str">
        <f t="shared" ca="1" si="68"/>
        <v/>
      </c>
      <c r="D602" s="83" t="str">
        <f t="shared" ca="1" si="69"/>
        <v/>
      </c>
      <c r="E602" s="81">
        <f t="shared" ca="1" si="66"/>
        <v>0</v>
      </c>
      <c r="F602" s="83"/>
      <c r="G602" s="82" t="str">
        <f t="shared" ca="1" si="70"/>
        <v/>
      </c>
      <c r="H602" s="82" t="str">
        <f t="shared" ca="1" si="71"/>
        <v/>
      </c>
      <c r="I602" s="82" t="str">
        <f t="shared" ca="1" si="72"/>
        <v/>
      </c>
    </row>
    <row r="603" spans="2:9" ht="15" thickBot="1" x14ac:dyDescent="0.35">
      <c r="B603" s="79" t="str">
        <f t="shared" ca="1" si="67"/>
        <v/>
      </c>
      <c r="C603" s="80" t="str">
        <f t="shared" ca="1" si="68"/>
        <v/>
      </c>
      <c r="D603" s="83" t="str">
        <f t="shared" ca="1" si="69"/>
        <v/>
      </c>
      <c r="E603" s="81">
        <f t="shared" ca="1" si="66"/>
        <v>0</v>
      </c>
      <c r="F603" s="83"/>
      <c r="G603" s="82" t="str">
        <f t="shared" ca="1" si="70"/>
        <v/>
      </c>
      <c r="H603" s="82" t="str">
        <f t="shared" ca="1" si="71"/>
        <v/>
      </c>
      <c r="I603" s="82" t="str">
        <f t="shared" ca="1" si="72"/>
        <v/>
      </c>
    </row>
    <row r="604" spans="2:9" ht="15" thickBot="1" x14ac:dyDescent="0.35">
      <c r="B604" s="79" t="str">
        <f t="shared" ca="1" si="67"/>
        <v/>
      </c>
      <c r="C604" s="80" t="str">
        <f t="shared" ca="1" si="68"/>
        <v/>
      </c>
      <c r="D604" s="83" t="str">
        <f t="shared" ca="1" si="69"/>
        <v/>
      </c>
      <c r="E604" s="81">
        <f t="shared" ca="1" si="66"/>
        <v>0</v>
      </c>
      <c r="F604" s="83"/>
      <c r="G604" s="82" t="str">
        <f t="shared" ca="1" si="70"/>
        <v/>
      </c>
      <c r="H604" s="82" t="str">
        <f t="shared" ca="1" si="71"/>
        <v/>
      </c>
      <c r="I604" s="82" t="str">
        <f t="shared" ca="1" si="72"/>
        <v/>
      </c>
    </row>
    <row r="605" spans="2:9" ht="15" thickBot="1" x14ac:dyDescent="0.35">
      <c r="B605" s="79" t="str">
        <f t="shared" ca="1" si="67"/>
        <v/>
      </c>
      <c r="C605" s="80" t="str">
        <f t="shared" ca="1" si="68"/>
        <v/>
      </c>
      <c r="D605" s="83" t="str">
        <f t="shared" ca="1" si="69"/>
        <v/>
      </c>
      <c r="E605" s="81">
        <f t="shared" ca="1" si="66"/>
        <v>0</v>
      </c>
      <c r="F605" s="83"/>
      <c r="G605" s="82" t="str">
        <f t="shared" ca="1" si="70"/>
        <v/>
      </c>
      <c r="H605" s="82" t="str">
        <f t="shared" ca="1" si="71"/>
        <v/>
      </c>
      <c r="I605" s="82" t="str">
        <f t="shared" ca="1" si="72"/>
        <v/>
      </c>
    </row>
    <row r="606" spans="2:9" ht="15" thickBot="1" x14ac:dyDescent="0.35">
      <c r="B606" s="79" t="str">
        <f t="shared" ca="1" si="67"/>
        <v/>
      </c>
      <c r="C606" s="80" t="str">
        <f t="shared" ca="1" si="68"/>
        <v/>
      </c>
      <c r="D606" s="83" t="str">
        <f t="shared" ca="1" si="69"/>
        <v/>
      </c>
      <c r="E606" s="81">
        <f t="shared" ca="1" si="66"/>
        <v>0</v>
      </c>
      <c r="F606" s="83"/>
      <c r="G606" s="82" t="str">
        <f t="shared" ca="1" si="70"/>
        <v/>
      </c>
      <c r="H606" s="82" t="str">
        <f t="shared" ca="1" si="71"/>
        <v/>
      </c>
      <c r="I606" s="82" t="str">
        <f t="shared" ca="1" si="72"/>
        <v/>
      </c>
    </row>
    <row r="607" spans="2:9" ht="15" thickBot="1" x14ac:dyDescent="0.35">
      <c r="B607" s="79" t="str">
        <f t="shared" ca="1" si="67"/>
        <v/>
      </c>
      <c r="C607" s="80" t="str">
        <f t="shared" ca="1" si="68"/>
        <v/>
      </c>
      <c r="D607" s="83" t="str">
        <f t="shared" ca="1" si="69"/>
        <v/>
      </c>
      <c r="E607" s="81">
        <f t="shared" ca="1" si="66"/>
        <v>0</v>
      </c>
      <c r="F607" s="83"/>
      <c r="G607" s="82" t="str">
        <f t="shared" ca="1" si="70"/>
        <v/>
      </c>
      <c r="H607" s="82" t="str">
        <f t="shared" ca="1" si="71"/>
        <v/>
      </c>
      <c r="I607" s="82" t="str">
        <f t="shared" ca="1" si="72"/>
        <v/>
      </c>
    </row>
    <row r="608" spans="2:9" ht="15" thickBot="1" x14ac:dyDescent="0.35">
      <c r="B608" s="79" t="str">
        <f t="shared" ca="1" si="67"/>
        <v/>
      </c>
      <c r="C608" s="80" t="str">
        <f t="shared" ca="1" si="68"/>
        <v/>
      </c>
      <c r="D608" s="83" t="str">
        <f t="shared" ca="1" si="69"/>
        <v/>
      </c>
      <c r="E608" s="81">
        <f t="shared" ca="1" si="66"/>
        <v>0</v>
      </c>
      <c r="F608" s="83"/>
      <c r="G608" s="82" t="str">
        <f t="shared" ca="1" si="70"/>
        <v/>
      </c>
      <c r="H608" s="82" t="str">
        <f t="shared" ca="1" si="71"/>
        <v/>
      </c>
      <c r="I608" s="82" t="str">
        <f t="shared" ca="1" si="72"/>
        <v/>
      </c>
    </row>
    <row r="609" spans="2:9" ht="15" thickBot="1" x14ac:dyDescent="0.35">
      <c r="B609" s="79" t="str">
        <f t="shared" ca="1" si="67"/>
        <v/>
      </c>
      <c r="C609" s="80" t="str">
        <f t="shared" ca="1" si="68"/>
        <v/>
      </c>
      <c r="D609" s="83" t="str">
        <f t="shared" ca="1" si="69"/>
        <v/>
      </c>
      <c r="E609" s="81">
        <f t="shared" ca="1" si="66"/>
        <v>0</v>
      </c>
      <c r="F609" s="83"/>
      <c r="G609" s="82" t="str">
        <f t="shared" ca="1" si="70"/>
        <v/>
      </c>
      <c r="H609" s="82" t="str">
        <f t="shared" ca="1" si="71"/>
        <v/>
      </c>
      <c r="I609" s="82" t="str">
        <f t="shared" ca="1" si="72"/>
        <v/>
      </c>
    </row>
    <row r="610" spans="2:9" ht="15" thickBot="1" x14ac:dyDescent="0.35">
      <c r="B610" s="79" t="str">
        <f t="shared" ca="1" si="67"/>
        <v/>
      </c>
      <c r="C610" s="80" t="str">
        <f t="shared" ca="1" si="68"/>
        <v/>
      </c>
      <c r="D610" s="83" t="str">
        <f t="shared" ca="1" si="69"/>
        <v/>
      </c>
      <c r="E610" s="81">
        <f t="shared" ca="1" si="66"/>
        <v>0</v>
      </c>
      <c r="F610" s="83"/>
      <c r="G610" s="82" t="str">
        <f t="shared" ca="1" si="70"/>
        <v/>
      </c>
      <c r="H610" s="82" t="str">
        <f t="shared" ca="1" si="71"/>
        <v/>
      </c>
      <c r="I610" s="82" t="str">
        <f t="shared" ca="1" si="72"/>
        <v/>
      </c>
    </row>
    <row r="611" spans="2:9" ht="15" thickBot="1" x14ac:dyDescent="0.35">
      <c r="B611" s="79" t="str">
        <f t="shared" ca="1" si="67"/>
        <v/>
      </c>
      <c r="C611" s="80" t="str">
        <f t="shared" ca="1" si="68"/>
        <v/>
      </c>
      <c r="D611" s="83" t="str">
        <f t="shared" ca="1" si="69"/>
        <v/>
      </c>
      <c r="E611" s="81">
        <f t="shared" ca="1" si="66"/>
        <v>0</v>
      </c>
      <c r="F611" s="83"/>
      <c r="G611" s="82" t="str">
        <f t="shared" ca="1" si="70"/>
        <v/>
      </c>
      <c r="H611" s="82" t="str">
        <f t="shared" ca="1" si="71"/>
        <v/>
      </c>
      <c r="I611" s="82" t="str">
        <f t="shared" ca="1" si="72"/>
        <v/>
      </c>
    </row>
    <row r="612" spans="2:9" ht="15" thickBot="1" x14ac:dyDescent="0.35">
      <c r="B612" s="79" t="str">
        <f t="shared" ca="1" si="67"/>
        <v/>
      </c>
      <c r="C612" s="80" t="str">
        <f t="shared" ca="1" si="68"/>
        <v/>
      </c>
      <c r="D612" s="83" t="str">
        <f t="shared" ca="1" si="69"/>
        <v/>
      </c>
      <c r="E612" s="81">
        <f t="shared" ref="E612:E675" ca="1" si="73">IFERROR(IF(I611-D612&lt;$E$13,0,IF(B612=$I$17,$E$13,IF(B612&lt;$I$17,0,IF(MOD(B612-$I$17,$E$18)=0,$E$13,0)))),0)</f>
        <v>0</v>
      </c>
      <c r="F612" s="83"/>
      <c r="G612" s="82" t="str">
        <f t="shared" ca="1" si="70"/>
        <v/>
      </c>
      <c r="H612" s="82" t="str">
        <f t="shared" ca="1" si="71"/>
        <v/>
      </c>
      <c r="I612" s="82" t="str">
        <f t="shared" ca="1" si="72"/>
        <v/>
      </c>
    </row>
    <row r="613" spans="2:9" ht="15" thickBot="1" x14ac:dyDescent="0.35">
      <c r="B613" s="79" t="str">
        <f t="shared" ca="1" si="67"/>
        <v/>
      </c>
      <c r="C613" s="80" t="str">
        <f t="shared" ca="1" si="68"/>
        <v/>
      </c>
      <c r="D613" s="83" t="str">
        <f t="shared" ca="1" si="69"/>
        <v/>
      </c>
      <c r="E613" s="81">
        <f t="shared" ca="1" si="73"/>
        <v>0</v>
      </c>
      <c r="F613" s="83"/>
      <c r="G613" s="82" t="str">
        <f t="shared" ca="1" si="70"/>
        <v/>
      </c>
      <c r="H613" s="82" t="str">
        <f t="shared" ca="1" si="71"/>
        <v/>
      </c>
      <c r="I613" s="82" t="str">
        <f t="shared" ca="1" si="72"/>
        <v/>
      </c>
    </row>
    <row r="614" spans="2:9" ht="15" thickBot="1" x14ac:dyDescent="0.35">
      <c r="B614" s="79" t="str">
        <f t="shared" ca="1" si="67"/>
        <v/>
      </c>
      <c r="C614" s="80" t="str">
        <f t="shared" ca="1" si="68"/>
        <v/>
      </c>
      <c r="D614" s="83" t="str">
        <f t="shared" ca="1" si="69"/>
        <v/>
      </c>
      <c r="E614" s="81">
        <f t="shared" ca="1" si="73"/>
        <v>0</v>
      </c>
      <c r="F614" s="83"/>
      <c r="G614" s="82" t="str">
        <f t="shared" ca="1" si="70"/>
        <v/>
      </c>
      <c r="H614" s="82" t="str">
        <f t="shared" ca="1" si="71"/>
        <v/>
      </c>
      <c r="I614" s="82" t="str">
        <f t="shared" ca="1" si="72"/>
        <v/>
      </c>
    </row>
    <row r="615" spans="2:9" ht="15" thickBot="1" x14ac:dyDescent="0.35">
      <c r="B615" s="79" t="str">
        <f t="shared" ca="1" si="67"/>
        <v/>
      </c>
      <c r="C615" s="80" t="str">
        <f t="shared" ca="1" si="68"/>
        <v/>
      </c>
      <c r="D615" s="83" t="str">
        <f t="shared" ca="1" si="69"/>
        <v/>
      </c>
      <c r="E615" s="81">
        <f t="shared" ca="1" si="73"/>
        <v>0</v>
      </c>
      <c r="F615" s="83"/>
      <c r="G615" s="82" t="str">
        <f t="shared" ca="1" si="70"/>
        <v/>
      </c>
      <c r="H615" s="82" t="str">
        <f t="shared" ca="1" si="71"/>
        <v/>
      </c>
      <c r="I615" s="82" t="str">
        <f t="shared" ca="1" si="72"/>
        <v/>
      </c>
    </row>
    <row r="616" spans="2:9" ht="15" thickBot="1" x14ac:dyDescent="0.35">
      <c r="B616" s="79" t="str">
        <f t="shared" ca="1" si="67"/>
        <v/>
      </c>
      <c r="C616" s="80" t="str">
        <f t="shared" ca="1" si="68"/>
        <v/>
      </c>
      <c r="D616" s="83" t="str">
        <f t="shared" ca="1" si="69"/>
        <v/>
      </c>
      <c r="E616" s="81">
        <f t="shared" ca="1" si="73"/>
        <v>0</v>
      </c>
      <c r="F616" s="83"/>
      <c r="G616" s="82" t="str">
        <f t="shared" ca="1" si="70"/>
        <v/>
      </c>
      <c r="H616" s="82" t="str">
        <f t="shared" ca="1" si="71"/>
        <v/>
      </c>
      <c r="I616" s="82" t="str">
        <f t="shared" ca="1" si="72"/>
        <v/>
      </c>
    </row>
    <row r="617" spans="2:9" ht="15" thickBot="1" x14ac:dyDescent="0.35">
      <c r="B617" s="79" t="str">
        <f t="shared" ca="1" si="67"/>
        <v/>
      </c>
      <c r="C617" s="80" t="str">
        <f t="shared" ca="1" si="68"/>
        <v/>
      </c>
      <c r="D617" s="83" t="str">
        <f t="shared" ca="1" si="69"/>
        <v/>
      </c>
      <c r="E617" s="81">
        <f t="shared" ca="1" si="73"/>
        <v>0</v>
      </c>
      <c r="F617" s="83"/>
      <c r="G617" s="82" t="str">
        <f t="shared" ca="1" si="70"/>
        <v/>
      </c>
      <c r="H617" s="82" t="str">
        <f t="shared" ca="1" si="71"/>
        <v/>
      </c>
      <c r="I617" s="82" t="str">
        <f t="shared" ca="1" si="72"/>
        <v/>
      </c>
    </row>
    <row r="618" spans="2:9" ht="15" thickBot="1" x14ac:dyDescent="0.35">
      <c r="B618" s="79" t="str">
        <f t="shared" ca="1" si="67"/>
        <v/>
      </c>
      <c r="C618" s="80" t="str">
        <f t="shared" ca="1" si="68"/>
        <v/>
      </c>
      <c r="D618" s="83" t="str">
        <f t="shared" ca="1" si="69"/>
        <v/>
      </c>
      <c r="E618" s="81">
        <f t="shared" ca="1" si="73"/>
        <v>0</v>
      </c>
      <c r="F618" s="83"/>
      <c r="G618" s="82" t="str">
        <f t="shared" ca="1" si="70"/>
        <v/>
      </c>
      <c r="H618" s="82" t="str">
        <f t="shared" ca="1" si="71"/>
        <v/>
      </c>
      <c r="I618" s="82" t="str">
        <f t="shared" ca="1" si="72"/>
        <v/>
      </c>
    </row>
    <row r="619" spans="2:9" ht="15" thickBot="1" x14ac:dyDescent="0.35">
      <c r="B619" s="79" t="str">
        <f t="shared" ca="1" si="67"/>
        <v/>
      </c>
      <c r="C619" s="80" t="str">
        <f t="shared" ca="1" si="68"/>
        <v/>
      </c>
      <c r="D619" s="83" t="str">
        <f t="shared" ca="1" si="69"/>
        <v/>
      </c>
      <c r="E619" s="81">
        <f t="shared" ca="1" si="73"/>
        <v>0</v>
      </c>
      <c r="F619" s="83"/>
      <c r="G619" s="82" t="str">
        <f t="shared" ca="1" si="70"/>
        <v/>
      </c>
      <c r="H619" s="82" t="str">
        <f t="shared" ca="1" si="71"/>
        <v/>
      </c>
      <c r="I619" s="82" t="str">
        <f t="shared" ca="1" si="72"/>
        <v/>
      </c>
    </row>
    <row r="620" spans="2:9" ht="15" thickBot="1" x14ac:dyDescent="0.35">
      <c r="B620" s="79" t="str">
        <f t="shared" ca="1" si="67"/>
        <v/>
      </c>
      <c r="C620" s="80" t="str">
        <f t="shared" ca="1" si="68"/>
        <v/>
      </c>
      <c r="D620" s="83" t="str">
        <f t="shared" ca="1" si="69"/>
        <v/>
      </c>
      <c r="E620" s="81">
        <f t="shared" ca="1" si="73"/>
        <v>0</v>
      </c>
      <c r="F620" s="83"/>
      <c r="G620" s="82" t="str">
        <f t="shared" ca="1" si="70"/>
        <v/>
      </c>
      <c r="H620" s="82" t="str">
        <f t="shared" ca="1" si="71"/>
        <v/>
      </c>
      <c r="I620" s="82" t="str">
        <f t="shared" ca="1" si="72"/>
        <v/>
      </c>
    </row>
    <row r="621" spans="2:9" ht="15" thickBot="1" x14ac:dyDescent="0.35">
      <c r="B621" s="79" t="str">
        <f t="shared" ca="1" si="67"/>
        <v/>
      </c>
      <c r="C621" s="80" t="str">
        <f t="shared" ca="1" si="68"/>
        <v/>
      </c>
      <c r="D621" s="83" t="str">
        <f t="shared" ca="1" si="69"/>
        <v/>
      </c>
      <c r="E621" s="81">
        <f t="shared" ca="1" si="73"/>
        <v>0</v>
      </c>
      <c r="F621" s="83"/>
      <c r="G621" s="82" t="str">
        <f t="shared" ca="1" si="70"/>
        <v/>
      </c>
      <c r="H621" s="82" t="str">
        <f t="shared" ca="1" si="71"/>
        <v/>
      </c>
      <c r="I621" s="82" t="str">
        <f t="shared" ca="1" si="72"/>
        <v/>
      </c>
    </row>
    <row r="622" spans="2:9" ht="15" thickBot="1" x14ac:dyDescent="0.35">
      <c r="B622" s="79" t="str">
        <f t="shared" ca="1" si="67"/>
        <v/>
      </c>
      <c r="C622" s="80" t="str">
        <f t="shared" ca="1" si="68"/>
        <v/>
      </c>
      <c r="D622" s="83" t="str">
        <f t="shared" ca="1" si="69"/>
        <v/>
      </c>
      <c r="E622" s="81">
        <f t="shared" ca="1" si="73"/>
        <v>0</v>
      </c>
      <c r="F622" s="83"/>
      <c r="G622" s="82" t="str">
        <f t="shared" ca="1" si="70"/>
        <v/>
      </c>
      <c r="H622" s="82" t="str">
        <f t="shared" ca="1" si="71"/>
        <v/>
      </c>
      <c r="I622" s="82" t="str">
        <f t="shared" ca="1" si="72"/>
        <v/>
      </c>
    </row>
    <row r="623" spans="2:9" ht="15" thickBot="1" x14ac:dyDescent="0.35">
      <c r="B623" s="79" t="str">
        <f t="shared" ref="B623:B686" ca="1" si="74">IFERROR(IF(I622&lt;=0,"",B622+1),"")</f>
        <v/>
      </c>
      <c r="C623" s="80" t="str">
        <f t="shared" ca="1" si="68"/>
        <v/>
      </c>
      <c r="D623" s="83" t="str">
        <f t="shared" ca="1" si="69"/>
        <v/>
      </c>
      <c r="E623" s="81">
        <f t="shared" ca="1" si="73"/>
        <v>0</v>
      </c>
      <c r="F623" s="83"/>
      <c r="G623" s="82" t="str">
        <f t="shared" ca="1" si="70"/>
        <v/>
      </c>
      <c r="H623" s="82" t="str">
        <f t="shared" ca="1" si="71"/>
        <v/>
      </c>
      <c r="I623" s="82" t="str">
        <f t="shared" ca="1" si="72"/>
        <v/>
      </c>
    </row>
    <row r="624" spans="2:9" ht="15" thickBot="1" x14ac:dyDescent="0.35">
      <c r="B624" s="79" t="str">
        <f t="shared" ca="1" si="74"/>
        <v/>
      </c>
      <c r="C624" s="80" t="str">
        <f t="shared" ca="1" si="68"/>
        <v/>
      </c>
      <c r="D624" s="83" t="str">
        <f t="shared" ca="1" si="69"/>
        <v/>
      </c>
      <c r="E624" s="81">
        <f t="shared" ca="1" si="73"/>
        <v>0</v>
      </c>
      <c r="F624" s="83"/>
      <c r="G624" s="82" t="str">
        <f t="shared" ca="1" si="70"/>
        <v/>
      </c>
      <c r="H624" s="82" t="str">
        <f t="shared" ca="1" si="71"/>
        <v/>
      </c>
      <c r="I624" s="82" t="str">
        <f t="shared" ca="1" si="72"/>
        <v/>
      </c>
    </row>
    <row r="625" spans="2:9" ht="15" thickBot="1" x14ac:dyDescent="0.35">
      <c r="B625" s="79" t="str">
        <f t="shared" ca="1" si="74"/>
        <v/>
      </c>
      <c r="C625" s="80" t="str">
        <f t="shared" ca="1" si="68"/>
        <v/>
      </c>
      <c r="D625" s="83" t="str">
        <f t="shared" ca="1" si="69"/>
        <v/>
      </c>
      <c r="E625" s="81">
        <f t="shared" ca="1" si="73"/>
        <v>0</v>
      </c>
      <c r="F625" s="83"/>
      <c r="G625" s="82" t="str">
        <f t="shared" ca="1" si="70"/>
        <v/>
      </c>
      <c r="H625" s="82" t="str">
        <f t="shared" ca="1" si="71"/>
        <v/>
      </c>
      <c r="I625" s="82" t="str">
        <f t="shared" ca="1" si="72"/>
        <v/>
      </c>
    </row>
    <row r="626" spans="2:9" ht="15" thickBot="1" x14ac:dyDescent="0.35">
      <c r="B626" s="79" t="str">
        <f t="shared" ca="1" si="74"/>
        <v/>
      </c>
      <c r="C626" s="80" t="str">
        <f t="shared" ca="1" si="68"/>
        <v/>
      </c>
      <c r="D626" s="83" t="str">
        <f t="shared" ca="1" si="69"/>
        <v/>
      </c>
      <c r="E626" s="81">
        <f t="shared" ca="1" si="73"/>
        <v>0</v>
      </c>
      <c r="F626" s="83"/>
      <c r="G626" s="82" t="str">
        <f t="shared" ca="1" si="70"/>
        <v/>
      </c>
      <c r="H626" s="82" t="str">
        <f t="shared" ca="1" si="71"/>
        <v/>
      </c>
      <c r="I626" s="82" t="str">
        <f t="shared" ca="1" si="72"/>
        <v/>
      </c>
    </row>
    <row r="627" spans="2:9" ht="15" thickBot="1" x14ac:dyDescent="0.35">
      <c r="B627" s="79" t="str">
        <f t="shared" ca="1" si="74"/>
        <v/>
      </c>
      <c r="C627" s="80" t="str">
        <f t="shared" ca="1" si="68"/>
        <v/>
      </c>
      <c r="D627" s="83" t="str">
        <f t="shared" ca="1" si="69"/>
        <v/>
      </c>
      <c r="E627" s="81">
        <f t="shared" ca="1" si="73"/>
        <v>0</v>
      </c>
      <c r="F627" s="83"/>
      <c r="G627" s="82" t="str">
        <f t="shared" ca="1" si="70"/>
        <v/>
      </c>
      <c r="H627" s="82" t="str">
        <f t="shared" ca="1" si="71"/>
        <v/>
      </c>
      <c r="I627" s="82" t="str">
        <f t="shared" ca="1" si="72"/>
        <v/>
      </c>
    </row>
    <row r="628" spans="2:9" ht="15" thickBot="1" x14ac:dyDescent="0.35">
      <c r="B628" s="79" t="str">
        <f t="shared" ca="1" si="74"/>
        <v/>
      </c>
      <c r="C628" s="80" t="str">
        <f t="shared" ca="1" si="68"/>
        <v/>
      </c>
      <c r="D628" s="83" t="str">
        <f t="shared" ca="1" si="69"/>
        <v/>
      </c>
      <c r="E628" s="81">
        <f t="shared" ca="1" si="73"/>
        <v>0</v>
      </c>
      <c r="F628" s="83"/>
      <c r="G628" s="82" t="str">
        <f t="shared" ca="1" si="70"/>
        <v/>
      </c>
      <c r="H628" s="82" t="str">
        <f t="shared" ca="1" si="71"/>
        <v/>
      </c>
      <c r="I628" s="82" t="str">
        <f t="shared" ca="1" si="72"/>
        <v/>
      </c>
    </row>
    <row r="629" spans="2:9" ht="15" thickBot="1" x14ac:dyDescent="0.35">
      <c r="B629" s="79" t="str">
        <f t="shared" ca="1" si="74"/>
        <v/>
      </c>
      <c r="C629" s="80" t="str">
        <f t="shared" ca="1" si="68"/>
        <v/>
      </c>
      <c r="D629" s="83" t="str">
        <f t="shared" ca="1" si="69"/>
        <v/>
      </c>
      <c r="E629" s="81">
        <f t="shared" ca="1" si="73"/>
        <v>0</v>
      </c>
      <c r="F629" s="83"/>
      <c r="G629" s="82" t="str">
        <f t="shared" ca="1" si="70"/>
        <v/>
      </c>
      <c r="H629" s="82" t="str">
        <f t="shared" ca="1" si="71"/>
        <v/>
      </c>
      <c r="I629" s="82" t="str">
        <f t="shared" ca="1" si="72"/>
        <v/>
      </c>
    </row>
    <row r="630" spans="2:9" ht="15" thickBot="1" x14ac:dyDescent="0.35">
      <c r="B630" s="79" t="str">
        <f t="shared" ca="1" si="74"/>
        <v/>
      </c>
      <c r="C630" s="80" t="str">
        <f t="shared" ca="1" si="68"/>
        <v/>
      </c>
      <c r="D630" s="83" t="str">
        <f t="shared" ca="1" si="69"/>
        <v/>
      </c>
      <c r="E630" s="81">
        <f t="shared" ca="1" si="73"/>
        <v>0</v>
      </c>
      <c r="F630" s="83"/>
      <c r="G630" s="82" t="str">
        <f t="shared" ca="1" si="70"/>
        <v/>
      </c>
      <c r="H630" s="82" t="str">
        <f t="shared" ca="1" si="71"/>
        <v/>
      </c>
      <c r="I630" s="82" t="str">
        <f t="shared" ca="1" si="72"/>
        <v/>
      </c>
    </row>
    <row r="631" spans="2:9" ht="15" thickBot="1" x14ac:dyDescent="0.35">
      <c r="B631" s="79" t="str">
        <f t="shared" ca="1" si="74"/>
        <v/>
      </c>
      <c r="C631" s="80" t="str">
        <f t="shared" ca="1" si="68"/>
        <v/>
      </c>
      <c r="D631" s="83" t="str">
        <f t="shared" ca="1" si="69"/>
        <v/>
      </c>
      <c r="E631" s="81">
        <f t="shared" ca="1" si="73"/>
        <v>0</v>
      </c>
      <c r="F631" s="83"/>
      <c r="G631" s="82" t="str">
        <f t="shared" ca="1" si="70"/>
        <v/>
      </c>
      <c r="H631" s="82" t="str">
        <f t="shared" ca="1" si="71"/>
        <v/>
      </c>
      <c r="I631" s="82" t="str">
        <f t="shared" ca="1" si="72"/>
        <v/>
      </c>
    </row>
    <row r="632" spans="2:9" ht="15" thickBot="1" x14ac:dyDescent="0.35">
      <c r="B632" s="79" t="str">
        <f t="shared" ca="1" si="74"/>
        <v/>
      </c>
      <c r="C632" s="80" t="str">
        <f t="shared" ca="1" si="68"/>
        <v/>
      </c>
      <c r="D632" s="83" t="str">
        <f t="shared" ca="1" si="69"/>
        <v/>
      </c>
      <c r="E632" s="81">
        <f t="shared" ca="1" si="73"/>
        <v>0</v>
      </c>
      <c r="F632" s="83"/>
      <c r="G632" s="82" t="str">
        <f t="shared" ca="1" si="70"/>
        <v/>
      </c>
      <c r="H632" s="82" t="str">
        <f t="shared" ca="1" si="71"/>
        <v/>
      </c>
      <c r="I632" s="82" t="str">
        <f t="shared" ca="1" si="72"/>
        <v/>
      </c>
    </row>
    <row r="633" spans="2:9" ht="15" thickBot="1" x14ac:dyDescent="0.35">
      <c r="B633" s="79" t="str">
        <f t="shared" ca="1" si="74"/>
        <v/>
      </c>
      <c r="C633" s="80" t="str">
        <f t="shared" ca="1" si="68"/>
        <v/>
      </c>
      <c r="D633" s="83" t="str">
        <f t="shared" ca="1" si="69"/>
        <v/>
      </c>
      <c r="E633" s="81">
        <f t="shared" ca="1" si="73"/>
        <v>0</v>
      </c>
      <c r="F633" s="83"/>
      <c r="G633" s="82" t="str">
        <f t="shared" ca="1" si="70"/>
        <v/>
      </c>
      <c r="H633" s="82" t="str">
        <f t="shared" ca="1" si="71"/>
        <v/>
      </c>
      <c r="I633" s="82" t="str">
        <f t="shared" ca="1" si="72"/>
        <v/>
      </c>
    </row>
    <row r="634" spans="2:9" ht="15" thickBot="1" x14ac:dyDescent="0.35">
      <c r="B634" s="79" t="str">
        <f t="shared" ca="1" si="74"/>
        <v/>
      </c>
      <c r="C634" s="80" t="str">
        <f t="shared" ca="1" si="68"/>
        <v/>
      </c>
      <c r="D634" s="83" t="str">
        <f t="shared" ca="1" si="69"/>
        <v/>
      </c>
      <c r="E634" s="81">
        <f t="shared" ca="1" si="73"/>
        <v>0</v>
      </c>
      <c r="F634" s="83"/>
      <c r="G634" s="82" t="str">
        <f t="shared" ca="1" si="70"/>
        <v/>
      </c>
      <c r="H634" s="82" t="str">
        <f t="shared" ca="1" si="71"/>
        <v/>
      </c>
      <c r="I634" s="82" t="str">
        <f t="shared" ca="1" si="72"/>
        <v/>
      </c>
    </row>
    <row r="635" spans="2:9" ht="15" thickBot="1" x14ac:dyDescent="0.35">
      <c r="B635" s="79" t="str">
        <f t="shared" ca="1" si="74"/>
        <v/>
      </c>
      <c r="C635" s="80" t="str">
        <f t="shared" ca="1" si="68"/>
        <v/>
      </c>
      <c r="D635" s="83" t="str">
        <f t="shared" ca="1" si="69"/>
        <v/>
      </c>
      <c r="E635" s="81">
        <f t="shared" ca="1" si="73"/>
        <v>0</v>
      </c>
      <c r="F635" s="83"/>
      <c r="G635" s="82" t="str">
        <f t="shared" ca="1" si="70"/>
        <v/>
      </c>
      <c r="H635" s="82" t="str">
        <f t="shared" ca="1" si="71"/>
        <v/>
      </c>
      <c r="I635" s="82" t="str">
        <f t="shared" ca="1" si="72"/>
        <v/>
      </c>
    </row>
    <row r="636" spans="2:9" ht="15" thickBot="1" x14ac:dyDescent="0.35">
      <c r="B636" s="79" t="str">
        <f t="shared" ca="1" si="74"/>
        <v/>
      </c>
      <c r="C636" s="80" t="str">
        <f t="shared" ca="1" si="68"/>
        <v/>
      </c>
      <c r="D636" s="83" t="str">
        <f t="shared" ca="1" si="69"/>
        <v/>
      </c>
      <c r="E636" s="81">
        <f t="shared" ca="1" si="73"/>
        <v>0</v>
      </c>
      <c r="F636" s="83"/>
      <c r="G636" s="82" t="str">
        <f t="shared" ca="1" si="70"/>
        <v/>
      </c>
      <c r="H636" s="82" t="str">
        <f t="shared" ca="1" si="71"/>
        <v/>
      </c>
      <c r="I636" s="82" t="str">
        <f t="shared" ca="1" si="72"/>
        <v/>
      </c>
    </row>
    <row r="637" spans="2:9" ht="15" thickBot="1" x14ac:dyDescent="0.35">
      <c r="B637" s="79" t="str">
        <f t="shared" ca="1" si="74"/>
        <v/>
      </c>
      <c r="C637" s="80" t="str">
        <f t="shared" ca="1" si="68"/>
        <v/>
      </c>
      <c r="D637" s="83" t="str">
        <f t="shared" ca="1" si="69"/>
        <v/>
      </c>
      <c r="E637" s="81">
        <f t="shared" ca="1" si="73"/>
        <v>0</v>
      </c>
      <c r="F637" s="83"/>
      <c r="G637" s="82" t="str">
        <f t="shared" ca="1" si="70"/>
        <v/>
      </c>
      <c r="H637" s="82" t="str">
        <f t="shared" ca="1" si="71"/>
        <v/>
      </c>
      <c r="I637" s="82" t="str">
        <f t="shared" ca="1" si="72"/>
        <v/>
      </c>
    </row>
    <row r="638" spans="2:9" ht="15" thickBot="1" x14ac:dyDescent="0.35">
      <c r="B638" s="79" t="str">
        <f t="shared" ca="1" si="74"/>
        <v/>
      </c>
      <c r="C638" s="80" t="str">
        <f t="shared" ca="1" si="68"/>
        <v/>
      </c>
      <c r="D638" s="83" t="str">
        <f t="shared" ca="1" si="69"/>
        <v/>
      </c>
      <c r="E638" s="81">
        <f t="shared" ca="1" si="73"/>
        <v>0</v>
      </c>
      <c r="F638" s="83"/>
      <c r="G638" s="82" t="str">
        <f t="shared" ca="1" si="70"/>
        <v/>
      </c>
      <c r="H638" s="82" t="str">
        <f t="shared" ca="1" si="71"/>
        <v/>
      </c>
      <c r="I638" s="82" t="str">
        <f t="shared" ca="1" si="72"/>
        <v/>
      </c>
    </row>
    <row r="639" spans="2:9" ht="15" thickBot="1" x14ac:dyDescent="0.35">
      <c r="B639" s="79" t="str">
        <f t="shared" ca="1" si="74"/>
        <v/>
      </c>
      <c r="C639" s="80" t="str">
        <f t="shared" ca="1" si="68"/>
        <v/>
      </c>
      <c r="D639" s="83" t="str">
        <f t="shared" ca="1" si="69"/>
        <v/>
      </c>
      <c r="E639" s="81">
        <f t="shared" ca="1" si="73"/>
        <v>0</v>
      </c>
      <c r="F639" s="83"/>
      <c r="G639" s="82" t="str">
        <f t="shared" ca="1" si="70"/>
        <v/>
      </c>
      <c r="H639" s="82" t="str">
        <f t="shared" ca="1" si="71"/>
        <v/>
      </c>
      <c r="I639" s="82" t="str">
        <f t="shared" ca="1" si="72"/>
        <v/>
      </c>
    </row>
    <row r="640" spans="2:9" ht="15" thickBot="1" x14ac:dyDescent="0.35">
      <c r="B640" s="79" t="str">
        <f t="shared" ca="1" si="74"/>
        <v/>
      </c>
      <c r="C640" s="80" t="str">
        <f t="shared" ca="1" si="68"/>
        <v/>
      </c>
      <c r="D640" s="83" t="str">
        <f t="shared" ca="1" si="69"/>
        <v/>
      </c>
      <c r="E640" s="81">
        <f t="shared" ca="1" si="73"/>
        <v>0</v>
      </c>
      <c r="F640" s="83"/>
      <c r="G640" s="82" t="str">
        <f t="shared" ca="1" si="70"/>
        <v/>
      </c>
      <c r="H640" s="82" t="str">
        <f t="shared" ca="1" si="71"/>
        <v/>
      </c>
      <c r="I640" s="82" t="str">
        <f t="shared" ca="1" si="72"/>
        <v/>
      </c>
    </row>
    <row r="641" spans="2:9" ht="15" thickBot="1" x14ac:dyDescent="0.35">
      <c r="B641" s="79" t="str">
        <f t="shared" ca="1" si="74"/>
        <v/>
      </c>
      <c r="C641" s="80" t="str">
        <f t="shared" ca="1" si="68"/>
        <v/>
      </c>
      <c r="D641" s="83" t="str">
        <f t="shared" ca="1" si="69"/>
        <v/>
      </c>
      <c r="E641" s="81">
        <f t="shared" ca="1" si="73"/>
        <v>0</v>
      </c>
      <c r="F641" s="83"/>
      <c r="G641" s="82" t="str">
        <f t="shared" ca="1" si="70"/>
        <v/>
      </c>
      <c r="H641" s="82" t="str">
        <f t="shared" ca="1" si="71"/>
        <v/>
      </c>
      <c r="I641" s="82" t="str">
        <f t="shared" ca="1" si="72"/>
        <v/>
      </c>
    </row>
    <row r="642" spans="2:9" ht="15" thickBot="1" x14ac:dyDescent="0.35">
      <c r="B642" s="79" t="str">
        <f t="shared" ca="1" si="74"/>
        <v/>
      </c>
      <c r="C642" s="80" t="str">
        <f t="shared" ca="1" si="68"/>
        <v/>
      </c>
      <c r="D642" s="83" t="str">
        <f t="shared" ca="1" si="69"/>
        <v/>
      </c>
      <c r="E642" s="81">
        <f t="shared" ca="1" si="73"/>
        <v>0</v>
      </c>
      <c r="F642" s="83"/>
      <c r="G642" s="82" t="str">
        <f t="shared" ca="1" si="70"/>
        <v/>
      </c>
      <c r="H642" s="82" t="str">
        <f t="shared" ca="1" si="71"/>
        <v/>
      </c>
      <c r="I642" s="82" t="str">
        <f t="shared" ca="1" si="72"/>
        <v/>
      </c>
    </row>
    <row r="643" spans="2:9" ht="15" thickBot="1" x14ac:dyDescent="0.35">
      <c r="B643" s="79" t="str">
        <f t="shared" ca="1" si="74"/>
        <v/>
      </c>
      <c r="C643" s="80" t="str">
        <f t="shared" ca="1" si="68"/>
        <v/>
      </c>
      <c r="D643" s="83" t="str">
        <f t="shared" ca="1" si="69"/>
        <v/>
      </c>
      <c r="E643" s="81">
        <f t="shared" ca="1" si="73"/>
        <v>0</v>
      </c>
      <c r="F643" s="83"/>
      <c r="G643" s="82" t="str">
        <f t="shared" ca="1" si="70"/>
        <v/>
      </c>
      <c r="H643" s="82" t="str">
        <f t="shared" ca="1" si="71"/>
        <v/>
      </c>
      <c r="I643" s="82" t="str">
        <f t="shared" ca="1" si="72"/>
        <v/>
      </c>
    </row>
    <row r="644" spans="2:9" ht="15" thickBot="1" x14ac:dyDescent="0.35">
      <c r="B644" s="79" t="str">
        <f t="shared" ca="1" si="74"/>
        <v/>
      </c>
      <c r="C644" s="80" t="str">
        <f t="shared" ca="1" si="68"/>
        <v/>
      </c>
      <c r="D644" s="83" t="str">
        <f t="shared" ca="1" si="69"/>
        <v/>
      </c>
      <c r="E644" s="81">
        <f t="shared" ca="1" si="73"/>
        <v>0</v>
      </c>
      <c r="F644" s="83"/>
      <c r="G644" s="82" t="str">
        <f t="shared" ca="1" si="70"/>
        <v/>
      </c>
      <c r="H644" s="82" t="str">
        <f t="shared" ca="1" si="71"/>
        <v/>
      </c>
      <c r="I644" s="82" t="str">
        <f t="shared" ca="1" si="72"/>
        <v/>
      </c>
    </row>
    <row r="645" spans="2:9" ht="15" thickBot="1" x14ac:dyDescent="0.35">
      <c r="B645" s="79" t="str">
        <f t="shared" ca="1" si="74"/>
        <v/>
      </c>
      <c r="C645" s="80" t="str">
        <f t="shared" ca="1" si="68"/>
        <v/>
      </c>
      <c r="D645" s="83" t="str">
        <f t="shared" ca="1" si="69"/>
        <v/>
      </c>
      <c r="E645" s="81">
        <f t="shared" ca="1" si="73"/>
        <v>0</v>
      </c>
      <c r="F645" s="83"/>
      <c r="G645" s="82" t="str">
        <f t="shared" ca="1" si="70"/>
        <v/>
      </c>
      <c r="H645" s="82" t="str">
        <f t="shared" ca="1" si="71"/>
        <v/>
      </c>
      <c r="I645" s="82" t="str">
        <f t="shared" ca="1" si="72"/>
        <v/>
      </c>
    </row>
    <row r="646" spans="2:9" ht="15" thickBot="1" x14ac:dyDescent="0.35">
      <c r="B646" s="79" t="str">
        <f t="shared" ca="1" si="74"/>
        <v/>
      </c>
      <c r="C646" s="80" t="str">
        <f t="shared" ca="1" si="68"/>
        <v/>
      </c>
      <c r="D646" s="83" t="str">
        <f t="shared" ca="1" si="69"/>
        <v/>
      </c>
      <c r="E646" s="81">
        <f t="shared" ca="1" si="73"/>
        <v>0</v>
      </c>
      <c r="F646" s="83"/>
      <c r="G646" s="82" t="str">
        <f t="shared" ca="1" si="70"/>
        <v/>
      </c>
      <c r="H646" s="82" t="str">
        <f t="shared" ca="1" si="71"/>
        <v/>
      </c>
      <c r="I646" s="82" t="str">
        <f t="shared" ca="1" si="72"/>
        <v/>
      </c>
    </row>
    <row r="647" spans="2:9" ht="15" thickBot="1" x14ac:dyDescent="0.35">
      <c r="B647" s="79" t="str">
        <f t="shared" ca="1" si="74"/>
        <v/>
      </c>
      <c r="C647" s="80" t="str">
        <f t="shared" ca="1" si="68"/>
        <v/>
      </c>
      <c r="D647" s="83" t="str">
        <f t="shared" ca="1" si="69"/>
        <v/>
      </c>
      <c r="E647" s="81">
        <f t="shared" ca="1" si="73"/>
        <v>0</v>
      </c>
      <c r="F647" s="83"/>
      <c r="G647" s="82" t="str">
        <f t="shared" ca="1" si="70"/>
        <v/>
      </c>
      <c r="H647" s="82" t="str">
        <f t="shared" ca="1" si="71"/>
        <v/>
      </c>
      <c r="I647" s="82" t="str">
        <f t="shared" ca="1" si="72"/>
        <v/>
      </c>
    </row>
    <row r="648" spans="2:9" ht="15" thickBot="1" x14ac:dyDescent="0.35">
      <c r="B648" s="79" t="str">
        <f t="shared" ca="1" si="74"/>
        <v/>
      </c>
      <c r="C648" s="80" t="str">
        <f t="shared" ca="1" si="68"/>
        <v/>
      </c>
      <c r="D648" s="83" t="str">
        <f t="shared" ca="1" si="69"/>
        <v/>
      </c>
      <c r="E648" s="81">
        <f t="shared" ca="1" si="73"/>
        <v>0</v>
      </c>
      <c r="F648" s="83"/>
      <c r="G648" s="82" t="str">
        <f t="shared" ca="1" si="70"/>
        <v/>
      </c>
      <c r="H648" s="82" t="str">
        <f t="shared" ca="1" si="71"/>
        <v/>
      </c>
      <c r="I648" s="82" t="str">
        <f t="shared" ca="1" si="72"/>
        <v/>
      </c>
    </row>
    <row r="649" spans="2:9" ht="15" thickBot="1" x14ac:dyDescent="0.35">
      <c r="B649" s="79" t="str">
        <f t="shared" ca="1" si="74"/>
        <v/>
      </c>
      <c r="C649" s="80" t="str">
        <f t="shared" ca="1" si="68"/>
        <v/>
      </c>
      <c r="D649" s="83" t="str">
        <f t="shared" ca="1" si="69"/>
        <v/>
      </c>
      <c r="E649" s="81">
        <f t="shared" ca="1" si="73"/>
        <v>0</v>
      </c>
      <c r="F649" s="83"/>
      <c r="G649" s="82" t="str">
        <f t="shared" ca="1" si="70"/>
        <v/>
      </c>
      <c r="H649" s="82" t="str">
        <f t="shared" ca="1" si="71"/>
        <v/>
      </c>
      <c r="I649" s="82" t="str">
        <f t="shared" ca="1" si="72"/>
        <v/>
      </c>
    </row>
    <row r="650" spans="2:9" ht="15" thickBot="1" x14ac:dyDescent="0.35">
      <c r="B650" s="79" t="str">
        <f t="shared" ca="1" si="74"/>
        <v/>
      </c>
      <c r="C650" s="80" t="str">
        <f t="shared" ca="1" si="68"/>
        <v/>
      </c>
      <c r="D650" s="83" t="str">
        <f t="shared" ca="1" si="69"/>
        <v/>
      </c>
      <c r="E650" s="81">
        <f t="shared" ca="1" si="73"/>
        <v>0</v>
      </c>
      <c r="F650" s="83"/>
      <c r="G650" s="82" t="str">
        <f t="shared" ca="1" si="70"/>
        <v/>
      </c>
      <c r="H650" s="82" t="str">
        <f t="shared" ca="1" si="71"/>
        <v/>
      </c>
      <c r="I650" s="82" t="str">
        <f t="shared" ca="1" si="72"/>
        <v/>
      </c>
    </row>
    <row r="651" spans="2:9" ht="15" thickBot="1" x14ac:dyDescent="0.35">
      <c r="B651" s="79" t="str">
        <f t="shared" ca="1" si="74"/>
        <v/>
      </c>
      <c r="C651" s="80" t="str">
        <f t="shared" ca="1" si="68"/>
        <v/>
      </c>
      <c r="D651" s="83" t="str">
        <f t="shared" ca="1" si="69"/>
        <v/>
      </c>
      <c r="E651" s="81">
        <f t="shared" ca="1" si="73"/>
        <v>0</v>
      </c>
      <c r="F651" s="83"/>
      <c r="G651" s="82" t="str">
        <f t="shared" ca="1" si="70"/>
        <v/>
      </c>
      <c r="H651" s="82" t="str">
        <f t="shared" ca="1" si="71"/>
        <v/>
      </c>
      <c r="I651" s="82" t="str">
        <f t="shared" ca="1" si="72"/>
        <v/>
      </c>
    </row>
    <row r="652" spans="2:9" ht="15" thickBot="1" x14ac:dyDescent="0.35">
      <c r="B652" s="79" t="str">
        <f t="shared" ca="1" si="74"/>
        <v/>
      </c>
      <c r="C652" s="80" t="str">
        <f t="shared" ca="1" si="68"/>
        <v/>
      </c>
      <c r="D652" s="83" t="str">
        <f t="shared" ca="1" si="69"/>
        <v/>
      </c>
      <c r="E652" s="81">
        <f t="shared" ca="1" si="73"/>
        <v>0</v>
      </c>
      <c r="F652" s="83"/>
      <c r="G652" s="82" t="str">
        <f t="shared" ca="1" si="70"/>
        <v/>
      </c>
      <c r="H652" s="82" t="str">
        <f t="shared" ca="1" si="71"/>
        <v/>
      </c>
      <c r="I652" s="82" t="str">
        <f t="shared" ca="1" si="72"/>
        <v/>
      </c>
    </row>
    <row r="653" spans="2:9" ht="15" thickBot="1" x14ac:dyDescent="0.35">
      <c r="B653" s="79" t="str">
        <f t="shared" ca="1" si="74"/>
        <v/>
      </c>
      <c r="C653" s="80" t="str">
        <f t="shared" ca="1" si="68"/>
        <v/>
      </c>
      <c r="D653" s="83" t="str">
        <f t="shared" ca="1" si="69"/>
        <v/>
      </c>
      <c r="E653" s="81">
        <f t="shared" ca="1" si="73"/>
        <v>0</v>
      </c>
      <c r="F653" s="83"/>
      <c r="G653" s="82" t="str">
        <f t="shared" ca="1" si="70"/>
        <v/>
      </c>
      <c r="H653" s="82" t="str">
        <f t="shared" ca="1" si="71"/>
        <v/>
      </c>
      <c r="I653" s="82" t="str">
        <f t="shared" ca="1" si="72"/>
        <v/>
      </c>
    </row>
    <row r="654" spans="2:9" ht="15" thickBot="1" x14ac:dyDescent="0.35">
      <c r="B654" s="79" t="str">
        <f t="shared" ca="1" si="74"/>
        <v/>
      </c>
      <c r="C654" s="80" t="str">
        <f t="shared" ca="1" si="68"/>
        <v/>
      </c>
      <c r="D654" s="83" t="str">
        <f t="shared" ca="1" si="69"/>
        <v/>
      </c>
      <c r="E654" s="81">
        <f t="shared" ca="1" si="73"/>
        <v>0</v>
      </c>
      <c r="F654" s="83"/>
      <c r="G654" s="82" t="str">
        <f t="shared" ca="1" si="70"/>
        <v/>
      </c>
      <c r="H654" s="82" t="str">
        <f t="shared" ca="1" si="71"/>
        <v/>
      </c>
      <c r="I654" s="82" t="str">
        <f t="shared" ca="1" si="72"/>
        <v/>
      </c>
    </row>
    <row r="655" spans="2:9" ht="15" thickBot="1" x14ac:dyDescent="0.35">
      <c r="B655" s="79" t="str">
        <f t="shared" ca="1" si="74"/>
        <v/>
      </c>
      <c r="C655" s="80" t="str">
        <f t="shared" ca="1" si="68"/>
        <v/>
      </c>
      <c r="D655" s="83" t="str">
        <f t="shared" ca="1" si="69"/>
        <v/>
      </c>
      <c r="E655" s="81">
        <f t="shared" ca="1" si="73"/>
        <v>0</v>
      </c>
      <c r="F655" s="83"/>
      <c r="G655" s="82" t="str">
        <f t="shared" ca="1" si="70"/>
        <v/>
      </c>
      <c r="H655" s="82" t="str">
        <f t="shared" ca="1" si="71"/>
        <v/>
      </c>
      <c r="I655" s="82" t="str">
        <f t="shared" ca="1" si="72"/>
        <v/>
      </c>
    </row>
    <row r="656" spans="2:9" ht="15" thickBot="1" x14ac:dyDescent="0.35">
      <c r="B656" s="79" t="str">
        <f t="shared" ca="1" si="74"/>
        <v/>
      </c>
      <c r="C656" s="80" t="str">
        <f t="shared" ca="1" si="68"/>
        <v/>
      </c>
      <c r="D656" s="83" t="str">
        <f t="shared" ca="1" si="69"/>
        <v/>
      </c>
      <c r="E656" s="81">
        <f t="shared" ca="1" si="73"/>
        <v>0</v>
      </c>
      <c r="F656" s="83"/>
      <c r="G656" s="82" t="str">
        <f t="shared" ca="1" si="70"/>
        <v/>
      </c>
      <c r="H656" s="82" t="str">
        <f t="shared" ca="1" si="71"/>
        <v/>
      </c>
      <c r="I656" s="82" t="str">
        <f t="shared" ca="1" si="72"/>
        <v/>
      </c>
    </row>
    <row r="657" spans="2:9" ht="15" thickBot="1" x14ac:dyDescent="0.35">
      <c r="B657" s="79" t="str">
        <f t="shared" ca="1" si="74"/>
        <v/>
      </c>
      <c r="C657" s="80" t="str">
        <f t="shared" ca="1" si="68"/>
        <v/>
      </c>
      <c r="D657" s="83" t="str">
        <f t="shared" ca="1" si="69"/>
        <v/>
      </c>
      <c r="E657" s="81">
        <f t="shared" ca="1" si="73"/>
        <v>0</v>
      </c>
      <c r="F657" s="83"/>
      <c r="G657" s="82" t="str">
        <f t="shared" ca="1" si="70"/>
        <v/>
      </c>
      <c r="H657" s="82" t="str">
        <f t="shared" ca="1" si="71"/>
        <v/>
      </c>
      <c r="I657" s="82" t="str">
        <f t="shared" ca="1" si="72"/>
        <v/>
      </c>
    </row>
    <row r="658" spans="2:9" ht="15" thickBot="1" x14ac:dyDescent="0.35">
      <c r="B658" s="79" t="str">
        <f t="shared" ca="1" si="74"/>
        <v/>
      </c>
      <c r="C658" s="80" t="str">
        <f t="shared" ca="1" si="68"/>
        <v/>
      </c>
      <c r="D658" s="83" t="str">
        <f t="shared" ca="1" si="69"/>
        <v/>
      </c>
      <c r="E658" s="81">
        <f t="shared" ca="1" si="73"/>
        <v>0</v>
      </c>
      <c r="F658" s="83"/>
      <c r="G658" s="82" t="str">
        <f t="shared" ca="1" si="70"/>
        <v/>
      </c>
      <c r="H658" s="82" t="str">
        <f t="shared" ca="1" si="71"/>
        <v/>
      </c>
      <c r="I658" s="82" t="str">
        <f t="shared" ca="1" si="72"/>
        <v/>
      </c>
    </row>
    <row r="659" spans="2:9" ht="15" thickBot="1" x14ac:dyDescent="0.35">
      <c r="B659" s="79" t="str">
        <f t="shared" ca="1" si="74"/>
        <v/>
      </c>
      <c r="C659" s="80" t="str">
        <f t="shared" ca="1" si="68"/>
        <v/>
      </c>
      <c r="D659" s="83" t="str">
        <f t="shared" ca="1" si="69"/>
        <v/>
      </c>
      <c r="E659" s="81">
        <f t="shared" ca="1" si="73"/>
        <v>0</v>
      </c>
      <c r="F659" s="83"/>
      <c r="G659" s="82" t="str">
        <f t="shared" ca="1" si="70"/>
        <v/>
      </c>
      <c r="H659" s="82" t="str">
        <f t="shared" ca="1" si="71"/>
        <v/>
      </c>
      <c r="I659" s="82" t="str">
        <f t="shared" ca="1" si="72"/>
        <v/>
      </c>
    </row>
    <row r="660" spans="2:9" ht="15" thickBot="1" x14ac:dyDescent="0.35">
      <c r="B660" s="79" t="str">
        <f t="shared" ca="1" si="74"/>
        <v/>
      </c>
      <c r="C660" s="80" t="str">
        <f t="shared" ca="1" si="68"/>
        <v/>
      </c>
      <c r="D660" s="83" t="str">
        <f t="shared" ca="1" si="69"/>
        <v/>
      </c>
      <c r="E660" s="81">
        <f t="shared" ca="1" si="73"/>
        <v>0</v>
      </c>
      <c r="F660" s="83"/>
      <c r="G660" s="82" t="str">
        <f t="shared" ca="1" si="70"/>
        <v/>
      </c>
      <c r="H660" s="82" t="str">
        <f t="shared" ca="1" si="71"/>
        <v/>
      </c>
      <c r="I660" s="82" t="str">
        <f t="shared" ca="1" si="72"/>
        <v/>
      </c>
    </row>
    <row r="661" spans="2:9" ht="15" thickBot="1" x14ac:dyDescent="0.35">
      <c r="B661" s="79" t="str">
        <f t="shared" ca="1" si="74"/>
        <v/>
      </c>
      <c r="C661" s="80" t="str">
        <f t="shared" ca="1" si="68"/>
        <v/>
      </c>
      <c r="D661" s="83" t="str">
        <f t="shared" ca="1" si="69"/>
        <v/>
      </c>
      <c r="E661" s="81">
        <f t="shared" ca="1" si="73"/>
        <v>0</v>
      </c>
      <c r="F661" s="83"/>
      <c r="G661" s="82" t="str">
        <f t="shared" ca="1" si="70"/>
        <v/>
      </c>
      <c r="H661" s="82" t="str">
        <f t="shared" ca="1" si="71"/>
        <v/>
      </c>
      <c r="I661" s="82" t="str">
        <f t="shared" ca="1" si="72"/>
        <v/>
      </c>
    </row>
    <row r="662" spans="2:9" ht="15" thickBot="1" x14ac:dyDescent="0.35">
      <c r="B662" s="79" t="str">
        <f t="shared" ca="1" si="74"/>
        <v/>
      </c>
      <c r="C662" s="80" t="str">
        <f t="shared" ca="1" si="68"/>
        <v/>
      </c>
      <c r="D662" s="83" t="str">
        <f t="shared" ca="1" si="69"/>
        <v/>
      </c>
      <c r="E662" s="81">
        <f t="shared" ca="1" si="73"/>
        <v>0</v>
      </c>
      <c r="F662" s="83"/>
      <c r="G662" s="82" t="str">
        <f t="shared" ca="1" si="70"/>
        <v/>
      </c>
      <c r="H662" s="82" t="str">
        <f t="shared" ca="1" si="71"/>
        <v/>
      </c>
      <c r="I662" s="82" t="str">
        <f t="shared" ca="1" si="72"/>
        <v/>
      </c>
    </row>
    <row r="663" spans="2:9" ht="15" thickBot="1" x14ac:dyDescent="0.35">
      <c r="B663" s="79" t="str">
        <f t="shared" ca="1" si="74"/>
        <v/>
      </c>
      <c r="C663" s="80" t="str">
        <f t="shared" ca="1" si="68"/>
        <v/>
      </c>
      <c r="D663" s="83" t="str">
        <f t="shared" ca="1" si="69"/>
        <v/>
      </c>
      <c r="E663" s="81">
        <f t="shared" ca="1" si="73"/>
        <v>0</v>
      </c>
      <c r="F663" s="83"/>
      <c r="G663" s="82" t="str">
        <f t="shared" ca="1" si="70"/>
        <v/>
      </c>
      <c r="H663" s="82" t="str">
        <f t="shared" ca="1" si="71"/>
        <v/>
      </c>
      <c r="I663" s="82" t="str">
        <f t="shared" ca="1" si="72"/>
        <v/>
      </c>
    </row>
    <row r="664" spans="2:9" ht="15" thickBot="1" x14ac:dyDescent="0.35">
      <c r="B664" s="79" t="str">
        <f t="shared" ca="1" si="74"/>
        <v/>
      </c>
      <c r="C664" s="80" t="str">
        <f t="shared" ref="C664:C727" ca="1" si="75">IF($E$10="End of the Period",IF(B664="","",IF(OR(payment_frequency_5="Weekly",payment_frequency_5="Bi-weekly",payment_frequency_5="Semi-monthly"),first_payment_date_5+B664*VLOOKUP(payment_frequency_5,periodic_table,2,0),EDATE(first_payment_date_5,B664*VLOOKUP(payment_frequency_5,periodic_table,2,0)))),IF(B664="","",IF(OR(payment_frequency_5="Weekly",payment_frequency_5="Bi-weekly",payment_frequency_5="Semi-monthly"),first_payment_date_5+(B664-1)*VLOOKUP(payment_frequency_5,periodic_table,2,0),EDATE(first_payment_date_5,(B664-1)*VLOOKUP(payment_frequency_5,periodic_table,2,0)))))</f>
        <v/>
      </c>
      <c r="D664" s="83" t="str">
        <f t="shared" ref="D664:D727" ca="1" si="76">IF(B664="","",IF(I663&lt;payment_5,I663*(1+rate_5),payment_5))</f>
        <v/>
      </c>
      <c r="E664" s="81">
        <f t="shared" ca="1" si="73"/>
        <v>0</v>
      </c>
      <c r="F664" s="83"/>
      <c r="G664" s="82" t="str">
        <f t="shared" ref="G664:G727" ca="1" si="77">IF(AND(payment_type_5=1,B664=1),0,IF(B664="","",I663*rate_5))</f>
        <v/>
      </c>
      <c r="H664" s="82" t="str">
        <f t="shared" ca="1" si="71"/>
        <v/>
      </c>
      <c r="I664" s="82" t="str">
        <f t="shared" ca="1" si="72"/>
        <v/>
      </c>
    </row>
    <row r="665" spans="2:9" ht="15" thickBot="1" x14ac:dyDescent="0.35">
      <c r="B665" s="79" t="str">
        <f t="shared" ca="1" si="74"/>
        <v/>
      </c>
      <c r="C665" s="80" t="str">
        <f t="shared" ca="1" si="75"/>
        <v/>
      </c>
      <c r="D665" s="83" t="str">
        <f t="shared" ca="1" si="76"/>
        <v/>
      </c>
      <c r="E665" s="81">
        <f t="shared" ca="1" si="73"/>
        <v>0</v>
      </c>
      <c r="F665" s="83"/>
      <c r="G665" s="82" t="str">
        <f t="shared" ca="1" si="77"/>
        <v/>
      </c>
      <c r="H665" s="82" t="str">
        <f t="shared" ref="H665:H728" ca="1" si="78">IF(B665="","",D665-G665+E665+F665)</f>
        <v/>
      </c>
      <c r="I665" s="82" t="str">
        <f t="shared" ref="I665:I728" ca="1" si="79">IFERROR(IF(H665&lt;=0,"",I664-H665),"")</f>
        <v/>
      </c>
    </row>
    <row r="666" spans="2:9" ht="15" thickBot="1" x14ac:dyDescent="0.35">
      <c r="B666" s="79" t="str">
        <f t="shared" ca="1" si="74"/>
        <v/>
      </c>
      <c r="C666" s="80" t="str">
        <f t="shared" ca="1" si="75"/>
        <v/>
      </c>
      <c r="D666" s="83" t="str">
        <f t="shared" ca="1" si="76"/>
        <v/>
      </c>
      <c r="E666" s="81">
        <f t="shared" ca="1" si="73"/>
        <v>0</v>
      </c>
      <c r="F666" s="83"/>
      <c r="G666" s="82" t="str">
        <f t="shared" ca="1" si="77"/>
        <v/>
      </c>
      <c r="H666" s="82" t="str">
        <f t="shared" ca="1" si="78"/>
        <v/>
      </c>
      <c r="I666" s="82" t="str">
        <f t="shared" ca="1" si="79"/>
        <v/>
      </c>
    </row>
    <row r="667" spans="2:9" ht="15" thickBot="1" x14ac:dyDescent="0.35">
      <c r="B667" s="79" t="str">
        <f t="shared" ca="1" si="74"/>
        <v/>
      </c>
      <c r="C667" s="80" t="str">
        <f t="shared" ca="1" si="75"/>
        <v/>
      </c>
      <c r="D667" s="83" t="str">
        <f t="shared" ca="1" si="76"/>
        <v/>
      </c>
      <c r="E667" s="81">
        <f t="shared" ca="1" si="73"/>
        <v>0</v>
      </c>
      <c r="F667" s="83"/>
      <c r="G667" s="82" t="str">
        <f t="shared" ca="1" si="77"/>
        <v/>
      </c>
      <c r="H667" s="82" t="str">
        <f t="shared" ca="1" si="78"/>
        <v/>
      </c>
      <c r="I667" s="82" t="str">
        <f t="shared" ca="1" si="79"/>
        <v/>
      </c>
    </row>
    <row r="668" spans="2:9" ht="15" thickBot="1" x14ac:dyDescent="0.35">
      <c r="B668" s="79" t="str">
        <f t="shared" ca="1" si="74"/>
        <v/>
      </c>
      <c r="C668" s="80" t="str">
        <f t="shared" ca="1" si="75"/>
        <v/>
      </c>
      <c r="D668" s="83" t="str">
        <f t="shared" ca="1" si="76"/>
        <v/>
      </c>
      <c r="E668" s="81">
        <f t="shared" ca="1" si="73"/>
        <v>0</v>
      </c>
      <c r="F668" s="83"/>
      <c r="G668" s="82" t="str">
        <f t="shared" ca="1" si="77"/>
        <v/>
      </c>
      <c r="H668" s="82" t="str">
        <f t="shared" ca="1" si="78"/>
        <v/>
      </c>
      <c r="I668" s="82" t="str">
        <f t="shared" ca="1" si="79"/>
        <v/>
      </c>
    </row>
    <row r="669" spans="2:9" ht="15" thickBot="1" x14ac:dyDescent="0.35">
      <c r="B669" s="79" t="str">
        <f t="shared" ca="1" si="74"/>
        <v/>
      </c>
      <c r="C669" s="80" t="str">
        <f t="shared" ca="1" si="75"/>
        <v/>
      </c>
      <c r="D669" s="83" t="str">
        <f t="shared" ca="1" si="76"/>
        <v/>
      </c>
      <c r="E669" s="81">
        <f t="shared" ca="1" si="73"/>
        <v>0</v>
      </c>
      <c r="F669" s="83"/>
      <c r="G669" s="82" t="str">
        <f t="shared" ca="1" si="77"/>
        <v/>
      </c>
      <c r="H669" s="82" t="str">
        <f t="shared" ca="1" si="78"/>
        <v/>
      </c>
      <c r="I669" s="82" t="str">
        <f t="shared" ca="1" si="79"/>
        <v/>
      </c>
    </row>
    <row r="670" spans="2:9" ht="15" thickBot="1" x14ac:dyDescent="0.35">
      <c r="B670" s="79" t="str">
        <f t="shared" ca="1" si="74"/>
        <v/>
      </c>
      <c r="C670" s="80" t="str">
        <f t="shared" ca="1" si="75"/>
        <v/>
      </c>
      <c r="D670" s="83" t="str">
        <f t="shared" ca="1" si="76"/>
        <v/>
      </c>
      <c r="E670" s="81">
        <f t="shared" ca="1" si="73"/>
        <v>0</v>
      </c>
      <c r="F670" s="83"/>
      <c r="G670" s="82" t="str">
        <f t="shared" ca="1" si="77"/>
        <v/>
      </c>
      <c r="H670" s="82" t="str">
        <f t="shared" ca="1" si="78"/>
        <v/>
      </c>
      <c r="I670" s="82" t="str">
        <f t="shared" ca="1" si="79"/>
        <v/>
      </c>
    </row>
    <row r="671" spans="2:9" ht="15" thickBot="1" x14ac:dyDescent="0.35">
      <c r="B671" s="79" t="str">
        <f t="shared" ca="1" si="74"/>
        <v/>
      </c>
      <c r="C671" s="80" t="str">
        <f t="shared" ca="1" si="75"/>
        <v/>
      </c>
      <c r="D671" s="83" t="str">
        <f t="shared" ca="1" si="76"/>
        <v/>
      </c>
      <c r="E671" s="81">
        <f t="shared" ca="1" si="73"/>
        <v>0</v>
      </c>
      <c r="F671" s="83"/>
      <c r="G671" s="82" t="str">
        <f t="shared" ca="1" si="77"/>
        <v/>
      </c>
      <c r="H671" s="82" t="str">
        <f t="shared" ca="1" si="78"/>
        <v/>
      </c>
      <c r="I671" s="82" t="str">
        <f t="shared" ca="1" si="79"/>
        <v/>
      </c>
    </row>
    <row r="672" spans="2:9" ht="15" thickBot="1" x14ac:dyDescent="0.35">
      <c r="B672" s="79" t="str">
        <f t="shared" ca="1" si="74"/>
        <v/>
      </c>
      <c r="C672" s="80" t="str">
        <f t="shared" ca="1" si="75"/>
        <v/>
      </c>
      <c r="D672" s="83" t="str">
        <f t="shared" ca="1" si="76"/>
        <v/>
      </c>
      <c r="E672" s="81">
        <f t="shared" ca="1" si="73"/>
        <v>0</v>
      </c>
      <c r="F672" s="83"/>
      <c r="G672" s="82" t="str">
        <f t="shared" ca="1" si="77"/>
        <v/>
      </c>
      <c r="H672" s="82" t="str">
        <f t="shared" ca="1" si="78"/>
        <v/>
      </c>
      <c r="I672" s="82" t="str">
        <f t="shared" ca="1" si="79"/>
        <v/>
      </c>
    </row>
    <row r="673" spans="2:9" ht="15" thickBot="1" x14ac:dyDescent="0.35">
      <c r="B673" s="79" t="str">
        <f t="shared" ca="1" si="74"/>
        <v/>
      </c>
      <c r="C673" s="80" t="str">
        <f t="shared" ca="1" si="75"/>
        <v/>
      </c>
      <c r="D673" s="83" t="str">
        <f t="shared" ca="1" si="76"/>
        <v/>
      </c>
      <c r="E673" s="81">
        <f t="shared" ca="1" si="73"/>
        <v>0</v>
      </c>
      <c r="F673" s="83"/>
      <c r="G673" s="82" t="str">
        <f t="shared" ca="1" si="77"/>
        <v/>
      </c>
      <c r="H673" s="82" t="str">
        <f t="shared" ca="1" si="78"/>
        <v/>
      </c>
      <c r="I673" s="82" t="str">
        <f t="shared" ca="1" si="79"/>
        <v/>
      </c>
    </row>
    <row r="674" spans="2:9" ht="15" thickBot="1" x14ac:dyDescent="0.35">
      <c r="B674" s="79" t="str">
        <f t="shared" ca="1" si="74"/>
        <v/>
      </c>
      <c r="C674" s="80" t="str">
        <f t="shared" ca="1" si="75"/>
        <v/>
      </c>
      <c r="D674" s="83" t="str">
        <f t="shared" ca="1" si="76"/>
        <v/>
      </c>
      <c r="E674" s="81">
        <f t="shared" ca="1" si="73"/>
        <v>0</v>
      </c>
      <c r="F674" s="83"/>
      <c r="G674" s="82" t="str">
        <f t="shared" ca="1" si="77"/>
        <v/>
      </c>
      <c r="H674" s="82" t="str">
        <f t="shared" ca="1" si="78"/>
        <v/>
      </c>
      <c r="I674" s="82" t="str">
        <f t="shared" ca="1" si="79"/>
        <v/>
      </c>
    </row>
    <row r="675" spans="2:9" ht="15" thickBot="1" x14ac:dyDescent="0.35">
      <c r="B675" s="79" t="str">
        <f t="shared" ca="1" si="74"/>
        <v/>
      </c>
      <c r="C675" s="80" t="str">
        <f t="shared" ca="1" si="75"/>
        <v/>
      </c>
      <c r="D675" s="83" t="str">
        <f t="shared" ca="1" si="76"/>
        <v/>
      </c>
      <c r="E675" s="81">
        <f t="shared" ca="1" si="73"/>
        <v>0</v>
      </c>
      <c r="F675" s="83"/>
      <c r="G675" s="82" t="str">
        <f t="shared" ca="1" si="77"/>
        <v/>
      </c>
      <c r="H675" s="82" t="str">
        <f t="shared" ca="1" si="78"/>
        <v/>
      </c>
      <c r="I675" s="82" t="str">
        <f t="shared" ca="1" si="79"/>
        <v/>
      </c>
    </row>
    <row r="676" spans="2:9" ht="15" thickBot="1" x14ac:dyDescent="0.35">
      <c r="B676" s="79" t="str">
        <f t="shared" ca="1" si="74"/>
        <v/>
      </c>
      <c r="C676" s="80" t="str">
        <f t="shared" ca="1" si="75"/>
        <v/>
      </c>
      <c r="D676" s="83" t="str">
        <f t="shared" ca="1" si="76"/>
        <v/>
      </c>
      <c r="E676" s="81">
        <f t="shared" ref="E676:E739" ca="1" si="80">IFERROR(IF(I675-D676&lt;$E$13,0,IF(B676=$I$17,$E$13,IF(B676&lt;$I$17,0,IF(MOD(B676-$I$17,$E$18)=0,$E$13,0)))),0)</f>
        <v>0</v>
      </c>
      <c r="F676" s="83"/>
      <c r="G676" s="82" t="str">
        <f t="shared" ca="1" si="77"/>
        <v/>
      </c>
      <c r="H676" s="82" t="str">
        <f t="shared" ca="1" si="78"/>
        <v/>
      </c>
      <c r="I676" s="82" t="str">
        <f t="shared" ca="1" si="79"/>
        <v/>
      </c>
    </row>
    <row r="677" spans="2:9" ht="15" thickBot="1" x14ac:dyDescent="0.35">
      <c r="B677" s="79" t="str">
        <f t="shared" ca="1" si="74"/>
        <v/>
      </c>
      <c r="C677" s="80" t="str">
        <f t="shared" ca="1" si="75"/>
        <v/>
      </c>
      <c r="D677" s="83" t="str">
        <f t="shared" ca="1" si="76"/>
        <v/>
      </c>
      <c r="E677" s="81">
        <f t="shared" ca="1" si="80"/>
        <v>0</v>
      </c>
      <c r="F677" s="83"/>
      <c r="G677" s="82" t="str">
        <f t="shared" ca="1" si="77"/>
        <v/>
      </c>
      <c r="H677" s="82" t="str">
        <f t="shared" ca="1" si="78"/>
        <v/>
      </c>
      <c r="I677" s="82" t="str">
        <f t="shared" ca="1" si="79"/>
        <v/>
      </c>
    </row>
    <row r="678" spans="2:9" ht="15" thickBot="1" x14ac:dyDescent="0.35">
      <c r="B678" s="79" t="str">
        <f t="shared" ca="1" si="74"/>
        <v/>
      </c>
      <c r="C678" s="80" t="str">
        <f t="shared" ca="1" si="75"/>
        <v/>
      </c>
      <c r="D678" s="83" t="str">
        <f t="shared" ca="1" si="76"/>
        <v/>
      </c>
      <c r="E678" s="81">
        <f t="shared" ca="1" si="80"/>
        <v>0</v>
      </c>
      <c r="F678" s="83"/>
      <c r="G678" s="82" t="str">
        <f t="shared" ca="1" si="77"/>
        <v/>
      </c>
      <c r="H678" s="82" t="str">
        <f t="shared" ca="1" si="78"/>
        <v/>
      </c>
      <c r="I678" s="82" t="str">
        <f t="shared" ca="1" si="79"/>
        <v/>
      </c>
    </row>
    <row r="679" spans="2:9" ht="15" thickBot="1" x14ac:dyDescent="0.35">
      <c r="B679" s="79" t="str">
        <f t="shared" ca="1" si="74"/>
        <v/>
      </c>
      <c r="C679" s="80" t="str">
        <f t="shared" ca="1" si="75"/>
        <v/>
      </c>
      <c r="D679" s="83" t="str">
        <f t="shared" ca="1" si="76"/>
        <v/>
      </c>
      <c r="E679" s="81">
        <f t="shared" ca="1" si="80"/>
        <v>0</v>
      </c>
      <c r="F679" s="83"/>
      <c r="G679" s="82" t="str">
        <f t="shared" ca="1" si="77"/>
        <v/>
      </c>
      <c r="H679" s="82" t="str">
        <f t="shared" ca="1" si="78"/>
        <v/>
      </c>
      <c r="I679" s="82" t="str">
        <f t="shared" ca="1" si="79"/>
        <v/>
      </c>
    </row>
    <row r="680" spans="2:9" ht="15" thickBot="1" x14ac:dyDescent="0.35">
      <c r="B680" s="79" t="str">
        <f t="shared" ca="1" si="74"/>
        <v/>
      </c>
      <c r="C680" s="80" t="str">
        <f t="shared" ca="1" si="75"/>
        <v/>
      </c>
      <c r="D680" s="83" t="str">
        <f t="shared" ca="1" si="76"/>
        <v/>
      </c>
      <c r="E680" s="81">
        <f t="shared" ca="1" si="80"/>
        <v>0</v>
      </c>
      <c r="F680" s="83"/>
      <c r="G680" s="82" t="str">
        <f t="shared" ca="1" si="77"/>
        <v/>
      </c>
      <c r="H680" s="82" t="str">
        <f t="shared" ca="1" si="78"/>
        <v/>
      </c>
      <c r="I680" s="82" t="str">
        <f t="shared" ca="1" si="79"/>
        <v/>
      </c>
    </row>
    <row r="681" spans="2:9" ht="15" thickBot="1" x14ac:dyDescent="0.35">
      <c r="B681" s="79" t="str">
        <f t="shared" ca="1" si="74"/>
        <v/>
      </c>
      <c r="C681" s="80" t="str">
        <f t="shared" ca="1" si="75"/>
        <v/>
      </c>
      <c r="D681" s="83" t="str">
        <f t="shared" ca="1" si="76"/>
        <v/>
      </c>
      <c r="E681" s="81">
        <f t="shared" ca="1" si="80"/>
        <v>0</v>
      </c>
      <c r="F681" s="83"/>
      <c r="G681" s="82" t="str">
        <f t="shared" ca="1" si="77"/>
        <v/>
      </c>
      <c r="H681" s="82" t="str">
        <f t="shared" ca="1" si="78"/>
        <v/>
      </c>
      <c r="I681" s="82" t="str">
        <f t="shared" ca="1" si="79"/>
        <v/>
      </c>
    </row>
    <row r="682" spans="2:9" ht="15" thickBot="1" x14ac:dyDescent="0.35">
      <c r="B682" s="79" t="str">
        <f t="shared" ca="1" si="74"/>
        <v/>
      </c>
      <c r="C682" s="80" t="str">
        <f t="shared" ca="1" si="75"/>
        <v/>
      </c>
      <c r="D682" s="83" t="str">
        <f t="shared" ca="1" si="76"/>
        <v/>
      </c>
      <c r="E682" s="81">
        <f t="shared" ca="1" si="80"/>
        <v>0</v>
      </c>
      <c r="F682" s="83"/>
      <c r="G682" s="82" t="str">
        <f t="shared" ca="1" si="77"/>
        <v/>
      </c>
      <c r="H682" s="82" t="str">
        <f t="shared" ca="1" si="78"/>
        <v/>
      </c>
      <c r="I682" s="82" t="str">
        <f t="shared" ca="1" si="79"/>
        <v/>
      </c>
    </row>
    <row r="683" spans="2:9" ht="15" thickBot="1" x14ac:dyDescent="0.35">
      <c r="B683" s="79" t="str">
        <f t="shared" ca="1" si="74"/>
        <v/>
      </c>
      <c r="C683" s="80" t="str">
        <f t="shared" ca="1" si="75"/>
        <v/>
      </c>
      <c r="D683" s="83" t="str">
        <f t="shared" ca="1" si="76"/>
        <v/>
      </c>
      <c r="E683" s="81">
        <f t="shared" ca="1" si="80"/>
        <v>0</v>
      </c>
      <c r="F683" s="83"/>
      <c r="G683" s="82" t="str">
        <f t="shared" ca="1" si="77"/>
        <v/>
      </c>
      <c r="H683" s="82" t="str">
        <f t="shared" ca="1" si="78"/>
        <v/>
      </c>
      <c r="I683" s="82" t="str">
        <f t="shared" ca="1" si="79"/>
        <v/>
      </c>
    </row>
    <row r="684" spans="2:9" ht="15" thickBot="1" x14ac:dyDescent="0.35">
      <c r="B684" s="79" t="str">
        <f t="shared" ca="1" si="74"/>
        <v/>
      </c>
      <c r="C684" s="80" t="str">
        <f t="shared" ca="1" si="75"/>
        <v/>
      </c>
      <c r="D684" s="83" t="str">
        <f t="shared" ca="1" si="76"/>
        <v/>
      </c>
      <c r="E684" s="81">
        <f t="shared" ca="1" si="80"/>
        <v>0</v>
      </c>
      <c r="F684" s="83"/>
      <c r="G684" s="82" t="str">
        <f t="shared" ca="1" si="77"/>
        <v/>
      </c>
      <c r="H684" s="82" t="str">
        <f t="shared" ca="1" si="78"/>
        <v/>
      </c>
      <c r="I684" s="82" t="str">
        <f t="shared" ca="1" si="79"/>
        <v/>
      </c>
    </row>
    <row r="685" spans="2:9" ht="15" thickBot="1" x14ac:dyDescent="0.35">
      <c r="B685" s="79" t="str">
        <f t="shared" ca="1" si="74"/>
        <v/>
      </c>
      <c r="C685" s="80" t="str">
        <f t="shared" ca="1" si="75"/>
        <v/>
      </c>
      <c r="D685" s="83" t="str">
        <f t="shared" ca="1" si="76"/>
        <v/>
      </c>
      <c r="E685" s="81">
        <f t="shared" ca="1" si="80"/>
        <v>0</v>
      </c>
      <c r="F685" s="83"/>
      <c r="G685" s="82" t="str">
        <f t="shared" ca="1" si="77"/>
        <v/>
      </c>
      <c r="H685" s="82" t="str">
        <f t="shared" ca="1" si="78"/>
        <v/>
      </c>
      <c r="I685" s="82" t="str">
        <f t="shared" ca="1" si="79"/>
        <v/>
      </c>
    </row>
    <row r="686" spans="2:9" ht="15" thickBot="1" x14ac:dyDescent="0.35">
      <c r="B686" s="79" t="str">
        <f t="shared" ca="1" si="74"/>
        <v/>
      </c>
      <c r="C686" s="80" t="str">
        <f t="shared" ca="1" si="75"/>
        <v/>
      </c>
      <c r="D686" s="83" t="str">
        <f t="shared" ca="1" si="76"/>
        <v/>
      </c>
      <c r="E686" s="81">
        <f t="shared" ca="1" si="80"/>
        <v>0</v>
      </c>
      <c r="F686" s="83"/>
      <c r="G686" s="82" t="str">
        <f t="shared" ca="1" si="77"/>
        <v/>
      </c>
      <c r="H686" s="82" t="str">
        <f t="shared" ca="1" si="78"/>
        <v/>
      </c>
      <c r="I686" s="82" t="str">
        <f t="shared" ca="1" si="79"/>
        <v/>
      </c>
    </row>
    <row r="687" spans="2:9" ht="15" thickBot="1" x14ac:dyDescent="0.35">
      <c r="B687" s="79" t="str">
        <f t="shared" ref="B687:B750" ca="1" si="81">IFERROR(IF(I686&lt;=0,"",B686+1),"")</f>
        <v/>
      </c>
      <c r="C687" s="80" t="str">
        <f t="shared" ca="1" si="75"/>
        <v/>
      </c>
      <c r="D687" s="83" t="str">
        <f t="shared" ca="1" si="76"/>
        <v/>
      </c>
      <c r="E687" s="81">
        <f t="shared" ca="1" si="80"/>
        <v>0</v>
      </c>
      <c r="F687" s="83"/>
      <c r="G687" s="82" t="str">
        <f t="shared" ca="1" si="77"/>
        <v/>
      </c>
      <c r="H687" s="82" t="str">
        <f t="shared" ca="1" si="78"/>
        <v/>
      </c>
      <c r="I687" s="82" t="str">
        <f t="shared" ca="1" si="79"/>
        <v/>
      </c>
    </row>
    <row r="688" spans="2:9" ht="15" thickBot="1" x14ac:dyDescent="0.35">
      <c r="B688" s="79" t="str">
        <f t="shared" ca="1" si="81"/>
        <v/>
      </c>
      <c r="C688" s="80" t="str">
        <f t="shared" ca="1" si="75"/>
        <v/>
      </c>
      <c r="D688" s="83" t="str">
        <f t="shared" ca="1" si="76"/>
        <v/>
      </c>
      <c r="E688" s="81">
        <f t="shared" ca="1" si="80"/>
        <v>0</v>
      </c>
      <c r="F688" s="83"/>
      <c r="G688" s="82" t="str">
        <f t="shared" ca="1" si="77"/>
        <v/>
      </c>
      <c r="H688" s="82" t="str">
        <f t="shared" ca="1" si="78"/>
        <v/>
      </c>
      <c r="I688" s="82" t="str">
        <f t="shared" ca="1" si="79"/>
        <v/>
      </c>
    </row>
    <row r="689" spans="2:9" ht="15" thickBot="1" x14ac:dyDescent="0.35">
      <c r="B689" s="79" t="str">
        <f t="shared" ca="1" si="81"/>
        <v/>
      </c>
      <c r="C689" s="80" t="str">
        <f t="shared" ca="1" si="75"/>
        <v/>
      </c>
      <c r="D689" s="83" t="str">
        <f t="shared" ca="1" si="76"/>
        <v/>
      </c>
      <c r="E689" s="81">
        <f t="shared" ca="1" si="80"/>
        <v>0</v>
      </c>
      <c r="F689" s="83"/>
      <c r="G689" s="82" t="str">
        <f t="shared" ca="1" si="77"/>
        <v/>
      </c>
      <c r="H689" s="82" t="str">
        <f t="shared" ca="1" si="78"/>
        <v/>
      </c>
      <c r="I689" s="82" t="str">
        <f t="shared" ca="1" si="79"/>
        <v/>
      </c>
    </row>
    <row r="690" spans="2:9" ht="15" thickBot="1" x14ac:dyDescent="0.35">
      <c r="B690" s="79" t="str">
        <f t="shared" ca="1" si="81"/>
        <v/>
      </c>
      <c r="C690" s="80" t="str">
        <f t="shared" ca="1" si="75"/>
        <v/>
      </c>
      <c r="D690" s="83" t="str">
        <f t="shared" ca="1" si="76"/>
        <v/>
      </c>
      <c r="E690" s="81">
        <f t="shared" ca="1" si="80"/>
        <v>0</v>
      </c>
      <c r="F690" s="83"/>
      <c r="G690" s="82" t="str">
        <f t="shared" ca="1" si="77"/>
        <v/>
      </c>
      <c r="H690" s="82" t="str">
        <f t="shared" ca="1" si="78"/>
        <v/>
      </c>
      <c r="I690" s="82" t="str">
        <f t="shared" ca="1" si="79"/>
        <v/>
      </c>
    </row>
    <row r="691" spans="2:9" ht="15" thickBot="1" x14ac:dyDescent="0.35">
      <c r="B691" s="79" t="str">
        <f t="shared" ca="1" si="81"/>
        <v/>
      </c>
      <c r="C691" s="80" t="str">
        <f t="shared" ca="1" si="75"/>
        <v/>
      </c>
      <c r="D691" s="83" t="str">
        <f t="shared" ca="1" si="76"/>
        <v/>
      </c>
      <c r="E691" s="81">
        <f t="shared" ca="1" si="80"/>
        <v>0</v>
      </c>
      <c r="F691" s="83"/>
      <c r="G691" s="82" t="str">
        <f t="shared" ca="1" si="77"/>
        <v/>
      </c>
      <c r="H691" s="82" t="str">
        <f t="shared" ca="1" si="78"/>
        <v/>
      </c>
      <c r="I691" s="82" t="str">
        <f t="shared" ca="1" si="79"/>
        <v/>
      </c>
    </row>
    <row r="692" spans="2:9" ht="15" thickBot="1" x14ac:dyDescent="0.35">
      <c r="B692" s="79" t="str">
        <f t="shared" ca="1" si="81"/>
        <v/>
      </c>
      <c r="C692" s="80" t="str">
        <f t="shared" ca="1" si="75"/>
        <v/>
      </c>
      <c r="D692" s="83" t="str">
        <f t="shared" ca="1" si="76"/>
        <v/>
      </c>
      <c r="E692" s="81">
        <f t="shared" ca="1" si="80"/>
        <v>0</v>
      </c>
      <c r="F692" s="83"/>
      <c r="G692" s="82" t="str">
        <f t="shared" ca="1" si="77"/>
        <v/>
      </c>
      <c r="H692" s="82" t="str">
        <f t="shared" ca="1" si="78"/>
        <v/>
      </c>
      <c r="I692" s="82" t="str">
        <f t="shared" ca="1" si="79"/>
        <v/>
      </c>
    </row>
    <row r="693" spans="2:9" ht="15" thickBot="1" x14ac:dyDescent="0.35">
      <c r="B693" s="79" t="str">
        <f t="shared" ca="1" si="81"/>
        <v/>
      </c>
      <c r="C693" s="80" t="str">
        <f t="shared" ca="1" si="75"/>
        <v/>
      </c>
      <c r="D693" s="83" t="str">
        <f t="shared" ca="1" si="76"/>
        <v/>
      </c>
      <c r="E693" s="81">
        <f t="shared" ca="1" si="80"/>
        <v>0</v>
      </c>
      <c r="F693" s="83"/>
      <c r="G693" s="82" t="str">
        <f t="shared" ca="1" si="77"/>
        <v/>
      </c>
      <c r="H693" s="82" t="str">
        <f t="shared" ca="1" si="78"/>
        <v/>
      </c>
      <c r="I693" s="82" t="str">
        <f t="shared" ca="1" si="79"/>
        <v/>
      </c>
    </row>
    <row r="694" spans="2:9" ht="15" thickBot="1" x14ac:dyDescent="0.35">
      <c r="B694" s="79" t="str">
        <f t="shared" ca="1" si="81"/>
        <v/>
      </c>
      <c r="C694" s="80" t="str">
        <f t="shared" ca="1" si="75"/>
        <v/>
      </c>
      <c r="D694" s="83" t="str">
        <f t="shared" ca="1" si="76"/>
        <v/>
      </c>
      <c r="E694" s="81">
        <f t="shared" ca="1" si="80"/>
        <v>0</v>
      </c>
      <c r="F694" s="83"/>
      <c r="G694" s="82" t="str">
        <f t="shared" ca="1" si="77"/>
        <v/>
      </c>
      <c r="H694" s="82" t="str">
        <f t="shared" ca="1" si="78"/>
        <v/>
      </c>
      <c r="I694" s="82" t="str">
        <f t="shared" ca="1" si="79"/>
        <v/>
      </c>
    </row>
    <row r="695" spans="2:9" ht="15" thickBot="1" x14ac:dyDescent="0.35">
      <c r="B695" s="79" t="str">
        <f t="shared" ca="1" si="81"/>
        <v/>
      </c>
      <c r="C695" s="80" t="str">
        <f t="shared" ca="1" si="75"/>
        <v/>
      </c>
      <c r="D695" s="83" t="str">
        <f t="shared" ca="1" si="76"/>
        <v/>
      </c>
      <c r="E695" s="81">
        <f t="shared" ca="1" si="80"/>
        <v>0</v>
      </c>
      <c r="F695" s="83"/>
      <c r="G695" s="82" t="str">
        <f t="shared" ca="1" si="77"/>
        <v/>
      </c>
      <c r="H695" s="82" t="str">
        <f t="shared" ca="1" si="78"/>
        <v/>
      </c>
      <c r="I695" s="82" t="str">
        <f t="shared" ca="1" si="79"/>
        <v/>
      </c>
    </row>
    <row r="696" spans="2:9" ht="15" thickBot="1" x14ac:dyDescent="0.35">
      <c r="B696" s="79" t="str">
        <f t="shared" ca="1" si="81"/>
        <v/>
      </c>
      <c r="C696" s="80" t="str">
        <f t="shared" ca="1" si="75"/>
        <v/>
      </c>
      <c r="D696" s="83" t="str">
        <f t="shared" ca="1" si="76"/>
        <v/>
      </c>
      <c r="E696" s="81">
        <f t="shared" ca="1" si="80"/>
        <v>0</v>
      </c>
      <c r="F696" s="83"/>
      <c r="G696" s="82" t="str">
        <f t="shared" ca="1" si="77"/>
        <v/>
      </c>
      <c r="H696" s="82" t="str">
        <f t="shared" ca="1" si="78"/>
        <v/>
      </c>
      <c r="I696" s="82" t="str">
        <f t="shared" ca="1" si="79"/>
        <v/>
      </c>
    </row>
    <row r="697" spans="2:9" ht="15" thickBot="1" x14ac:dyDescent="0.35">
      <c r="B697" s="79" t="str">
        <f t="shared" ca="1" si="81"/>
        <v/>
      </c>
      <c r="C697" s="80" t="str">
        <f t="shared" ca="1" si="75"/>
        <v/>
      </c>
      <c r="D697" s="83" t="str">
        <f t="shared" ca="1" si="76"/>
        <v/>
      </c>
      <c r="E697" s="81">
        <f t="shared" ca="1" si="80"/>
        <v>0</v>
      </c>
      <c r="F697" s="83"/>
      <c r="G697" s="82" t="str">
        <f t="shared" ca="1" si="77"/>
        <v/>
      </c>
      <c r="H697" s="82" t="str">
        <f t="shared" ca="1" si="78"/>
        <v/>
      </c>
      <c r="I697" s="82" t="str">
        <f t="shared" ca="1" si="79"/>
        <v/>
      </c>
    </row>
    <row r="698" spans="2:9" ht="15" thickBot="1" x14ac:dyDescent="0.35">
      <c r="B698" s="79" t="str">
        <f t="shared" ca="1" si="81"/>
        <v/>
      </c>
      <c r="C698" s="80" t="str">
        <f t="shared" ca="1" si="75"/>
        <v/>
      </c>
      <c r="D698" s="83" t="str">
        <f t="shared" ca="1" si="76"/>
        <v/>
      </c>
      <c r="E698" s="81">
        <f t="shared" ca="1" si="80"/>
        <v>0</v>
      </c>
      <c r="F698" s="83"/>
      <c r="G698" s="82" t="str">
        <f t="shared" ca="1" si="77"/>
        <v/>
      </c>
      <c r="H698" s="82" t="str">
        <f t="shared" ca="1" si="78"/>
        <v/>
      </c>
      <c r="I698" s="82" t="str">
        <f t="shared" ca="1" si="79"/>
        <v/>
      </c>
    </row>
    <row r="699" spans="2:9" ht="15" thickBot="1" x14ac:dyDescent="0.35">
      <c r="B699" s="79" t="str">
        <f t="shared" ca="1" si="81"/>
        <v/>
      </c>
      <c r="C699" s="80" t="str">
        <f t="shared" ca="1" si="75"/>
        <v/>
      </c>
      <c r="D699" s="83" t="str">
        <f t="shared" ca="1" si="76"/>
        <v/>
      </c>
      <c r="E699" s="81">
        <f t="shared" ca="1" si="80"/>
        <v>0</v>
      </c>
      <c r="F699" s="83"/>
      <c r="G699" s="82" t="str">
        <f t="shared" ca="1" si="77"/>
        <v/>
      </c>
      <c r="H699" s="82" t="str">
        <f t="shared" ca="1" si="78"/>
        <v/>
      </c>
      <c r="I699" s="82" t="str">
        <f t="shared" ca="1" si="79"/>
        <v/>
      </c>
    </row>
    <row r="700" spans="2:9" ht="15" thickBot="1" x14ac:dyDescent="0.35">
      <c r="B700" s="79" t="str">
        <f t="shared" ca="1" si="81"/>
        <v/>
      </c>
      <c r="C700" s="80" t="str">
        <f t="shared" ca="1" si="75"/>
        <v/>
      </c>
      <c r="D700" s="83" t="str">
        <f t="shared" ca="1" si="76"/>
        <v/>
      </c>
      <c r="E700" s="81">
        <f t="shared" ca="1" si="80"/>
        <v>0</v>
      </c>
      <c r="F700" s="83"/>
      <c r="G700" s="82" t="str">
        <f t="shared" ca="1" si="77"/>
        <v/>
      </c>
      <c r="H700" s="82" t="str">
        <f t="shared" ca="1" si="78"/>
        <v/>
      </c>
      <c r="I700" s="82" t="str">
        <f t="shared" ca="1" si="79"/>
        <v/>
      </c>
    </row>
    <row r="701" spans="2:9" ht="15" thickBot="1" x14ac:dyDescent="0.35">
      <c r="B701" s="79" t="str">
        <f t="shared" ca="1" si="81"/>
        <v/>
      </c>
      <c r="C701" s="80" t="str">
        <f t="shared" ca="1" si="75"/>
        <v/>
      </c>
      <c r="D701" s="83" t="str">
        <f t="shared" ca="1" si="76"/>
        <v/>
      </c>
      <c r="E701" s="81">
        <f t="shared" ca="1" si="80"/>
        <v>0</v>
      </c>
      <c r="F701" s="83"/>
      <c r="G701" s="82" t="str">
        <f t="shared" ca="1" si="77"/>
        <v/>
      </c>
      <c r="H701" s="82" t="str">
        <f t="shared" ca="1" si="78"/>
        <v/>
      </c>
      <c r="I701" s="82" t="str">
        <f t="shared" ca="1" si="79"/>
        <v/>
      </c>
    </row>
    <row r="702" spans="2:9" ht="15" thickBot="1" x14ac:dyDescent="0.35">
      <c r="B702" s="79" t="str">
        <f t="shared" ca="1" si="81"/>
        <v/>
      </c>
      <c r="C702" s="80" t="str">
        <f t="shared" ca="1" si="75"/>
        <v/>
      </c>
      <c r="D702" s="83" t="str">
        <f t="shared" ca="1" si="76"/>
        <v/>
      </c>
      <c r="E702" s="81">
        <f t="shared" ca="1" si="80"/>
        <v>0</v>
      </c>
      <c r="F702" s="83"/>
      <c r="G702" s="82" t="str">
        <f t="shared" ca="1" si="77"/>
        <v/>
      </c>
      <c r="H702" s="82" t="str">
        <f t="shared" ca="1" si="78"/>
        <v/>
      </c>
      <c r="I702" s="82" t="str">
        <f t="shared" ca="1" si="79"/>
        <v/>
      </c>
    </row>
    <row r="703" spans="2:9" ht="15" thickBot="1" x14ac:dyDescent="0.35">
      <c r="B703" s="79" t="str">
        <f t="shared" ca="1" si="81"/>
        <v/>
      </c>
      <c r="C703" s="80" t="str">
        <f t="shared" ca="1" si="75"/>
        <v/>
      </c>
      <c r="D703" s="83" t="str">
        <f t="shared" ca="1" si="76"/>
        <v/>
      </c>
      <c r="E703" s="81">
        <f t="shared" ca="1" si="80"/>
        <v>0</v>
      </c>
      <c r="F703" s="83"/>
      <c r="G703" s="82" t="str">
        <f t="shared" ca="1" si="77"/>
        <v/>
      </c>
      <c r="H703" s="82" t="str">
        <f t="shared" ca="1" si="78"/>
        <v/>
      </c>
      <c r="I703" s="82" t="str">
        <f t="shared" ca="1" si="79"/>
        <v/>
      </c>
    </row>
    <row r="704" spans="2:9" ht="15" thickBot="1" x14ac:dyDescent="0.35">
      <c r="B704" s="79" t="str">
        <f t="shared" ca="1" si="81"/>
        <v/>
      </c>
      <c r="C704" s="80" t="str">
        <f t="shared" ca="1" si="75"/>
        <v/>
      </c>
      <c r="D704" s="83" t="str">
        <f t="shared" ca="1" si="76"/>
        <v/>
      </c>
      <c r="E704" s="81">
        <f t="shared" ca="1" si="80"/>
        <v>0</v>
      </c>
      <c r="F704" s="83"/>
      <c r="G704" s="82" t="str">
        <f t="shared" ca="1" si="77"/>
        <v/>
      </c>
      <c r="H704" s="82" t="str">
        <f t="shared" ca="1" si="78"/>
        <v/>
      </c>
      <c r="I704" s="82" t="str">
        <f t="shared" ca="1" si="79"/>
        <v/>
      </c>
    </row>
    <row r="705" spans="2:9" ht="15" thickBot="1" x14ac:dyDescent="0.35">
      <c r="B705" s="79" t="str">
        <f t="shared" ca="1" si="81"/>
        <v/>
      </c>
      <c r="C705" s="80" t="str">
        <f t="shared" ca="1" si="75"/>
        <v/>
      </c>
      <c r="D705" s="83" t="str">
        <f t="shared" ca="1" si="76"/>
        <v/>
      </c>
      <c r="E705" s="81">
        <f t="shared" ca="1" si="80"/>
        <v>0</v>
      </c>
      <c r="F705" s="83"/>
      <c r="G705" s="82" t="str">
        <f t="shared" ca="1" si="77"/>
        <v/>
      </c>
      <c r="H705" s="82" t="str">
        <f t="shared" ca="1" si="78"/>
        <v/>
      </c>
      <c r="I705" s="82" t="str">
        <f t="shared" ca="1" si="79"/>
        <v/>
      </c>
    </row>
    <row r="706" spans="2:9" ht="15" thickBot="1" x14ac:dyDescent="0.35">
      <c r="B706" s="79" t="str">
        <f t="shared" ca="1" si="81"/>
        <v/>
      </c>
      <c r="C706" s="80" t="str">
        <f t="shared" ca="1" si="75"/>
        <v/>
      </c>
      <c r="D706" s="83" t="str">
        <f t="shared" ca="1" si="76"/>
        <v/>
      </c>
      <c r="E706" s="81">
        <f t="shared" ca="1" si="80"/>
        <v>0</v>
      </c>
      <c r="F706" s="83"/>
      <c r="G706" s="82" t="str">
        <f t="shared" ca="1" si="77"/>
        <v/>
      </c>
      <c r="H706" s="82" t="str">
        <f t="shared" ca="1" si="78"/>
        <v/>
      </c>
      <c r="I706" s="82" t="str">
        <f t="shared" ca="1" si="79"/>
        <v/>
      </c>
    </row>
    <row r="707" spans="2:9" ht="15" thickBot="1" x14ac:dyDescent="0.35">
      <c r="B707" s="79" t="str">
        <f t="shared" ca="1" si="81"/>
        <v/>
      </c>
      <c r="C707" s="80" t="str">
        <f t="shared" ca="1" si="75"/>
        <v/>
      </c>
      <c r="D707" s="83" t="str">
        <f t="shared" ca="1" si="76"/>
        <v/>
      </c>
      <c r="E707" s="81">
        <f t="shared" ca="1" si="80"/>
        <v>0</v>
      </c>
      <c r="F707" s="83"/>
      <c r="G707" s="82" t="str">
        <f t="shared" ca="1" si="77"/>
        <v/>
      </c>
      <c r="H707" s="82" t="str">
        <f t="shared" ca="1" si="78"/>
        <v/>
      </c>
      <c r="I707" s="82" t="str">
        <f t="shared" ca="1" si="79"/>
        <v/>
      </c>
    </row>
    <row r="708" spans="2:9" ht="15" thickBot="1" x14ac:dyDescent="0.35">
      <c r="B708" s="79" t="str">
        <f t="shared" ca="1" si="81"/>
        <v/>
      </c>
      <c r="C708" s="80" t="str">
        <f t="shared" ca="1" si="75"/>
        <v/>
      </c>
      <c r="D708" s="83" t="str">
        <f t="shared" ca="1" si="76"/>
        <v/>
      </c>
      <c r="E708" s="81">
        <f t="shared" ca="1" si="80"/>
        <v>0</v>
      </c>
      <c r="F708" s="83"/>
      <c r="G708" s="82" t="str">
        <f t="shared" ca="1" si="77"/>
        <v/>
      </c>
      <c r="H708" s="82" t="str">
        <f t="shared" ca="1" si="78"/>
        <v/>
      </c>
      <c r="I708" s="82" t="str">
        <f t="shared" ca="1" si="79"/>
        <v/>
      </c>
    </row>
    <row r="709" spans="2:9" ht="15" thickBot="1" x14ac:dyDescent="0.35">
      <c r="B709" s="79" t="str">
        <f t="shared" ca="1" si="81"/>
        <v/>
      </c>
      <c r="C709" s="80" t="str">
        <f t="shared" ca="1" si="75"/>
        <v/>
      </c>
      <c r="D709" s="83" t="str">
        <f t="shared" ca="1" si="76"/>
        <v/>
      </c>
      <c r="E709" s="81">
        <f t="shared" ca="1" si="80"/>
        <v>0</v>
      </c>
      <c r="F709" s="83"/>
      <c r="G709" s="82" t="str">
        <f t="shared" ca="1" si="77"/>
        <v/>
      </c>
      <c r="H709" s="82" t="str">
        <f t="shared" ca="1" si="78"/>
        <v/>
      </c>
      <c r="I709" s="82" t="str">
        <f t="shared" ca="1" si="79"/>
        <v/>
      </c>
    </row>
    <row r="710" spans="2:9" ht="15" thickBot="1" x14ac:dyDescent="0.35">
      <c r="B710" s="79" t="str">
        <f t="shared" ca="1" si="81"/>
        <v/>
      </c>
      <c r="C710" s="80" t="str">
        <f t="shared" ca="1" si="75"/>
        <v/>
      </c>
      <c r="D710" s="83" t="str">
        <f t="shared" ca="1" si="76"/>
        <v/>
      </c>
      <c r="E710" s="81">
        <f t="shared" ca="1" si="80"/>
        <v>0</v>
      </c>
      <c r="F710" s="83"/>
      <c r="G710" s="82" t="str">
        <f t="shared" ca="1" si="77"/>
        <v/>
      </c>
      <c r="H710" s="82" t="str">
        <f t="shared" ca="1" si="78"/>
        <v/>
      </c>
      <c r="I710" s="82" t="str">
        <f t="shared" ca="1" si="79"/>
        <v/>
      </c>
    </row>
    <row r="711" spans="2:9" ht="15" thickBot="1" x14ac:dyDescent="0.35">
      <c r="B711" s="79" t="str">
        <f t="shared" ca="1" si="81"/>
        <v/>
      </c>
      <c r="C711" s="80" t="str">
        <f t="shared" ca="1" si="75"/>
        <v/>
      </c>
      <c r="D711" s="83" t="str">
        <f t="shared" ca="1" si="76"/>
        <v/>
      </c>
      <c r="E711" s="81">
        <f t="shared" ca="1" si="80"/>
        <v>0</v>
      </c>
      <c r="F711" s="83"/>
      <c r="G711" s="82" t="str">
        <f t="shared" ca="1" si="77"/>
        <v/>
      </c>
      <c r="H711" s="82" t="str">
        <f t="shared" ca="1" si="78"/>
        <v/>
      </c>
      <c r="I711" s="82" t="str">
        <f t="shared" ca="1" si="79"/>
        <v/>
      </c>
    </row>
    <row r="712" spans="2:9" ht="15" thickBot="1" x14ac:dyDescent="0.35">
      <c r="B712" s="79" t="str">
        <f t="shared" ca="1" si="81"/>
        <v/>
      </c>
      <c r="C712" s="80" t="str">
        <f t="shared" ca="1" si="75"/>
        <v/>
      </c>
      <c r="D712" s="83" t="str">
        <f t="shared" ca="1" si="76"/>
        <v/>
      </c>
      <c r="E712" s="81">
        <f t="shared" ca="1" si="80"/>
        <v>0</v>
      </c>
      <c r="F712" s="83"/>
      <c r="G712" s="82" t="str">
        <f t="shared" ca="1" si="77"/>
        <v/>
      </c>
      <c r="H712" s="82" t="str">
        <f t="shared" ca="1" si="78"/>
        <v/>
      </c>
      <c r="I712" s="82" t="str">
        <f t="shared" ca="1" si="79"/>
        <v/>
      </c>
    </row>
    <row r="713" spans="2:9" ht="15" thickBot="1" x14ac:dyDescent="0.35">
      <c r="B713" s="79" t="str">
        <f t="shared" ca="1" si="81"/>
        <v/>
      </c>
      <c r="C713" s="80" t="str">
        <f t="shared" ca="1" si="75"/>
        <v/>
      </c>
      <c r="D713" s="83" t="str">
        <f t="shared" ca="1" si="76"/>
        <v/>
      </c>
      <c r="E713" s="81">
        <f t="shared" ca="1" si="80"/>
        <v>0</v>
      </c>
      <c r="F713" s="83"/>
      <c r="G713" s="82" t="str">
        <f t="shared" ca="1" si="77"/>
        <v/>
      </c>
      <c r="H713" s="82" t="str">
        <f t="shared" ca="1" si="78"/>
        <v/>
      </c>
      <c r="I713" s="82" t="str">
        <f t="shared" ca="1" si="79"/>
        <v/>
      </c>
    </row>
    <row r="714" spans="2:9" ht="15" thickBot="1" x14ac:dyDescent="0.35">
      <c r="B714" s="79" t="str">
        <f t="shared" ca="1" si="81"/>
        <v/>
      </c>
      <c r="C714" s="80" t="str">
        <f t="shared" ca="1" si="75"/>
        <v/>
      </c>
      <c r="D714" s="83" t="str">
        <f t="shared" ca="1" si="76"/>
        <v/>
      </c>
      <c r="E714" s="81">
        <f t="shared" ca="1" si="80"/>
        <v>0</v>
      </c>
      <c r="F714" s="83"/>
      <c r="G714" s="82" t="str">
        <f t="shared" ca="1" si="77"/>
        <v/>
      </c>
      <c r="H714" s="82" t="str">
        <f t="shared" ca="1" si="78"/>
        <v/>
      </c>
      <c r="I714" s="82" t="str">
        <f t="shared" ca="1" si="79"/>
        <v/>
      </c>
    </row>
    <row r="715" spans="2:9" ht="15" thickBot="1" x14ac:dyDescent="0.35">
      <c r="B715" s="79" t="str">
        <f t="shared" ca="1" si="81"/>
        <v/>
      </c>
      <c r="C715" s="80" t="str">
        <f t="shared" ca="1" si="75"/>
        <v/>
      </c>
      <c r="D715" s="83" t="str">
        <f t="shared" ca="1" si="76"/>
        <v/>
      </c>
      <c r="E715" s="81">
        <f t="shared" ca="1" si="80"/>
        <v>0</v>
      </c>
      <c r="F715" s="83"/>
      <c r="G715" s="82" t="str">
        <f t="shared" ca="1" si="77"/>
        <v/>
      </c>
      <c r="H715" s="82" t="str">
        <f t="shared" ca="1" si="78"/>
        <v/>
      </c>
      <c r="I715" s="82" t="str">
        <f t="shared" ca="1" si="79"/>
        <v/>
      </c>
    </row>
    <row r="716" spans="2:9" ht="15" thickBot="1" x14ac:dyDescent="0.35">
      <c r="B716" s="79" t="str">
        <f t="shared" ca="1" si="81"/>
        <v/>
      </c>
      <c r="C716" s="80" t="str">
        <f t="shared" ca="1" si="75"/>
        <v/>
      </c>
      <c r="D716" s="83" t="str">
        <f t="shared" ca="1" si="76"/>
        <v/>
      </c>
      <c r="E716" s="81">
        <f t="shared" ca="1" si="80"/>
        <v>0</v>
      </c>
      <c r="F716" s="83"/>
      <c r="G716" s="82" t="str">
        <f t="shared" ca="1" si="77"/>
        <v/>
      </c>
      <c r="H716" s="82" t="str">
        <f t="shared" ca="1" si="78"/>
        <v/>
      </c>
      <c r="I716" s="82" t="str">
        <f t="shared" ca="1" si="79"/>
        <v/>
      </c>
    </row>
    <row r="717" spans="2:9" ht="15" thickBot="1" x14ac:dyDescent="0.35">
      <c r="B717" s="79" t="str">
        <f t="shared" ca="1" si="81"/>
        <v/>
      </c>
      <c r="C717" s="80" t="str">
        <f t="shared" ca="1" si="75"/>
        <v/>
      </c>
      <c r="D717" s="83" t="str">
        <f t="shared" ca="1" si="76"/>
        <v/>
      </c>
      <c r="E717" s="81">
        <f t="shared" ca="1" si="80"/>
        <v>0</v>
      </c>
      <c r="F717" s="83"/>
      <c r="G717" s="82" t="str">
        <f t="shared" ca="1" si="77"/>
        <v/>
      </c>
      <c r="H717" s="82" t="str">
        <f t="shared" ca="1" si="78"/>
        <v/>
      </c>
      <c r="I717" s="82" t="str">
        <f t="shared" ca="1" si="79"/>
        <v/>
      </c>
    </row>
    <row r="718" spans="2:9" ht="15" thickBot="1" x14ac:dyDescent="0.35">
      <c r="B718" s="79" t="str">
        <f t="shared" ca="1" si="81"/>
        <v/>
      </c>
      <c r="C718" s="80" t="str">
        <f t="shared" ca="1" si="75"/>
        <v/>
      </c>
      <c r="D718" s="83" t="str">
        <f t="shared" ca="1" si="76"/>
        <v/>
      </c>
      <c r="E718" s="81">
        <f t="shared" ca="1" si="80"/>
        <v>0</v>
      </c>
      <c r="F718" s="83"/>
      <c r="G718" s="82" t="str">
        <f t="shared" ca="1" si="77"/>
        <v/>
      </c>
      <c r="H718" s="82" t="str">
        <f t="shared" ca="1" si="78"/>
        <v/>
      </c>
      <c r="I718" s="82" t="str">
        <f t="shared" ca="1" si="79"/>
        <v/>
      </c>
    </row>
    <row r="719" spans="2:9" ht="15" thickBot="1" x14ac:dyDescent="0.35">
      <c r="B719" s="79" t="str">
        <f t="shared" ca="1" si="81"/>
        <v/>
      </c>
      <c r="C719" s="80" t="str">
        <f t="shared" ca="1" si="75"/>
        <v/>
      </c>
      <c r="D719" s="83" t="str">
        <f t="shared" ca="1" si="76"/>
        <v/>
      </c>
      <c r="E719" s="81">
        <f t="shared" ca="1" si="80"/>
        <v>0</v>
      </c>
      <c r="F719" s="83"/>
      <c r="G719" s="82" t="str">
        <f t="shared" ca="1" si="77"/>
        <v/>
      </c>
      <c r="H719" s="82" t="str">
        <f t="shared" ca="1" si="78"/>
        <v/>
      </c>
      <c r="I719" s="82" t="str">
        <f t="shared" ca="1" si="79"/>
        <v/>
      </c>
    </row>
    <row r="720" spans="2:9" ht="15" thickBot="1" x14ac:dyDescent="0.35">
      <c r="B720" s="79" t="str">
        <f t="shared" ca="1" si="81"/>
        <v/>
      </c>
      <c r="C720" s="80" t="str">
        <f t="shared" ca="1" si="75"/>
        <v/>
      </c>
      <c r="D720" s="83" t="str">
        <f t="shared" ca="1" si="76"/>
        <v/>
      </c>
      <c r="E720" s="81">
        <f t="shared" ca="1" si="80"/>
        <v>0</v>
      </c>
      <c r="F720" s="83"/>
      <c r="G720" s="82" t="str">
        <f t="shared" ca="1" si="77"/>
        <v/>
      </c>
      <c r="H720" s="82" t="str">
        <f t="shared" ca="1" si="78"/>
        <v/>
      </c>
      <c r="I720" s="82" t="str">
        <f t="shared" ca="1" si="79"/>
        <v/>
      </c>
    </row>
    <row r="721" spans="2:9" ht="15" thickBot="1" x14ac:dyDescent="0.35">
      <c r="B721" s="79" t="str">
        <f t="shared" ca="1" si="81"/>
        <v/>
      </c>
      <c r="C721" s="80" t="str">
        <f t="shared" ca="1" si="75"/>
        <v/>
      </c>
      <c r="D721" s="83" t="str">
        <f t="shared" ca="1" si="76"/>
        <v/>
      </c>
      <c r="E721" s="81">
        <f t="shared" ca="1" si="80"/>
        <v>0</v>
      </c>
      <c r="F721" s="83"/>
      <c r="G721" s="82" t="str">
        <f t="shared" ca="1" si="77"/>
        <v/>
      </c>
      <c r="H721" s="82" t="str">
        <f t="shared" ca="1" si="78"/>
        <v/>
      </c>
      <c r="I721" s="82" t="str">
        <f t="shared" ca="1" si="79"/>
        <v/>
      </c>
    </row>
    <row r="722" spans="2:9" ht="15" thickBot="1" x14ac:dyDescent="0.35">
      <c r="B722" s="79" t="str">
        <f t="shared" ca="1" si="81"/>
        <v/>
      </c>
      <c r="C722" s="80" t="str">
        <f t="shared" ca="1" si="75"/>
        <v/>
      </c>
      <c r="D722" s="83" t="str">
        <f t="shared" ca="1" si="76"/>
        <v/>
      </c>
      <c r="E722" s="81">
        <f t="shared" ca="1" si="80"/>
        <v>0</v>
      </c>
      <c r="F722" s="83"/>
      <c r="G722" s="82" t="str">
        <f t="shared" ca="1" si="77"/>
        <v/>
      </c>
      <c r="H722" s="82" t="str">
        <f t="shared" ca="1" si="78"/>
        <v/>
      </c>
      <c r="I722" s="82" t="str">
        <f t="shared" ca="1" si="79"/>
        <v/>
      </c>
    </row>
    <row r="723" spans="2:9" ht="15" thickBot="1" x14ac:dyDescent="0.35">
      <c r="B723" s="79" t="str">
        <f t="shared" ca="1" si="81"/>
        <v/>
      </c>
      <c r="C723" s="80" t="str">
        <f t="shared" ca="1" si="75"/>
        <v/>
      </c>
      <c r="D723" s="83" t="str">
        <f t="shared" ca="1" si="76"/>
        <v/>
      </c>
      <c r="E723" s="81">
        <f t="shared" ca="1" si="80"/>
        <v>0</v>
      </c>
      <c r="F723" s="83"/>
      <c r="G723" s="82" t="str">
        <f t="shared" ca="1" si="77"/>
        <v/>
      </c>
      <c r="H723" s="82" t="str">
        <f t="shared" ca="1" si="78"/>
        <v/>
      </c>
      <c r="I723" s="82" t="str">
        <f t="shared" ca="1" si="79"/>
        <v/>
      </c>
    </row>
    <row r="724" spans="2:9" ht="15" thickBot="1" x14ac:dyDescent="0.35">
      <c r="B724" s="79" t="str">
        <f t="shared" ca="1" si="81"/>
        <v/>
      </c>
      <c r="C724" s="80" t="str">
        <f t="shared" ca="1" si="75"/>
        <v/>
      </c>
      <c r="D724" s="83" t="str">
        <f t="shared" ca="1" si="76"/>
        <v/>
      </c>
      <c r="E724" s="81">
        <f t="shared" ca="1" si="80"/>
        <v>0</v>
      </c>
      <c r="F724" s="83"/>
      <c r="G724" s="82" t="str">
        <f t="shared" ca="1" si="77"/>
        <v/>
      </c>
      <c r="H724" s="82" t="str">
        <f t="shared" ca="1" si="78"/>
        <v/>
      </c>
      <c r="I724" s="82" t="str">
        <f t="shared" ca="1" si="79"/>
        <v/>
      </c>
    </row>
    <row r="725" spans="2:9" ht="15" thickBot="1" x14ac:dyDescent="0.35">
      <c r="B725" s="79" t="str">
        <f t="shared" ca="1" si="81"/>
        <v/>
      </c>
      <c r="C725" s="80" t="str">
        <f t="shared" ca="1" si="75"/>
        <v/>
      </c>
      <c r="D725" s="83" t="str">
        <f t="shared" ca="1" si="76"/>
        <v/>
      </c>
      <c r="E725" s="81">
        <f t="shared" ca="1" si="80"/>
        <v>0</v>
      </c>
      <c r="F725" s="83"/>
      <c r="G725" s="82" t="str">
        <f t="shared" ca="1" si="77"/>
        <v/>
      </c>
      <c r="H725" s="82" t="str">
        <f t="shared" ca="1" si="78"/>
        <v/>
      </c>
      <c r="I725" s="82" t="str">
        <f t="shared" ca="1" si="79"/>
        <v/>
      </c>
    </row>
    <row r="726" spans="2:9" ht="15" thickBot="1" x14ac:dyDescent="0.35">
      <c r="B726" s="79" t="str">
        <f t="shared" ca="1" si="81"/>
        <v/>
      </c>
      <c r="C726" s="80" t="str">
        <f t="shared" ca="1" si="75"/>
        <v/>
      </c>
      <c r="D726" s="83" t="str">
        <f t="shared" ca="1" si="76"/>
        <v/>
      </c>
      <c r="E726" s="81">
        <f t="shared" ca="1" si="80"/>
        <v>0</v>
      </c>
      <c r="F726" s="83"/>
      <c r="G726" s="82" t="str">
        <f t="shared" ca="1" si="77"/>
        <v/>
      </c>
      <c r="H726" s="82" t="str">
        <f t="shared" ca="1" si="78"/>
        <v/>
      </c>
      <c r="I726" s="82" t="str">
        <f t="shared" ca="1" si="79"/>
        <v/>
      </c>
    </row>
    <row r="727" spans="2:9" ht="15" thickBot="1" x14ac:dyDescent="0.35">
      <c r="B727" s="79" t="str">
        <f t="shared" ca="1" si="81"/>
        <v/>
      </c>
      <c r="C727" s="80" t="str">
        <f t="shared" ca="1" si="75"/>
        <v/>
      </c>
      <c r="D727" s="83" t="str">
        <f t="shared" ca="1" si="76"/>
        <v/>
      </c>
      <c r="E727" s="81">
        <f t="shared" ca="1" si="80"/>
        <v>0</v>
      </c>
      <c r="F727" s="83"/>
      <c r="G727" s="82" t="str">
        <f t="shared" ca="1" si="77"/>
        <v/>
      </c>
      <c r="H727" s="82" t="str">
        <f t="shared" ca="1" si="78"/>
        <v/>
      </c>
      <c r="I727" s="82" t="str">
        <f t="shared" ca="1" si="79"/>
        <v/>
      </c>
    </row>
    <row r="728" spans="2:9" ht="15" thickBot="1" x14ac:dyDescent="0.35">
      <c r="B728" s="79" t="str">
        <f t="shared" ca="1" si="81"/>
        <v/>
      </c>
      <c r="C728" s="80" t="str">
        <f t="shared" ref="C728:C791" ca="1" si="82">IF($E$10="End of the Period",IF(B728="","",IF(OR(payment_frequency_5="Weekly",payment_frequency_5="Bi-weekly",payment_frequency_5="Semi-monthly"),first_payment_date_5+B728*VLOOKUP(payment_frequency_5,periodic_table,2,0),EDATE(first_payment_date_5,B728*VLOOKUP(payment_frequency_5,periodic_table,2,0)))),IF(B728="","",IF(OR(payment_frequency_5="Weekly",payment_frequency_5="Bi-weekly",payment_frequency_5="Semi-monthly"),first_payment_date_5+(B728-1)*VLOOKUP(payment_frequency_5,periodic_table,2,0),EDATE(first_payment_date_5,(B728-1)*VLOOKUP(payment_frequency_5,periodic_table,2,0)))))</f>
        <v/>
      </c>
      <c r="D728" s="83" t="str">
        <f t="shared" ref="D728:D791" ca="1" si="83">IF(B728="","",IF(I727&lt;payment_5,I727*(1+rate_5),payment_5))</f>
        <v/>
      </c>
      <c r="E728" s="81">
        <f t="shared" ca="1" si="80"/>
        <v>0</v>
      </c>
      <c r="F728" s="83"/>
      <c r="G728" s="82" t="str">
        <f t="shared" ref="G728:G791" ca="1" si="84">IF(AND(payment_type_5=1,B728=1),0,IF(B728="","",I727*rate_5))</f>
        <v/>
      </c>
      <c r="H728" s="82" t="str">
        <f t="shared" ca="1" si="78"/>
        <v/>
      </c>
      <c r="I728" s="82" t="str">
        <f t="shared" ca="1" si="79"/>
        <v/>
      </c>
    </row>
    <row r="729" spans="2:9" ht="15" thickBot="1" x14ac:dyDescent="0.35">
      <c r="B729" s="79" t="str">
        <f t="shared" ca="1" si="81"/>
        <v/>
      </c>
      <c r="C729" s="80" t="str">
        <f t="shared" ca="1" si="82"/>
        <v/>
      </c>
      <c r="D729" s="83" t="str">
        <f t="shared" ca="1" si="83"/>
        <v/>
      </c>
      <c r="E729" s="81">
        <f t="shared" ca="1" si="80"/>
        <v>0</v>
      </c>
      <c r="F729" s="83"/>
      <c r="G729" s="82" t="str">
        <f t="shared" ca="1" si="84"/>
        <v/>
      </c>
      <c r="H729" s="82" t="str">
        <f t="shared" ref="H729:H792" ca="1" si="85">IF(B729="","",D729-G729+E729+F729)</f>
        <v/>
      </c>
      <c r="I729" s="82" t="str">
        <f t="shared" ref="I729:I792" ca="1" si="86">IFERROR(IF(H729&lt;=0,"",I728-H729),"")</f>
        <v/>
      </c>
    </row>
    <row r="730" spans="2:9" ht="15" thickBot="1" x14ac:dyDescent="0.35">
      <c r="B730" s="79" t="str">
        <f t="shared" ca="1" si="81"/>
        <v/>
      </c>
      <c r="C730" s="80" t="str">
        <f t="shared" ca="1" si="82"/>
        <v/>
      </c>
      <c r="D730" s="83" t="str">
        <f t="shared" ca="1" si="83"/>
        <v/>
      </c>
      <c r="E730" s="81">
        <f t="shared" ca="1" si="80"/>
        <v>0</v>
      </c>
      <c r="F730" s="83"/>
      <c r="G730" s="82" t="str">
        <f t="shared" ca="1" si="84"/>
        <v/>
      </c>
      <c r="H730" s="82" t="str">
        <f t="shared" ca="1" si="85"/>
        <v/>
      </c>
      <c r="I730" s="82" t="str">
        <f t="shared" ca="1" si="86"/>
        <v/>
      </c>
    </row>
    <row r="731" spans="2:9" ht="15" thickBot="1" x14ac:dyDescent="0.35">
      <c r="B731" s="79" t="str">
        <f t="shared" ca="1" si="81"/>
        <v/>
      </c>
      <c r="C731" s="80" t="str">
        <f t="shared" ca="1" si="82"/>
        <v/>
      </c>
      <c r="D731" s="83" t="str">
        <f t="shared" ca="1" si="83"/>
        <v/>
      </c>
      <c r="E731" s="81">
        <f t="shared" ca="1" si="80"/>
        <v>0</v>
      </c>
      <c r="F731" s="83"/>
      <c r="G731" s="82" t="str">
        <f t="shared" ca="1" si="84"/>
        <v/>
      </c>
      <c r="H731" s="82" t="str">
        <f t="shared" ca="1" si="85"/>
        <v/>
      </c>
      <c r="I731" s="82" t="str">
        <f t="shared" ca="1" si="86"/>
        <v/>
      </c>
    </row>
    <row r="732" spans="2:9" ht="15" thickBot="1" x14ac:dyDescent="0.35">
      <c r="B732" s="79" t="str">
        <f t="shared" ca="1" si="81"/>
        <v/>
      </c>
      <c r="C732" s="80" t="str">
        <f t="shared" ca="1" si="82"/>
        <v/>
      </c>
      <c r="D732" s="83" t="str">
        <f t="shared" ca="1" si="83"/>
        <v/>
      </c>
      <c r="E732" s="81">
        <f t="shared" ca="1" si="80"/>
        <v>0</v>
      </c>
      <c r="F732" s="83"/>
      <c r="G732" s="82" t="str">
        <f t="shared" ca="1" si="84"/>
        <v/>
      </c>
      <c r="H732" s="82" t="str">
        <f t="shared" ca="1" si="85"/>
        <v/>
      </c>
      <c r="I732" s="82" t="str">
        <f t="shared" ca="1" si="86"/>
        <v/>
      </c>
    </row>
    <row r="733" spans="2:9" ht="15" thickBot="1" x14ac:dyDescent="0.35">
      <c r="B733" s="79" t="str">
        <f t="shared" ca="1" si="81"/>
        <v/>
      </c>
      <c r="C733" s="80" t="str">
        <f t="shared" ca="1" si="82"/>
        <v/>
      </c>
      <c r="D733" s="83" t="str">
        <f t="shared" ca="1" si="83"/>
        <v/>
      </c>
      <c r="E733" s="81">
        <f t="shared" ca="1" si="80"/>
        <v>0</v>
      </c>
      <c r="F733" s="83"/>
      <c r="G733" s="82" t="str">
        <f t="shared" ca="1" si="84"/>
        <v/>
      </c>
      <c r="H733" s="82" t="str">
        <f t="shared" ca="1" si="85"/>
        <v/>
      </c>
      <c r="I733" s="82" t="str">
        <f t="shared" ca="1" si="86"/>
        <v/>
      </c>
    </row>
    <row r="734" spans="2:9" ht="15" thickBot="1" x14ac:dyDescent="0.35">
      <c r="B734" s="79" t="str">
        <f t="shared" ca="1" si="81"/>
        <v/>
      </c>
      <c r="C734" s="80" t="str">
        <f t="shared" ca="1" si="82"/>
        <v/>
      </c>
      <c r="D734" s="83" t="str">
        <f t="shared" ca="1" si="83"/>
        <v/>
      </c>
      <c r="E734" s="81">
        <f t="shared" ca="1" si="80"/>
        <v>0</v>
      </c>
      <c r="F734" s="83"/>
      <c r="G734" s="82" t="str">
        <f t="shared" ca="1" si="84"/>
        <v/>
      </c>
      <c r="H734" s="82" t="str">
        <f t="shared" ca="1" si="85"/>
        <v/>
      </c>
      <c r="I734" s="82" t="str">
        <f t="shared" ca="1" si="86"/>
        <v/>
      </c>
    </row>
    <row r="735" spans="2:9" ht="15" thickBot="1" x14ac:dyDescent="0.35">
      <c r="B735" s="79" t="str">
        <f t="shared" ca="1" si="81"/>
        <v/>
      </c>
      <c r="C735" s="80" t="str">
        <f t="shared" ca="1" si="82"/>
        <v/>
      </c>
      <c r="D735" s="83" t="str">
        <f t="shared" ca="1" si="83"/>
        <v/>
      </c>
      <c r="E735" s="81">
        <f t="shared" ca="1" si="80"/>
        <v>0</v>
      </c>
      <c r="F735" s="83"/>
      <c r="G735" s="82" t="str">
        <f t="shared" ca="1" si="84"/>
        <v/>
      </c>
      <c r="H735" s="82" t="str">
        <f t="shared" ca="1" si="85"/>
        <v/>
      </c>
      <c r="I735" s="82" t="str">
        <f t="shared" ca="1" si="86"/>
        <v/>
      </c>
    </row>
    <row r="736" spans="2:9" ht="15" thickBot="1" x14ac:dyDescent="0.35">
      <c r="B736" s="79" t="str">
        <f t="shared" ca="1" si="81"/>
        <v/>
      </c>
      <c r="C736" s="80" t="str">
        <f t="shared" ca="1" si="82"/>
        <v/>
      </c>
      <c r="D736" s="83" t="str">
        <f t="shared" ca="1" si="83"/>
        <v/>
      </c>
      <c r="E736" s="81">
        <f t="shared" ca="1" si="80"/>
        <v>0</v>
      </c>
      <c r="F736" s="83"/>
      <c r="G736" s="82" t="str">
        <f t="shared" ca="1" si="84"/>
        <v/>
      </c>
      <c r="H736" s="82" t="str">
        <f t="shared" ca="1" si="85"/>
        <v/>
      </c>
      <c r="I736" s="82" t="str">
        <f t="shared" ca="1" si="86"/>
        <v/>
      </c>
    </row>
    <row r="737" spans="2:9" ht="15" thickBot="1" x14ac:dyDescent="0.35">
      <c r="B737" s="79" t="str">
        <f t="shared" ca="1" si="81"/>
        <v/>
      </c>
      <c r="C737" s="80" t="str">
        <f t="shared" ca="1" si="82"/>
        <v/>
      </c>
      <c r="D737" s="83" t="str">
        <f t="shared" ca="1" si="83"/>
        <v/>
      </c>
      <c r="E737" s="81">
        <f t="shared" ca="1" si="80"/>
        <v>0</v>
      </c>
      <c r="F737" s="83"/>
      <c r="G737" s="82" t="str">
        <f t="shared" ca="1" si="84"/>
        <v/>
      </c>
      <c r="H737" s="82" t="str">
        <f t="shared" ca="1" si="85"/>
        <v/>
      </c>
      <c r="I737" s="82" t="str">
        <f t="shared" ca="1" si="86"/>
        <v/>
      </c>
    </row>
    <row r="738" spans="2:9" ht="15" thickBot="1" x14ac:dyDescent="0.35">
      <c r="B738" s="79" t="str">
        <f t="shared" ca="1" si="81"/>
        <v/>
      </c>
      <c r="C738" s="80" t="str">
        <f t="shared" ca="1" si="82"/>
        <v/>
      </c>
      <c r="D738" s="83" t="str">
        <f t="shared" ca="1" si="83"/>
        <v/>
      </c>
      <c r="E738" s="81">
        <f t="shared" ca="1" si="80"/>
        <v>0</v>
      </c>
      <c r="F738" s="83"/>
      <c r="G738" s="82" t="str">
        <f t="shared" ca="1" si="84"/>
        <v/>
      </c>
      <c r="H738" s="82" t="str">
        <f t="shared" ca="1" si="85"/>
        <v/>
      </c>
      <c r="I738" s="82" t="str">
        <f t="shared" ca="1" si="86"/>
        <v/>
      </c>
    </row>
    <row r="739" spans="2:9" ht="15" thickBot="1" x14ac:dyDescent="0.35">
      <c r="B739" s="79" t="str">
        <f t="shared" ca="1" si="81"/>
        <v/>
      </c>
      <c r="C739" s="80" t="str">
        <f t="shared" ca="1" si="82"/>
        <v/>
      </c>
      <c r="D739" s="83" t="str">
        <f t="shared" ca="1" si="83"/>
        <v/>
      </c>
      <c r="E739" s="81">
        <f t="shared" ca="1" si="80"/>
        <v>0</v>
      </c>
      <c r="F739" s="83"/>
      <c r="G739" s="82" t="str">
        <f t="shared" ca="1" si="84"/>
        <v/>
      </c>
      <c r="H739" s="82" t="str">
        <f t="shared" ca="1" si="85"/>
        <v/>
      </c>
      <c r="I739" s="82" t="str">
        <f t="shared" ca="1" si="86"/>
        <v/>
      </c>
    </row>
    <row r="740" spans="2:9" ht="15" thickBot="1" x14ac:dyDescent="0.35">
      <c r="B740" s="79" t="str">
        <f t="shared" ca="1" si="81"/>
        <v/>
      </c>
      <c r="C740" s="80" t="str">
        <f t="shared" ca="1" si="82"/>
        <v/>
      </c>
      <c r="D740" s="83" t="str">
        <f t="shared" ca="1" si="83"/>
        <v/>
      </c>
      <c r="E740" s="81">
        <f t="shared" ref="E740:E803" ca="1" si="87">IFERROR(IF(I739-D740&lt;$E$13,0,IF(B740=$I$17,$E$13,IF(B740&lt;$I$17,0,IF(MOD(B740-$I$17,$E$18)=0,$E$13,0)))),0)</f>
        <v>0</v>
      </c>
      <c r="F740" s="83"/>
      <c r="G740" s="82" t="str">
        <f t="shared" ca="1" si="84"/>
        <v/>
      </c>
      <c r="H740" s="82" t="str">
        <f t="shared" ca="1" si="85"/>
        <v/>
      </c>
      <c r="I740" s="82" t="str">
        <f t="shared" ca="1" si="86"/>
        <v/>
      </c>
    </row>
    <row r="741" spans="2:9" ht="15" thickBot="1" x14ac:dyDescent="0.35">
      <c r="B741" s="79" t="str">
        <f t="shared" ca="1" si="81"/>
        <v/>
      </c>
      <c r="C741" s="80" t="str">
        <f t="shared" ca="1" si="82"/>
        <v/>
      </c>
      <c r="D741" s="83" t="str">
        <f t="shared" ca="1" si="83"/>
        <v/>
      </c>
      <c r="E741" s="81">
        <f t="shared" ca="1" si="87"/>
        <v>0</v>
      </c>
      <c r="F741" s="83"/>
      <c r="G741" s="82" t="str">
        <f t="shared" ca="1" si="84"/>
        <v/>
      </c>
      <c r="H741" s="82" t="str">
        <f t="shared" ca="1" si="85"/>
        <v/>
      </c>
      <c r="I741" s="82" t="str">
        <f t="shared" ca="1" si="86"/>
        <v/>
      </c>
    </row>
    <row r="742" spans="2:9" ht="15" thickBot="1" x14ac:dyDescent="0.35">
      <c r="B742" s="79" t="str">
        <f t="shared" ca="1" si="81"/>
        <v/>
      </c>
      <c r="C742" s="80" t="str">
        <f t="shared" ca="1" si="82"/>
        <v/>
      </c>
      <c r="D742" s="83" t="str">
        <f t="shared" ca="1" si="83"/>
        <v/>
      </c>
      <c r="E742" s="81">
        <f t="shared" ca="1" si="87"/>
        <v>0</v>
      </c>
      <c r="F742" s="83"/>
      <c r="G742" s="82" t="str">
        <f t="shared" ca="1" si="84"/>
        <v/>
      </c>
      <c r="H742" s="82" t="str">
        <f t="shared" ca="1" si="85"/>
        <v/>
      </c>
      <c r="I742" s="82" t="str">
        <f t="shared" ca="1" si="86"/>
        <v/>
      </c>
    </row>
    <row r="743" spans="2:9" ht="15" thickBot="1" x14ac:dyDescent="0.35">
      <c r="B743" s="79" t="str">
        <f t="shared" ca="1" si="81"/>
        <v/>
      </c>
      <c r="C743" s="80" t="str">
        <f t="shared" ca="1" si="82"/>
        <v/>
      </c>
      <c r="D743" s="83" t="str">
        <f t="shared" ca="1" si="83"/>
        <v/>
      </c>
      <c r="E743" s="81">
        <f t="shared" ca="1" si="87"/>
        <v>0</v>
      </c>
      <c r="F743" s="83"/>
      <c r="G743" s="82" t="str">
        <f t="shared" ca="1" si="84"/>
        <v/>
      </c>
      <c r="H743" s="82" t="str">
        <f t="shared" ca="1" si="85"/>
        <v/>
      </c>
      <c r="I743" s="82" t="str">
        <f t="shared" ca="1" si="86"/>
        <v/>
      </c>
    </row>
    <row r="744" spans="2:9" ht="15" thickBot="1" x14ac:dyDescent="0.35">
      <c r="B744" s="79" t="str">
        <f t="shared" ca="1" si="81"/>
        <v/>
      </c>
      <c r="C744" s="80" t="str">
        <f t="shared" ca="1" si="82"/>
        <v/>
      </c>
      <c r="D744" s="83" t="str">
        <f t="shared" ca="1" si="83"/>
        <v/>
      </c>
      <c r="E744" s="81">
        <f t="shared" ca="1" si="87"/>
        <v>0</v>
      </c>
      <c r="F744" s="83"/>
      <c r="G744" s="82" t="str">
        <f t="shared" ca="1" si="84"/>
        <v/>
      </c>
      <c r="H744" s="82" t="str">
        <f t="shared" ca="1" si="85"/>
        <v/>
      </c>
      <c r="I744" s="82" t="str">
        <f t="shared" ca="1" si="86"/>
        <v/>
      </c>
    </row>
    <row r="745" spans="2:9" ht="15" thickBot="1" x14ac:dyDescent="0.35">
      <c r="B745" s="79" t="str">
        <f t="shared" ca="1" si="81"/>
        <v/>
      </c>
      <c r="C745" s="80" t="str">
        <f t="shared" ca="1" si="82"/>
        <v/>
      </c>
      <c r="D745" s="83" t="str">
        <f t="shared" ca="1" si="83"/>
        <v/>
      </c>
      <c r="E745" s="81">
        <f t="shared" ca="1" si="87"/>
        <v>0</v>
      </c>
      <c r="F745" s="83"/>
      <c r="G745" s="82" t="str">
        <f t="shared" ca="1" si="84"/>
        <v/>
      </c>
      <c r="H745" s="82" t="str">
        <f t="shared" ca="1" si="85"/>
        <v/>
      </c>
      <c r="I745" s="82" t="str">
        <f t="shared" ca="1" si="86"/>
        <v/>
      </c>
    </row>
    <row r="746" spans="2:9" ht="15" thickBot="1" x14ac:dyDescent="0.35">
      <c r="B746" s="79" t="str">
        <f t="shared" ca="1" si="81"/>
        <v/>
      </c>
      <c r="C746" s="80" t="str">
        <f t="shared" ca="1" si="82"/>
        <v/>
      </c>
      <c r="D746" s="83" t="str">
        <f t="shared" ca="1" si="83"/>
        <v/>
      </c>
      <c r="E746" s="81">
        <f t="shared" ca="1" si="87"/>
        <v>0</v>
      </c>
      <c r="F746" s="83"/>
      <c r="G746" s="82" t="str">
        <f t="shared" ca="1" si="84"/>
        <v/>
      </c>
      <c r="H746" s="82" t="str">
        <f t="shared" ca="1" si="85"/>
        <v/>
      </c>
      <c r="I746" s="82" t="str">
        <f t="shared" ca="1" si="86"/>
        <v/>
      </c>
    </row>
    <row r="747" spans="2:9" ht="15" thickBot="1" x14ac:dyDescent="0.35">
      <c r="B747" s="79" t="str">
        <f t="shared" ca="1" si="81"/>
        <v/>
      </c>
      <c r="C747" s="80" t="str">
        <f t="shared" ca="1" si="82"/>
        <v/>
      </c>
      <c r="D747" s="83" t="str">
        <f t="shared" ca="1" si="83"/>
        <v/>
      </c>
      <c r="E747" s="81">
        <f t="shared" ca="1" si="87"/>
        <v>0</v>
      </c>
      <c r="F747" s="83"/>
      <c r="G747" s="82" t="str">
        <f t="shared" ca="1" si="84"/>
        <v/>
      </c>
      <c r="H747" s="82" t="str">
        <f t="shared" ca="1" si="85"/>
        <v/>
      </c>
      <c r="I747" s="82" t="str">
        <f t="shared" ca="1" si="86"/>
        <v/>
      </c>
    </row>
    <row r="748" spans="2:9" ht="15" thickBot="1" x14ac:dyDescent="0.35">
      <c r="B748" s="79" t="str">
        <f t="shared" ca="1" si="81"/>
        <v/>
      </c>
      <c r="C748" s="80" t="str">
        <f t="shared" ca="1" si="82"/>
        <v/>
      </c>
      <c r="D748" s="83" t="str">
        <f t="shared" ca="1" si="83"/>
        <v/>
      </c>
      <c r="E748" s="81">
        <f t="shared" ca="1" si="87"/>
        <v>0</v>
      </c>
      <c r="F748" s="83"/>
      <c r="G748" s="82" t="str">
        <f t="shared" ca="1" si="84"/>
        <v/>
      </c>
      <c r="H748" s="82" t="str">
        <f t="shared" ca="1" si="85"/>
        <v/>
      </c>
      <c r="I748" s="82" t="str">
        <f t="shared" ca="1" si="86"/>
        <v/>
      </c>
    </row>
    <row r="749" spans="2:9" ht="15" thickBot="1" x14ac:dyDescent="0.35">
      <c r="B749" s="79" t="str">
        <f t="shared" ca="1" si="81"/>
        <v/>
      </c>
      <c r="C749" s="80" t="str">
        <f t="shared" ca="1" si="82"/>
        <v/>
      </c>
      <c r="D749" s="83" t="str">
        <f t="shared" ca="1" si="83"/>
        <v/>
      </c>
      <c r="E749" s="81">
        <f t="shared" ca="1" si="87"/>
        <v>0</v>
      </c>
      <c r="F749" s="83"/>
      <c r="G749" s="82" t="str">
        <f t="shared" ca="1" si="84"/>
        <v/>
      </c>
      <c r="H749" s="82" t="str">
        <f t="shared" ca="1" si="85"/>
        <v/>
      </c>
      <c r="I749" s="82" t="str">
        <f t="shared" ca="1" si="86"/>
        <v/>
      </c>
    </row>
    <row r="750" spans="2:9" ht="15" thickBot="1" x14ac:dyDescent="0.35">
      <c r="B750" s="79" t="str">
        <f t="shared" ca="1" si="81"/>
        <v/>
      </c>
      <c r="C750" s="80" t="str">
        <f t="shared" ca="1" si="82"/>
        <v/>
      </c>
      <c r="D750" s="83" t="str">
        <f t="shared" ca="1" si="83"/>
        <v/>
      </c>
      <c r="E750" s="81">
        <f t="shared" ca="1" si="87"/>
        <v>0</v>
      </c>
      <c r="F750" s="83"/>
      <c r="G750" s="82" t="str">
        <f t="shared" ca="1" si="84"/>
        <v/>
      </c>
      <c r="H750" s="82" t="str">
        <f t="shared" ca="1" si="85"/>
        <v/>
      </c>
      <c r="I750" s="82" t="str">
        <f t="shared" ca="1" si="86"/>
        <v/>
      </c>
    </row>
    <row r="751" spans="2:9" ht="15" thickBot="1" x14ac:dyDescent="0.35">
      <c r="B751" s="79" t="str">
        <f t="shared" ref="B751:B814" ca="1" si="88">IFERROR(IF(I750&lt;=0,"",B750+1),"")</f>
        <v/>
      </c>
      <c r="C751" s="80" t="str">
        <f t="shared" ca="1" si="82"/>
        <v/>
      </c>
      <c r="D751" s="83" t="str">
        <f t="shared" ca="1" si="83"/>
        <v/>
      </c>
      <c r="E751" s="81">
        <f t="shared" ca="1" si="87"/>
        <v>0</v>
      </c>
      <c r="F751" s="83"/>
      <c r="G751" s="82" t="str">
        <f t="shared" ca="1" si="84"/>
        <v/>
      </c>
      <c r="H751" s="82" t="str">
        <f t="shared" ca="1" si="85"/>
        <v/>
      </c>
      <c r="I751" s="82" t="str">
        <f t="shared" ca="1" si="86"/>
        <v/>
      </c>
    </row>
    <row r="752" spans="2:9" ht="15" thickBot="1" x14ac:dyDescent="0.35">
      <c r="B752" s="79" t="str">
        <f t="shared" ca="1" si="88"/>
        <v/>
      </c>
      <c r="C752" s="80" t="str">
        <f t="shared" ca="1" si="82"/>
        <v/>
      </c>
      <c r="D752" s="83" t="str">
        <f t="shared" ca="1" si="83"/>
        <v/>
      </c>
      <c r="E752" s="81">
        <f t="shared" ca="1" si="87"/>
        <v>0</v>
      </c>
      <c r="F752" s="83"/>
      <c r="G752" s="82" t="str">
        <f t="shared" ca="1" si="84"/>
        <v/>
      </c>
      <c r="H752" s="82" t="str">
        <f t="shared" ca="1" si="85"/>
        <v/>
      </c>
      <c r="I752" s="82" t="str">
        <f t="shared" ca="1" si="86"/>
        <v/>
      </c>
    </row>
    <row r="753" spans="2:9" ht="15" thickBot="1" x14ac:dyDescent="0.35">
      <c r="B753" s="79" t="str">
        <f t="shared" ca="1" si="88"/>
        <v/>
      </c>
      <c r="C753" s="80" t="str">
        <f t="shared" ca="1" si="82"/>
        <v/>
      </c>
      <c r="D753" s="83" t="str">
        <f t="shared" ca="1" si="83"/>
        <v/>
      </c>
      <c r="E753" s="81">
        <f t="shared" ca="1" si="87"/>
        <v>0</v>
      </c>
      <c r="F753" s="83"/>
      <c r="G753" s="82" t="str">
        <f t="shared" ca="1" si="84"/>
        <v/>
      </c>
      <c r="H753" s="82" t="str">
        <f t="shared" ca="1" si="85"/>
        <v/>
      </c>
      <c r="I753" s="82" t="str">
        <f t="shared" ca="1" si="86"/>
        <v/>
      </c>
    </row>
    <row r="754" spans="2:9" ht="15" thickBot="1" x14ac:dyDescent="0.35">
      <c r="B754" s="79" t="str">
        <f t="shared" ca="1" si="88"/>
        <v/>
      </c>
      <c r="C754" s="80" t="str">
        <f t="shared" ca="1" si="82"/>
        <v/>
      </c>
      <c r="D754" s="83" t="str">
        <f t="shared" ca="1" si="83"/>
        <v/>
      </c>
      <c r="E754" s="81">
        <f t="shared" ca="1" si="87"/>
        <v>0</v>
      </c>
      <c r="F754" s="83"/>
      <c r="G754" s="82" t="str">
        <f t="shared" ca="1" si="84"/>
        <v/>
      </c>
      <c r="H754" s="82" t="str">
        <f t="shared" ca="1" si="85"/>
        <v/>
      </c>
      <c r="I754" s="82" t="str">
        <f t="shared" ca="1" si="86"/>
        <v/>
      </c>
    </row>
    <row r="755" spans="2:9" ht="15" thickBot="1" x14ac:dyDescent="0.35">
      <c r="B755" s="79" t="str">
        <f t="shared" ca="1" si="88"/>
        <v/>
      </c>
      <c r="C755" s="80" t="str">
        <f t="shared" ca="1" si="82"/>
        <v/>
      </c>
      <c r="D755" s="83" t="str">
        <f t="shared" ca="1" si="83"/>
        <v/>
      </c>
      <c r="E755" s="81">
        <f t="shared" ca="1" si="87"/>
        <v>0</v>
      </c>
      <c r="F755" s="83"/>
      <c r="G755" s="82" t="str">
        <f t="shared" ca="1" si="84"/>
        <v/>
      </c>
      <c r="H755" s="82" t="str">
        <f t="shared" ca="1" si="85"/>
        <v/>
      </c>
      <c r="I755" s="82" t="str">
        <f t="shared" ca="1" si="86"/>
        <v/>
      </c>
    </row>
    <row r="756" spans="2:9" ht="15" thickBot="1" x14ac:dyDescent="0.35">
      <c r="B756" s="79" t="str">
        <f t="shared" ca="1" si="88"/>
        <v/>
      </c>
      <c r="C756" s="80" t="str">
        <f t="shared" ca="1" si="82"/>
        <v/>
      </c>
      <c r="D756" s="83" t="str">
        <f t="shared" ca="1" si="83"/>
        <v/>
      </c>
      <c r="E756" s="81">
        <f t="shared" ca="1" si="87"/>
        <v>0</v>
      </c>
      <c r="F756" s="83"/>
      <c r="G756" s="82" t="str">
        <f t="shared" ca="1" si="84"/>
        <v/>
      </c>
      <c r="H756" s="82" t="str">
        <f t="shared" ca="1" si="85"/>
        <v/>
      </c>
      <c r="I756" s="82" t="str">
        <f t="shared" ca="1" si="86"/>
        <v/>
      </c>
    </row>
    <row r="757" spans="2:9" ht="15" thickBot="1" x14ac:dyDescent="0.35">
      <c r="B757" s="79" t="str">
        <f t="shared" ca="1" si="88"/>
        <v/>
      </c>
      <c r="C757" s="80" t="str">
        <f t="shared" ca="1" si="82"/>
        <v/>
      </c>
      <c r="D757" s="83" t="str">
        <f t="shared" ca="1" si="83"/>
        <v/>
      </c>
      <c r="E757" s="81">
        <f t="shared" ca="1" si="87"/>
        <v>0</v>
      </c>
      <c r="F757" s="83"/>
      <c r="G757" s="82" t="str">
        <f t="shared" ca="1" si="84"/>
        <v/>
      </c>
      <c r="H757" s="82" t="str">
        <f t="shared" ca="1" si="85"/>
        <v/>
      </c>
      <c r="I757" s="82" t="str">
        <f t="shared" ca="1" si="86"/>
        <v/>
      </c>
    </row>
    <row r="758" spans="2:9" ht="15" thickBot="1" x14ac:dyDescent="0.35">
      <c r="B758" s="79" t="str">
        <f t="shared" ca="1" si="88"/>
        <v/>
      </c>
      <c r="C758" s="80" t="str">
        <f t="shared" ca="1" si="82"/>
        <v/>
      </c>
      <c r="D758" s="83" t="str">
        <f t="shared" ca="1" si="83"/>
        <v/>
      </c>
      <c r="E758" s="81">
        <f t="shared" ca="1" si="87"/>
        <v>0</v>
      </c>
      <c r="F758" s="83"/>
      <c r="G758" s="82" t="str">
        <f t="shared" ca="1" si="84"/>
        <v/>
      </c>
      <c r="H758" s="82" t="str">
        <f t="shared" ca="1" si="85"/>
        <v/>
      </c>
      <c r="I758" s="82" t="str">
        <f t="shared" ca="1" si="86"/>
        <v/>
      </c>
    </row>
    <row r="759" spans="2:9" ht="15" thickBot="1" x14ac:dyDescent="0.35">
      <c r="B759" s="79" t="str">
        <f t="shared" ca="1" si="88"/>
        <v/>
      </c>
      <c r="C759" s="80" t="str">
        <f t="shared" ca="1" si="82"/>
        <v/>
      </c>
      <c r="D759" s="83" t="str">
        <f t="shared" ca="1" si="83"/>
        <v/>
      </c>
      <c r="E759" s="81">
        <f t="shared" ca="1" si="87"/>
        <v>0</v>
      </c>
      <c r="F759" s="83"/>
      <c r="G759" s="82" t="str">
        <f t="shared" ca="1" si="84"/>
        <v/>
      </c>
      <c r="H759" s="82" t="str">
        <f t="shared" ca="1" si="85"/>
        <v/>
      </c>
      <c r="I759" s="82" t="str">
        <f t="shared" ca="1" si="86"/>
        <v/>
      </c>
    </row>
    <row r="760" spans="2:9" ht="15" thickBot="1" x14ac:dyDescent="0.35">
      <c r="B760" s="79" t="str">
        <f t="shared" ca="1" si="88"/>
        <v/>
      </c>
      <c r="C760" s="80" t="str">
        <f t="shared" ca="1" si="82"/>
        <v/>
      </c>
      <c r="D760" s="83" t="str">
        <f t="shared" ca="1" si="83"/>
        <v/>
      </c>
      <c r="E760" s="81">
        <f t="shared" ca="1" si="87"/>
        <v>0</v>
      </c>
      <c r="F760" s="83"/>
      <c r="G760" s="82" t="str">
        <f t="shared" ca="1" si="84"/>
        <v/>
      </c>
      <c r="H760" s="82" t="str">
        <f t="shared" ca="1" si="85"/>
        <v/>
      </c>
      <c r="I760" s="82" t="str">
        <f t="shared" ca="1" si="86"/>
        <v/>
      </c>
    </row>
    <row r="761" spans="2:9" ht="15" thickBot="1" x14ac:dyDescent="0.35">
      <c r="B761" s="79" t="str">
        <f t="shared" ca="1" si="88"/>
        <v/>
      </c>
      <c r="C761" s="80" t="str">
        <f t="shared" ca="1" si="82"/>
        <v/>
      </c>
      <c r="D761" s="83" t="str">
        <f t="shared" ca="1" si="83"/>
        <v/>
      </c>
      <c r="E761" s="81">
        <f t="shared" ca="1" si="87"/>
        <v>0</v>
      </c>
      <c r="F761" s="83"/>
      <c r="G761" s="82" t="str">
        <f t="shared" ca="1" si="84"/>
        <v/>
      </c>
      <c r="H761" s="82" t="str">
        <f t="shared" ca="1" si="85"/>
        <v/>
      </c>
      <c r="I761" s="82" t="str">
        <f t="shared" ca="1" si="86"/>
        <v/>
      </c>
    </row>
    <row r="762" spans="2:9" ht="15" thickBot="1" x14ac:dyDescent="0.35">
      <c r="B762" s="79" t="str">
        <f t="shared" ca="1" si="88"/>
        <v/>
      </c>
      <c r="C762" s="80" t="str">
        <f t="shared" ca="1" si="82"/>
        <v/>
      </c>
      <c r="D762" s="83" t="str">
        <f t="shared" ca="1" si="83"/>
        <v/>
      </c>
      <c r="E762" s="81">
        <f t="shared" ca="1" si="87"/>
        <v>0</v>
      </c>
      <c r="F762" s="83"/>
      <c r="G762" s="82" t="str">
        <f t="shared" ca="1" si="84"/>
        <v/>
      </c>
      <c r="H762" s="82" t="str">
        <f t="shared" ca="1" si="85"/>
        <v/>
      </c>
      <c r="I762" s="82" t="str">
        <f t="shared" ca="1" si="86"/>
        <v/>
      </c>
    </row>
    <row r="763" spans="2:9" ht="15" thickBot="1" x14ac:dyDescent="0.35">
      <c r="B763" s="79" t="str">
        <f t="shared" ca="1" si="88"/>
        <v/>
      </c>
      <c r="C763" s="80" t="str">
        <f t="shared" ca="1" si="82"/>
        <v/>
      </c>
      <c r="D763" s="83" t="str">
        <f t="shared" ca="1" si="83"/>
        <v/>
      </c>
      <c r="E763" s="81">
        <f t="shared" ca="1" si="87"/>
        <v>0</v>
      </c>
      <c r="F763" s="83"/>
      <c r="G763" s="82" t="str">
        <f t="shared" ca="1" si="84"/>
        <v/>
      </c>
      <c r="H763" s="82" t="str">
        <f t="shared" ca="1" si="85"/>
        <v/>
      </c>
      <c r="I763" s="82" t="str">
        <f t="shared" ca="1" si="86"/>
        <v/>
      </c>
    </row>
    <row r="764" spans="2:9" ht="15" thickBot="1" x14ac:dyDescent="0.35">
      <c r="B764" s="79" t="str">
        <f t="shared" ca="1" si="88"/>
        <v/>
      </c>
      <c r="C764" s="80" t="str">
        <f t="shared" ca="1" si="82"/>
        <v/>
      </c>
      <c r="D764" s="83" t="str">
        <f t="shared" ca="1" si="83"/>
        <v/>
      </c>
      <c r="E764" s="81">
        <f t="shared" ca="1" si="87"/>
        <v>0</v>
      </c>
      <c r="F764" s="83"/>
      <c r="G764" s="82" t="str">
        <f t="shared" ca="1" si="84"/>
        <v/>
      </c>
      <c r="H764" s="82" t="str">
        <f t="shared" ca="1" si="85"/>
        <v/>
      </c>
      <c r="I764" s="82" t="str">
        <f t="shared" ca="1" si="86"/>
        <v/>
      </c>
    </row>
    <row r="765" spans="2:9" ht="15" thickBot="1" x14ac:dyDescent="0.35">
      <c r="B765" s="79" t="str">
        <f t="shared" ca="1" si="88"/>
        <v/>
      </c>
      <c r="C765" s="80" t="str">
        <f t="shared" ca="1" si="82"/>
        <v/>
      </c>
      <c r="D765" s="83" t="str">
        <f t="shared" ca="1" si="83"/>
        <v/>
      </c>
      <c r="E765" s="81">
        <f t="shared" ca="1" si="87"/>
        <v>0</v>
      </c>
      <c r="F765" s="83"/>
      <c r="G765" s="82" t="str">
        <f t="shared" ca="1" si="84"/>
        <v/>
      </c>
      <c r="H765" s="82" t="str">
        <f t="shared" ca="1" si="85"/>
        <v/>
      </c>
      <c r="I765" s="82" t="str">
        <f t="shared" ca="1" si="86"/>
        <v/>
      </c>
    </row>
    <row r="766" spans="2:9" ht="15" thickBot="1" x14ac:dyDescent="0.35">
      <c r="B766" s="79" t="str">
        <f t="shared" ca="1" si="88"/>
        <v/>
      </c>
      <c r="C766" s="80" t="str">
        <f t="shared" ca="1" si="82"/>
        <v/>
      </c>
      <c r="D766" s="83" t="str">
        <f t="shared" ca="1" si="83"/>
        <v/>
      </c>
      <c r="E766" s="81">
        <f t="shared" ca="1" si="87"/>
        <v>0</v>
      </c>
      <c r="F766" s="83"/>
      <c r="G766" s="82" t="str">
        <f t="shared" ca="1" si="84"/>
        <v/>
      </c>
      <c r="H766" s="82" t="str">
        <f t="shared" ca="1" si="85"/>
        <v/>
      </c>
      <c r="I766" s="82" t="str">
        <f t="shared" ca="1" si="86"/>
        <v/>
      </c>
    </row>
    <row r="767" spans="2:9" ht="15" thickBot="1" x14ac:dyDescent="0.35">
      <c r="B767" s="79" t="str">
        <f t="shared" ca="1" si="88"/>
        <v/>
      </c>
      <c r="C767" s="80" t="str">
        <f t="shared" ca="1" si="82"/>
        <v/>
      </c>
      <c r="D767" s="83" t="str">
        <f t="shared" ca="1" si="83"/>
        <v/>
      </c>
      <c r="E767" s="81">
        <f t="shared" ca="1" si="87"/>
        <v>0</v>
      </c>
      <c r="F767" s="83"/>
      <c r="G767" s="82" t="str">
        <f t="shared" ca="1" si="84"/>
        <v/>
      </c>
      <c r="H767" s="82" t="str">
        <f t="shared" ca="1" si="85"/>
        <v/>
      </c>
      <c r="I767" s="82" t="str">
        <f t="shared" ca="1" si="86"/>
        <v/>
      </c>
    </row>
    <row r="768" spans="2:9" ht="15" thickBot="1" x14ac:dyDescent="0.35">
      <c r="B768" s="79" t="str">
        <f t="shared" ca="1" si="88"/>
        <v/>
      </c>
      <c r="C768" s="80" t="str">
        <f t="shared" ca="1" si="82"/>
        <v/>
      </c>
      <c r="D768" s="83" t="str">
        <f t="shared" ca="1" si="83"/>
        <v/>
      </c>
      <c r="E768" s="81">
        <f t="shared" ca="1" si="87"/>
        <v>0</v>
      </c>
      <c r="F768" s="83"/>
      <c r="G768" s="82" t="str">
        <f t="shared" ca="1" si="84"/>
        <v/>
      </c>
      <c r="H768" s="82" t="str">
        <f t="shared" ca="1" si="85"/>
        <v/>
      </c>
      <c r="I768" s="82" t="str">
        <f t="shared" ca="1" si="86"/>
        <v/>
      </c>
    </row>
    <row r="769" spans="2:9" ht="15" thickBot="1" x14ac:dyDescent="0.35">
      <c r="B769" s="79" t="str">
        <f t="shared" ca="1" si="88"/>
        <v/>
      </c>
      <c r="C769" s="80" t="str">
        <f t="shared" ca="1" si="82"/>
        <v/>
      </c>
      <c r="D769" s="83" t="str">
        <f t="shared" ca="1" si="83"/>
        <v/>
      </c>
      <c r="E769" s="81">
        <f t="shared" ca="1" si="87"/>
        <v>0</v>
      </c>
      <c r="F769" s="83"/>
      <c r="G769" s="82" t="str">
        <f t="shared" ca="1" si="84"/>
        <v/>
      </c>
      <c r="H769" s="82" t="str">
        <f t="shared" ca="1" si="85"/>
        <v/>
      </c>
      <c r="I769" s="82" t="str">
        <f t="shared" ca="1" si="86"/>
        <v/>
      </c>
    </row>
    <row r="770" spans="2:9" ht="15" thickBot="1" x14ac:dyDescent="0.35">
      <c r="B770" s="79" t="str">
        <f t="shared" ca="1" si="88"/>
        <v/>
      </c>
      <c r="C770" s="80" t="str">
        <f t="shared" ca="1" si="82"/>
        <v/>
      </c>
      <c r="D770" s="83" t="str">
        <f t="shared" ca="1" si="83"/>
        <v/>
      </c>
      <c r="E770" s="81">
        <f t="shared" ca="1" si="87"/>
        <v>0</v>
      </c>
      <c r="F770" s="83"/>
      <c r="G770" s="82" t="str">
        <f t="shared" ca="1" si="84"/>
        <v/>
      </c>
      <c r="H770" s="82" t="str">
        <f t="shared" ca="1" si="85"/>
        <v/>
      </c>
      <c r="I770" s="82" t="str">
        <f t="shared" ca="1" si="86"/>
        <v/>
      </c>
    </row>
    <row r="771" spans="2:9" ht="15" thickBot="1" x14ac:dyDescent="0.35">
      <c r="B771" s="79" t="str">
        <f t="shared" ca="1" si="88"/>
        <v/>
      </c>
      <c r="C771" s="80" t="str">
        <f t="shared" ca="1" si="82"/>
        <v/>
      </c>
      <c r="D771" s="83" t="str">
        <f t="shared" ca="1" si="83"/>
        <v/>
      </c>
      <c r="E771" s="81">
        <f t="shared" ca="1" si="87"/>
        <v>0</v>
      </c>
      <c r="F771" s="83"/>
      <c r="G771" s="82" t="str">
        <f t="shared" ca="1" si="84"/>
        <v/>
      </c>
      <c r="H771" s="82" t="str">
        <f t="shared" ca="1" si="85"/>
        <v/>
      </c>
      <c r="I771" s="82" t="str">
        <f t="shared" ca="1" si="86"/>
        <v/>
      </c>
    </row>
    <row r="772" spans="2:9" ht="15" thickBot="1" x14ac:dyDescent="0.35">
      <c r="B772" s="79" t="str">
        <f t="shared" ca="1" si="88"/>
        <v/>
      </c>
      <c r="C772" s="80" t="str">
        <f t="shared" ca="1" si="82"/>
        <v/>
      </c>
      <c r="D772" s="83" t="str">
        <f t="shared" ca="1" si="83"/>
        <v/>
      </c>
      <c r="E772" s="81">
        <f t="shared" ca="1" si="87"/>
        <v>0</v>
      </c>
      <c r="F772" s="83"/>
      <c r="G772" s="82" t="str">
        <f t="shared" ca="1" si="84"/>
        <v/>
      </c>
      <c r="H772" s="82" t="str">
        <f t="shared" ca="1" si="85"/>
        <v/>
      </c>
      <c r="I772" s="82" t="str">
        <f t="shared" ca="1" si="86"/>
        <v/>
      </c>
    </row>
    <row r="773" spans="2:9" ht="15" thickBot="1" x14ac:dyDescent="0.35">
      <c r="B773" s="79" t="str">
        <f t="shared" ca="1" si="88"/>
        <v/>
      </c>
      <c r="C773" s="80" t="str">
        <f t="shared" ca="1" si="82"/>
        <v/>
      </c>
      <c r="D773" s="83" t="str">
        <f t="shared" ca="1" si="83"/>
        <v/>
      </c>
      <c r="E773" s="81">
        <f t="shared" ca="1" si="87"/>
        <v>0</v>
      </c>
      <c r="F773" s="83"/>
      <c r="G773" s="82" t="str">
        <f t="shared" ca="1" si="84"/>
        <v/>
      </c>
      <c r="H773" s="82" t="str">
        <f t="shared" ca="1" si="85"/>
        <v/>
      </c>
      <c r="I773" s="82" t="str">
        <f t="shared" ca="1" si="86"/>
        <v/>
      </c>
    </row>
    <row r="774" spans="2:9" ht="15" thickBot="1" x14ac:dyDescent="0.35">
      <c r="B774" s="79" t="str">
        <f t="shared" ca="1" si="88"/>
        <v/>
      </c>
      <c r="C774" s="80" t="str">
        <f t="shared" ca="1" si="82"/>
        <v/>
      </c>
      <c r="D774" s="83" t="str">
        <f t="shared" ca="1" si="83"/>
        <v/>
      </c>
      <c r="E774" s="81">
        <f t="shared" ca="1" si="87"/>
        <v>0</v>
      </c>
      <c r="F774" s="83"/>
      <c r="G774" s="82" t="str">
        <f t="shared" ca="1" si="84"/>
        <v/>
      </c>
      <c r="H774" s="82" t="str">
        <f t="shared" ca="1" si="85"/>
        <v/>
      </c>
      <c r="I774" s="82" t="str">
        <f t="shared" ca="1" si="86"/>
        <v/>
      </c>
    </row>
    <row r="775" spans="2:9" ht="15" thickBot="1" x14ac:dyDescent="0.35">
      <c r="B775" s="79" t="str">
        <f t="shared" ca="1" si="88"/>
        <v/>
      </c>
      <c r="C775" s="80" t="str">
        <f t="shared" ca="1" si="82"/>
        <v/>
      </c>
      <c r="D775" s="83" t="str">
        <f t="shared" ca="1" si="83"/>
        <v/>
      </c>
      <c r="E775" s="81">
        <f t="shared" ca="1" si="87"/>
        <v>0</v>
      </c>
      <c r="F775" s="83"/>
      <c r="G775" s="82" t="str">
        <f t="shared" ca="1" si="84"/>
        <v/>
      </c>
      <c r="H775" s="82" t="str">
        <f t="shared" ca="1" si="85"/>
        <v/>
      </c>
      <c r="I775" s="82" t="str">
        <f t="shared" ca="1" si="86"/>
        <v/>
      </c>
    </row>
    <row r="776" spans="2:9" ht="15" thickBot="1" x14ac:dyDescent="0.35">
      <c r="B776" s="79" t="str">
        <f t="shared" ca="1" si="88"/>
        <v/>
      </c>
      <c r="C776" s="80" t="str">
        <f t="shared" ca="1" si="82"/>
        <v/>
      </c>
      <c r="D776" s="83" t="str">
        <f t="shared" ca="1" si="83"/>
        <v/>
      </c>
      <c r="E776" s="81">
        <f t="shared" ca="1" si="87"/>
        <v>0</v>
      </c>
      <c r="F776" s="83"/>
      <c r="G776" s="82" t="str">
        <f t="shared" ca="1" si="84"/>
        <v/>
      </c>
      <c r="H776" s="82" t="str">
        <f t="shared" ca="1" si="85"/>
        <v/>
      </c>
      <c r="I776" s="82" t="str">
        <f t="shared" ca="1" si="86"/>
        <v/>
      </c>
    </row>
    <row r="777" spans="2:9" ht="15" thickBot="1" x14ac:dyDescent="0.35">
      <c r="B777" s="79" t="str">
        <f t="shared" ca="1" si="88"/>
        <v/>
      </c>
      <c r="C777" s="80" t="str">
        <f t="shared" ca="1" si="82"/>
        <v/>
      </c>
      <c r="D777" s="83" t="str">
        <f t="shared" ca="1" si="83"/>
        <v/>
      </c>
      <c r="E777" s="81">
        <f t="shared" ca="1" si="87"/>
        <v>0</v>
      </c>
      <c r="F777" s="83"/>
      <c r="G777" s="82" t="str">
        <f t="shared" ca="1" si="84"/>
        <v/>
      </c>
      <c r="H777" s="82" t="str">
        <f t="shared" ca="1" si="85"/>
        <v/>
      </c>
      <c r="I777" s="82" t="str">
        <f t="shared" ca="1" si="86"/>
        <v/>
      </c>
    </row>
    <row r="778" spans="2:9" ht="15" thickBot="1" x14ac:dyDescent="0.35">
      <c r="B778" s="79" t="str">
        <f t="shared" ca="1" si="88"/>
        <v/>
      </c>
      <c r="C778" s="80" t="str">
        <f t="shared" ca="1" si="82"/>
        <v/>
      </c>
      <c r="D778" s="83" t="str">
        <f t="shared" ca="1" si="83"/>
        <v/>
      </c>
      <c r="E778" s="81">
        <f t="shared" ca="1" si="87"/>
        <v>0</v>
      </c>
      <c r="F778" s="83"/>
      <c r="G778" s="82" t="str">
        <f t="shared" ca="1" si="84"/>
        <v/>
      </c>
      <c r="H778" s="82" t="str">
        <f t="shared" ca="1" si="85"/>
        <v/>
      </c>
      <c r="I778" s="82" t="str">
        <f t="shared" ca="1" si="86"/>
        <v/>
      </c>
    </row>
    <row r="779" spans="2:9" ht="15" thickBot="1" x14ac:dyDescent="0.35">
      <c r="B779" s="79" t="str">
        <f t="shared" ca="1" si="88"/>
        <v/>
      </c>
      <c r="C779" s="80" t="str">
        <f t="shared" ca="1" si="82"/>
        <v/>
      </c>
      <c r="D779" s="83" t="str">
        <f t="shared" ca="1" si="83"/>
        <v/>
      </c>
      <c r="E779" s="81">
        <f t="shared" ca="1" si="87"/>
        <v>0</v>
      </c>
      <c r="F779" s="83"/>
      <c r="G779" s="82" t="str">
        <f t="shared" ca="1" si="84"/>
        <v/>
      </c>
      <c r="H779" s="82" t="str">
        <f t="shared" ca="1" si="85"/>
        <v/>
      </c>
      <c r="I779" s="82" t="str">
        <f t="shared" ca="1" si="86"/>
        <v/>
      </c>
    </row>
    <row r="780" spans="2:9" ht="15" thickBot="1" x14ac:dyDescent="0.35">
      <c r="B780" s="79" t="str">
        <f t="shared" ca="1" si="88"/>
        <v/>
      </c>
      <c r="C780" s="80" t="str">
        <f t="shared" ca="1" si="82"/>
        <v/>
      </c>
      <c r="D780" s="83" t="str">
        <f t="shared" ca="1" si="83"/>
        <v/>
      </c>
      <c r="E780" s="81">
        <f t="shared" ca="1" si="87"/>
        <v>0</v>
      </c>
      <c r="F780" s="83"/>
      <c r="G780" s="82" t="str">
        <f t="shared" ca="1" si="84"/>
        <v/>
      </c>
      <c r="H780" s="82" t="str">
        <f t="shared" ca="1" si="85"/>
        <v/>
      </c>
      <c r="I780" s="82" t="str">
        <f t="shared" ca="1" si="86"/>
        <v/>
      </c>
    </row>
    <row r="781" spans="2:9" ht="15" thickBot="1" x14ac:dyDescent="0.35">
      <c r="B781" s="79" t="str">
        <f t="shared" ca="1" si="88"/>
        <v/>
      </c>
      <c r="C781" s="80" t="str">
        <f t="shared" ca="1" si="82"/>
        <v/>
      </c>
      <c r="D781" s="83" t="str">
        <f t="shared" ca="1" si="83"/>
        <v/>
      </c>
      <c r="E781" s="81">
        <f t="shared" ca="1" si="87"/>
        <v>0</v>
      </c>
      <c r="F781" s="83"/>
      <c r="G781" s="82" t="str">
        <f t="shared" ca="1" si="84"/>
        <v/>
      </c>
      <c r="H781" s="82" t="str">
        <f t="shared" ca="1" si="85"/>
        <v/>
      </c>
      <c r="I781" s="82" t="str">
        <f t="shared" ca="1" si="86"/>
        <v/>
      </c>
    </row>
    <row r="782" spans="2:9" ht="15" thickBot="1" x14ac:dyDescent="0.35">
      <c r="B782" s="79" t="str">
        <f t="shared" ca="1" si="88"/>
        <v/>
      </c>
      <c r="C782" s="80" t="str">
        <f t="shared" ca="1" si="82"/>
        <v/>
      </c>
      <c r="D782" s="83" t="str">
        <f t="shared" ca="1" si="83"/>
        <v/>
      </c>
      <c r="E782" s="81">
        <f t="shared" ca="1" si="87"/>
        <v>0</v>
      </c>
      <c r="F782" s="83"/>
      <c r="G782" s="82" t="str">
        <f t="shared" ca="1" si="84"/>
        <v/>
      </c>
      <c r="H782" s="82" t="str">
        <f t="shared" ca="1" si="85"/>
        <v/>
      </c>
      <c r="I782" s="82" t="str">
        <f t="shared" ca="1" si="86"/>
        <v/>
      </c>
    </row>
    <row r="783" spans="2:9" ht="15" thickBot="1" x14ac:dyDescent="0.35">
      <c r="B783" s="79" t="str">
        <f t="shared" ca="1" si="88"/>
        <v/>
      </c>
      <c r="C783" s="80" t="str">
        <f t="shared" ca="1" si="82"/>
        <v/>
      </c>
      <c r="D783" s="83" t="str">
        <f t="shared" ca="1" si="83"/>
        <v/>
      </c>
      <c r="E783" s="81">
        <f t="shared" ca="1" si="87"/>
        <v>0</v>
      </c>
      <c r="F783" s="83"/>
      <c r="G783" s="82" t="str">
        <f t="shared" ca="1" si="84"/>
        <v/>
      </c>
      <c r="H783" s="82" t="str">
        <f t="shared" ca="1" si="85"/>
        <v/>
      </c>
      <c r="I783" s="82" t="str">
        <f t="shared" ca="1" si="86"/>
        <v/>
      </c>
    </row>
    <row r="784" spans="2:9" ht="15" thickBot="1" x14ac:dyDescent="0.35">
      <c r="B784" s="79" t="str">
        <f t="shared" ca="1" si="88"/>
        <v/>
      </c>
      <c r="C784" s="80" t="str">
        <f t="shared" ca="1" si="82"/>
        <v/>
      </c>
      <c r="D784" s="83" t="str">
        <f t="shared" ca="1" si="83"/>
        <v/>
      </c>
      <c r="E784" s="81">
        <f t="shared" ca="1" si="87"/>
        <v>0</v>
      </c>
      <c r="F784" s="83"/>
      <c r="G784" s="82" t="str">
        <f t="shared" ca="1" si="84"/>
        <v/>
      </c>
      <c r="H784" s="82" t="str">
        <f t="shared" ca="1" si="85"/>
        <v/>
      </c>
      <c r="I784" s="82" t="str">
        <f t="shared" ca="1" si="86"/>
        <v/>
      </c>
    </row>
    <row r="785" spans="2:9" ht="15" thickBot="1" x14ac:dyDescent="0.35">
      <c r="B785" s="79" t="str">
        <f t="shared" ca="1" si="88"/>
        <v/>
      </c>
      <c r="C785" s="80" t="str">
        <f t="shared" ca="1" si="82"/>
        <v/>
      </c>
      <c r="D785" s="83" t="str">
        <f t="shared" ca="1" si="83"/>
        <v/>
      </c>
      <c r="E785" s="81">
        <f t="shared" ca="1" si="87"/>
        <v>0</v>
      </c>
      <c r="F785" s="83"/>
      <c r="G785" s="82" t="str">
        <f t="shared" ca="1" si="84"/>
        <v/>
      </c>
      <c r="H785" s="82" t="str">
        <f t="shared" ca="1" si="85"/>
        <v/>
      </c>
      <c r="I785" s="82" t="str">
        <f t="shared" ca="1" si="86"/>
        <v/>
      </c>
    </row>
    <row r="786" spans="2:9" ht="15" thickBot="1" x14ac:dyDescent="0.35">
      <c r="B786" s="79" t="str">
        <f t="shared" ca="1" si="88"/>
        <v/>
      </c>
      <c r="C786" s="80" t="str">
        <f t="shared" ca="1" si="82"/>
        <v/>
      </c>
      <c r="D786" s="83" t="str">
        <f t="shared" ca="1" si="83"/>
        <v/>
      </c>
      <c r="E786" s="81">
        <f t="shared" ca="1" si="87"/>
        <v>0</v>
      </c>
      <c r="F786" s="83"/>
      <c r="G786" s="82" t="str">
        <f t="shared" ca="1" si="84"/>
        <v/>
      </c>
      <c r="H786" s="82" t="str">
        <f t="shared" ca="1" si="85"/>
        <v/>
      </c>
      <c r="I786" s="82" t="str">
        <f t="shared" ca="1" si="86"/>
        <v/>
      </c>
    </row>
    <row r="787" spans="2:9" ht="15" thickBot="1" x14ac:dyDescent="0.35">
      <c r="B787" s="79" t="str">
        <f t="shared" ca="1" si="88"/>
        <v/>
      </c>
      <c r="C787" s="80" t="str">
        <f t="shared" ca="1" si="82"/>
        <v/>
      </c>
      <c r="D787" s="83" t="str">
        <f t="shared" ca="1" si="83"/>
        <v/>
      </c>
      <c r="E787" s="81">
        <f t="shared" ca="1" si="87"/>
        <v>0</v>
      </c>
      <c r="F787" s="83"/>
      <c r="G787" s="82" t="str">
        <f t="shared" ca="1" si="84"/>
        <v/>
      </c>
      <c r="H787" s="82" t="str">
        <f t="shared" ca="1" si="85"/>
        <v/>
      </c>
      <c r="I787" s="82" t="str">
        <f t="shared" ca="1" si="86"/>
        <v/>
      </c>
    </row>
    <row r="788" spans="2:9" ht="15" thickBot="1" x14ac:dyDescent="0.35">
      <c r="B788" s="79" t="str">
        <f t="shared" ca="1" si="88"/>
        <v/>
      </c>
      <c r="C788" s="80" t="str">
        <f t="shared" ca="1" si="82"/>
        <v/>
      </c>
      <c r="D788" s="83" t="str">
        <f t="shared" ca="1" si="83"/>
        <v/>
      </c>
      <c r="E788" s="81">
        <f t="shared" ca="1" si="87"/>
        <v>0</v>
      </c>
      <c r="F788" s="83"/>
      <c r="G788" s="82" t="str">
        <f t="shared" ca="1" si="84"/>
        <v/>
      </c>
      <c r="H788" s="82" t="str">
        <f t="shared" ca="1" si="85"/>
        <v/>
      </c>
      <c r="I788" s="82" t="str">
        <f t="shared" ca="1" si="86"/>
        <v/>
      </c>
    </row>
    <row r="789" spans="2:9" ht="15" thickBot="1" x14ac:dyDescent="0.35">
      <c r="B789" s="79" t="str">
        <f t="shared" ca="1" si="88"/>
        <v/>
      </c>
      <c r="C789" s="80" t="str">
        <f t="shared" ca="1" si="82"/>
        <v/>
      </c>
      <c r="D789" s="83" t="str">
        <f t="shared" ca="1" si="83"/>
        <v/>
      </c>
      <c r="E789" s="81">
        <f t="shared" ca="1" si="87"/>
        <v>0</v>
      </c>
      <c r="F789" s="83"/>
      <c r="G789" s="82" t="str">
        <f t="shared" ca="1" si="84"/>
        <v/>
      </c>
      <c r="H789" s="82" t="str">
        <f t="shared" ca="1" si="85"/>
        <v/>
      </c>
      <c r="I789" s="82" t="str">
        <f t="shared" ca="1" si="86"/>
        <v/>
      </c>
    </row>
    <row r="790" spans="2:9" ht="15" thickBot="1" x14ac:dyDescent="0.35">
      <c r="B790" s="79" t="str">
        <f t="shared" ca="1" si="88"/>
        <v/>
      </c>
      <c r="C790" s="80" t="str">
        <f t="shared" ca="1" si="82"/>
        <v/>
      </c>
      <c r="D790" s="83" t="str">
        <f t="shared" ca="1" si="83"/>
        <v/>
      </c>
      <c r="E790" s="81">
        <f t="shared" ca="1" si="87"/>
        <v>0</v>
      </c>
      <c r="F790" s="83"/>
      <c r="G790" s="82" t="str">
        <f t="shared" ca="1" si="84"/>
        <v/>
      </c>
      <c r="H790" s="82" t="str">
        <f t="shared" ca="1" si="85"/>
        <v/>
      </c>
      <c r="I790" s="82" t="str">
        <f t="shared" ca="1" si="86"/>
        <v/>
      </c>
    </row>
    <row r="791" spans="2:9" ht="15" thickBot="1" x14ac:dyDescent="0.35">
      <c r="B791" s="79" t="str">
        <f t="shared" ca="1" si="88"/>
        <v/>
      </c>
      <c r="C791" s="80" t="str">
        <f t="shared" ca="1" si="82"/>
        <v/>
      </c>
      <c r="D791" s="83" t="str">
        <f t="shared" ca="1" si="83"/>
        <v/>
      </c>
      <c r="E791" s="81">
        <f t="shared" ca="1" si="87"/>
        <v>0</v>
      </c>
      <c r="F791" s="83"/>
      <c r="G791" s="82" t="str">
        <f t="shared" ca="1" si="84"/>
        <v/>
      </c>
      <c r="H791" s="82" t="str">
        <f t="shared" ca="1" si="85"/>
        <v/>
      </c>
      <c r="I791" s="82" t="str">
        <f t="shared" ca="1" si="86"/>
        <v/>
      </c>
    </row>
    <row r="792" spans="2:9" ht="15" thickBot="1" x14ac:dyDescent="0.35">
      <c r="B792" s="79" t="str">
        <f t="shared" ca="1" si="88"/>
        <v/>
      </c>
      <c r="C792" s="80" t="str">
        <f t="shared" ref="C792:C855" ca="1" si="89">IF($E$10="End of the Period",IF(B792="","",IF(OR(payment_frequency_5="Weekly",payment_frequency_5="Bi-weekly",payment_frequency_5="Semi-monthly"),first_payment_date_5+B792*VLOOKUP(payment_frequency_5,periodic_table,2,0),EDATE(first_payment_date_5,B792*VLOOKUP(payment_frequency_5,periodic_table,2,0)))),IF(B792="","",IF(OR(payment_frequency_5="Weekly",payment_frequency_5="Bi-weekly",payment_frequency_5="Semi-monthly"),first_payment_date_5+(B792-1)*VLOOKUP(payment_frequency_5,periodic_table,2,0),EDATE(first_payment_date_5,(B792-1)*VLOOKUP(payment_frequency_5,periodic_table,2,0)))))</f>
        <v/>
      </c>
      <c r="D792" s="83" t="str">
        <f t="shared" ref="D792:D855" ca="1" si="90">IF(B792="","",IF(I791&lt;payment_5,I791*(1+rate_5),payment_5))</f>
        <v/>
      </c>
      <c r="E792" s="81">
        <f t="shared" ca="1" si="87"/>
        <v>0</v>
      </c>
      <c r="F792" s="83"/>
      <c r="G792" s="82" t="str">
        <f t="shared" ref="G792:G855" ca="1" si="91">IF(AND(payment_type_5=1,B792=1),0,IF(B792="","",I791*rate_5))</f>
        <v/>
      </c>
      <c r="H792" s="82" t="str">
        <f t="shared" ca="1" si="85"/>
        <v/>
      </c>
      <c r="I792" s="82" t="str">
        <f t="shared" ca="1" si="86"/>
        <v/>
      </c>
    </row>
    <row r="793" spans="2:9" ht="15" thickBot="1" x14ac:dyDescent="0.35">
      <c r="B793" s="79" t="str">
        <f t="shared" ca="1" si="88"/>
        <v/>
      </c>
      <c r="C793" s="80" t="str">
        <f t="shared" ca="1" si="89"/>
        <v/>
      </c>
      <c r="D793" s="83" t="str">
        <f t="shared" ca="1" si="90"/>
        <v/>
      </c>
      <c r="E793" s="81">
        <f t="shared" ca="1" si="87"/>
        <v>0</v>
      </c>
      <c r="F793" s="83"/>
      <c r="G793" s="82" t="str">
        <f t="shared" ca="1" si="91"/>
        <v/>
      </c>
      <c r="H793" s="82" t="str">
        <f t="shared" ref="H793:H856" ca="1" si="92">IF(B793="","",D793-G793+E793+F793)</f>
        <v/>
      </c>
      <c r="I793" s="82" t="str">
        <f t="shared" ref="I793:I856" ca="1" si="93">IFERROR(IF(H793&lt;=0,"",I792-H793),"")</f>
        <v/>
      </c>
    </row>
    <row r="794" spans="2:9" ht="15" thickBot="1" x14ac:dyDescent="0.35">
      <c r="B794" s="79" t="str">
        <f t="shared" ca="1" si="88"/>
        <v/>
      </c>
      <c r="C794" s="80" t="str">
        <f t="shared" ca="1" si="89"/>
        <v/>
      </c>
      <c r="D794" s="83" t="str">
        <f t="shared" ca="1" si="90"/>
        <v/>
      </c>
      <c r="E794" s="81">
        <f t="shared" ca="1" si="87"/>
        <v>0</v>
      </c>
      <c r="F794" s="83"/>
      <c r="G794" s="82" t="str">
        <f t="shared" ca="1" si="91"/>
        <v/>
      </c>
      <c r="H794" s="82" t="str">
        <f t="shared" ca="1" si="92"/>
        <v/>
      </c>
      <c r="I794" s="82" t="str">
        <f t="shared" ca="1" si="93"/>
        <v/>
      </c>
    </row>
    <row r="795" spans="2:9" ht="15" thickBot="1" x14ac:dyDescent="0.35">
      <c r="B795" s="79" t="str">
        <f t="shared" ca="1" si="88"/>
        <v/>
      </c>
      <c r="C795" s="80" t="str">
        <f t="shared" ca="1" si="89"/>
        <v/>
      </c>
      <c r="D795" s="83" t="str">
        <f t="shared" ca="1" si="90"/>
        <v/>
      </c>
      <c r="E795" s="81">
        <f t="shared" ca="1" si="87"/>
        <v>0</v>
      </c>
      <c r="F795" s="83"/>
      <c r="G795" s="82" t="str">
        <f t="shared" ca="1" si="91"/>
        <v/>
      </c>
      <c r="H795" s="82" t="str">
        <f t="shared" ca="1" si="92"/>
        <v/>
      </c>
      <c r="I795" s="82" t="str">
        <f t="shared" ca="1" si="93"/>
        <v/>
      </c>
    </row>
    <row r="796" spans="2:9" ht="15" thickBot="1" x14ac:dyDescent="0.35">
      <c r="B796" s="79" t="str">
        <f t="shared" ca="1" si="88"/>
        <v/>
      </c>
      <c r="C796" s="80" t="str">
        <f t="shared" ca="1" si="89"/>
        <v/>
      </c>
      <c r="D796" s="83" t="str">
        <f t="shared" ca="1" si="90"/>
        <v/>
      </c>
      <c r="E796" s="81">
        <f t="shared" ca="1" si="87"/>
        <v>0</v>
      </c>
      <c r="F796" s="83"/>
      <c r="G796" s="82" t="str">
        <f t="shared" ca="1" si="91"/>
        <v/>
      </c>
      <c r="H796" s="82" t="str">
        <f t="shared" ca="1" si="92"/>
        <v/>
      </c>
      <c r="I796" s="82" t="str">
        <f t="shared" ca="1" si="93"/>
        <v/>
      </c>
    </row>
    <row r="797" spans="2:9" ht="15" thickBot="1" x14ac:dyDescent="0.35">
      <c r="B797" s="79" t="str">
        <f t="shared" ca="1" si="88"/>
        <v/>
      </c>
      <c r="C797" s="80" t="str">
        <f t="shared" ca="1" si="89"/>
        <v/>
      </c>
      <c r="D797" s="83" t="str">
        <f t="shared" ca="1" si="90"/>
        <v/>
      </c>
      <c r="E797" s="81">
        <f t="shared" ca="1" si="87"/>
        <v>0</v>
      </c>
      <c r="F797" s="83"/>
      <c r="G797" s="82" t="str">
        <f t="shared" ca="1" si="91"/>
        <v/>
      </c>
      <c r="H797" s="82" t="str">
        <f t="shared" ca="1" si="92"/>
        <v/>
      </c>
      <c r="I797" s="82" t="str">
        <f t="shared" ca="1" si="93"/>
        <v/>
      </c>
    </row>
    <row r="798" spans="2:9" ht="15" thickBot="1" x14ac:dyDescent="0.35">
      <c r="B798" s="79" t="str">
        <f t="shared" ca="1" si="88"/>
        <v/>
      </c>
      <c r="C798" s="80" t="str">
        <f t="shared" ca="1" si="89"/>
        <v/>
      </c>
      <c r="D798" s="83" t="str">
        <f t="shared" ca="1" si="90"/>
        <v/>
      </c>
      <c r="E798" s="81">
        <f t="shared" ca="1" si="87"/>
        <v>0</v>
      </c>
      <c r="F798" s="83"/>
      <c r="G798" s="82" t="str">
        <f t="shared" ca="1" si="91"/>
        <v/>
      </c>
      <c r="H798" s="82" t="str">
        <f t="shared" ca="1" si="92"/>
        <v/>
      </c>
      <c r="I798" s="82" t="str">
        <f t="shared" ca="1" si="93"/>
        <v/>
      </c>
    </row>
    <row r="799" spans="2:9" ht="15" thickBot="1" x14ac:dyDescent="0.35">
      <c r="B799" s="79" t="str">
        <f t="shared" ca="1" si="88"/>
        <v/>
      </c>
      <c r="C799" s="80" t="str">
        <f t="shared" ca="1" si="89"/>
        <v/>
      </c>
      <c r="D799" s="83" t="str">
        <f t="shared" ca="1" si="90"/>
        <v/>
      </c>
      <c r="E799" s="81">
        <f t="shared" ca="1" si="87"/>
        <v>0</v>
      </c>
      <c r="F799" s="83"/>
      <c r="G799" s="82" t="str">
        <f t="shared" ca="1" si="91"/>
        <v/>
      </c>
      <c r="H799" s="82" t="str">
        <f t="shared" ca="1" si="92"/>
        <v/>
      </c>
      <c r="I799" s="82" t="str">
        <f t="shared" ca="1" si="93"/>
        <v/>
      </c>
    </row>
    <row r="800" spans="2:9" ht="15" thickBot="1" x14ac:dyDescent="0.35">
      <c r="B800" s="79" t="str">
        <f t="shared" ca="1" si="88"/>
        <v/>
      </c>
      <c r="C800" s="80" t="str">
        <f t="shared" ca="1" si="89"/>
        <v/>
      </c>
      <c r="D800" s="83" t="str">
        <f t="shared" ca="1" si="90"/>
        <v/>
      </c>
      <c r="E800" s="81">
        <f t="shared" ca="1" si="87"/>
        <v>0</v>
      </c>
      <c r="F800" s="83"/>
      <c r="G800" s="82" t="str">
        <f t="shared" ca="1" si="91"/>
        <v/>
      </c>
      <c r="H800" s="82" t="str">
        <f t="shared" ca="1" si="92"/>
        <v/>
      </c>
      <c r="I800" s="82" t="str">
        <f t="shared" ca="1" si="93"/>
        <v/>
      </c>
    </row>
    <row r="801" spans="2:9" ht="15" thickBot="1" x14ac:dyDescent="0.35">
      <c r="B801" s="79" t="str">
        <f t="shared" ca="1" si="88"/>
        <v/>
      </c>
      <c r="C801" s="80" t="str">
        <f t="shared" ca="1" si="89"/>
        <v/>
      </c>
      <c r="D801" s="83" t="str">
        <f t="shared" ca="1" si="90"/>
        <v/>
      </c>
      <c r="E801" s="81">
        <f t="shared" ca="1" si="87"/>
        <v>0</v>
      </c>
      <c r="F801" s="83"/>
      <c r="G801" s="82" t="str">
        <f t="shared" ca="1" si="91"/>
        <v/>
      </c>
      <c r="H801" s="82" t="str">
        <f t="shared" ca="1" si="92"/>
        <v/>
      </c>
      <c r="I801" s="82" t="str">
        <f t="shared" ca="1" si="93"/>
        <v/>
      </c>
    </row>
    <row r="802" spans="2:9" ht="15" thickBot="1" x14ac:dyDescent="0.35">
      <c r="B802" s="79" t="str">
        <f t="shared" ca="1" si="88"/>
        <v/>
      </c>
      <c r="C802" s="80" t="str">
        <f t="shared" ca="1" si="89"/>
        <v/>
      </c>
      <c r="D802" s="83" t="str">
        <f t="shared" ca="1" si="90"/>
        <v/>
      </c>
      <c r="E802" s="81">
        <f t="shared" ca="1" si="87"/>
        <v>0</v>
      </c>
      <c r="F802" s="83"/>
      <c r="G802" s="82" t="str">
        <f t="shared" ca="1" si="91"/>
        <v/>
      </c>
      <c r="H802" s="82" t="str">
        <f t="shared" ca="1" si="92"/>
        <v/>
      </c>
      <c r="I802" s="82" t="str">
        <f t="shared" ca="1" si="93"/>
        <v/>
      </c>
    </row>
    <row r="803" spans="2:9" ht="15" thickBot="1" x14ac:dyDescent="0.35">
      <c r="B803" s="79" t="str">
        <f t="shared" ca="1" si="88"/>
        <v/>
      </c>
      <c r="C803" s="80" t="str">
        <f t="shared" ca="1" si="89"/>
        <v/>
      </c>
      <c r="D803" s="83" t="str">
        <f t="shared" ca="1" si="90"/>
        <v/>
      </c>
      <c r="E803" s="81">
        <f t="shared" ca="1" si="87"/>
        <v>0</v>
      </c>
      <c r="F803" s="83"/>
      <c r="G803" s="82" t="str">
        <f t="shared" ca="1" si="91"/>
        <v/>
      </c>
      <c r="H803" s="82" t="str">
        <f t="shared" ca="1" si="92"/>
        <v/>
      </c>
      <c r="I803" s="82" t="str">
        <f t="shared" ca="1" si="93"/>
        <v/>
      </c>
    </row>
    <row r="804" spans="2:9" ht="15" thickBot="1" x14ac:dyDescent="0.35">
      <c r="B804" s="79" t="str">
        <f t="shared" ca="1" si="88"/>
        <v/>
      </c>
      <c r="C804" s="80" t="str">
        <f t="shared" ca="1" si="89"/>
        <v/>
      </c>
      <c r="D804" s="83" t="str">
        <f t="shared" ca="1" si="90"/>
        <v/>
      </c>
      <c r="E804" s="81">
        <f t="shared" ref="E804:E867" ca="1" si="94">IFERROR(IF(I803-D804&lt;$E$13,0,IF(B804=$I$17,$E$13,IF(B804&lt;$I$17,0,IF(MOD(B804-$I$17,$E$18)=0,$E$13,0)))),0)</f>
        <v>0</v>
      </c>
      <c r="F804" s="83"/>
      <c r="G804" s="82" t="str">
        <f t="shared" ca="1" si="91"/>
        <v/>
      </c>
      <c r="H804" s="82" t="str">
        <f t="shared" ca="1" si="92"/>
        <v/>
      </c>
      <c r="I804" s="82" t="str">
        <f t="shared" ca="1" si="93"/>
        <v/>
      </c>
    </row>
    <row r="805" spans="2:9" ht="15" thickBot="1" x14ac:dyDescent="0.35">
      <c r="B805" s="79" t="str">
        <f t="shared" ca="1" si="88"/>
        <v/>
      </c>
      <c r="C805" s="80" t="str">
        <f t="shared" ca="1" si="89"/>
        <v/>
      </c>
      <c r="D805" s="83" t="str">
        <f t="shared" ca="1" si="90"/>
        <v/>
      </c>
      <c r="E805" s="81">
        <f t="shared" ca="1" si="94"/>
        <v>0</v>
      </c>
      <c r="F805" s="83"/>
      <c r="G805" s="82" t="str">
        <f t="shared" ca="1" si="91"/>
        <v/>
      </c>
      <c r="H805" s="82" t="str">
        <f t="shared" ca="1" si="92"/>
        <v/>
      </c>
      <c r="I805" s="82" t="str">
        <f t="shared" ca="1" si="93"/>
        <v/>
      </c>
    </row>
    <row r="806" spans="2:9" ht="15" thickBot="1" x14ac:dyDescent="0.35">
      <c r="B806" s="79" t="str">
        <f t="shared" ca="1" si="88"/>
        <v/>
      </c>
      <c r="C806" s="80" t="str">
        <f t="shared" ca="1" si="89"/>
        <v/>
      </c>
      <c r="D806" s="83" t="str">
        <f t="shared" ca="1" si="90"/>
        <v/>
      </c>
      <c r="E806" s="81">
        <f t="shared" ca="1" si="94"/>
        <v>0</v>
      </c>
      <c r="F806" s="83"/>
      <c r="G806" s="82" t="str">
        <f t="shared" ca="1" si="91"/>
        <v/>
      </c>
      <c r="H806" s="82" t="str">
        <f t="shared" ca="1" si="92"/>
        <v/>
      </c>
      <c r="I806" s="82" t="str">
        <f t="shared" ca="1" si="93"/>
        <v/>
      </c>
    </row>
    <row r="807" spans="2:9" ht="15" thickBot="1" x14ac:dyDescent="0.35">
      <c r="B807" s="79" t="str">
        <f t="shared" ca="1" si="88"/>
        <v/>
      </c>
      <c r="C807" s="80" t="str">
        <f t="shared" ca="1" si="89"/>
        <v/>
      </c>
      <c r="D807" s="83" t="str">
        <f t="shared" ca="1" si="90"/>
        <v/>
      </c>
      <c r="E807" s="81">
        <f t="shared" ca="1" si="94"/>
        <v>0</v>
      </c>
      <c r="F807" s="83"/>
      <c r="G807" s="82" t="str">
        <f t="shared" ca="1" si="91"/>
        <v/>
      </c>
      <c r="H807" s="82" t="str">
        <f t="shared" ca="1" si="92"/>
        <v/>
      </c>
      <c r="I807" s="82" t="str">
        <f t="shared" ca="1" si="93"/>
        <v/>
      </c>
    </row>
    <row r="808" spans="2:9" ht="15" thickBot="1" x14ac:dyDescent="0.35">
      <c r="B808" s="79" t="str">
        <f t="shared" ca="1" si="88"/>
        <v/>
      </c>
      <c r="C808" s="80" t="str">
        <f t="shared" ca="1" si="89"/>
        <v/>
      </c>
      <c r="D808" s="83" t="str">
        <f t="shared" ca="1" si="90"/>
        <v/>
      </c>
      <c r="E808" s="81">
        <f t="shared" ca="1" si="94"/>
        <v>0</v>
      </c>
      <c r="F808" s="83"/>
      <c r="G808" s="82" t="str">
        <f t="shared" ca="1" si="91"/>
        <v/>
      </c>
      <c r="H808" s="82" t="str">
        <f t="shared" ca="1" si="92"/>
        <v/>
      </c>
      <c r="I808" s="82" t="str">
        <f t="shared" ca="1" si="93"/>
        <v/>
      </c>
    </row>
    <row r="809" spans="2:9" ht="15" thickBot="1" x14ac:dyDescent="0.35">
      <c r="B809" s="79" t="str">
        <f t="shared" ca="1" si="88"/>
        <v/>
      </c>
      <c r="C809" s="80" t="str">
        <f t="shared" ca="1" si="89"/>
        <v/>
      </c>
      <c r="D809" s="83" t="str">
        <f t="shared" ca="1" si="90"/>
        <v/>
      </c>
      <c r="E809" s="81">
        <f t="shared" ca="1" si="94"/>
        <v>0</v>
      </c>
      <c r="F809" s="83"/>
      <c r="G809" s="82" t="str">
        <f t="shared" ca="1" si="91"/>
        <v/>
      </c>
      <c r="H809" s="82" t="str">
        <f t="shared" ca="1" si="92"/>
        <v/>
      </c>
      <c r="I809" s="82" t="str">
        <f t="shared" ca="1" si="93"/>
        <v/>
      </c>
    </row>
    <row r="810" spans="2:9" ht="15" thickBot="1" x14ac:dyDescent="0.35">
      <c r="B810" s="79" t="str">
        <f t="shared" ca="1" si="88"/>
        <v/>
      </c>
      <c r="C810" s="80" t="str">
        <f t="shared" ca="1" si="89"/>
        <v/>
      </c>
      <c r="D810" s="83" t="str">
        <f t="shared" ca="1" si="90"/>
        <v/>
      </c>
      <c r="E810" s="81">
        <f t="shared" ca="1" si="94"/>
        <v>0</v>
      </c>
      <c r="F810" s="83"/>
      <c r="G810" s="82" t="str">
        <f t="shared" ca="1" si="91"/>
        <v/>
      </c>
      <c r="H810" s="82" t="str">
        <f t="shared" ca="1" si="92"/>
        <v/>
      </c>
      <c r="I810" s="82" t="str">
        <f t="shared" ca="1" si="93"/>
        <v/>
      </c>
    </row>
    <row r="811" spans="2:9" ht="15" thickBot="1" x14ac:dyDescent="0.35">
      <c r="B811" s="79" t="str">
        <f t="shared" ca="1" si="88"/>
        <v/>
      </c>
      <c r="C811" s="80" t="str">
        <f t="shared" ca="1" si="89"/>
        <v/>
      </c>
      <c r="D811" s="83" t="str">
        <f t="shared" ca="1" si="90"/>
        <v/>
      </c>
      <c r="E811" s="81">
        <f t="shared" ca="1" si="94"/>
        <v>0</v>
      </c>
      <c r="F811" s="83"/>
      <c r="G811" s="82" t="str">
        <f t="shared" ca="1" si="91"/>
        <v/>
      </c>
      <c r="H811" s="82" t="str">
        <f t="shared" ca="1" si="92"/>
        <v/>
      </c>
      <c r="I811" s="82" t="str">
        <f t="shared" ca="1" si="93"/>
        <v/>
      </c>
    </row>
    <row r="812" spans="2:9" ht="15" thickBot="1" x14ac:dyDescent="0.35">
      <c r="B812" s="79" t="str">
        <f t="shared" ca="1" si="88"/>
        <v/>
      </c>
      <c r="C812" s="80" t="str">
        <f t="shared" ca="1" si="89"/>
        <v/>
      </c>
      <c r="D812" s="83" t="str">
        <f t="shared" ca="1" si="90"/>
        <v/>
      </c>
      <c r="E812" s="81">
        <f t="shared" ca="1" si="94"/>
        <v>0</v>
      </c>
      <c r="F812" s="83"/>
      <c r="G812" s="82" t="str">
        <f t="shared" ca="1" si="91"/>
        <v/>
      </c>
      <c r="H812" s="82" t="str">
        <f t="shared" ca="1" si="92"/>
        <v/>
      </c>
      <c r="I812" s="82" t="str">
        <f t="shared" ca="1" si="93"/>
        <v/>
      </c>
    </row>
    <row r="813" spans="2:9" ht="15" thickBot="1" x14ac:dyDescent="0.35">
      <c r="B813" s="79" t="str">
        <f t="shared" ca="1" si="88"/>
        <v/>
      </c>
      <c r="C813" s="80" t="str">
        <f t="shared" ca="1" si="89"/>
        <v/>
      </c>
      <c r="D813" s="83" t="str">
        <f t="shared" ca="1" si="90"/>
        <v/>
      </c>
      <c r="E813" s="81">
        <f t="shared" ca="1" si="94"/>
        <v>0</v>
      </c>
      <c r="F813" s="83"/>
      <c r="G813" s="82" t="str">
        <f t="shared" ca="1" si="91"/>
        <v/>
      </c>
      <c r="H813" s="82" t="str">
        <f t="shared" ca="1" si="92"/>
        <v/>
      </c>
      <c r="I813" s="82" t="str">
        <f t="shared" ca="1" si="93"/>
        <v/>
      </c>
    </row>
    <row r="814" spans="2:9" ht="15" thickBot="1" x14ac:dyDescent="0.35">
      <c r="B814" s="79" t="str">
        <f t="shared" ca="1" si="88"/>
        <v/>
      </c>
      <c r="C814" s="80" t="str">
        <f t="shared" ca="1" si="89"/>
        <v/>
      </c>
      <c r="D814" s="83" t="str">
        <f t="shared" ca="1" si="90"/>
        <v/>
      </c>
      <c r="E814" s="81">
        <f t="shared" ca="1" si="94"/>
        <v>0</v>
      </c>
      <c r="F814" s="83"/>
      <c r="G814" s="82" t="str">
        <f t="shared" ca="1" si="91"/>
        <v/>
      </c>
      <c r="H814" s="82" t="str">
        <f t="shared" ca="1" si="92"/>
        <v/>
      </c>
      <c r="I814" s="82" t="str">
        <f t="shared" ca="1" si="93"/>
        <v/>
      </c>
    </row>
    <row r="815" spans="2:9" ht="15" thickBot="1" x14ac:dyDescent="0.35">
      <c r="B815" s="79" t="str">
        <f t="shared" ref="B815:B878" ca="1" si="95">IFERROR(IF(I814&lt;=0,"",B814+1),"")</f>
        <v/>
      </c>
      <c r="C815" s="80" t="str">
        <f t="shared" ca="1" si="89"/>
        <v/>
      </c>
      <c r="D815" s="83" t="str">
        <f t="shared" ca="1" si="90"/>
        <v/>
      </c>
      <c r="E815" s="81">
        <f t="shared" ca="1" si="94"/>
        <v>0</v>
      </c>
      <c r="F815" s="83"/>
      <c r="G815" s="82" t="str">
        <f t="shared" ca="1" si="91"/>
        <v/>
      </c>
      <c r="H815" s="82" t="str">
        <f t="shared" ca="1" si="92"/>
        <v/>
      </c>
      <c r="I815" s="82" t="str">
        <f t="shared" ca="1" si="93"/>
        <v/>
      </c>
    </row>
    <row r="816" spans="2:9" ht="15" thickBot="1" x14ac:dyDescent="0.35">
      <c r="B816" s="79" t="str">
        <f t="shared" ca="1" si="95"/>
        <v/>
      </c>
      <c r="C816" s="80" t="str">
        <f t="shared" ca="1" si="89"/>
        <v/>
      </c>
      <c r="D816" s="83" t="str">
        <f t="shared" ca="1" si="90"/>
        <v/>
      </c>
      <c r="E816" s="81">
        <f t="shared" ca="1" si="94"/>
        <v>0</v>
      </c>
      <c r="F816" s="83"/>
      <c r="G816" s="82" t="str">
        <f t="shared" ca="1" si="91"/>
        <v/>
      </c>
      <c r="H816" s="82" t="str">
        <f t="shared" ca="1" si="92"/>
        <v/>
      </c>
      <c r="I816" s="82" t="str">
        <f t="shared" ca="1" si="93"/>
        <v/>
      </c>
    </row>
    <row r="817" spans="2:9" ht="15" thickBot="1" x14ac:dyDescent="0.35">
      <c r="B817" s="79" t="str">
        <f t="shared" ca="1" si="95"/>
        <v/>
      </c>
      <c r="C817" s="80" t="str">
        <f t="shared" ca="1" si="89"/>
        <v/>
      </c>
      <c r="D817" s="83" t="str">
        <f t="shared" ca="1" si="90"/>
        <v/>
      </c>
      <c r="E817" s="81">
        <f t="shared" ca="1" si="94"/>
        <v>0</v>
      </c>
      <c r="F817" s="83"/>
      <c r="G817" s="82" t="str">
        <f t="shared" ca="1" si="91"/>
        <v/>
      </c>
      <c r="H817" s="82" t="str">
        <f t="shared" ca="1" si="92"/>
        <v/>
      </c>
      <c r="I817" s="82" t="str">
        <f t="shared" ca="1" si="93"/>
        <v/>
      </c>
    </row>
    <row r="818" spans="2:9" ht="15" thickBot="1" x14ac:dyDescent="0.35">
      <c r="B818" s="79" t="str">
        <f t="shared" ca="1" si="95"/>
        <v/>
      </c>
      <c r="C818" s="80" t="str">
        <f t="shared" ca="1" si="89"/>
        <v/>
      </c>
      <c r="D818" s="83" t="str">
        <f t="shared" ca="1" si="90"/>
        <v/>
      </c>
      <c r="E818" s="81">
        <f t="shared" ca="1" si="94"/>
        <v>0</v>
      </c>
      <c r="F818" s="83"/>
      <c r="G818" s="82" t="str">
        <f t="shared" ca="1" si="91"/>
        <v/>
      </c>
      <c r="H818" s="82" t="str">
        <f t="shared" ca="1" si="92"/>
        <v/>
      </c>
      <c r="I818" s="82" t="str">
        <f t="shared" ca="1" si="93"/>
        <v/>
      </c>
    </row>
    <row r="819" spans="2:9" ht="15" thickBot="1" x14ac:dyDescent="0.35">
      <c r="B819" s="79" t="str">
        <f t="shared" ca="1" si="95"/>
        <v/>
      </c>
      <c r="C819" s="80" t="str">
        <f t="shared" ca="1" si="89"/>
        <v/>
      </c>
      <c r="D819" s="83" t="str">
        <f t="shared" ca="1" si="90"/>
        <v/>
      </c>
      <c r="E819" s="81">
        <f t="shared" ca="1" si="94"/>
        <v>0</v>
      </c>
      <c r="F819" s="83"/>
      <c r="G819" s="82" t="str">
        <f t="shared" ca="1" si="91"/>
        <v/>
      </c>
      <c r="H819" s="82" t="str">
        <f t="shared" ca="1" si="92"/>
        <v/>
      </c>
      <c r="I819" s="82" t="str">
        <f t="shared" ca="1" si="93"/>
        <v/>
      </c>
    </row>
    <row r="820" spans="2:9" ht="15" thickBot="1" x14ac:dyDescent="0.35">
      <c r="B820" s="79" t="str">
        <f t="shared" ca="1" si="95"/>
        <v/>
      </c>
      <c r="C820" s="80" t="str">
        <f t="shared" ca="1" si="89"/>
        <v/>
      </c>
      <c r="D820" s="83" t="str">
        <f t="shared" ca="1" si="90"/>
        <v/>
      </c>
      <c r="E820" s="81">
        <f t="shared" ca="1" si="94"/>
        <v>0</v>
      </c>
      <c r="F820" s="83"/>
      <c r="G820" s="82" t="str">
        <f t="shared" ca="1" si="91"/>
        <v/>
      </c>
      <c r="H820" s="82" t="str">
        <f t="shared" ca="1" si="92"/>
        <v/>
      </c>
      <c r="I820" s="82" t="str">
        <f t="shared" ca="1" si="93"/>
        <v/>
      </c>
    </row>
    <row r="821" spans="2:9" ht="15" thickBot="1" x14ac:dyDescent="0.35">
      <c r="B821" s="79" t="str">
        <f t="shared" ca="1" si="95"/>
        <v/>
      </c>
      <c r="C821" s="80" t="str">
        <f t="shared" ca="1" si="89"/>
        <v/>
      </c>
      <c r="D821" s="83" t="str">
        <f t="shared" ca="1" si="90"/>
        <v/>
      </c>
      <c r="E821" s="81">
        <f t="shared" ca="1" si="94"/>
        <v>0</v>
      </c>
      <c r="F821" s="83"/>
      <c r="G821" s="82" t="str">
        <f t="shared" ca="1" si="91"/>
        <v/>
      </c>
      <c r="H821" s="82" t="str">
        <f t="shared" ca="1" si="92"/>
        <v/>
      </c>
      <c r="I821" s="82" t="str">
        <f t="shared" ca="1" si="93"/>
        <v/>
      </c>
    </row>
    <row r="822" spans="2:9" ht="15" thickBot="1" x14ac:dyDescent="0.35">
      <c r="B822" s="79" t="str">
        <f t="shared" ca="1" si="95"/>
        <v/>
      </c>
      <c r="C822" s="80" t="str">
        <f t="shared" ca="1" si="89"/>
        <v/>
      </c>
      <c r="D822" s="83" t="str">
        <f t="shared" ca="1" si="90"/>
        <v/>
      </c>
      <c r="E822" s="81">
        <f t="shared" ca="1" si="94"/>
        <v>0</v>
      </c>
      <c r="F822" s="83"/>
      <c r="G822" s="82" t="str">
        <f t="shared" ca="1" si="91"/>
        <v/>
      </c>
      <c r="H822" s="82" t="str">
        <f t="shared" ca="1" si="92"/>
        <v/>
      </c>
      <c r="I822" s="82" t="str">
        <f t="shared" ca="1" si="93"/>
        <v/>
      </c>
    </row>
    <row r="823" spans="2:9" ht="15" thickBot="1" x14ac:dyDescent="0.35">
      <c r="B823" s="79" t="str">
        <f t="shared" ca="1" si="95"/>
        <v/>
      </c>
      <c r="C823" s="80" t="str">
        <f t="shared" ca="1" si="89"/>
        <v/>
      </c>
      <c r="D823" s="83" t="str">
        <f t="shared" ca="1" si="90"/>
        <v/>
      </c>
      <c r="E823" s="81">
        <f t="shared" ca="1" si="94"/>
        <v>0</v>
      </c>
      <c r="F823" s="83"/>
      <c r="G823" s="82" t="str">
        <f t="shared" ca="1" si="91"/>
        <v/>
      </c>
      <c r="H823" s="82" t="str">
        <f t="shared" ca="1" si="92"/>
        <v/>
      </c>
      <c r="I823" s="82" t="str">
        <f t="shared" ca="1" si="93"/>
        <v/>
      </c>
    </row>
    <row r="824" spans="2:9" ht="15" thickBot="1" x14ac:dyDescent="0.35">
      <c r="B824" s="79" t="str">
        <f t="shared" ca="1" si="95"/>
        <v/>
      </c>
      <c r="C824" s="80" t="str">
        <f t="shared" ca="1" si="89"/>
        <v/>
      </c>
      <c r="D824" s="83" t="str">
        <f t="shared" ca="1" si="90"/>
        <v/>
      </c>
      <c r="E824" s="81">
        <f t="shared" ca="1" si="94"/>
        <v>0</v>
      </c>
      <c r="F824" s="83"/>
      <c r="G824" s="82" t="str">
        <f t="shared" ca="1" si="91"/>
        <v/>
      </c>
      <c r="H824" s="82" t="str">
        <f t="shared" ca="1" si="92"/>
        <v/>
      </c>
      <c r="I824" s="82" t="str">
        <f t="shared" ca="1" si="93"/>
        <v/>
      </c>
    </row>
    <row r="825" spans="2:9" ht="15" thickBot="1" x14ac:dyDescent="0.35">
      <c r="B825" s="79" t="str">
        <f t="shared" ca="1" si="95"/>
        <v/>
      </c>
      <c r="C825" s="80" t="str">
        <f t="shared" ca="1" si="89"/>
        <v/>
      </c>
      <c r="D825" s="83" t="str">
        <f t="shared" ca="1" si="90"/>
        <v/>
      </c>
      <c r="E825" s="81">
        <f t="shared" ca="1" si="94"/>
        <v>0</v>
      </c>
      <c r="F825" s="83"/>
      <c r="G825" s="82" t="str">
        <f t="shared" ca="1" si="91"/>
        <v/>
      </c>
      <c r="H825" s="82" t="str">
        <f t="shared" ca="1" si="92"/>
        <v/>
      </c>
      <c r="I825" s="82" t="str">
        <f t="shared" ca="1" si="93"/>
        <v/>
      </c>
    </row>
    <row r="826" spans="2:9" ht="15" thickBot="1" x14ac:dyDescent="0.35">
      <c r="B826" s="79" t="str">
        <f t="shared" ca="1" si="95"/>
        <v/>
      </c>
      <c r="C826" s="80" t="str">
        <f t="shared" ca="1" si="89"/>
        <v/>
      </c>
      <c r="D826" s="83" t="str">
        <f t="shared" ca="1" si="90"/>
        <v/>
      </c>
      <c r="E826" s="81">
        <f t="shared" ca="1" si="94"/>
        <v>0</v>
      </c>
      <c r="F826" s="83"/>
      <c r="G826" s="82" t="str">
        <f t="shared" ca="1" si="91"/>
        <v/>
      </c>
      <c r="H826" s="82" t="str">
        <f t="shared" ca="1" si="92"/>
        <v/>
      </c>
      <c r="I826" s="82" t="str">
        <f t="shared" ca="1" si="93"/>
        <v/>
      </c>
    </row>
    <row r="827" spans="2:9" ht="15" thickBot="1" x14ac:dyDescent="0.35">
      <c r="B827" s="79" t="str">
        <f t="shared" ca="1" si="95"/>
        <v/>
      </c>
      <c r="C827" s="80" t="str">
        <f t="shared" ca="1" si="89"/>
        <v/>
      </c>
      <c r="D827" s="83" t="str">
        <f t="shared" ca="1" si="90"/>
        <v/>
      </c>
      <c r="E827" s="81">
        <f t="shared" ca="1" si="94"/>
        <v>0</v>
      </c>
      <c r="F827" s="83"/>
      <c r="G827" s="82" t="str">
        <f t="shared" ca="1" si="91"/>
        <v/>
      </c>
      <c r="H827" s="82" t="str">
        <f t="shared" ca="1" si="92"/>
        <v/>
      </c>
      <c r="I827" s="82" t="str">
        <f t="shared" ca="1" si="93"/>
        <v/>
      </c>
    </row>
    <row r="828" spans="2:9" ht="15" thickBot="1" x14ac:dyDescent="0.35">
      <c r="B828" s="79" t="str">
        <f t="shared" ca="1" si="95"/>
        <v/>
      </c>
      <c r="C828" s="80" t="str">
        <f t="shared" ca="1" si="89"/>
        <v/>
      </c>
      <c r="D828" s="83" t="str">
        <f t="shared" ca="1" si="90"/>
        <v/>
      </c>
      <c r="E828" s="81">
        <f t="shared" ca="1" si="94"/>
        <v>0</v>
      </c>
      <c r="F828" s="83"/>
      <c r="G828" s="82" t="str">
        <f t="shared" ca="1" si="91"/>
        <v/>
      </c>
      <c r="H828" s="82" t="str">
        <f t="shared" ca="1" si="92"/>
        <v/>
      </c>
      <c r="I828" s="82" t="str">
        <f t="shared" ca="1" si="93"/>
        <v/>
      </c>
    </row>
    <row r="829" spans="2:9" ht="15" thickBot="1" x14ac:dyDescent="0.35">
      <c r="B829" s="79" t="str">
        <f t="shared" ca="1" si="95"/>
        <v/>
      </c>
      <c r="C829" s="80" t="str">
        <f t="shared" ca="1" si="89"/>
        <v/>
      </c>
      <c r="D829" s="83" t="str">
        <f t="shared" ca="1" si="90"/>
        <v/>
      </c>
      <c r="E829" s="81">
        <f t="shared" ca="1" si="94"/>
        <v>0</v>
      </c>
      <c r="F829" s="83"/>
      <c r="G829" s="82" t="str">
        <f t="shared" ca="1" si="91"/>
        <v/>
      </c>
      <c r="H829" s="82" t="str">
        <f t="shared" ca="1" si="92"/>
        <v/>
      </c>
      <c r="I829" s="82" t="str">
        <f t="shared" ca="1" si="93"/>
        <v/>
      </c>
    </row>
    <row r="830" spans="2:9" ht="15" thickBot="1" x14ac:dyDescent="0.35">
      <c r="B830" s="79" t="str">
        <f t="shared" ca="1" si="95"/>
        <v/>
      </c>
      <c r="C830" s="80" t="str">
        <f t="shared" ca="1" si="89"/>
        <v/>
      </c>
      <c r="D830" s="83" t="str">
        <f t="shared" ca="1" si="90"/>
        <v/>
      </c>
      <c r="E830" s="81">
        <f t="shared" ca="1" si="94"/>
        <v>0</v>
      </c>
      <c r="F830" s="83"/>
      <c r="G830" s="82" t="str">
        <f t="shared" ca="1" si="91"/>
        <v/>
      </c>
      <c r="H830" s="82" t="str">
        <f t="shared" ca="1" si="92"/>
        <v/>
      </c>
      <c r="I830" s="82" t="str">
        <f t="shared" ca="1" si="93"/>
        <v/>
      </c>
    </row>
    <row r="831" spans="2:9" ht="15" thickBot="1" x14ac:dyDescent="0.35">
      <c r="B831" s="79" t="str">
        <f t="shared" ca="1" si="95"/>
        <v/>
      </c>
      <c r="C831" s="80" t="str">
        <f t="shared" ca="1" si="89"/>
        <v/>
      </c>
      <c r="D831" s="83" t="str">
        <f t="shared" ca="1" si="90"/>
        <v/>
      </c>
      <c r="E831" s="81">
        <f t="shared" ca="1" si="94"/>
        <v>0</v>
      </c>
      <c r="F831" s="83"/>
      <c r="G831" s="82" t="str">
        <f t="shared" ca="1" si="91"/>
        <v/>
      </c>
      <c r="H831" s="82" t="str">
        <f t="shared" ca="1" si="92"/>
        <v/>
      </c>
      <c r="I831" s="82" t="str">
        <f t="shared" ca="1" si="93"/>
        <v/>
      </c>
    </row>
    <row r="832" spans="2:9" ht="15" thickBot="1" x14ac:dyDescent="0.35">
      <c r="B832" s="79" t="str">
        <f t="shared" ca="1" si="95"/>
        <v/>
      </c>
      <c r="C832" s="80" t="str">
        <f t="shared" ca="1" si="89"/>
        <v/>
      </c>
      <c r="D832" s="83" t="str">
        <f t="shared" ca="1" si="90"/>
        <v/>
      </c>
      <c r="E832" s="81">
        <f t="shared" ca="1" si="94"/>
        <v>0</v>
      </c>
      <c r="F832" s="83"/>
      <c r="G832" s="82" t="str">
        <f t="shared" ca="1" si="91"/>
        <v/>
      </c>
      <c r="H832" s="82" t="str">
        <f t="shared" ca="1" si="92"/>
        <v/>
      </c>
      <c r="I832" s="82" t="str">
        <f t="shared" ca="1" si="93"/>
        <v/>
      </c>
    </row>
    <row r="833" spans="2:9" ht="15" thickBot="1" x14ac:dyDescent="0.35">
      <c r="B833" s="79" t="str">
        <f t="shared" ca="1" si="95"/>
        <v/>
      </c>
      <c r="C833" s="80" t="str">
        <f t="shared" ca="1" si="89"/>
        <v/>
      </c>
      <c r="D833" s="83" t="str">
        <f t="shared" ca="1" si="90"/>
        <v/>
      </c>
      <c r="E833" s="81">
        <f t="shared" ca="1" si="94"/>
        <v>0</v>
      </c>
      <c r="F833" s="83"/>
      <c r="G833" s="82" t="str">
        <f t="shared" ca="1" si="91"/>
        <v/>
      </c>
      <c r="H833" s="82" t="str">
        <f t="shared" ca="1" si="92"/>
        <v/>
      </c>
      <c r="I833" s="82" t="str">
        <f t="shared" ca="1" si="93"/>
        <v/>
      </c>
    </row>
    <row r="834" spans="2:9" ht="15" thickBot="1" x14ac:dyDescent="0.35">
      <c r="B834" s="79" t="str">
        <f t="shared" ca="1" si="95"/>
        <v/>
      </c>
      <c r="C834" s="80" t="str">
        <f t="shared" ca="1" si="89"/>
        <v/>
      </c>
      <c r="D834" s="83" t="str">
        <f t="shared" ca="1" si="90"/>
        <v/>
      </c>
      <c r="E834" s="81">
        <f t="shared" ca="1" si="94"/>
        <v>0</v>
      </c>
      <c r="F834" s="83"/>
      <c r="G834" s="82" t="str">
        <f t="shared" ca="1" si="91"/>
        <v/>
      </c>
      <c r="H834" s="82" t="str">
        <f t="shared" ca="1" si="92"/>
        <v/>
      </c>
      <c r="I834" s="82" t="str">
        <f t="shared" ca="1" si="93"/>
        <v/>
      </c>
    </row>
    <row r="835" spans="2:9" ht="15" thickBot="1" x14ac:dyDescent="0.35">
      <c r="B835" s="79" t="str">
        <f t="shared" ca="1" si="95"/>
        <v/>
      </c>
      <c r="C835" s="80" t="str">
        <f t="shared" ca="1" si="89"/>
        <v/>
      </c>
      <c r="D835" s="83" t="str">
        <f t="shared" ca="1" si="90"/>
        <v/>
      </c>
      <c r="E835" s="81">
        <f t="shared" ca="1" si="94"/>
        <v>0</v>
      </c>
      <c r="F835" s="83"/>
      <c r="G835" s="82" t="str">
        <f t="shared" ca="1" si="91"/>
        <v/>
      </c>
      <c r="H835" s="82" t="str">
        <f t="shared" ca="1" si="92"/>
        <v/>
      </c>
      <c r="I835" s="82" t="str">
        <f t="shared" ca="1" si="93"/>
        <v/>
      </c>
    </row>
    <row r="836" spans="2:9" ht="15" thickBot="1" x14ac:dyDescent="0.35">
      <c r="B836" s="79" t="str">
        <f t="shared" ca="1" si="95"/>
        <v/>
      </c>
      <c r="C836" s="80" t="str">
        <f t="shared" ca="1" si="89"/>
        <v/>
      </c>
      <c r="D836" s="83" t="str">
        <f t="shared" ca="1" si="90"/>
        <v/>
      </c>
      <c r="E836" s="81">
        <f t="shared" ca="1" si="94"/>
        <v>0</v>
      </c>
      <c r="F836" s="83"/>
      <c r="G836" s="82" t="str">
        <f t="shared" ca="1" si="91"/>
        <v/>
      </c>
      <c r="H836" s="82" t="str">
        <f t="shared" ca="1" si="92"/>
        <v/>
      </c>
      <c r="I836" s="82" t="str">
        <f t="shared" ca="1" si="93"/>
        <v/>
      </c>
    </row>
    <row r="837" spans="2:9" ht="15" thickBot="1" x14ac:dyDescent="0.35">
      <c r="B837" s="79" t="str">
        <f t="shared" ca="1" si="95"/>
        <v/>
      </c>
      <c r="C837" s="80" t="str">
        <f t="shared" ca="1" si="89"/>
        <v/>
      </c>
      <c r="D837" s="83" t="str">
        <f t="shared" ca="1" si="90"/>
        <v/>
      </c>
      <c r="E837" s="81">
        <f t="shared" ca="1" si="94"/>
        <v>0</v>
      </c>
      <c r="F837" s="83"/>
      <c r="G837" s="82" t="str">
        <f t="shared" ca="1" si="91"/>
        <v/>
      </c>
      <c r="H837" s="82" t="str">
        <f t="shared" ca="1" si="92"/>
        <v/>
      </c>
      <c r="I837" s="82" t="str">
        <f t="shared" ca="1" si="93"/>
        <v/>
      </c>
    </row>
    <row r="838" spans="2:9" ht="15" thickBot="1" x14ac:dyDescent="0.35">
      <c r="B838" s="79" t="str">
        <f t="shared" ca="1" si="95"/>
        <v/>
      </c>
      <c r="C838" s="80" t="str">
        <f t="shared" ca="1" si="89"/>
        <v/>
      </c>
      <c r="D838" s="83" t="str">
        <f t="shared" ca="1" si="90"/>
        <v/>
      </c>
      <c r="E838" s="81">
        <f t="shared" ca="1" si="94"/>
        <v>0</v>
      </c>
      <c r="F838" s="83"/>
      <c r="G838" s="82" t="str">
        <f t="shared" ca="1" si="91"/>
        <v/>
      </c>
      <c r="H838" s="82" t="str">
        <f t="shared" ca="1" si="92"/>
        <v/>
      </c>
      <c r="I838" s="82" t="str">
        <f t="shared" ca="1" si="93"/>
        <v/>
      </c>
    </row>
    <row r="839" spans="2:9" ht="15" thickBot="1" x14ac:dyDescent="0.35">
      <c r="B839" s="79" t="str">
        <f t="shared" ca="1" si="95"/>
        <v/>
      </c>
      <c r="C839" s="80" t="str">
        <f t="shared" ca="1" si="89"/>
        <v/>
      </c>
      <c r="D839" s="83" t="str">
        <f t="shared" ca="1" si="90"/>
        <v/>
      </c>
      <c r="E839" s="81">
        <f t="shared" ca="1" si="94"/>
        <v>0</v>
      </c>
      <c r="F839" s="83"/>
      <c r="G839" s="82" t="str">
        <f t="shared" ca="1" si="91"/>
        <v/>
      </c>
      <c r="H839" s="82" t="str">
        <f t="shared" ca="1" si="92"/>
        <v/>
      </c>
      <c r="I839" s="82" t="str">
        <f t="shared" ca="1" si="93"/>
        <v/>
      </c>
    </row>
    <row r="840" spans="2:9" ht="15" thickBot="1" x14ac:dyDescent="0.35">
      <c r="B840" s="79" t="str">
        <f t="shared" ca="1" si="95"/>
        <v/>
      </c>
      <c r="C840" s="80" t="str">
        <f t="shared" ca="1" si="89"/>
        <v/>
      </c>
      <c r="D840" s="83" t="str">
        <f t="shared" ca="1" si="90"/>
        <v/>
      </c>
      <c r="E840" s="81">
        <f t="shared" ca="1" si="94"/>
        <v>0</v>
      </c>
      <c r="F840" s="83"/>
      <c r="G840" s="82" t="str">
        <f t="shared" ca="1" si="91"/>
        <v/>
      </c>
      <c r="H840" s="82" t="str">
        <f t="shared" ca="1" si="92"/>
        <v/>
      </c>
      <c r="I840" s="82" t="str">
        <f t="shared" ca="1" si="93"/>
        <v/>
      </c>
    </row>
    <row r="841" spans="2:9" ht="15" thickBot="1" x14ac:dyDescent="0.35">
      <c r="B841" s="79" t="str">
        <f t="shared" ca="1" si="95"/>
        <v/>
      </c>
      <c r="C841" s="80" t="str">
        <f t="shared" ca="1" si="89"/>
        <v/>
      </c>
      <c r="D841" s="83" t="str">
        <f t="shared" ca="1" si="90"/>
        <v/>
      </c>
      <c r="E841" s="81">
        <f t="shared" ca="1" si="94"/>
        <v>0</v>
      </c>
      <c r="F841" s="83"/>
      <c r="G841" s="82" t="str">
        <f t="shared" ca="1" si="91"/>
        <v/>
      </c>
      <c r="H841" s="82" t="str">
        <f t="shared" ca="1" si="92"/>
        <v/>
      </c>
      <c r="I841" s="82" t="str">
        <f t="shared" ca="1" si="93"/>
        <v/>
      </c>
    </row>
    <row r="842" spans="2:9" ht="15" thickBot="1" x14ac:dyDescent="0.35">
      <c r="B842" s="79" t="str">
        <f t="shared" ca="1" si="95"/>
        <v/>
      </c>
      <c r="C842" s="80" t="str">
        <f t="shared" ca="1" si="89"/>
        <v/>
      </c>
      <c r="D842" s="83" t="str">
        <f t="shared" ca="1" si="90"/>
        <v/>
      </c>
      <c r="E842" s="81">
        <f t="shared" ca="1" si="94"/>
        <v>0</v>
      </c>
      <c r="F842" s="83"/>
      <c r="G842" s="82" t="str">
        <f t="shared" ca="1" si="91"/>
        <v/>
      </c>
      <c r="H842" s="82" t="str">
        <f t="shared" ca="1" si="92"/>
        <v/>
      </c>
      <c r="I842" s="82" t="str">
        <f t="shared" ca="1" si="93"/>
        <v/>
      </c>
    </row>
    <row r="843" spans="2:9" ht="15" thickBot="1" x14ac:dyDescent="0.35">
      <c r="B843" s="79" t="str">
        <f t="shared" ca="1" si="95"/>
        <v/>
      </c>
      <c r="C843" s="80" t="str">
        <f t="shared" ca="1" si="89"/>
        <v/>
      </c>
      <c r="D843" s="83" t="str">
        <f t="shared" ca="1" si="90"/>
        <v/>
      </c>
      <c r="E843" s="81">
        <f t="shared" ca="1" si="94"/>
        <v>0</v>
      </c>
      <c r="F843" s="83"/>
      <c r="G843" s="82" t="str">
        <f t="shared" ca="1" si="91"/>
        <v/>
      </c>
      <c r="H843" s="82" t="str">
        <f t="shared" ca="1" si="92"/>
        <v/>
      </c>
      <c r="I843" s="82" t="str">
        <f t="shared" ca="1" si="93"/>
        <v/>
      </c>
    </row>
    <row r="844" spans="2:9" ht="15" thickBot="1" x14ac:dyDescent="0.35">
      <c r="B844" s="79" t="str">
        <f t="shared" ca="1" si="95"/>
        <v/>
      </c>
      <c r="C844" s="80" t="str">
        <f t="shared" ca="1" si="89"/>
        <v/>
      </c>
      <c r="D844" s="83" t="str">
        <f t="shared" ca="1" si="90"/>
        <v/>
      </c>
      <c r="E844" s="81">
        <f t="shared" ca="1" si="94"/>
        <v>0</v>
      </c>
      <c r="F844" s="83"/>
      <c r="G844" s="82" t="str">
        <f t="shared" ca="1" si="91"/>
        <v/>
      </c>
      <c r="H844" s="82" t="str">
        <f t="shared" ca="1" si="92"/>
        <v/>
      </c>
      <c r="I844" s="82" t="str">
        <f t="shared" ca="1" si="93"/>
        <v/>
      </c>
    </row>
    <row r="845" spans="2:9" ht="15" thickBot="1" x14ac:dyDescent="0.35">
      <c r="B845" s="79" t="str">
        <f t="shared" ca="1" si="95"/>
        <v/>
      </c>
      <c r="C845" s="80" t="str">
        <f t="shared" ca="1" si="89"/>
        <v/>
      </c>
      <c r="D845" s="83" t="str">
        <f t="shared" ca="1" si="90"/>
        <v/>
      </c>
      <c r="E845" s="81">
        <f t="shared" ca="1" si="94"/>
        <v>0</v>
      </c>
      <c r="F845" s="83"/>
      <c r="G845" s="82" t="str">
        <f t="shared" ca="1" si="91"/>
        <v/>
      </c>
      <c r="H845" s="82" t="str">
        <f t="shared" ca="1" si="92"/>
        <v/>
      </c>
      <c r="I845" s="82" t="str">
        <f t="shared" ca="1" si="93"/>
        <v/>
      </c>
    </row>
    <row r="846" spans="2:9" ht="15" thickBot="1" x14ac:dyDescent="0.35">
      <c r="B846" s="79" t="str">
        <f t="shared" ca="1" si="95"/>
        <v/>
      </c>
      <c r="C846" s="80" t="str">
        <f t="shared" ca="1" si="89"/>
        <v/>
      </c>
      <c r="D846" s="83" t="str">
        <f t="shared" ca="1" si="90"/>
        <v/>
      </c>
      <c r="E846" s="81">
        <f t="shared" ca="1" si="94"/>
        <v>0</v>
      </c>
      <c r="F846" s="83"/>
      <c r="G846" s="82" t="str">
        <f t="shared" ca="1" si="91"/>
        <v/>
      </c>
      <c r="H846" s="82" t="str">
        <f t="shared" ca="1" si="92"/>
        <v/>
      </c>
      <c r="I846" s="82" t="str">
        <f t="shared" ca="1" si="93"/>
        <v/>
      </c>
    </row>
    <row r="847" spans="2:9" ht="15" thickBot="1" x14ac:dyDescent="0.35">
      <c r="B847" s="79" t="str">
        <f t="shared" ca="1" si="95"/>
        <v/>
      </c>
      <c r="C847" s="80" t="str">
        <f t="shared" ca="1" si="89"/>
        <v/>
      </c>
      <c r="D847" s="83" t="str">
        <f t="shared" ca="1" si="90"/>
        <v/>
      </c>
      <c r="E847" s="81">
        <f t="shared" ca="1" si="94"/>
        <v>0</v>
      </c>
      <c r="F847" s="83"/>
      <c r="G847" s="82" t="str">
        <f t="shared" ca="1" si="91"/>
        <v/>
      </c>
      <c r="H847" s="82" t="str">
        <f t="shared" ca="1" si="92"/>
        <v/>
      </c>
      <c r="I847" s="82" t="str">
        <f t="shared" ca="1" si="93"/>
        <v/>
      </c>
    </row>
    <row r="848" spans="2:9" ht="15" thickBot="1" x14ac:dyDescent="0.35">
      <c r="B848" s="79" t="str">
        <f t="shared" ca="1" si="95"/>
        <v/>
      </c>
      <c r="C848" s="80" t="str">
        <f t="shared" ca="1" si="89"/>
        <v/>
      </c>
      <c r="D848" s="83" t="str">
        <f t="shared" ca="1" si="90"/>
        <v/>
      </c>
      <c r="E848" s="81">
        <f t="shared" ca="1" si="94"/>
        <v>0</v>
      </c>
      <c r="F848" s="83"/>
      <c r="G848" s="82" t="str">
        <f t="shared" ca="1" si="91"/>
        <v/>
      </c>
      <c r="H848" s="82" t="str">
        <f t="shared" ca="1" si="92"/>
        <v/>
      </c>
      <c r="I848" s="82" t="str">
        <f t="shared" ca="1" si="93"/>
        <v/>
      </c>
    </row>
    <row r="849" spans="2:9" ht="15" thickBot="1" x14ac:dyDescent="0.35">
      <c r="B849" s="79" t="str">
        <f t="shared" ca="1" si="95"/>
        <v/>
      </c>
      <c r="C849" s="80" t="str">
        <f t="shared" ca="1" si="89"/>
        <v/>
      </c>
      <c r="D849" s="83" t="str">
        <f t="shared" ca="1" si="90"/>
        <v/>
      </c>
      <c r="E849" s="81">
        <f t="shared" ca="1" si="94"/>
        <v>0</v>
      </c>
      <c r="F849" s="83"/>
      <c r="G849" s="82" t="str">
        <f t="shared" ca="1" si="91"/>
        <v/>
      </c>
      <c r="H849" s="82" t="str">
        <f t="shared" ca="1" si="92"/>
        <v/>
      </c>
      <c r="I849" s="82" t="str">
        <f t="shared" ca="1" si="93"/>
        <v/>
      </c>
    </row>
    <row r="850" spans="2:9" ht="15" thickBot="1" x14ac:dyDescent="0.35">
      <c r="B850" s="79" t="str">
        <f t="shared" ca="1" si="95"/>
        <v/>
      </c>
      <c r="C850" s="80" t="str">
        <f t="shared" ca="1" si="89"/>
        <v/>
      </c>
      <c r="D850" s="83" t="str">
        <f t="shared" ca="1" si="90"/>
        <v/>
      </c>
      <c r="E850" s="81">
        <f t="shared" ca="1" si="94"/>
        <v>0</v>
      </c>
      <c r="F850" s="83"/>
      <c r="G850" s="82" t="str">
        <f t="shared" ca="1" si="91"/>
        <v/>
      </c>
      <c r="H850" s="82" t="str">
        <f t="shared" ca="1" si="92"/>
        <v/>
      </c>
      <c r="I850" s="82" t="str">
        <f t="shared" ca="1" si="93"/>
        <v/>
      </c>
    </row>
    <row r="851" spans="2:9" ht="15" thickBot="1" x14ac:dyDescent="0.35">
      <c r="B851" s="79" t="str">
        <f t="shared" ca="1" si="95"/>
        <v/>
      </c>
      <c r="C851" s="80" t="str">
        <f t="shared" ca="1" si="89"/>
        <v/>
      </c>
      <c r="D851" s="83" t="str">
        <f t="shared" ca="1" si="90"/>
        <v/>
      </c>
      <c r="E851" s="81">
        <f t="shared" ca="1" si="94"/>
        <v>0</v>
      </c>
      <c r="F851" s="83"/>
      <c r="G851" s="82" t="str">
        <f t="shared" ca="1" si="91"/>
        <v/>
      </c>
      <c r="H851" s="82" t="str">
        <f t="shared" ca="1" si="92"/>
        <v/>
      </c>
      <c r="I851" s="82" t="str">
        <f t="shared" ca="1" si="93"/>
        <v/>
      </c>
    </row>
    <row r="852" spans="2:9" ht="15" thickBot="1" x14ac:dyDescent="0.35">
      <c r="B852" s="79" t="str">
        <f t="shared" ca="1" si="95"/>
        <v/>
      </c>
      <c r="C852" s="80" t="str">
        <f t="shared" ca="1" si="89"/>
        <v/>
      </c>
      <c r="D852" s="83" t="str">
        <f t="shared" ca="1" si="90"/>
        <v/>
      </c>
      <c r="E852" s="81">
        <f t="shared" ca="1" si="94"/>
        <v>0</v>
      </c>
      <c r="F852" s="83"/>
      <c r="G852" s="82" t="str">
        <f t="shared" ca="1" si="91"/>
        <v/>
      </c>
      <c r="H852" s="82" t="str">
        <f t="shared" ca="1" si="92"/>
        <v/>
      </c>
      <c r="I852" s="82" t="str">
        <f t="shared" ca="1" si="93"/>
        <v/>
      </c>
    </row>
    <row r="853" spans="2:9" ht="15" thickBot="1" x14ac:dyDescent="0.35">
      <c r="B853" s="79" t="str">
        <f t="shared" ca="1" si="95"/>
        <v/>
      </c>
      <c r="C853" s="80" t="str">
        <f t="shared" ca="1" si="89"/>
        <v/>
      </c>
      <c r="D853" s="83" t="str">
        <f t="shared" ca="1" si="90"/>
        <v/>
      </c>
      <c r="E853" s="81">
        <f t="shared" ca="1" si="94"/>
        <v>0</v>
      </c>
      <c r="F853" s="83"/>
      <c r="G853" s="82" t="str">
        <f t="shared" ca="1" si="91"/>
        <v/>
      </c>
      <c r="H853" s="82" t="str">
        <f t="shared" ca="1" si="92"/>
        <v/>
      </c>
      <c r="I853" s="82" t="str">
        <f t="shared" ca="1" si="93"/>
        <v/>
      </c>
    </row>
    <row r="854" spans="2:9" ht="15" thickBot="1" x14ac:dyDescent="0.35">
      <c r="B854" s="79" t="str">
        <f t="shared" ca="1" si="95"/>
        <v/>
      </c>
      <c r="C854" s="80" t="str">
        <f t="shared" ca="1" si="89"/>
        <v/>
      </c>
      <c r="D854" s="83" t="str">
        <f t="shared" ca="1" si="90"/>
        <v/>
      </c>
      <c r="E854" s="81">
        <f t="shared" ca="1" si="94"/>
        <v>0</v>
      </c>
      <c r="F854" s="83"/>
      <c r="G854" s="82" t="str">
        <f t="shared" ca="1" si="91"/>
        <v/>
      </c>
      <c r="H854" s="82" t="str">
        <f t="shared" ca="1" si="92"/>
        <v/>
      </c>
      <c r="I854" s="82" t="str">
        <f t="shared" ca="1" si="93"/>
        <v/>
      </c>
    </row>
    <row r="855" spans="2:9" ht="15" thickBot="1" x14ac:dyDescent="0.35">
      <c r="B855" s="79" t="str">
        <f t="shared" ca="1" si="95"/>
        <v/>
      </c>
      <c r="C855" s="80" t="str">
        <f t="shared" ca="1" si="89"/>
        <v/>
      </c>
      <c r="D855" s="83" t="str">
        <f t="shared" ca="1" si="90"/>
        <v/>
      </c>
      <c r="E855" s="81">
        <f t="shared" ca="1" si="94"/>
        <v>0</v>
      </c>
      <c r="F855" s="83"/>
      <c r="G855" s="82" t="str">
        <f t="shared" ca="1" si="91"/>
        <v/>
      </c>
      <c r="H855" s="82" t="str">
        <f t="shared" ca="1" si="92"/>
        <v/>
      </c>
      <c r="I855" s="82" t="str">
        <f t="shared" ca="1" si="93"/>
        <v/>
      </c>
    </row>
    <row r="856" spans="2:9" ht="15" thickBot="1" x14ac:dyDescent="0.35">
      <c r="B856" s="79" t="str">
        <f t="shared" ca="1" si="95"/>
        <v/>
      </c>
      <c r="C856" s="80" t="str">
        <f t="shared" ref="C856:C919" ca="1" si="96">IF($E$10="End of the Period",IF(B856="","",IF(OR(payment_frequency_5="Weekly",payment_frequency_5="Bi-weekly",payment_frequency_5="Semi-monthly"),first_payment_date_5+B856*VLOOKUP(payment_frequency_5,periodic_table,2,0),EDATE(first_payment_date_5,B856*VLOOKUP(payment_frequency_5,periodic_table,2,0)))),IF(B856="","",IF(OR(payment_frequency_5="Weekly",payment_frequency_5="Bi-weekly",payment_frequency_5="Semi-monthly"),first_payment_date_5+(B856-1)*VLOOKUP(payment_frequency_5,periodic_table,2,0),EDATE(first_payment_date_5,(B856-1)*VLOOKUP(payment_frequency_5,periodic_table,2,0)))))</f>
        <v/>
      </c>
      <c r="D856" s="83" t="str">
        <f t="shared" ref="D856:D919" ca="1" si="97">IF(B856="","",IF(I855&lt;payment_5,I855*(1+rate_5),payment_5))</f>
        <v/>
      </c>
      <c r="E856" s="81">
        <f t="shared" ca="1" si="94"/>
        <v>0</v>
      </c>
      <c r="F856" s="83"/>
      <c r="G856" s="82" t="str">
        <f t="shared" ref="G856:G919" ca="1" si="98">IF(AND(payment_type_5=1,B856=1),0,IF(B856="","",I855*rate_5))</f>
        <v/>
      </c>
      <c r="H856" s="82" t="str">
        <f t="shared" ca="1" si="92"/>
        <v/>
      </c>
      <c r="I856" s="82" t="str">
        <f t="shared" ca="1" si="93"/>
        <v/>
      </c>
    </row>
    <row r="857" spans="2:9" ht="15" thickBot="1" x14ac:dyDescent="0.35">
      <c r="B857" s="79" t="str">
        <f t="shared" ca="1" si="95"/>
        <v/>
      </c>
      <c r="C857" s="80" t="str">
        <f t="shared" ca="1" si="96"/>
        <v/>
      </c>
      <c r="D857" s="83" t="str">
        <f t="shared" ca="1" si="97"/>
        <v/>
      </c>
      <c r="E857" s="81">
        <f t="shared" ca="1" si="94"/>
        <v>0</v>
      </c>
      <c r="F857" s="83"/>
      <c r="G857" s="82" t="str">
        <f t="shared" ca="1" si="98"/>
        <v/>
      </c>
      <c r="H857" s="82" t="str">
        <f t="shared" ref="H857:H920" ca="1" si="99">IF(B857="","",D857-G857+E857+F857)</f>
        <v/>
      </c>
      <c r="I857" s="82" t="str">
        <f t="shared" ref="I857:I920" ca="1" si="100">IFERROR(IF(H857&lt;=0,"",I856-H857),"")</f>
        <v/>
      </c>
    </row>
    <row r="858" spans="2:9" ht="15" thickBot="1" x14ac:dyDescent="0.35">
      <c r="B858" s="79" t="str">
        <f t="shared" ca="1" si="95"/>
        <v/>
      </c>
      <c r="C858" s="80" t="str">
        <f t="shared" ca="1" si="96"/>
        <v/>
      </c>
      <c r="D858" s="83" t="str">
        <f t="shared" ca="1" si="97"/>
        <v/>
      </c>
      <c r="E858" s="81">
        <f t="shared" ca="1" si="94"/>
        <v>0</v>
      </c>
      <c r="F858" s="83"/>
      <c r="G858" s="82" t="str">
        <f t="shared" ca="1" si="98"/>
        <v/>
      </c>
      <c r="H858" s="82" t="str">
        <f t="shared" ca="1" si="99"/>
        <v/>
      </c>
      <c r="I858" s="82" t="str">
        <f t="shared" ca="1" si="100"/>
        <v/>
      </c>
    </row>
    <row r="859" spans="2:9" ht="15" thickBot="1" x14ac:dyDescent="0.35">
      <c r="B859" s="79" t="str">
        <f t="shared" ca="1" si="95"/>
        <v/>
      </c>
      <c r="C859" s="80" t="str">
        <f t="shared" ca="1" si="96"/>
        <v/>
      </c>
      <c r="D859" s="83" t="str">
        <f t="shared" ca="1" si="97"/>
        <v/>
      </c>
      <c r="E859" s="81">
        <f t="shared" ca="1" si="94"/>
        <v>0</v>
      </c>
      <c r="F859" s="83"/>
      <c r="G859" s="82" t="str">
        <f t="shared" ca="1" si="98"/>
        <v/>
      </c>
      <c r="H859" s="82" t="str">
        <f t="shared" ca="1" si="99"/>
        <v/>
      </c>
      <c r="I859" s="82" t="str">
        <f t="shared" ca="1" si="100"/>
        <v/>
      </c>
    </row>
    <row r="860" spans="2:9" ht="15" thickBot="1" x14ac:dyDescent="0.35">
      <c r="B860" s="79" t="str">
        <f t="shared" ca="1" si="95"/>
        <v/>
      </c>
      <c r="C860" s="80" t="str">
        <f t="shared" ca="1" si="96"/>
        <v/>
      </c>
      <c r="D860" s="83" t="str">
        <f t="shared" ca="1" si="97"/>
        <v/>
      </c>
      <c r="E860" s="81">
        <f t="shared" ca="1" si="94"/>
        <v>0</v>
      </c>
      <c r="F860" s="83"/>
      <c r="G860" s="82" t="str">
        <f t="shared" ca="1" si="98"/>
        <v/>
      </c>
      <c r="H860" s="82" t="str">
        <f t="shared" ca="1" si="99"/>
        <v/>
      </c>
      <c r="I860" s="82" t="str">
        <f t="shared" ca="1" si="100"/>
        <v/>
      </c>
    </row>
    <row r="861" spans="2:9" ht="15" thickBot="1" x14ac:dyDescent="0.35">
      <c r="B861" s="79" t="str">
        <f t="shared" ca="1" si="95"/>
        <v/>
      </c>
      <c r="C861" s="80" t="str">
        <f t="shared" ca="1" si="96"/>
        <v/>
      </c>
      <c r="D861" s="83" t="str">
        <f t="shared" ca="1" si="97"/>
        <v/>
      </c>
      <c r="E861" s="81">
        <f t="shared" ca="1" si="94"/>
        <v>0</v>
      </c>
      <c r="F861" s="83"/>
      <c r="G861" s="82" t="str">
        <f t="shared" ca="1" si="98"/>
        <v/>
      </c>
      <c r="H861" s="82" t="str">
        <f t="shared" ca="1" si="99"/>
        <v/>
      </c>
      <c r="I861" s="82" t="str">
        <f t="shared" ca="1" si="100"/>
        <v/>
      </c>
    </row>
    <row r="862" spans="2:9" ht="15" thickBot="1" x14ac:dyDescent="0.35">
      <c r="B862" s="79" t="str">
        <f t="shared" ca="1" si="95"/>
        <v/>
      </c>
      <c r="C862" s="80" t="str">
        <f t="shared" ca="1" si="96"/>
        <v/>
      </c>
      <c r="D862" s="83" t="str">
        <f t="shared" ca="1" si="97"/>
        <v/>
      </c>
      <c r="E862" s="81">
        <f t="shared" ca="1" si="94"/>
        <v>0</v>
      </c>
      <c r="F862" s="83"/>
      <c r="G862" s="82" t="str">
        <f t="shared" ca="1" si="98"/>
        <v/>
      </c>
      <c r="H862" s="82" t="str">
        <f t="shared" ca="1" si="99"/>
        <v/>
      </c>
      <c r="I862" s="82" t="str">
        <f t="shared" ca="1" si="100"/>
        <v/>
      </c>
    </row>
    <row r="863" spans="2:9" ht="15" thickBot="1" x14ac:dyDescent="0.35">
      <c r="B863" s="79" t="str">
        <f t="shared" ca="1" si="95"/>
        <v/>
      </c>
      <c r="C863" s="80" t="str">
        <f t="shared" ca="1" si="96"/>
        <v/>
      </c>
      <c r="D863" s="83" t="str">
        <f t="shared" ca="1" si="97"/>
        <v/>
      </c>
      <c r="E863" s="81">
        <f t="shared" ca="1" si="94"/>
        <v>0</v>
      </c>
      <c r="F863" s="83"/>
      <c r="G863" s="82" t="str">
        <f t="shared" ca="1" si="98"/>
        <v/>
      </c>
      <c r="H863" s="82" t="str">
        <f t="shared" ca="1" si="99"/>
        <v/>
      </c>
      <c r="I863" s="82" t="str">
        <f t="shared" ca="1" si="100"/>
        <v/>
      </c>
    </row>
    <row r="864" spans="2:9" ht="15" thickBot="1" x14ac:dyDescent="0.35">
      <c r="B864" s="79" t="str">
        <f t="shared" ca="1" si="95"/>
        <v/>
      </c>
      <c r="C864" s="80" t="str">
        <f t="shared" ca="1" si="96"/>
        <v/>
      </c>
      <c r="D864" s="83" t="str">
        <f t="shared" ca="1" si="97"/>
        <v/>
      </c>
      <c r="E864" s="81">
        <f t="shared" ca="1" si="94"/>
        <v>0</v>
      </c>
      <c r="F864" s="83"/>
      <c r="G864" s="82" t="str">
        <f t="shared" ca="1" si="98"/>
        <v/>
      </c>
      <c r="H864" s="82" t="str">
        <f t="shared" ca="1" si="99"/>
        <v/>
      </c>
      <c r="I864" s="82" t="str">
        <f t="shared" ca="1" si="100"/>
        <v/>
      </c>
    </row>
    <row r="865" spans="2:9" ht="15" thickBot="1" x14ac:dyDescent="0.35">
      <c r="B865" s="79" t="str">
        <f t="shared" ca="1" si="95"/>
        <v/>
      </c>
      <c r="C865" s="80" t="str">
        <f t="shared" ca="1" si="96"/>
        <v/>
      </c>
      <c r="D865" s="83" t="str">
        <f t="shared" ca="1" si="97"/>
        <v/>
      </c>
      <c r="E865" s="81">
        <f t="shared" ca="1" si="94"/>
        <v>0</v>
      </c>
      <c r="F865" s="83"/>
      <c r="G865" s="82" t="str">
        <f t="shared" ca="1" si="98"/>
        <v/>
      </c>
      <c r="H865" s="82" t="str">
        <f t="shared" ca="1" si="99"/>
        <v/>
      </c>
      <c r="I865" s="82" t="str">
        <f t="shared" ca="1" si="100"/>
        <v/>
      </c>
    </row>
    <row r="866" spans="2:9" ht="15" thickBot="1" x14ac:dyDescent="0.35">
      <c r="B866" s="79" t="str">
        <f t="shared" ca="1" si="95"/>
        <v/>
      </c>
      <c r="C866" s="80" t="str">
        <f t="shared" ca="1" si="96"/>
        <v/>
      </c>
      <c r="D866" s="83" t="str">
        <f t="shared" ca="1" si="97"/>
        <v/>
      </c>
      <c r="E866" s="81">
        <f t="shared" ca="1" si="94"/>
        <v>0</v>
      </c>
      <c r="F866" s="83"/>
      <c r="G866" s="82" t="str">
        <f t="shared" ca="1" si="98"/>
        <v/>
      </c>
      <c r="H866" s="82" t="str">
        <f t="shared" ca="1" si="99"/>
        <v/>
      </c>
      <c r="I866" s="82" t="str">
        <f t="shared" ca="1" si="100"/>
        <v/>
      </c>
    </row>
    <row r="867" spans="2:9" ht="15" thickBot="1" x14ac:dyDescent="0.35">
      <c r="B867" s="79" t="str">
        <f t="shared" ca="1" si="95"/>
        <v/>
      </c>
      <c r="C867" s="80" t="str">
        <f t="shared" ca="1" si="96"/>
        <v/>
      </c>
      <c r="D867" s="83" t="str">
        <f t="shared" ca="1" si="97"/>
        <v/>
      </c>
      <c r="E867" s="81">
        <f t="shared" ca="1" si="94"/>
        <v>0</v>
      </c>
      <c r="F867" s="83"/>
      <c r="G867" s="82" t="str">
        <f t="shared" ca="1" si="98"/>
        <v/>
      </c>
      <c r="H867" s="82" t="str">
        <f t="shared" ca="1" si="99"/>
        <v/>
      </c>
      <c r="I867" s="82" t="str">
        <f t="shared" ca="1" si="100"/>
        <v/>
      </c>
    </row>
    <row r="868" spans="2:9" ht="15" thickBot="1" x14ac:dyDescent="0.35">
      <c r="B868" s="79" t="str">
        <f t="shared" ca="1" si="95"/>
        <v/>
      </c>
      <c r="C868" s="80" t="str">
        <f t="shared" ca="1" si="96"/>
        <v/>
      </c>
      <c r="D868" s="83" t="str">
        <f t="shared" ca="1" si="97"/>
        <v/>
      </c>
      <c r="E868" s="81">
        <f t="shared" ref="E868:E931" ca="1" si="101">IFERROR(IF(I867-D868&lt;$E$13,0,IF(B868=$I$17,$E$13,IF(B868&lt;$I$17,0,IF(MOD(B868-$I$17,$E$18)=0,$E$13,0)))),0)</f>
        <v>0</v>
      </c>
      <c r="F868" s="83"/>
      <c r="G868" s="82" t="str">
        <f t="shared" ca="1" si="98"/>
        <v/>
      </c>
      <c r="H868" s="82" t="str">
        <f t="shared" ca="1" si="99"/>
        <v/>
      </c>
      <c r="I868" s="82" t="str">
        <f t="shared" ca="1" si="100"/>
        <v/>
      </c>
    </row>
    <row r="869" spans="2:9" ht="15" thickBot="1" x14ac:dyDescent="0.35">
      <c r="B869" s="79" t="str">
        <f t="shared" ca="1" si="95"/>
        <v/>
      </c>
      <c r="C869" s="80" t="str">
        <f t="shared" ca="1" si="96"/>
        <v/>
      </c>
      <c r="D869" s="83" t="str">
        <f t="shared" ca="1" si="97"/>
        <v/>
      </c>
      <c r="E869" s="81">
        <f t="shared" ca="1" si="101"/>
        <v>0</v>
      </c>
      <c r="F869" s="83"/>
      <c r="G869" s="82" t="str">
        <f t="shared" ca="1" si="98"/>
        <v/>
      </c>
      <c r="H869" s="82" t="str">
        <f t="shared" ca="1" si="99"/>
        <v/>
      </c>
      <c r="I869" s="82" t="str">
        <f t="shared" ca="1" si="100"/>
        <v/>
      </c>
    </row>
    <row r="870" spans="2:9" ht="15" thickBot="1" x14ac:dyDescent="0.35">
      <c r="B870" s="79" t="str">
        <f t="shared" ca="1" si="95"/>
        <v/>
      </c>
      <c r="C870" s="80" t="str">
        <f t="shared" ca="1" si="96"/>
        <v/>
      </c>
      <c r="D870" s="83" t="str">
        <f t="shared" ca="1" si="97"/>
        <v/>
      </c>
      <c r="E870" s="81">
        <f t="shared" ca="1" si="101"/>
        <v>0</v>
      </c>
      <c r="F870" s="83"/>
      <c r="G870" s="82" t="str">
        <f t="shared" ca="1" si="98"/>
        <v/>
      </c>
      <c r="H870" s="82" t="str">
        <f t="shared" ca="1" si="99"/>
        <v/>
      </c>
      <c r="I870" s="82" t="str">
        <f t="shared" ca="1" si="100"/>
        <v/>
      </c>
    </row>
    <row r="871" spans="2:9" ht="15" thickBot="1" x14ac:dyDescent="0.35">
      <c r="B871" s="79" t="str">
        <f t="shared" ca="1" si="95"/>
        <v/>
      </c>
      <c r="C871" s="80" t="str">
        <f t="shared" ca="1" si="96"/>
        <v/>
      </c>
      <c r="D871" s="83" t="str">
        <f t="shared" ca="1" si="97"/>
        <v/>
      </c>
      <c r="E871" s="81">
        <f t="shared" ca="1" si="101"/>
        <v>0</v>
      </c>
      <c r="F871" s="83"/>
      <c r="G871" s="82" t="str">
        <f t="shared" ca="1" si="98"/>
        <v/>
      </c>
      <c r="H871" s="82" t="str">
        <f t="shared" ca="1" si="99"/>
        <v/>
      </c>
      <c r="I871" s="82" t="str">
        <f t="shared" ca="1" si="100"/>
        <v/>
      </c>
    </row>
    <row r="872" spans="2:9" ht="15" thickBot="1" x14ac:dyDescent="0.35">
      <c r="B872" s="79" t="str">
        <f t="shared" ca="1" si="95"/>
        <v/>
      </c>
      <c r="C872" s="80" t="str">
        <f t="shared" ca="1" si="96"/>
        <v/>
      </c>
      <c r="D872" s="83" t="str">
        <f t="shared" ca="1" si="97"/>
        <v/>
      </c>
      <c r="E872" s="81">
        <f t="shared" ca="1" si="101"/>
        <v>0</v>
      </c>
      <c r="F872" s="83"/>
      <c r="G872" s="82" t="str">
        <f t="shared" ca="1" si="98"/>
        <v/>
      </c>
      <c r="H872" s="82" t="str">
        <f t="shared" ca="1" si="99"/>
        <v/>
      </c>
      <c r="I872" s="82" t="str">
        <f t="shared" ca="1" si="100"/>
        <v/>
      </c>
    </row>
    <row r="873" spans="2:9" ht="15" thickBot="1" x14ac:dyDescent="0.35">
      <c r="B873" s="79" t="str">
        <f t="shared" ca="1" si="95"/>
        <v/>
      </c>
      <c r="C873" s="80" t="str">
        <f t="shared" ca="1" si="96"/>
        <v/>
      </c>
      <c r="D873" s="83" t="str">
        <f t="shared" ca="1" si="97"/>
        <v/>
      </c>
      <c r="E873" s="81">
        <f t="shared" ca="1" si="101"/>
        <v>0</v>
      </c>
      <c r="F873" s="83"/>
      <c r="G873" s="82" t="str">
        <f t="shared" ca="1" si="98"/>
        <v/>
      </c>
      <c r="H873" s="82" t="str">
        <f t="shared" ca="1" si="99"/>
        <v/>
      </c>
      <c r="I873" s="82" t="str">
        <f t="shared" ca="1" si="100"/>
        <v/>
      </c>
    </row>
    <row r="874" spans="2:9" ht="15" thickBot="1" x14ac:dyDescent="0.35">
      <c r="B874" s="79" t="str">
        <f t="shared" ca="1" si="95"/>
        <v/>
      </c>
      <c r="C874" s="80" t="str">
        <f t="shared" ca="1" si="96"/>
        <v/>
      </c>
      <c r="D874" s="83" t="str">
        <f t="shared" ca="1" si="97"/>
        <v/>
      </c>
      <c r="E874" s="81">
        <f t="shared" ca="1" si="101"/>
        <v>0</v>
      </c>
      <c r="F874" s="83"/>
      <c r="G874" s="82" t="str">
        <f t="shared" ca="1" si="98"/>
        <v/>
      </c>
      <c r="H874" s="82" t="str">
        <f t="shared" ca="1" si="99"/>
        <v/>
      </c>
      <c r="I874" s="82" t="str">
        <f t="shared" ca="1" si="100"/>
        <v/>
      </c>
    </row>
    <row r="875" spans="2:9" ht="15" thickBot="1" x14ac:dyDescent="0.35">
      <c r="B875" s="79" t="str">
        <f t="shared" ca="1" si="95"/>
        <v/>
      </c>
      <c r="C875" s="80" t="str">
        <f t="shared" ca="1" si="96"/>
        <v/>
      </c>
      <c r="D875" s="83" t="str">
        <f t="shared" ca="1" si="97"/>
        <v/>
      </c>
      <c r="E875" s="81">
        <f t="shared" ca="1" si="101"/>
        <v>0</v>
      </c>
      <c r="F875" s="83"/>
      <c r="G875" s="82" t="str">
        <f t="shared" ca="1" si="98"/>
        <v/>
      </c>
      <c r="H875" s="82" t="str">
        <f t="shared" ca="1" si="99"/>
        <v/>
      </c>
      <c r="I875" s="82" t="str">
        <f t="shared" ca="1" si="100"/>
        <v/>
      </c>
    </row>
    <row r="876" spans="2:9" ht="15" thickBot="1" x14ac:dyDescent="0.35">
      <c r="B876" s="79" t="str">
        <f t="shared" ca="1" si="95"/>
        <v/>
      </c>
      <c r="C876" s="80" t="str">
        <f t="shared" ca="1" si="96"/>
        <v/>
      </c>
      <c r="D876" s="83" t="str">
        <f t="shared" ca="1" si="97"/>
        <v/>
      </c>
      <c r="E876" s="81">
        <f t="shared" ca="1" si="101"/>
        <v>0</v>
      </c>
      <c r="F876" s="83"/>
      <c r="G876" s="82" t="str">
        <f t="shared" ca="1" si="98"/>
        <v/>
      </c>
      <c r="H876" s="82" t="str">
        <f t="shared" ca="1" si="99"/>
        <v/>
      </c>
      <c r="I876" s="82" t="str">
        <f t="shared" ca="1" si="100"/>
        <v/>
      </c>
    </row>
    <row r="877" spans="2:9" ht="15" thickBot="1" x14ac:dyDescent="0.35">
      <c r="B877" s="79" t="str">
        <f t="shared" ca="1" si="95"/>
        <v/>
      </c>
      <c r="C877" s="80" t="str">
        <f t="shared" ca="1" si="96"/>
        <v/>
      </c>
      <c r="D877" s="83" t="str">
        <f t="shared" ca="1" si="97"/>
        <v/>
      </c>
      <c r="E877" s="81">
        <f t="shared" ca="1" si="101"/>
        <v>0</v>
      </c>
      <c r="F877" s="83"/>
      <c r="G877" s="82" t="str">
        <f t="shared" ca="1" si="98"/>
        <v/>
      </c>
      <c r="H877" s="82" t="str">
        <f t="shared" ca="1" si="99"/>
        <v/>
      </c>
      <c r="I877" s="82" t="str">
        <f t="shared" ca="1" si="100"/>
        <v/>
      </c>
    </row>
    <row r="878" spans="2:9" ht="15" thickBot="1" x14ac:dyDescent="0.35">
      <c r="B878" s="79" t="str">
        <f t="shared" ca="1" si="95"/>
        <v/>
      </c>
      <c r="C878" s="80" t="str">
        <f t="shared" ca="1" si="96"/>
        <v/>
      </c>
      <c r="D878" s="83" t="str">
        <f t="shared" ca="1" si="97"/>
        <v/>
      </c>
      <c r="E878" s="81">
        <f t="shared" ca="1" si="101"/>
        <v>0</v>
      </c>
      <c r="F878" s="83"/>
      <c r="G878" s="82" t="str">
        <f t="shared" ca="1" si="98"/>
        <v/>
      </c>
      <c r="H878" s="82" t="str">
        <f t="shared" ca="1" si="99"/>
        <v/>
      </c>
      <c r="I878" s="82" t="str">
        <f t="shared" ca="1" si="100"/>
        <v/>
      </c>
    </row>
    <row r="879" spans="2:9" ht="15" thickBot="1" x14ac:dyDescent="0.35">
      <c r="B879" s="79" t="str">
        <f t="shared" ref="B879:B942" ca="1" si="102">IFERROR(IF(I878&lt;=0,"",B878+1),"")</f>
        <v/>
      </c>
      <c r="C879" s="80" t="str">
        <f t="shared" ca="1" si="96"/>
        <v/>
      </c>
      <c r="D879" s="83" t="str">
        <f t="shared" ca="1" si="97"/>
        <v/>
      </c>
      <c r="E879" s="81">
        <f t="shared" ca="1" si="101"/>
        <v>0</v>
      </c>
      <c r="F879" s="83"/>
      <c r="G879" s="82" t="str">
        <f t="shared" ca="1" si="98"/>
        <v/>
      </c>
      <c r="H879" s="82" t="str">
        <f t="shared" ca="1" si="99"/>
        <v/>
      </c>
      <c r="I879" s="82" t="str">
        <f t="shared" ca="1" si="100"/>
        <v/>
      </c>
    </row>
    <row r="880" spans="2:9" ht="15" thickBot="1" x14ac:dyDescent="0.35">
      <c r="B880" s="79" t="str">
        <f t="shared" ca="1" si="102"/>
        <v/>
      </c>
      <c r="C880" s="80" t="str">
        <f t="shared" ca="1" si="96"/>
        <v/>
      </c>
      <c r="D880" s="83" t="str">
        <f t="shared" ca="1" si="97"/>
        <v/>
      </c>
      <c r="E880" s="81">
        <f t="shared" ca="1" si="101"/>
        <v>0</v>
      </c>
      <c r="F880" s="83"/>
      <c r="G880" s="82" t="str">
        <f t="shared" ca="1" si="98"/>
        <v/>
      </c>
      <c r="H880" s="82" t="str">
        <f t="shared" ca="1" si="99"/>
        <v/>
      </c>
      <c r="I880" s="82" t="str">
        <f t="shared" ca="1" si="100"/>
        <v/>
      </c>
    </row>
    <row r="881" spans="2:9" ht="15" thickBot="1" x14ac:dyDescent="0.35">
      <c r="B881" s="79" t="str">
        <f t="shared" ca="1" si="102"/>
        <v/>
      </c>
      <c r="C881" s="80" t="str">
        <f t="shared" ca="1" si="96"/>
        <v/>
      </c>
      <c r="D881" s="83" t="str">
        <f t="shared" ca="1" si="97"/>
        <v/>
      </c>
      <c r="E881" s="81">
        <f t="shared" ca="1" si="101"/>
        <v>0</v>
      </c>
      <c r="F881" s="83"/>
      <c r="G881" s="82" t="str">
        <f t="shared" ca="1" si="98"/>
        <v/>
      </c>
      <c r="H881" s="82" t="str">
        <f t="shared" ca="1" si="99"/>
        <v/>
      </c>
      <c r="I881" s="82" t="str">
        <f t="shared" ca="1" si="100"/>
        <v/>
      </c>
    </row>
    <row r="882" spans="2:9" ht="15" thickBot="1" x14ac:dyDescent="0.35">
      <c r="B882" s="79" t="str">
        <f t="shared" ca="1" si="102"/>
        <v/>
      </c>
      <c r="C882" s="80" t="str">
        <f t="shared" ca="1" si="96"/>
        <v/>
      </c>
      <c r="D882" s="83" t="str">
        <f t="shared" ca="1" si="97"/>
        <v/>
      </c>
      <c r="E882" s="81">
        <f t="shared" ca="1" si="101"/>
        <v>0</v>
      </c>
      <c r="F882" s="83"/>
      <c r="G882" s="82" t="str">
        <f t="shared" ca="1" si="98"/>
        <v/>
      </c>
      <c r="H882" s="82" t="str">
        <f t="shared" ca="1" si="99"/>
        <v/>
      </c>
      <c r="I882" s="82" t="str">
        <f t="shared" ca="1" si="100"/>
        <v/>
      </c>
    </row>
    <row r="883" spans="2:9" ht="15" thickBot="1" x14ac:dyDescent="0.35">
      <c r="B883" s="79" t="str">
        <f t="shared" ca="1" si="102"/>
        <v/>
      </c>
      <c r="C883" s="80" t="str">
        <f t="shared" ca="1" si="96"/>
        <v/>
      </c>
      <c r="D883" s="83" t="str">
        <f t="shared" ca="1" si="97"/>
        <v/>
      </c>
      <c r="E883" s="81">
        <f t="shared" ca="1" si="101"/>
        <v>0</v>
      </c>
      <c r="F883" s="83"/>
      <c r="G883" s="82" t="str">
        <f t="shared" ca="1" si="98"/>
        <v/>
      </c>
      <c r="H883" s="82" t="str">
        <f t="shared" ca="1" si="99"/>
        <v/>
      </c>
      <c r="I883" s="82" t="str">
        <f t="shared" ca="1" si="100"/>
        <v/>
      </c>
    </row>
    <row r="884" spans="2:9" ht="15" thickBot="1" x14ac:dyDescent="0.35">
      <c r="B884" s="79" t="str">
        <f t="shared" ca="1" si="102"/>
        <v/>
      </c>
      <c r="C884" s="80" t="str">
        <f t="shared" ca="1" si="96"/>
        <v/>
      </c>
      <c r="D884" s="83" t="str">
        <f t="shared" ca="1" si="97"/>
        <v/>
      </c>
      <c r="E884" s="81">
        <f t="shared" ca="1" si="101"/>
        <v>0</v>
      </c>
      <c r="F884" s="83"/>
      <c r="G884" s="82" t="str">
        <f t="shared" ca="1" si="98"/>
        <v/>
      </c>
      <c r="H884" s="82" t="str">
        <f t="shared" ca="1" si="99"/>
        <v/>
      </c>
      <c r="I884" s="82" t="str">
        <f t="shared" ca="1" si="100"/>
        <v/>
      </c>
    </row>
    <row r="885" spans="2:9" ht="15" thickBot="1" x14ac:dyDescent="0.35">
      <c r="B885" s="79" t="str">
        <f t="shared" ca="1" si="102"/>
        <v/>
      </c>
      <c r="C885" s="80" t="str">
        <f t="shared" ca="1" si="96"/>
        <v/>
      </c>
      <c r="D885" s="83" t="str">
        <f t="shared" ca="1" si="97"/>
        <v/>
      </c>
      <c r="E885" s="81">
        <f t="shared" ca="1" si="101"/>
        <v>0</v>
      </c>
      <c r="F885" s="83"/>
      <c r="G885" s="82" t="str">
        <f t="shared" ca="1" si="98"/>
        <v/>
      </c>
      <c r="H885" s="82" t="str">
        <f t="shared" ca="1" si="99"/>
        <v/>
      </c>
      <c r="I885" s="82" t="str">
        <f t="shared" ca="1" si="100"/>
        <v/>
      </c>
    </row>
    <row r="886" spans="2:9" ht="15" thickBot="1" x14ac:dyDescent="0.35">
      <c r="B886" s="79" t="str">
        <f t="shared" ca="1" si="102"/>
        <v/>
      </c>
      <c r="C886" s="80" t="str">
        <f t="shared" ca="1" si="96"/>
        <v/>
      </c>
      <c r="D886" s="83" t="str">
        <f t="shared" ca="1" si="97"/>
        <v/>
      </c>
      <c r="E886" s="81">
        <f t="shared" ca="1" si="101"/>
        <v>0</v>
      </c>
      <c r="F886" s="83"/>
      <c r="G886" s="82" t="str">
        <f t="shared" ca="1" si="98"/>
        <v/>
      </c>
      <c r="H886" s="82" t="str">
        <f t="shared" ca="1" si="99"/>
        <v/>
      </c>
      <c r="I886" s="82" t="str">
        <f t="shared" ca="1" si="100"/>
        <v/>
      </c>
    </row>
    <row r="887" spans="2:9" ht="15" thickBot="1" x14ac:dyDescent="0.35">
      <c r="B887" s="79" t="str">
        <f t="shared" ca="1" si="102"/>
        <v/>
      </c>
      <c r="C887" s="80" t="str">
        <f t="shared" ca="1" si="96"/>
        <v/>
      </c>
      <c r="D887" s="83" t="str">
        <f t="shared" ca="1" si="97"/>
        <v/>
      </c>
      <c r="E887" s="81">
        <f t="shared" ca="1" si="101"/>
        <v>0</v>
      </c>
      <c r="F887" s="83"/>
      <c r="G887" s="82" t="str">
        <f t="shared" ca="1" si="98"/>
        <v/>
      </c>
      <c r="H887" s="82" t="str">
        <f t="shared" ca="1" si="99"/>
        <v/>
      </c>
      <c r="I887" s="82" t="str">
        <f t="shared" ca="1" si="100"/>
        <v/>
      </c>
    </row>
    <row r="888" spans="2:9" ht="15" thickBot="1" x14ac:dyDescent="0.35">
      <c r="B888" s="79" t="str">
        <f t="shared" ca="1" si="102"/>
        <v/>
      </c>
      <c r="C888" s="80" t="str">
        <f t="shared" ca="1" si="96"/>
        <v/>
      </c>
      <c r="D888" s="83" t="str">
        <f t="shared" ca="1" si="97"/>
        <v/>
      </c>
      <c r="E888" s="81">
        <f t="shared" ca="1" si="101"/>
        <v>0</v>
      </c>
      <c r="F888" s="83"/>
      <c r="G888" s="82" t="str">
        <f t="shared" ca="1" si="98"/>
        <v/>
      </c>
      <c r="H888" s="82" t="str">
        <f t="shared" ca="1" si="99"/>
        <v/>
      </c>
      <c r="I888" s="82" t="str">
        <f t="shared" ca="1" si="100"/>
        <v/>
      </c>
    </row>
    <row r="889" spans="2:9" ht="15" thickBot="1" x14ac:dyDescent="0.35">
      <c r="B889" s="79" t="str">
        <f t="shared" ca="1" si="102"/>
        <v/>
      </c>
      <c r="C889" s="80" t="str">
        <f t="shared" ca="1" si="96"/>
        <v/>
      </c>
      <c r="D889" s="83" t="str">
        <f t="shared" ca="1" si="97"/>
        <v/>
      </c>
      <c r="E889" s="81">
        <f t="shared" ca="1" si="101"/>
        <v>0</v>
      </c>
      <c r="F889" s="83"/>
      <c r="G889" s="82" t="str">
        <f t="shared" ca="1" si="98"/>
        <v/>
      </c>
      <c r="H889" s="82" t="str">
        <f t="shared" ca="1" si="99"/>
        <v/>
      </c>
      <c r="I889" s="82" t="str">
        <f t="shared" ca="1" si="100"/>
        <v/>
      </c>
    </row>
    <row r="890" spans="2:9" ht="15" thickBot="1" x14ac:dyDescent="0.35">
      <c r="B890" s="79" t="str">
        <f t="shared" ca="1" si="102"/>
        <v/>
      </c>
      <c r="C890" s="80" t="str">
        <f t="shared" ca="1" si="96"/>
        <v/>
      </c>
      <c r="D890" s="83" t="str">
        <f t="shared" ca="1" si="97"/>
        <v/>
      </c>
      <c r="E890" s="81">
        <f t="shared" ca="1" si="101"/>
        <v>0</v>
      </c>
      <c r="F890" s="83"/>
      <c r="G890" s="82" t="str">
        <f t="shared" ca="1" si="98"/>
        <v/>
      </c>
      <c r="H890" s="82" t="str">
        <f t="shared" ca="1" si="99"/>
        <v/>
      </c>
      <c r="I890" s="82" t="str">
        <f t="shared" ca="1" si="100"/>
        <v/>
      </c>
    </row>
    <row r="891" spans="2:9" ht="15" thickBot="1" x14ac:dyDescent="0.35">
      <c r="B891" s="79" t="str">
        <f t="shared" ca="1" si="102"/>
        <v/>
      </c>
      <c r="C891" s="80" t="str">
        <f t="shared" ca="1" si="96"/>
        <v/>
      </c>
      <c r="D891" s="83" t="str">
        <f t="shared" ca="1" si="97"/>
        <v/>
      </c>
      <c r="E891" s="81">
        <f t="shared" ca="1" si="101"/>
        <v>0</v>
      </c>
      <c r="F891" s="83"/>
      <c r="G891" s="82" t="str">
        <f t="shared" ca="1" si="98"/>
        <v/>
      </c>
      <c r="H891" s="82" t="str">
        <f t="shared" ca="1" si="99"/>
        <v/>
      </c>
      <c r="I891" s="82" t="str">
        <f t="shared" ca="1" si="100"/>
        <v/>
      </c>
    </row>
    <row r="892" spans="2:9" ht="15" thickBot="1" x14ac:dyDescent="0.35">
      <c r="B892" s="79" t="str">
        <f t="shared" ca="1" si="102"/>
        <v/>
      </c>
      <c r="C892" s="80" t="str">
        <f t="shared" ca="1" si="96"/>
        <v/>
      </c>
      <c r="D892" s="83" t="str">
        <f t="shared" ca="1" si="97"/>
        <v/>
      </c>
      <c r="E892" s="81">
        <f t="shared" ca="1" si="101"/>
        <v>0</v>
      </c>
      <c r="F892" s="83"/>
      <c r="G892" s="82" t="str">
        <f t="shared" ca="1" si="98"/>
        <v/>
      </c>
      <c r="H892" s="82" t="str">
        <f t="shared" ca="1" si="99"/>
        <v/>
      </c>
      <c r="I892" s="82" t="str">
        <f t="shared" ca="1" si="100"/>
        <v/>
      </c>
    </row>
    <row r="893" spans="2:9" ht="15" thickBot="1" x14ac:dyDescent="0.35">
      <c r="B893" s="79" t="str">
        <f t="shared" ca="1" si="102"/>
        <v/>
      </c>
      <c r="C893" s="80" t="str">
        <f t="shared" ca="1" si="96"/>
        <v/>
      </c>
      <c r="D893" s="83" t="str">
        <f t="shared" ca="1" si="97"/>
        <v/>
      </c>
      <c r="E893" s="81">
        <f t="shared" ca="1" si="101"/>
        <v>0</v>
      </c>
      <c r="F893" s="83"/>
      <c r="G893" s="82" t="str">
        <f t="shared" ca="1" si="98"/>
        <v/>
      </c>
      <c r="H893" s="82" t="str">
        <f t="shared" ca="1" si="99"/>
        <v/>
      </c>
      <c r="I893" s="82" t="str">
        <f t="shared" ca="1" si="100"/>
        <v/>
      </c>
    </row>
    <row r="894" spans="2:9" ht="15" thickBot="1" x14ac:dyDescent="0.35">
      <c r="B894" s="79" t="str">
        <f t="shared" ca="1" si="102"/>
        <v/>
      </c>
      <c r="C894" s="80" t="str">
        <f t="shared" ca="1" si="96"/>
        <v/>
      </c>
      <c r="D894" s="83" t="str">
        <f t="shared" ca="1" si="97"/>
        <v/>
      </c>
      <c r="E894" s="81">
        <f t="shared" ca="1" si="101"/>
        <v>0</v>
      </c>
      <c r="F894" s="83"/>
      <c r="G894" s="82" t="str">
        <f t="shared" ca="1" si="98"/>
        <v/>
      </c>
      <c r="H894" s="82" t="str">
        <f t="shared" ca="1" si="99"/>
        <v/>
      </c>
      <c r="I894" s="82" t="str">
        <f t="shared" ca="1" si="100"/>
        <v/>
      </c>
    </row>
    <row r="895" spans="2:9" ht="15" thickBot="1" x14ac:dyDescent="0.35">
      <c r="B895" s="79" t="str">
        <f t="shared" ca="1" si="102"/>
        <v/>
      </c>
      <c r="C895" s="80" t="str">
        <f t="shared" ca="1" si="96"/>
        <v/>
      </c>
      <c r="D895" s="83" t="str">
        <f t="shared" ca="1" si="97"/>
        <v/>
      </c>
      <c r="E895" s="81">
        <f t="shared" ca="1" si="101"/>
        <v>0</v>
      </c>
      <c r="F895" s="83"/>
      <c r="G895" s="82" t="str">
        <f t="shared" ca="1" si="98"/>
        <v/>
      </c>
      <c r="H895" s="82" t="str">
        <f t="shared" ca="1" si="99"/>
        <v/>
      </c>
      <c r="I895" s="82" t="str">
        <f t="shared" ca="1" si="100"/>
        <v/>
      </c>
    </row>
    <row r="896" spans="2:9" ht="15" thickBot="1" x14ac:dyDescent="0.35">
      <c r="B896" s="79" t="str">
        <f t="shared" ca="1" si="102"/>
        <v/>
      </c>
      <c r="C896" s="80" t="str">
        <f t="shared" ca="1" si="96"/>
        <v/>
      </c>
      <c r="D896" s="83" t="str">
        <f t="shared" ca="1" si="97"/>
        <v/>
      </c>
      <c r="E896" s="81">
        <f t="shared" ca="1" si="101"/>
        <v>0</v>
      </c>
      <c r="F896" s="83"/>
      <c r="G896" s="82" t="str">
        <f t="shared" ca="1" si="98"/>
        <v/>
      </c>
      <c r="H896" s="82" t="str">
        <f t="shared" ca="1" si="99"/>
        <v/>
      </c>
      <c r="I896" s="82" t="str">
        <f t="shared" ca="1" si="100"/>
        <v/>
      </c>
    </row>
    <row r="897" spans="2:9" ht="15" thickBot="1" x14ac:dyDescent="0.35">
      <c r="B897" s="79" t="str">
        <f t="shared" ca="1" si="102"/>
        <v/>
      </c>
      <c r="C897" s="80" t="str">
        <f t="shared" ca="1" si="96"/>
        <v/>
      </c>
      <c r="D897" s="83" t="str">
        <f t="shared" ca="1" si="97"/>
        <v/>
      </c>
      <c r="E897" s="81">
        <f t="shared" ca="1" si="101"/>
        <v>0</v>
      </c>
      <c r="F897" s="83"/>
      <c r="G897" s="82" t="str">
        <f t="shared" ca="1" si="98"/>
        <v/>
      </c>
      <c r="H897" s="82" t="str">
        <f t="shared" ca="1" si="99"/>
        <v/>
      </c>
      <c r="I897" s="82" t="str">
        <f t="shared" ca="1" si="100"/>
        <v/>
      </c>
    </row>
    <row r="898" spans="2:9" ht="15" thickBot="1" x14ac:dyDescent="0.35">
      <c r="B898" s="79" t="str">
        <f t="shared" ca="1" si="102"/>
        <v/>
      </c>
      <c r="C898" s="80" t="str">
        <f t="shared" ca="1" si="96"/>
        <v/>
      </c>
      <c r="D898" s="83" t="str">
        <f t="shared" ca="1" si="97"/>
        <v/>
      </c>
      <c r="E898" s="81">
        <f t="shared" ca="1" si="101"/>
        <v>0</v>
      </c>
      <c r="F898" s="83"/>
      <c r="G898" s="82" t="str">
        <f t="shared" ca="1" si="98"/>
        <v/>
      </c>
      <c r="H898" s="82" t="str">
        <f t="shared" ca="1" si="99"/>
        <v/>
      </c>
      <c r="I898" s="82" t="str">
        <f t="shared" ca="1" si="100"/>
        <v/>
      </c>
    </row>
    <row r="899" spans="2:9" ht="15" thickBot="1" x14ac:dyDescent="0.35">
      <c r="B899" s="79" t="str">
        <f t="shared" ca="1" si="102"/>
        <v/>
      </c>
      <c r="C899" s="80" t="str">
        <f t="shared" ca="1" si="96"/>
        <v/>
      </c>
      <c r="D899" s="83" t="str">
        <f t="shared" ca="1" si="97"/>
        <v/>
      </c>
      <c r="E899" s="81">
        <f t="shared" ca="1" si="101"/>
        <v>0</v>
      </c>
      <c r="F899" s="83"/>
      <c r="G899" s="82" t="str">
        <f t="shared" ca="1" si="98"/>
        <v/>
      </c>
      <c r="H899" s="82" t="str">
        <f t="shared" ca="1" si="99"/>
        <v/>
      </c>
      <c r="I899" s="82" t="str">
        <f t="shared" ca="1" si="100"/>
        <v/>
      </c>
    </row>
    <row r="900" spans="2:9" ht="15" thickBot="1" x14ac:dyDescent="0.35">
      <c r="B900" s="79" t="str">
        <f t="shared" ca="1" si="102"/>
        <v/>
      </c>
      <c r="C900" s="80" t="str">
        <f t="shared" ca="1" si="96"/>
        <v/>
      </c>
      <c r="D900" s="83" t="str">
        <f t="shared" ca="1" si="97"/>
        <v/>
      </c>
      <c r="E900" s="81">
        <f t="shared" ca="1" si="101"/>
        <v>0</v>
      </c>
      <c r="F900" s="83"/>
      <c r="G900" s="82" t="str">
        <f t="shared" ca="1" si="98"/>
        <v/>
      </c>
      <c r="H900" s="82" t="str">
        <f t="shared" ca="1" si="99"/>
        <v/>
      </c>
      <c r="I900" s="82" t="str">
        <f t="shared" ca="1" si="100"/>
        <v/>
      </c>
    </row>
    <row r="901" spans="2:9" ht="15" thickBot="1" x14ac:dyDescent="0.35">
      <c r="B901" s="79" t="str">
        <f t="shared" ca="1" si="102"/>
        <v/>
      </c>
      <c r="C901" s="80" t="str">
        <f t="shared" ca="1" si="96"/>
        <v/>
      </c>
      <c r="D901" s="83" t="str">
        <f t="shared" ca="1" si="97"/>
        <v/>
      </c>
      <c r="E901" s="81">
        <f t="shared" ca="1" si="101"/>
        <v>0</v>
      </c>
      <c r="F901" s="83"/>
      <c r="G901" s="82" t="str">
        <f t="shared" ca="1" si="98"/>
        <v/>
      </c>
      <c r="H901" s="82" t="str">
        <f t="shared" ca="1" si="99"/>
        <v/>
      </c>
      <c r="I901" s="82" t="str">
        <f t="shared" ca="1" si="100"/>
        <v/>
      </c>
    </row>
    <row r="902" spans="2:9" ht="15" thickBot="1" x14ac:dyDescent="0.35">
      <c r="B902" s="79" t="str">
        <f t="shared" ca="1" si="102"/>
        <v/>
      </c>
      <c r="C902" s="80" t="str">
        <f t="shared" ca="1" si="96"/>
        <v/>
      </c>
      <c r="D902" s="83" t="str">
        <f t="shared" ca="1" si="97"/>
        <v/>
      </c>
      <c r="E902" s="81">
        <f t="shared" ca="1" si="101"/>
        <v>0</v>
      </c>
      <c r="F902" s="83"/>
      <c r="G902" s="82" t="str">
        <f t="shared" ca="1" si="98"/>
        <v/>
      </c>
      <c r="H902" s="82" t="str">
        <f t="shared" ca="1" si="99"/>
        <v/>
      </c>
      <c r="I902" s="82" t="str">
        <f t="shared" ca="1" si="100"/>
        <v/>
      </c>
    </row>
    <row r="903" spans="2:9" ht="15" thickBot="1" x14ac:dyDescent="0.35">
      <c r="B903" s="79" t="str">
        <f t="shared" ca="1" si="102"/>
        <v/>
      </c>
      <c r="C903" s="80" t="str">
        <f t="shared" ca="1" si="96"/>
        <v/>
      </c>
      <c r="D903" s="83" t="str">
        <f t="shared" ca="1" si="97"/>
        <v/>
      </c>
      <c r="E903" s="81">
        <f t="shared" ca="1" si="101"/>
        <v>0</v>
      </c>
      <c r="F903" s="83"/>
      <c r="G903" s="82" t="str">
        <f t="shared" ca="1" si="98"/>
        <v/>
      </c>
      <c r="H903" s="82" t="str">
        <f t="shared" ca="1" si="99"/>
        <v/>
      </c>
      <c r="I903" s="82" t="str">
        <f t="shared" ca="1" si="100"/>
        <v/>
      </c>
    </row>
    <row r="904" spans="2:9" ht="15" thickBot="1" x14ac:dyDescent="0.35">
      <c r="B904" s="79" t="str">
        <f t="shared" ca="1" si="102"/>
        <v/>
      </c>
      <c r="C904" s="80" t="str">
        <f t="shared" ca="1" si="96"/>
        <v/>
      </c>
      <c r="D904" s="83" t="str">
        <f t="shared" ca="1" si="97"/>
        <v/>
      </c>
      <c r="E904" s="81">
        <f t="shared" ca="1" si="101"/>
        <v>0</v>
      </c>
      <c r="F904" s="83"/>
      <c r="G904" s="82" t="str">
        <f t="shared" ca="1" si="98"/>
        <v/>
      </c>
      <c r="H904" s="82" t="str">
        <f t="shared" ca="1" si="99"/>
        <v/>
      </c>
      <c r="I904" s="82" t="str">
        <f t="shared" ca="1" si="100"/>
        <v/>
      </c>
    </row>
    <row r="905" spans="2:9" ht="15" thickBot="1" x14ac:dyDescent="0.35">
      <c r="B905" s="79" t="str">
        <f t="shared" ca="1" si="102"/>
        <v/>
      </c>
      <c r="C905" s="80" t="str">
        <f t="shared" ca="1" si="96"/>
        <v/>
      </c>
      <c r="D905" s="83" t="str">
        <f t="shared" ca="1" si="97"/>
        <v/>
      </c>
      <c r="E905" s="81">
        <f t="shared" ca="1" si="101"/>
        <v>0</v>
      </c>
      <c r="F905" s="83"/>
      <c r="G905" s="82" t="str">
        <f t="shared" ca="1" si="98"/>
        <v/>
      </c>
      <c r="H905" s="82" t="str">
        <f t="shared" ca="1" si="99"/>
        <v/>
      </c>
      <c r="I905" s="82" t="str">
        <f t="shared" ca="1" si="100"/>
        <v/>
      </c>
    </row>
    <row r="906" spans="2:9" ht="15" thickBot="1" x14ac:dyDescent="0.35">
      <c r="B906" s="79" t="str">
        <f t="shared" ca="1" si="102"/>
        <v/>
      </c>
      <c r="C906" s="80" t="str">
        <f t="shared" ca="1" si="96"/>
        <v/>
      </c>
      <c r="D906" s="83" t="str">
        <f t="shared" ca="1" si="97"/>
        <v/>
      </c>
      <c r="E906" s="81">
        <f t="shared" ca="1" si="101"/>
        <v>0</v>
      </c>
      <c r="F906" s="83"/>
      <c r="G906" s="82" t="str">
        <f t="shared" ca="1" si="98"/>
        <v/>
      </c>
      <c r="H906" s="82" t="str">
        <f t="shared" ca="1" si="99"/>
        <v/>
      </c>
      <c r="I906" s="82" t="str">
        <f t="shared" ca="1" si="100"/>
        <v/>
      </c>
    </row>
    <row r="907" spans="2:9" ht="15" thickBot="1" x14ac:dyDescent="0.35">
      <c r="B907" s="79" t="str">
        <f t="shared" ca="1" si="102"/>
        <v/>
      </c>
      <c r="C907" s="80" t="str">
        <f t="shared" ca="1" si="96"/>
        <v/>
      </c>
      <c r="D907" s="83" t="str">
        <f t="shared" ca="1" si="97"/>
        <v/>
      </c>
      <c r="E907" s="81">
        <f t="shared" ca="1" si="101"/>
        <v>0</v>
      </c>
      <c r="F907" s="83"/>
      <c r="G907" s="82" t="str">
        <f t="shared" ca="1" si="98"/>
        <v/>
      </c>
      <c r="H907" s="82" t="str">
        <f t="shared" ca="1" si="99"/>
        <v/>
      </c>
      <c r="I907" s="82" t="str">
        <f t="shared" ca="1" si="100"/>
        <v/>
      </c>
    </row>
    <row r="908" spans="2:9" ht="15" thickBot="1" x14ac:dyDescent="0.35">
      <c r="B908" s="79" t="str">
        <f t="shared" ca="1" si="102"/>
        <v/>
      </c>
      <c r="C908" s="80" t="str">
        <f t="shared" ca="1" si="96"/>
        <v/>
      </c>
      <c r="D908" s="83" t="str">
        <f t="shared" ca="1" si="97"/>
        <v/>
      </c>
      <c r="E908" s="81">
        <f t="shared" ca="1" si="101"/>
        <v>0</v>
      </c>
      <c r="F908" s="83"/>
      <c r="G908" s="82" t="str">
        <f t="shared" ca="1" si="98"/>
        <v/>
      </c>
      <c r="H908" s="82" t="str">
        <f t="shared" ca="1" si="99"/>
        <v/>
      </c>
      <c r="I908" s="82" t="str">
        <f t="shared" ca="1" si="100"/>
        <v/>
      </c>
    </row>
    <row r="909" spans="2:9" ht="15" thickBot="1" x14ac:dyDescent="0.35">
      <c r="B909" s="79" t="str">
        <f t="shared" ca="1" si="102"/>
        <v/>
      </c>
      <c r="C909" s="80" t="str">
        <f t="shared" ca="1" si="96"/>
        <v/>
      </c>
      <c r="D909" s="83" t="str">
        <f t="shared" ca="1" si="97"/>
        <v/>
      </c>
      <c r="E909" s="81">
        <f t="shared" ca="1" si="101"/>
        <v>0</v>
      </c>
      <c r="F909" s="83"/>
      <c r="G909" s="82" t="str">
        <f t="shared" ca="1" si="98"/>
        <v/>
      </c>
      <c r="H909" s="82" t="str">
        <f t="shared" ca="1" si="99"/>
        <v/>
      </c>
      <c r="I909" s="82" t="str">
        <f t="shared" ca="1" si="100"/>
        <v/>
      </c>
    </row>
    <row r="910" spans="2:9" ht="15" thickBot="1" x14ac:dyDescent="0.35">
      <c r="B910" s="79" t="str">
        <f t="shared" ca="1" si="102"/>
        <v/>
      </c>
      <c r="C910" s="80" t="str">
        <f t="shared" ca="1" si="96"/>
        <v/>
      </c>
      <c r="D910" s="83" t="str">
        <f t="shared" ca="1" si="97"/>
        <v/>
      </c>
      <c r="E910" s="81">
        <f t="shared" ca="1" si="101"/>
        <v>0</v>
      </c>
      <c r="F910" s="83"/>
      <c r="G910" s="82" t="str">
        <f t="shared" ca="1" si="98"/>
        <v/>
      </c>
      <c r="H910" s="82" t="str">
        <f t="shared" ca="1" si="99"/>
        <v/>
      </c>
      <c r="I910" s="82" t="str">
        <f t="shared" ca="1" si="100"/>
        <v/>
      </c>
    </row>
    <row r="911" spans="2:9" ht="15" thickBot="1" x14ac:dyDescent="0.35">
      <c r="B911" s="79" t="str">
        <f t="shared" ca="1" si="102"/>
        <v/>
      </c>
      <c r="C911" s="80" t="str">
        <f t="shared" ca="1" si="96"/>
        <v/>
      </c>
      <c r="D911" s="83" t="str">
        <f t="shared" ca="1" si="97"/>
        <v/>
      </c>
      <c r="E911" s="81">
        <f t="shared" ca="1" si="101"/>
        <v>0</v>
      </c>
      <c r="F911" s="83"/>
      <c r="G911" s="82" t="str">
        <f t="shared" ca="1" si="98"/>
        <v/>
      </c>
      <c r="H911" s="82" t="str">
        <f t="shared" ca="1" si="99"/>
        <v/>
      </c>
      <c r="I911" s="82" t="str">
        <f t="shared" ca="1" si="100"/>
        <v/>
      </c>
    </row>
    <row r="912" spans="2:9" ht="15" thickBot="1" x14ac:dyDescent="0.35">
      <c r="B912" s="79" t="str">
        <f t="shared" ca="1" si="102"/>
        <v/>
      </c>
      <c r="C912" s="80" t="str">
        <f t="shared" ca="1" si="96"/>
        <v/>
      </c>
      <c r="D912" s="83" t="str">
        <f t="shared" ca="1" si="97"/>
        <v/>
      </c>
      <c r="E912" s="81">
        <f t="shared" ca="1" si="101"/>
        <v>0</v>
      </c>
      <c r="F912" s="83"/>
      <c r="G912" s="82" t="str">
        <f t="shared" ca="1" si="98"/>
        <v/>
      </c>
      <c r="H912" s="82" t="str">
        <f t="shared" ca="1" si="99"/>
        <v/>
      </c>
      <c r="I912" s="82" t="str">
        <f t="shared" ca="1" si="100"/>
        <v/>
      </c>
    </row>
    <row r="913" spans="2:9" ht="15" thickBot="1" x14ac:dyDescent="0.35">
      <c r="B913" s="79" t="str">
        <f t="shared" ca="1" si="102"/>
        <v/>
      </c>
      <c r="C913" s="80" t="str">
        <f t="shared" ca="1" si="96"/>
        <v/>
      </c>
      <c r="D913" s="83" t="str">
        <f t="shared" ca="1" si="97"/>
        <v/>
      </c>
      <c r="E913" s="81">
        <f t="shared" ca="1" si="101"/>
        <v>0</v>
      </c>
      <c r="F913" s="83"/>
      <c r="G913" s="82" t="str">
        <f t="shared" ca="1" si="98"/>
        <v/>
      </c>
      <c r="H913" s="82" t="str">
        <f t="shared" ca="1" si="99"/>
        <v/>
      </c>
      <c r="I913" s="82" t="str">
        <f t="shared" ca="1" si="100"/>
        <v/>
      </c>
    </row>
    <row r="914" spans="2:9" ht="15" thickBot="1" x14ac:dyDescent="0.35">
      <c r="B914" s="79" t="str">
        <f t="shared" ca="1" si="102"/>
        <v/>
      </c>
      <c r="C914" s="80" t="str">
        <f t="shared" ca="1" si="96"/>
        <v/>
      </c>
      <c r="D914" s="83" t="str">
        <f t="shared" ca="1" si="97"/>
        <v/>
      </c>
      <c r="E914" s="81">
        <f t="shared" ca="1" si="101"/>
        <v>0</v>
      </c>
      <c r="F914" s="83"/>
      <c r="G914" s="82" t="str">
        <f t="shared" ca="1" si="98"/>
        <v/>
      </c>
      <c r="H914" s="82" t="str">
        <f t="shared" ca="1" si="99"/>
        <v/>
      </c>
      <c r="I914" s="82" t="str">
        <f t="shared" ca="1" si="100"/>
        <v/>
      </c>
    </row>
    <row r="915" spans="2:9" ht="15" thickBot="1" x14ac:dyDescent="0.35">
      <c r="B915" s="79" t="str">
        <f t="shared" ca="1" si="102"/>
        <v/>
      </c>
      <c r="C915" s="80" t="str">
        <f t="shared" ca="1" si="96"/>
        <v/>
      </c>
      <c r="D915" s="83" t="str">
        <f t="shared" ca="1" si="97"/>
        <v/>
      </c>
      <c r="E915" s="81">
        <f t="shared" ca="1" si="101"/>
        <v>0</v>
      </c>
      <c r="F915" s="83"/>
      <c r="G915" s="82" t="str">
        <f t="shared" ca="1" si="98"/>
        <v/>
      </c>
      <c r="H915" s="82" t="str">
        <f t="shared" ca="1" si="99"/>
        <v/>
      </c>
      <c r="I915" s="82" t="str">
        <f t="shared" ca="1" si="100"/>
        <v/>
      </c>
    </row>
    <row r="916" spans="2:9" ht="15" thickBot="1" x14ac:dyDescent="0.35">
      <c r="B916" s="79" t="str">
        <f t="shared" ca="1" si="102"/>
        <v/>
      </c>
      <c r="C916" s="80" t="str">
        <f t="shared" ca="1" si="96"/>
        <v/>
      </c>
      <c r="D916" s="83" t="str">
        <f t="shared" ca="1" si="97"/>
        <v/>
      </c>
      <c r="E916" s="81">
        <f t="shared" ca="1" si="101"/>
        <v>0</v>
      </c>
      <c r="F916" s="83"/>
      <c r="G916" s="82" t="str">
        <f t="shared" ca="1" si="98"/>
        <v/>
      </c>
      <c r="H916" s="82" t="str">
        <f t="shared" ca="1" si="99"/>
        <v/>
      </c>
      <c r="I916" s="82" t="str">
        <f t="shared" ca="1" si="100"/>
        <v/>
      </c>
    </row>
    <row r="917" spans="2:9" ht="15" thickBot="1" x14ac:dyDescent="0.35">
      <c r="B917" s="79" t="str">
        <f t="shared" ca="1" si="102"/>
        <v/>
      </c>
      <c r="C917" s="80" t="str">
        <f t="shared" ca="1" si="96"/>
        <v/>
      </c>
      <c r="D917" s="83" t="str">
        <f t="shared" ca="1" si="97"/>
        <v/>
      </c>
      <c r="E917" s="81">
        <f t="shared" ca="1" si="101"/>
        <v>0</v>
      </c>
      <c r="F917" s="83"/>
      <c r="G917" s="82" t="str">
        <f t="shared" ca="1" si="98"/>
        <v/>
      </c>
      <c r="H917" s="82" t="str">
        <f t="shared" ca="1" si="99"/>
        <v/>
      </c>
      <c r="I917" s="82" t="str">
        <f t="shared" ca="1" si="100"/>
        <v/>
      </c>
    </row>
    <row r="918" spans="2:9" ht="15" thickBot="1" x14ac:dyDescent="0.35">
      <c r="B918" s="79" t="str">
        <f t="shared" ca="1" si="102"/>
        <v/>
      </c>
      <c r="C918" s="80" t="str">
        <f t="shared" ca="1" si="96"/>
        <v/>
      </c>
      <c r="D918" s="83" t="str">
        <f t="shared" ca="1" si="97"/>
        <v/>
      </c>
      <c r="E918" s="81">
        <f t="shared" ca="1" si="101"/>
        <v>0</v>
      </c>
      <c r="F918" s="83"/>
      <c r="G918" s="82" t="str">
        <f t="shared" ca="1" si="98"/>
        <v/>
      </c>
      <c r="H918" s="82" t="str">
        <f t="shared" ca="1" si="99"/>
        <v/>
      </c>
      <c r="I918" s="82" t="str">
        <f t="shared" ca="1" si="100"/>
        <v/>
      </c>
    </row>
    <row r="919" spans="2:9" ht="15" thickBot="1" x14ac:dyDescent="0.35">
      <c r="B919" s="79" t="str">
        <f t="shared" ca="1" si="102"/>
        <v/>
      </c>
      <c r="C919" s="80" t="str">
        <f t="shared" ca="1" si="96"/>
        <v/>
      </c>
      <c r="D919" s="83" t="str">
        <f t="shared" ca="1" si="97"/>
        <v/>
      </c>
      <c r="E919" s="81">
        <f t="shared" ca="1" si="101"/>
        <v>0</v>
      </c>
      <c r="F919" s="83"/>
      <c r="G919" s="82" t="str">
        <f t="shared" ca="1" si="98"/>
        <v/>
      </c>
      <c r="H919" s="82" t="str">
        <f t="shared" ca="1" si="99"/>
        <v/>
      </c>
      <c r="I919" s="82" t="str">
        <f t="shared" ca="1" si="100"/>
        <v/>
      </c>
    </row>
    <row r="920" spans="2:9" ht="15" thickBot="1" x14ac:dyDescent="0.35">
      <c r="B920" s="79" t="str">
        <f t="shared" ca="1" si="102"/>
        <v/>
      </c>
      <c r="C920" s="80" t="str">
        <f t="shared" ref="C920:C983" ca="1" si="103">IF($E$10="End of the Period",IF(B920="","",IF(OR(payment_frequency_5="Weekly",payment_frequency_5="Bi-weekly",payment_frequency_5="Semi-monthly"),first_payment_date_5+B920*VLOOKUP(payment_frequency_5,periodic_table,2,0),EDATE(first_payment_date_5,B920*VLOOKUP(payment_frequency_5,periodic_table,2,0)))),IF(B920="","",IF(OR(payment_frequency_5="Weekly",payment_frequency_5="Bi-weekly",payment_frequency_5="Semi-monthly"),first_payment_date_5+(B920-1)*VLOOKUP(payment_frequency_5,periodic_table,2,0),EDATE(first_payment_date_5,(B920-1)*VLOOKUP(payment_frequency_5,periodic_table,2,0)))))</f>
        <v/>
      </c>
      <c r="D920" s="83" t="str">
        <f t="shared" ref="D920:D983" ca="1" si="104">IF(B920="","",IF(I919&lt;payment_5,I919*(1+rate_5),payment_5))</f>
        <v/>
      </c>
      <c r="E920" s="81">
        <f t="shared" ca="1" si="101"/>
        <v>0</v>
      </c>
      <c r="F920" s="83"/>
      <c r="G920" s="82" t="str">
        <f t="shared" ref="G920:G983" ca="1" si="105">IF(AND(payment_type_5=1,B920=1),0,IF(B920="","",I919*rate_5))</f>
        <v/>
      </c>
      <c r="H920" s="82" t="str">
        <f t="shared" ca="1" si="99"/>
        <v/>
      </c>
      <c r="I920" s="82" t="str">
        <f t="shared" ca="1" si="100"/>
        <v/>
      </c>
    </row>
    <row r="921" spans="2:9" ht="15" thickBot="1" x14ac:dyDescent="0.35">
      <c r="B921" s="79" t="str">
        <f t="shared" ca="1" si="102"/>
        <v/>
      </c>
      <c r="C921" s="80" t="str">
        <f t="shared" ca="1" si="103"/>
        <v/>
      </c>
      <c r="D921" s="83" t="str">
        <f t="shared" ca="1" si="104"/>
        <v/>
      </c>
      <c r="E921" s="81">
        <f t="shared" ca="1" si="101"/>
        <v>0</v>
      </c>
      <c r="F921" s="83"/>
      <c r="G921" s="82" t="str">
        <f t="shared" ca="1" si="105"/>
        <v/>
      </c>
      <c r="H921" s="82" t="str">
        <f t="shared" ref="H921:H984" ca="1" si="106">IF(B921="","",D921-G921+E921+F921)</f>
        <v/>
      </c>
      <c r="I921" s="82" t="str">
        <f t="shared" ref="I921:I984" ca="1" si="107">IFERROR(IF(H921&lt;=0,"",I920-H921),"")</f>
        <v/>
      </c>
    </row>
    <row r="922" spans="2:9" ht="15" thickBot="1" x14ac:dyDescent="0.35">
      <c r="B922" s="79" t="str">
        <f t="shared" ca="1" si="102"/>
        <v/>
      </c>
      <c r="C922" s="80" t="str">
        <f t="shared" ca="1" si="103"/>
        <v/>
      </c>
      <c r="D922" s="83" t="str">
        <f t="shared" ca="1" si="104"/>
        <v/>
      </c>
      <c r="E922" s="81">
        <f t="shared" ca="1" si="101"/>
        <v>0</v>
      </c>
      <c r="F922" s="83"/>
      <c r="G922" s="82" t="str">
        <f t="shared" ca="1" si="105"/>
        <v/>
      </c>
      <c r="H922" s="82" t="str">
        <f t="shared" ca="1" si="106"/>
        <v/>
      </c>
      <c r="I922" s="82" t="str">
        <f t="shared" ca="1" si="107"/>
        <v/>
      </c>
    </row>
    <row r="923" spans="2:9" ht="15" thickBot="1" x14ac:dyDescent="0.35">
      <c r="B923" s="79" t="str">
        <f t="shared" ca="1" si="102"/>
        <v/>
      </c>
      <c r="C923" s="80" t="str">
        <f t="shared" ca="1" si="103"/>
        <v/>
      </c>
      <c r="D923" s="83" t="str">
        <f t="shared" ca="1" si="104"/>
        <v/>
      </c>
      <c r="E923" s="81">
        <f t="shared" ca="1" si="101"/>
        <v>0</v>
      </c>
      <c r="F923" s="83"/>
      <c r="G923" s="82" t="str">
        <f t="shared" ca="1" si="105"/>
        <v/>
      </c>
      <c r="H923" s="82" t="str">
        <f t="shared" ca="1" si="106"/>
        <v/>
      </c>
      <c r="I923" s="82" t="str">
        <f t="shared" ca="1" si="107"/>
        <v/>
      </c>
    </row>
    <row r="924" spans="2:9" ht="15" thickBot="1" x14ac:dyDescent="0.35">
      <c r="B924" s="79" t="str">
        <f t="shared" ca="1" si="102"/>
        <v/>
      </c>
      <c r="C924" s="80" t="str">
        <f t="shared" ca="1" si="103"/>
        <v/>
      </c>
      <c r="D924" s="83" t="str">
        <f t="shared" ca="1" si="104"/>
        <v/>
      </c>
      <c r="E924" s="81">
        <f t="shared" ca="1" si="101"/>
        <v>0</v>
      </c>
      <c r="F924" s="83"/>
      <c r="G924" s="82" t="str">
        <f t="shared" ca="1" si="105"/>
        <v/>
      </c>
      <c r="H924" s="82" t="str">
        <f t="shared" ca="1" si="106"/>
        <v/>
      </c>
      <c r="I924" s="82" t="str">
        <f t="shared" ca="1" si="107"/>
        <v/>
      </c>
    </row>
    <row r="925" spans="2:9" ht="15" thickBot="1" x14ac:dyDescent="0.35">
      <c r="B925" s="79" t="str">
        <f t="shared" ca="1" si="102"/>
        <v/>
      </c>
      <c r="C925" s="80" t="str">
        <f t="shared" ca="1" si="103"/>
        <v/>
      </c>
      <c r="D925" s="83" t="str">
        <f t="shared" ca="1" si="104"/>
        <v/>
      </c>
      <c r="E925" s="81">
        <f t="shared" ca="1" si="101"/>
        <v>0</v>
      </c>
      <c r="F925" s="83"/>
      <c r="G925" s="82" t="str">
        <f t="shared" ca="1" si="105"/>
        <v/>
      </c>
      <c r="H925" s="82" t="str">
        <f t="shared" ca="1" si="106"/>
        <v/>
      </c>
      <c r="I925" s="82" t="str">
        <f t="shared" ca="1" si="107"/>
        <v/>
      </c>
    </row>
    <row r="926" spans="2:9" ht="15" thickBot="1" x14ac:dyDescent="0.35">
      <c r="B926" s="79" t="str">
        <f t="shared" ca="1" si="102"/>
        <v/>
      </c>
      <c r="C926" s="80" t="str">
        <f t="shared" ca="1" si="103"/>
        <v/>
      </c>
      <c r="D926" s="83" t="str">
        <f t="shared" ca="1" si="104"/>
        <v/>
      </c>
      <c r="E926" s="81">
        <f t="shared" ca="1" si="101"/>
        <v>0</v>
      </c>
      <c r="F926" s="83"/>
      <c r="G926" s="82" t="str">
        <f t="shared" ca="1" si="105"/>
        <v/>
      </c>
      <c r="H926" s="82" t="str">
        <f t="shared" ca="1" si="106"/>
        <v/>
      </c>
      <c r="I926" s="82" t="str">
        <f t="shared" ca="1" si="107"/>
        <v/>
      </c>
    </row>
    <row r="927" spans="2:9" ht="15" thickBot="1" x14ac:dyDescent="0.35">
      <c r="B927" s="79" t="str">
        <f t="shared" ca="1" si="102"/>
        <v/>
      </c>
      <c r="C927" s="80" t="str">
        <f t="shared" ca="1" si="103"/>
        <v/>
      </c>
      <c r="D927" s="83" t="str">
        <f t="shared" ca="1" si="104"/>
        <v/>
      </c>
      <c r="E927" s="81">
        <f t="shared" ca="1" si="101"/>
        <v>0</v>
      </c>
      <c r="F927" s="83"/>
      <c r="G927" s="82" t="str">
        <f t="shared" ca="1" si="105"/>
        <v/>
      </c>
      <c r="H927" s="82" t="str">
        <f t="shared" ca="1" si="106"/>
        <v/>
      </c>
      <c r="I927" s="82" t="str">
        <f t="shared" ca="1" si="107"/>
        <v/>
      </c>
    </row>
    <row r="928" spans="2:9" ht="15" thickBot="1" x14ac:dyDescent="0.35">
      <c r="B928" s="79" t="str">
        <f t="shared" ca="1" si="102"/>
        <v/>
      </c>
      <c r="C928" s="80" t="str">
        <f t="shared" ca="1" si="103"/>
        <v/>
      </c>
      <c r="D928" s="83" t="str">
        <f t="shared" ca="1" si="104"/>
        <v/>
      </c>
      <c r="E928" s="81">
        <f t="shared" ca="1" si="101"/>
        <v>0</v>
      </c>
      <c r="F928" s="83"/>
      <c r="G928" s="82" t="str">
        <f t="shared" ca="1" si="105"/>
        <v/>
      </c>
      <c r="H928" s="82" t="str">
        <f t="shared" ca="1" si="106"/>
        <v/>
      </c>
      <c r="I928" s="82" t="str">
        <f t="shared" ca="1" si="107"/>
        <v/>
      </c>
    </row>
    <row r="929" spans="2:9" ht="15" thickBot="1" x14ac:dyDescent="0.35">
      <c r="B929" s="79" t="str">
        <f t="shared" ca="1" si="102"/>
        <v/>
      </c>
      <c r="C929" s="80" t="str">
        <f t="shared" ca="1" si="103"/>
        <v/>
      </c>
      <c r="D929" s="83" t="str">
        <f t="shared" ca="1" si="104"/>
        <v/>
      </c>
      <c r="E929" s="81">
        <f t="shared" ca="1" si="101"/>
        <v>0</v>
      </c>
      <c r="F929" s="83"/>
      <c r="G929" s="82" t="str">
        <f t="shared" ca="1" si="105"/>
        <v/>
      </c>
      <c r="H929" s="82" t="str">
        <f t="shared" ca="1" si="106"/>
        <v/>
      </c>
      <c r="I929" s="82" t="str">
        <f t="shared" ca="1" si="107"/>
        <v/>
      </c>
    </row>
    <row r="930" spans="2:9" ht="15" thickBot="1" x14ac:dyDescent="0.35">
      <c r="B930" s="79" t="str">
        <f t="shared" ca="1" si="102"/>
        <v/>
      </c>
      <c r="C930" s="80" t="str">
        <f t="shared" ca="1" si="103"/>
        <v/>
      </c>
      <c r="D930" s="83" t="str">
        <f t="shared" ca="1" si="104"/>
        <v/>
      </c>
      <c r="E930" s="81">
        <f t="shared" ca="1" si="101"/>
        <v>0</v>
      </c>
      <c r="F930" s="83"/>
      <c r="G930" s="82" t="str">
        <f t="shared" ca="1" si="105"/>
        <v/>
      </c>
      <c r="H930" s="82" t="str">
        <f t="shared" ca="1" si="106"/>
        <v/>
      </c>
      <c r="I930" s="82" t="str">
        <f t="shared" ca="1" si="107"/>
        <v/>
      </c>
    </row>
    <row r="931" spans="2:9" ht="15" thickBot="1" x14ac:dyDescent="0.35">
      <c r="B931" s="79" t="str">
        <f t="shared" ca="1" si="102"/>
        <v/>
      </c>
      <c r="C931" s="80" t="str">
        <f t="shared" ca="1" si="103"/>
        <v/>
      </c>
      <c r="D931" s="83" t="str">
        <f t="shared" ca="1" si="104"/>
        <v/>
      </c>
      <c r="E931" s="81">
        <f t="shared" ca="1" si="101"/>
        <v>0</v>
      </c>
      <c r="F931" s="83"/>
      <c r="G931" s="82" t="str">
        <f t="shared" ca="1" si="105"/>
        <v/>
      </c>
      <c r="H931" s="82" t="str">
        <f t="shared" ca="1" si="106"/>
        <v/>
      </c>
      <c r="I931" s="82" t="str">
        <f t="shared" ca="1" si="107"/>
        <v/>
      </c>
    </row>
    <row r="932" spans="2:9" ht="15" thickBot="1" x14ac:dyDescent="0.35">
      <c r="B932" s="79" t="str">
        <f t="shared" ca="1" si="102"/>
        <v/>
      </c>
      <c r="C932" s="80" t="str">
        <f t="shared" ca="1" si="103"/>
        <v/>
      </c>
      <c r="D932" s="83" t="str">
        <f t="shared" ca="1" si="104"/>
        <v/>
      </c>
      <c r="E932" s="81">
        <f t="shared" ref="E932:E995" ca="1" si="108">IFERROR(IF(I931-D932&lt;$E$13,0,IF(B932=$I$17,$E$13,IF(B932&lt;$I$17,0,IF(MOD(B932-$I$17,$E$18)=0,$E$13,0)))),0)</f>
        <v>0</v>
      </c>
      <c r="F932" s="83"/>
      <c r="G932" s="82" t="str">
        <f t="shared" ca="1" si="105"/>
        <v/>
      </c>
      <c r="H932" s="82" t="str">
        <f t="shared" ca="1" si="106"/>
        <v/>
      </c>
      <c r="I932" s="82" t="str">
        <f t="shared" ca="1" si="107"/>
        <v/>
      </c>
    </row>
    <row r="933" spans="2:9" ht="15" thickBot="1" x14ac:dyDescent="0.35">
      <c r="B933" s="79" t="str">
        <f t="shared" ca="1" si="102"/>
        <v/>
      </c>
      <c r="C933" s="80" t="str">
        <f t="shared" ca="1" si="103"/>
        <v/>
      </c>
      <c r="D933" s="83" t="str">
        <f t="shared" ca="1" si="104"/>
        <v/>
      </c>
      <c r="E933" s="81">
        <f t="shared" ca="1" si="108"/>
        <v>0</v>
      </c>
      <c r="F933" s="83"/>
      <c r="G933" s="82" t="str">
        <f t="shared" ca="1" si="105"/>
        <v/>
      </c>
      <c r="H933" s="82" t="str">
        <f t="shared" ca="1" si="106"/>
        <v/>
      </c>
      <c r="I933" s="82" t="str">
        <f t="shared" ca="1" si="107"/>
        <v/>
      </c>
    </row>
    <row r="934" spans="2:9" ht="15" thickBot="1" x14ac:dyDescent="0.35">
      <c r="B934" s="79" t="str">
        <f t="shared" ca="1" si="102"/>
        <v/>
      </c>
      <c r="C934" s="80" t="str">
        <f t="shared" ca="1" si="103"/>
        <v/>
      </c>
      <c r="D934" s="83" t="str">
        <f t="shared" ca="1" si="104"/>
        <v/>
      </c>
      <c r="E934" s="81">
        <f t="shared" ca="1" si="108"/>
        <v>0</v>
      </c>
      <c r="F934" s="83"/>
      <c r="G934" s="82" t="str">
        <f t="shared" ca="1" si="105"/>
        <v/>
      </c>
      <c r="H934" s="82" t="str">
        <f t="shared" ca="1" si="106"/>
        <v/>
      </c>
      <c r="I934" s="82" t="str">
        <f t="shared" ca="1" si="107"/>
        <v/>
      </c>
    </row>
    <row r="935" spans="2:9" ht="15" thickBot="1" x14ac:dyDescent="0.35">
      <c r="B935" s="79" t="str">
        <f t="shared" ca="1" si="102"/>
        <v/>
      </c>
      <c r="C935" s="80" t="str">
        <f t="shared" ca="1" si="103"/>
        <v/>
      </c>
      <c r="D935" s="83" t="str">
        <f t="shared" ca="1" si="104"/>
        <v/>
      </c>
      <c r="E935" s="81">
        <f t="shared" ca="1" si="108"/>
        <v>0</v>
      </c>
      <c r="F935" s="83"/>
      <c r="G935" s="82" t="str">
        <f t="shared" ca="1" si="105"/>
        <v/>
      </c>
      <c r="H935" s="82" t="str">
        <f t="shared" ca="1" si="106"/>
        <v/>
      </c>
      <c r="I935" s="82" t="str">
        <f t="shared" ca="1" si="107"/>
        <v/>
      </c>
    </row>
    <row r="936" spans="2:9" ht="15" thickBot="1" x14ac:dyDescent="0.35">
      <c r="B936" s="79" t="str">
        <f t="shared" ca="1" si="102"/>
        <v/>
      </c>
      <c r="C936" s="80" t="str">
        <f t="shared" ca="1" si="103"/>
        <v/>
      </c>
      <c r="D936" s="83" t="str">
        <f t="shared" ca="1" si="104"/>
        <v/>
      </c>
      <c r="E936" s="81">
        <f t="shared" ca="1" si="108"/>
        <v>0</v>
      </c>
      <c r="F936" s="83"/>
      <c r="G936" s="82" t="str">
        <f t="shared" ca="1" si="105"/>
        <v/>
      </c>
      <c r="H936" s="82" t="str">
        <f t="shared" ca="1" si="106"/>
        <v/>
      </c>
      <c r="I936" s="82" t="str">
        <f t="shared" ca="1" si="107"/>
        <v/>
      </c>
    </row>
    <row r="937" spans="2:9" ht="15" thickBot="1" x14ac:dyDescent="0.35">
      <c r="B937" s="79" t="str">
        <f t="shared" ca="1" si="102"/>
        <v/>
      </c>
      <c r="C937" s="80" t="str">
        <f t="shared" ca="1" si="103"/>
        <v/>
      </c>
      <c r="D937" s="83" t="str">
        <f t="shared" ca="1" si="104"/>
        <v/>
      </c>
      <c r="E937" s="81">
        <f t="shared" ca="1" si="108"/>
        <v>0</v>
      </c>
      <c r="F937" s="83"/>
      <c r="G937" s="82" t="str">
        <f t="shared" ca="1" si="105"/>
        <v/>
      </c>
      <c r="H937" s="82" t="str">
        <f t="shared" ca="1" si="106"/>
        <v/>
      </c>
      <c r="I937" s="82" t="str">
        <f t="shared" ca="1" si="107"/>
        <v/>
      </c>
    </row>
    <row r="938" spans="2:9" ht="15" thickBot="1" x14ac:dyDescent="0.35">
      <c r="B938" s="79" t="str">
        <f t="shared" ca="1" si="102"/>
        <v/>
      </c>
      <c r="C938" s="80" t="str">
        <f t="shared" ca="1" si="103"/>
        <v/>
      </c>
      <c r="D938" s="83" t="str">
        <f t="shared" ca="1" si="104"/>
        <v/>
      </c>
      <c r="E938" s="81">
        <f t="shared" ca="1" si="108"/>
        <v>0</v>
      </c>
      <c r="F938" s="83"/>
      <c r="G938" s="82" t="str">
        <f t="shared" ca="1" si="105"/>
        <v/>
      </c>
      <c r="H938" s="82" t="str">
        <f t="shared" ca="1" si="106"/>
        <v/>
      </c>
      <c r="I938" s="82" t="str">
        <f t="shared" ca="1" si="107"/>
        <v/>
      </c>
    </row>
    <row r="939" spans="2:9" ht="15" thickBot="1" x14ac:dyDescent="0.35">
      <c r="B939" s="79" t="str">
        <f t="shared" ca="1" si="102"/>
        <v/>
      </c>
      <c r="C939" s="80" t="str">
        <f t="shared" ca="1" si="103"/>
        <v/>
      </c>
      <c r="D939" s="83" t="str">
        <f t="shared" ca="1" si="104"/>
        <v/>
      </c>
      <c r="E939" s="81">
        <f t="shared" ca="1" si="108"/>
        <v>0</v>
      </c>
      <c r="F939" s="83"/>
      <c r="G939" s="82" t="str">
        <f t="shared" ca="1" si="105"/>
        <v/>
      </c>
      <c r="H939" s="82" t="str">
        <f t="shared" ca="1" si="106"/>
        <v/>
      </c>
      <c r="I939" s="82" t="str">
        <f t="shared" ca="1" si="107"/>
        <v/>
      </c>
    </row>
    <row r="940" spans="2:9" ht="15" thickBot="1" x14ac:dyDescent="0.35">
      <c r="B940" s="79" t="str">
        <f t="shared" ca="1" si="102"/>
        <v/>
      </c>
      <c r="C940" s="80" t="str">
        <f t="shared" ca="1" si="103"/>
        <v/>
      </c>
      <c r="D940" s="83" t="str">
        <f t="shared" ca="1" si="104"/>
        <v/>
      </c>
      <c r="E940" s="81">
        <f t="shared" ca="1" si="108"/>
        <v>0</v>
      </c>
      <c r="F940" s="83"/>
      <c r="G940" s="82" t="str">
        <f t="shared" ca="1" si="105"/>
        <v/>
      </c>
      <c r="H940" s="82" t="str">
        <f t="shared" ca="1" si="106"/>
        <v/>
      </c>
      <c r="I940" s="82" t="str">
        <f t="shared" ca="1" si="107"/>
        <v/>
      </c>
    </row>
    <row r="941" spans="2:9" ht="15" thickBot="1" x14ac:dyDescent="0.35">
      <c r="B941" s="79" t="str">
        <f t="shared" ca="1" si="102"/>
        <v/>
      </c>
      <c r="C941" s="80" t="str">
        <f t="shared" ca="1" si="103"/>
        <v/>
      </c>
      <c r="D941" s="83" t="str">
        <f t="shared" ca="1" si="104"/>
        <v/>
      </c>
      <c r="E941" s="81">
        <f t="shared" ca="1" si="108"/>
        <v>0</v>
      </c>
      <c r="F941" s="83"/>
      <c r="G941" s="82" t="str">
        <f t="shared" ca="1" si="105"/>
        <v/>
      </c>
      <c r="H941" s="82" t="str">
        <f t="shared" ca="1" si="106"/>
        <v/>
      </c>
      <c r="I941" s="82" t="str">
        <f t="shared" ca="1" si="107"/>
        <v/>
      </c>
    </row>
    <row r="942" spans="2:9" ht="15" thickBot="1" x14ac:dyDescent="0.35">
      <c r="B942" s="79" t="str">
        <f t="shared" ca="1" si="102"/>
        <v/>
      </c>
      <c r="C942" s="80" t="str">
        <f t="shared" ca="1" si="103"/>
        <v/>
      </c>
      <c r="D942" s="83" t="str">
        <f t="shared" ca="1" si="104"/>
        <v/>
      </c>
      <c r="E942" s="81">
        <f t="shared" ca="1" si="108"/>
        <v>0</v>
      </c>
      <c r="F942" s="83"/>
      <c r="G942" s="82" t="str">
        <f t="shared" ca="1" si="105"/>
        <v/>
      </c>
      <c r="H942" s="82" t="str">
        <f t="shared" ca="1" si="106"/>
        <v/>
      </c>
      <c r="I942" s="82" t="str">
        <f t="shared" ca="1" si="107"/>
        <v/>
      </c>
    </row>
    <row r="943" spans="2:9" ht="15" thickBot="1" x14ac:dyDescent="0.35">
      <c r="B943" s="79" t="str">
        <f t="shared" ref="B943:B1006" ca="1" si="109">IFERROR(IF(I942&lt;=0,"",B942+1),"")</f>
        <v/>
      </c>
      <c r="C943" s="80" t="str">
        <f t="shared" ca="1" si="103"/>
        <v/>
      </c>
      <c r="D943" s="83" t="str">
        <f t="shared" ca="1" si="104"/>
        <v/>
      </c>
      <c r="E943" s="81">
        <f t="shared" ca="1" si="108"/>
        <v>0</v>
      </c>
      <c r="F943" s="83"/>
      <c r="G943" s="82" t="str">
        <f t="shared" ca="1" si="105"/>
        <v/>
      </c>
      <c r="H943" s="82" t="str">
        <f t="shared" ca="1" si="106"/>
        <v/>
      </c>
      <c r="I943" s="82" t="str">
        <f t="shared" ca="1" si="107"/>
        <v/>
      </c>
    </row>
    <row r="944" spans="2:9" ht="15" thickBot="1" x14ac:dyDescent="0.35">
      <c r="B944" s="79" t="str">
        <f t="shared" ca="1" si="109"/>
        <v/>
      </c>
      <c r="C944" s="80" t="str">
        <f t="shared" ca="1" si="103"/>
        <v/>
      </c>
      <c r="D944" s="83" t="str">
        <f t="shared" ca="1" si="104"/>
        <v/>
      </c>
      <c r="E944" s="81">
        <f t="shared" ca="1" si="108"/>
        <v>0</v>
      </c>
      <c r="F944" s="83"/>
      <c r="G944" s="82" t="str">
        <f t="shared" ca="1" si="105"/>
        <v/>
      </c>
      <c r="H944" s="82" t="str">
        <f t="shared" ca="1" si="106"/>
        <v/>
      </c>
      <c r="I944" s="82" t="str">
        <f t="shared" ca="1" si="107"/>
        <v/>
      </c>
    </row>
    <row r="945" spans="2:9" ht="15" thickBot="1" x14ac:dyDescent="0.35">
      <c r="B945" s="79" t="str">
        <f t="shared" ca="1" si="109"/>
        <v/>
      </c>
      <c r="C945" s="80" t="str">
        <f t="shared" ca="1" si="103"/>
        <v/>
      </c>
      <c r="D945" s="83" t="str">
        <f t="shared" ca="1" si="104"/>
        <v/>
      </c>
      <c r="E945" s="81">
        <f t="shared" ca="1" si="108"/>
        <v>0</v>
      </c>
      <c r="F945" s="83"/>
      <c r="G945" s="82" t="str">
        <f t="shared" ca="1" si="105"/>
        <v/>
      </c>
      <c r="H945" s="82" t="str">
        <f t="shared" ca="1" si="106"/>
        <v/>
      </c>
      <c r="I945" s="82" t="str">
        <f t="shared" ca="1" si="107"/>
        <v/>
      </c>
    </row>
    <row r="946" spans="2:9" ht="15" thickBot="1" x14ac:dyDescent="0.35">
      <c r="B946" s="79" t="str">
        <f t="shared" ca="1" si="109"/>
        <v/>
      </c>
      <c r="C946" s="80" t="str">
        <f t="shared" ca="1" si="103"/>
        <v/>
      </c>
      <c r="D946" s="83" t="str">
        <f t="shared" ca="1" si="104"/>
        <v/>
      </c>
      <c r="E946" s="81">
        <f t="shared" ca="1" si="108"/>
        <v>0</v>
      </c>
      <c r="F946" s="83"/>
      <c r="G946" s="82" t="str">
        <f t="shared" ca="1" si="105"/>
        <v/>
      </c>
      <c r="H946" s="82" t="str">
        <f t="shared" ca="1" si="106"/>
        <v/>
      </c>
      <c r="I946" s="82" t="str">
        <f t="shared" ca="1" si="107"/>
        <v/>
      </c>
    </row>
    <row r="947" spans="2:9" ht="15" thickBot="1" x14ac:dyDescent="0.35">
      <c r="B947" s="79" t="str">
        <f t="shared" ca="1" si="109"/>
        <v/>
      </c>
      <c r="C947" s="80" t="str">
        <f t="shared" ca="1" si="103"/>
        <v/>
      </c>
      <c r="D947" s="83" t="str">
        <f t="shared" ca="1" si="104"/>
        <v/>
      </c>
      <c r="E947" s="81">
        <f t="shared" ca="1" si="108"/>
        <v>0</v>
      </c>
      <c r="F947" s="83"/>
      <c r="G947" s="82" t="str">
        <f t="shared" ca="1" si="105"/>
        <v/>
      </c>
      <c r="H947" s="82" t="str">
        <f t="shared" ca="1" si="106"/>
        <v/>
      </c>
      <c r="I947" s="82" t="str">
        <f t="shared" ca="1" si="107"/>
        <v/>
      </c>
    </row>
    <row r="948" spans="2:9" ht="15" thickBot="1" x14ac:dyDescent="0.35">
      <c r="B948" s="79" t="str">
        <f t="shared" ca="1" si="109"/>
        <v/>
      </c>
      <c r="C948" s="80" t="str">
        <f t="shared" ca="1" si="103"/>
        <v/>
      </c>
      <c r="D948" s="83" t="str">
        <f t="shared" ca="1" si="104"/>
        <v/>
      </c>
      <c r="E948" s="81">
        <f t="shared" ca="1" si="108"/>
        <v>0</v>
      </c>
      <c r="F948" s="83"/>
      <c r="G948" s="82" t="str">
        <f t="shared" ca="1" si="105"/>
        <v/>
      </c>
      <c r="H948" s="82" t="str">
        <f t="shared" ca="1" si="106"/>
        <v/>
      </c>
      <c r="I948" s="82" t="str">
        <f t="shared" ca="1" si="107"/>
        <v/>
      </c>
    </row>
    <row r="949" spans="2:9" ht="15" thickBot="1" x14ac:dyDescent="0.35">
      <c r="B949" s="79" t="str">
        <f t="shared" ca="1" si="109"/>
        <v/>
      </c>
      <c r="C949" s="80" t="str">
        <f t="shared" ca="1" si="103"/>
        <v/>
      </c>
      <c r="D949" s="83" t="str">
        <f t="shared" ca="1" si="104"/>
        <v/>
      </c>
      <c r="E949" s="81">
        <f t="shared" ca="1" si="108"/>
        <v>0</v>
      </c>
      <c r="F949" s="83"/>
      <c r="G949" s="82" t="str">
        <f t="shared" ca="1" si="105"/>
        <v/>
      </c>
      <c r="H949" s="82" t="str">
        <f t="shared" ca="1" si="106"/>
        <v/>
      </c>
      <c r="I949" s="82" t="str">
        <f t="shared" ca="1" si="107"/>
        <v/>
      </c>
    </row>
    <row r="950" spans="2:9" ht="15" thickBot="1" x14ac:dyDescent="0.35">
      <c r="B950" s="79" t="str">
        <f t="shared" ca="1" si="109"/>
        <v/>
      </c>
      <c r="C950" s="80" t="str">
        <f t="shared" ca="1" si="103"/>
        <v/>
      </c>
      <c r="D950" s="83" t="str">
        <f t="shared" ca="1" si="104"/>
        <v/>
      </c>
      <c r="E950" s="81">
        <f t="shared" ca="1" si="108"/>
        <v>0</v>
      </c>
      <c r="F950" s="83"/>
      <c r="G950" s="82" t="str">
        <f t="shared" ca="1" si="105"/>
        <v/>
      </c>
      <c r="H950" s="82" t="str">
        <f t="shared" ca="1" si="106"/>
        <v/>
      </c>
      <c r="I950" s="82" t="str">
        <f t="shared" ca="1" si="107"/>
        <v/>
      </c>
    </row>
    <row r="951" spans="2:9" ht="15" thickBot="1" x14ac:dyDescent="0.35">
      <c r="B951" s="79" t="str">
        <f t="shared" ca="1" si="109"/>
        <v/>
      </c>
      <c r="C951" s="80" t="str">
        <f t="shared" ca="1" si="103"/>
        <v/>
      </c>
      <c r="D951" s="83" t="str">
        <f t="shared" ca="1" si="104"/>
        <v/>
      </c>
      <c r="E951" s="81">
        <f t="shared" ca="1" si="108"/>
        <v>0</v>
      </c>
      <c r="F951" s="83"/>
      <c r="G951" s="82" t="str">
        <f t="shared" ca="1" si="105"/>
        <v/>
      </c>
      <c r="H951" s="82" t="str">
        <f t="shared" ca="1" si="106"/>
        <v/>
      </c>
      <c r="I951" s="82" t="str">
        <f t="shared" ca="1" si="107"/>
        <v/>
      </c>
    </row>
    <row r="952" spans="2:9" ht="15" thickBot="1" x14ac:dyDescent="0.35">
      <c r="B952" s="79" t="str">
        <f t="shared" ca="1" si="109"/>
        <v/>
      </c>
      <c r="C952" s="80" t="str">
        <f t="shared" ca="1" si="103"/>
        <v/>
      </c>
      <c r="D952" s="83" t="str">
        <f t="shared" ca="1" si="104"/>
        <v/>
      </c>
      <c r="E952" s="81">
        <f t="shared" ca="1" si="108"/>
        <v>0</v>
      </c>
      <c r="F952" s="83"/>
      <c r="G952" s="82" t="str">
        <f t="shared" ca="1" si="105"/>
        <v/>
      </c>
      <c r="H952" s="82" t="str">
        <f t="shared" ca="1" si="106"/>
        <v/>
      </c>
      <c r="I952" s="82" t="str">
        <f t="shared" ca="1" si="107"/>
        <v/>
      </c>
    </row>
    <row r="953" spans="2:9" ht="15" thickBot="1" x14ac:dyDescent="0.35">
      <c r="B953" s="79" t="str">
        <f t="shared" ca="1" si="109"/>
        <v/>
      </c>
      <c r="C953" s="80" t="str">
        <f t="shared" ca="1" si="103"/>
        <v/>
      </c>
      <c r="D953" s="83" t="str">
        <f t="shared" ca="1" si="104"/>
        <v/>
      </c>
      <c r="E953" s="81">
        <f t="shared" ca="1" si="108"/>
        <v>0</v>
      </c>
      <c r="F953" s="83"/>
      <c r="G953" s="82" t="str">
        <f t="shared" ca="1" si="105"/>
        <v/>
      </c>
      <c r="H953" s="82" t="str">
        <f t="shared" ca="1" si="106"/>
        <v/>
      </c>
      <c r="I953" s="82" t="str">
        <f t="shared" ca="1" si="107"/>
        <v/>
      </c>
    </row>
    <row r="954" spans="2:9" ht="15" thickBot="1" x14ac:dyDescent="0.35">
      <c r="B954" s="79" t="str">
        <f t="shared" ca="1" si="109"/>
        <v/>
      </c>
      <c r="C954" s="80" t="str">
        <f t="shared" ca="1" si="103"/>
        <v/>
      </c>
      <c r="D954" s="83" t="str">
        <f t="shared" ca="1" si="104"/>
        <v/>
      </c>
      <c r="E954" s="81">
        <f t="shared" ca="1" si="108"/>
        <v>0</v>
      </c>
      <c r="F954" s="83"/>
      <c r="G954" s="82" t="str">
        <f t="shared" ca="1" si="105"/>
        <v/>
      </c>
      <c r="H954" s="82" t="str">
        <f t="shared" ca="1" si="106"/>
        <v/>
      </c>
      <c r="I954" s="82" t="str">
        <f t="shared" ca="1" si="107"/>
        <v/>
      </c>
    </row>
    <row r="955" spans="2:9" ht="15" thickBot="1" x14ac:dyDescent="0.35">
      <c r="B955" s="79" t="str">
        <f t="shared" ca="1" si="109"/>
        <v/>
      </c>
      <c r="C955" s="80" t="str">
        <f t="shared" ca="1" si="103"/>
        <v/>
      </c>
      <c r="D955" s="83" t="str">
        <f t="shared" ca="1" si="104"/>
        <v/>
      </c>
      <c r="E955" s="81">
        <f t="shared" ca="1" si="108"/>
        <v>0</v>
      </c>
      <c r="F955" s="83"/>
      <c r="G955" s="82" t="str">
        <f t="shared" ca="1" si="105"/>
        <v/>
      </c>
      <c r="H955" s="82" t="str">
        <f t="shared" ca="1" si="106"/>
        <v/>
      </c>
      <c r="I955" s="82" t="str">
        <f t="shared" ca="1" si="107"/>
        <v/>
      </c>
    </row>
    <row r="956" spans="2:9" ht="15" thickBot="1" x14ac:dyDescent="0.35">
      <c r="B956" s="79" t="str">
        <f t="shared" ca="1" si="109"/>
        <v/>
      </c>
      <c r="C956" s="80" t="str">
        <f t="shared" ca="1" si="103"/>
        <v/>
      </c>
      <c r="D956" s="83" t="str">
        <f t="shared" ca="1" si="104"/>
        <v/>
      </c>
      <c r="E956" s="81">
        <f t="shared" ca="1" si="108"/>
        <v>0</v>
      </c>
      <c r="F956" s="83"/>
      <c r="G956" s="82" t="str">
        <f t="shared" ca="1" si="105"/>
        <v/>
      </c>
      <c r="H956" s="82" t="str">
        <f t="shared" ca="1" si="106"/>
        <v/>
      </c>
      <c r="I956" s="82" t="str">
        <f t="shared" ca="1" si="107"/>
        <v/>
      </c>
    </row>
    <row r="957" spans="2:9" ht="15" thickBot="1" x14ac:dyDescent="0.35">
      <c r="B957" s="79" t="str">
        <f t="shared" ca="1" si="109"/>
        <v/>
      </c>
      <c r="C957" s="80" t="str">
        <f t="shared" ca="1" si="103"/>
        <v/>
      </c>
      <c r="D957" s="83" t="str">
        <f t="shared" ca="1" si="104"/>
        <v/>
      </c>
      <c r="E957" s="81">
        <f t="shared" ca="1" si="108"/>
        <v>0</v>
      </c>
      <c r="F957" s="83"/>
      <c r="G957" s="82" t="str">
        <f t="shared" ca="1" si="105"/>
        <v/>
      </c>
      <c r="H957" s="82" t="str">
        <f t="shared" ca="1" si="106"/>
        <v/>
      </c>
      <c r="I957" s="82" t="str">
        <f t="shared" ca="1" si="107"/>
        <v/>
      </c>
    </row>
    <row r="958" spans="2:9" ht="15" thickBot="1" x14ac:dyDescent="0.35">
      <c r="B958" s="79" t="str">
        <f t="shared" ca="1" si="109"/>
        <v/>
      </c>
      <c r="C958" s="80" t="str">
        <f t="shared" ca="1" si="103"/>
        <v/>
      </c>
      <c r="D958" s="83" t="str">
        <f t="shared" ca="1" si="104"/>
        <v/>
      </c>
      <c r="E958" s="81">
        <f t="shared" ca="1" si="108"/>
        <v>0</v>
      </c>
      <c r="F958" s="83"/>
      <c r="G958" s="82" t="str">
        <f t="shared" ca="1" si="105"/>
        <v/>
      </c>
      <c r="H958" s="82" t="str">
        <f t="shared" ca="1" si="106"/>
        <v/>
      </c>
      <c r="I958" s="82" t="str">
        <f t="shared" ca="1" si="107"/>
        <v/>
      </c>
    </row>
    <row r="959" spans="2:9" ht="15" thickBot="1" x14ac:dyDescent="0.35">
      <c r="B959" s="79" t="str">
        <f t="shared" ca="1" si="109"/>
        <v/>
      </c>
      <c r="C959" s="80" t="str">
        <f t="shared" ca="1" si="103"/>
        <v/>
      </c>
      <c r="D959" s="83" t="str">
        <f t="shared" ca="1" si="104"/>
        <v/>
      </c>
      <c r="E959" s="81">
        <f t="shared" ca="1" si="108"/>
        <v>0</v>
      </c>
      <c r="F959" s="83"/>
      <c r="G959" s="82" t="str">
        <f t="shared" ca="1" si="105"/>
        <v/>
      </c>
      <c r="H959" s="82" t="str">
        <f t="shared" ca="1" si="106"/>
        <v/>
      </c>
      <c r="I959" s="82" t="str">
        <f t="shared" ca="1" si="107"/>
        <v/>
      </c>
    </row>
    <row r="960" spans="2:9" ht="15" thickBot="1" x14ac:dyDescent="0.35">
      <c r="B960" s="79" t="str">
        <f t="shared" ca="1" si="109"/>
        <v/>
      </c>
      <c r="C960" s="80" t="str">
        <f t="shared" ca="1" si="103"/>
        <v/>
      </c>
      <c r="D960" s="83" t="str">
        <f t="shared" ca="1" si="104"/>
        <v/>
      </c>
      <c r="E960" s="81">
        <f t="shared" ca="1" si="108"/>
        <v>0</v>
      </c>
      <c r="F960" s="83"/>
      <c r="G960" s="82" t="str">
        <f t="shared" ca="1" si="105"/>
        <v/>
      </c>
      <c r="H960" s="82" t="str">
        <f t="shared" ca="1" si="106"/>
        <v/>
      </c>
      <c r="I960" s="82" t="str">
        <f t="shared" ca="1" si="107"/>
        <v/>
      </c>
    </row>
    <row r="961" spans="2:9" ht="15" thickBot="1" x14ac:dyDescent="0.35">
      <c r="B961" s="79" t="str">
        <f t="shared" ca="1" si="109"/>
        <v/>
      </c>
      <c r="C961" s="80" t="str">
        <f t="shared" ca="1" si="103"/>
        <v/>
      </c>
      <c r="D961" s="83" t="str">
        <f t="shared" ca="1" si="104"/>
        <v/>
      </c>
      <c r="E961" s="81">
        <f t="shared" ca="1" si="108"/>
        <v>0</v>
      </c>
      <c r="F961" s="83"/>
      <c r="G961" s="82" t="str">
        <f t="shared" ca="1" si="105"/>
        <v/>
      </c>
      <c r="H961" s="82" t="str">
        <f t="shared" ca="1" si="106"/>
        <v/>
      </c>
      <c r="I961" s="82" t="str">
        <f t="shared" ca="1" si="107"/>
        <v/>
      </c>
    </row>
    <row r="962" spans="2:9" ht="15" thickBot="1" x14ac:dyDescent="0.35">
      <c r="B962" s="79" t="str">
        <f t="shared" ca="1" si="109"/>
        <v/>
      </c>
      <c r="C962" s="80" t="str">
        <f t="shared" ca="1" si="103"/>
        <v/>
      </c>
      <c r="D962" s="83" t="str">
        <f t="shared" ca="1" si="104"/>
        <v/>
      </c>
      <c r="E962" s="81">
        <f t="shared" ca="1" si="108"/>
        <v>0</v>
      </c>
      <c r="F962" s="83"/>
      <c r="G962" s="82" t="str">
        <f t="shared" ca="1" si="105"/>
        <v/>
      </c>
      <c r="H962" s="82" t="str">
        <f t="shared" ca="1" si="106"/>
        <v/>
      </c>
      <c r="I962" s="82" t="str">
        <f t="shared" ca="1" si="107"/>
        <v/>
      </c>
    </row>
    <row r="963" spans="2:9" ht="15" thickBot="1" x14ac:dyDescent="0.35">
      <c r="B963" s="79" t="str">
        <f t="shared" ca="1" si="109"/>
        <v/>
      </c>
      <c r="C963" s="80" t="str">
        <f t="shared" ca="1" si="103"/>
        <v/>
      </c>
      <c r="D963" s="83" t="str">
        <f t="shared" ca="1" si="104"/>
        <v/>
      </c>
      <c r="E963" s="81">
        <f t="shared" ca="1" si="108"/>
        <v>0</v>
      </c>
      <c r="F963" s="83"/>
      <c r="G963" s="82" t="str">
        <f t="shared" ca="1" si="105"/>
        <v/>
      </c>
      <c r="H963" s="82" t="str">
        <f t="shared" ca="1" si="106"/>
        <v/>
      </c>
      <c r="I963" s="82" t="str">
        <f t="shared" ca="1" si="107"/>
        <v/>
      </c>
    </row>
    <row r="964" spans="2:9" ht="15" thickBot="1" x14ac:dyDescent="0.35">
      <c r="B964" s="79" t="str">
        <f t="shared" ca="1" si="109"/>
        <v/>
      </c>
      <c r="C964" s="80" t="str">
        <f t="shared" ca="1" si="103"/>
        <v/>
      </c>
      <c r="D964" s="83" t="str">
        <f t="shared" ca="1" si="104"/>
        <v/>
      </c>
      <c r="E964" s="81">
        <f t="shared" ca="1" si="108"/>
        <v>0</v>
      </c>
      <c r="F964" s="83"/>
      <c r="G964" s="82" t="str">
        <f t="shared" ca="1" si="105"/>
        <v/>
      </c>
      <c r="H964" s="82" t="str">
        <f t="shared" ca="1" si="106"/>
        <v/>
      </c>
      <c r="I964" s="82" t="str">
        <f t="shared" ca="1" si="107"/>
        <v/>
      </c>
    </row>
    <row r="965" spans="2:9" ht="15" thickBot="1" x14ac:dyDescent="0.35">
      <c r="B965" s="79" t="str">
        <f t="shared" ca="1" si="109"/>
        <v/>
      </c>
      <c r="C965" s="80" t="str">
        <f t="shared" ca="1" si="103"/>
        <v/>
      </c>
      <c r="D965" s="83" t="str">
        <f t="shared" ca="1" si="104"/>
        <v/>
      </c>
      <c r="E965" s="81">
        <f t="shared" ca="1" si="108"/>
        <v>0</v>
      </c>
      <c r="F965" s="83"/>
      <c r="G965" s="82" t="str">
        <f t="shared" ca="1" si="105"/>
        <v/>
      </c>
      <c r="H965" s="82" t="str">
        <f t="shared" ca="1" si="106"/>
        <v/>
      </c>
      <c r="I965" s="82" t="str">
        <f t="shared" ca="1" si="107"/>
        <v/>
      </c>
    </row>
    <row r="966" spans="2:9" ht="15" thickBot="1" x14ac:dyDescent="0.35">
      <c r="B966" s="79" t="str">
        <f t="shared" ca="1" si="109"/>
        <v/>
      </c>
      <c r="C966" s="80" t="str">
        <f t="shared" ca="1" si="103"/>
        <v/>
      </c>
      <c r="D966" s="83" t="str">
        <f t="shared" ca="1" si="104"/>
        <v/>
      </c>
      <c r="E966" s="81">
        <f t="shared" ca="1" si="108"/>
        <v>0</v>
      </c>
      <c r="F966" s="83"/>
      <c r="G966" s="82" t="str">
        <f t="shared" ca="1" si="105"/>
        <v/>
      </c>
      <c r="H966" s="82" t="str">
        <f t="shared" ca="1" si="106"/>
        <v/>
      </c>
      <c r="I966" s="82" t="str">
        <f t="shared" ca="1" si="107"/>
        <v/>
      </c>
    </row>
    <row r="967" spans="2:9" ht="15" thickBot="1" x14ac:dyDescent="0.35">
      <c r="B967" s="79" t="str">
        <f t="shared" ca="1" si="109"/>
        <v/>
      </c>
      <c r="C967" s="80" t="str">
        <f t="shared" ca="1" si="103"/>
        <v/>
      </c>
      <c r="D967" s="83" t="str">
        <f t="shared" ca="1" si="104"/>
        <v/>
      </c>
      <c r="E967" s="81">
        <f t="shared" ca="1" si="108"/>
        <v>0</v>
      </c>
      <c r="F967" s="83"/>
      <c r="G967" s="82" t="str">
        <f t="shared" ca="1" si="105"/>
        <v/>
      </c>
      <c r="H967" s="82" t="str">
        <f t="shared" ca="1" si="106"/>
        <v/>
      </c>
      <c r="I967" s="82" t="str">
        <f t="shared" ca="1" si="107"/>
        <v/>
      </c>
    </row>
    <row r="968" spans="2:9" ht="15" thickBot="1" x14ac:dyDescent="0.35">
      <c r="B968" s="79" t="str">
        <f t="shared" ca="1" si="109"/>
        <v/>
      </c>
      <c r="C968" s="80" t="str">
        <f t="shared" ca="1" si="103"/>
        <v/>
      </c>
      <c r="D968" s="83" t="str">
        <f t="shared" ca="1" si="104"/>
        <v/>
      </c>
      <c r="E968" s="81">
        <f t="shared" ca="1" si="108"/>
        <v>0</v>
      </c>
      <c r="F968" s="83"/>
      <c r="G968" s="82" t="str">
        <f t="shared" ca="1" si="105"/>
        <v/>
      </c>
      <c r="H968" s="82" t="str">
        <f t="shared" ca="1" si="106"/>
        <v/>
      </c>
      <c r="I968" s="82" t="str">
        <f t="shared" ca="1" si="107"/>
        <v/>
      </c>
    </row>
    <row r="969" spans="2:9" ht="15" thickBot="1" x14ac:dyDescent="0.35">
      <c r="B969" s="79" t="str">
        <f t="shared" ca="1" si="109"/>
        <v/>
      </c>
      <c r="C969" s="80" t="str">
        <f t="shared" ca="1" si="103"/>
        <v/>
      </c>
      <c r="D969" s="83" t="str">
        <f t="shared" ca="1" si="104"/>
        <v/>
      </c>
      <c r="E969" s="81">
        <f t="shared" ca="1" si="108"/>
        <v>0</v>
      </c>
      <c r="F969" s="83"/>
      <c r="G969" s="82" t="str">
        <f t="shared" ca="1" si="105"/>
        <v/>
      </c>
      <c r="H969" s="82" t="str">
        <f t="shared" ca="1" si="106"/>
        <v/>
      </c>
      <c r="I969" s="82" t="str">
        <f t="shared" ca="1" si="107"/>
        <v/>
      </c>
    </row>
    <row r="970" spans="2:9" ht="15" thickBot="1" x14ac:dyDescent="0.35">
      <c r="B970" s="79" t="str">
        <f t="shared" ca="1" si="109"/>
        <v/>
      </c>
      <c r="C970" s="80" t="str">
        <f t="shared" ca="1" si="103"/>
        <v/>
      </c>
      <c r="D970" s="83" t="str">
        <f t="shared" ca="1" si="104"/>
        <v/>
      </c>
      <c r="E970" s="81">
        <f t="shared" ca="1" si="108"/>
        <v>0</v>
      </c>
      <c r="F970" s="83"/>
      <c r="G970" s="82" t="str">
        <f t="shared" ca="1" si="105"/>
        <v/>
      </c>
      <c r="H970" s="82" t="str">
        <f t="shared" ca="1" si="106"/>
        <v/>
      </c>
      <c r="I970" s="82" t="str">
        <f t="shared" ca="1" si="107"/>
        <v/>
      </c>
    </row>
    <row r="971" spans="2:9" ht="15" thickBot="1" x14ac:dyDescent="0.35">
      <c r="B971" s="79" t="str">
        <f t="shared" ca="1" si="109"/>
        <v/>
      </c>
      <c r="C971" s="80" t="str">
        <f t="shared" ca="1" si="103"/>
        <v/>
      </c>
      <c r="D971" s="83" t="str">
        <f t="shared" ca="1" si="104"/>
        <v/>
      </c>
      <c r="E971" s="81">
        <f t="shared" ca="1" si="108"/>
        <v>0</v>
      </c>
      <c r="F971" s="83"/>
      <c r="G971" s="82" t="str">
        <f t="shared" ca="1" si="105"/>
        <v/>
      </c>
      <c r="H971" s="82" t="str">
        <f t="shared" ca="1" si="106"/>
        <v/>
      </c>
      <c r="I971" s="82" t="str">
        <f t="shared" ca="1" si="107"/>
        <v/>
      </c>
    </row>
    <row r="972" spans="2:9" ht="15" thickBot="1" x14ac:dyDescent="0.35">
      <c r="B972" s="79" t="str">
        <f t="shared" ca="1" si="109"/>
        <v/>
      </c>
      <c r="C972" s="80" t="str">
        <f t="shared" ca="1" si="103"/>
        <v/>
      </c>
      <c r="D972" s="83" t="str">
        <f t="shared" ca="1" si="104"/>
        <v/>
      </c>
      <c r="E972" s="81">
        <f t="shared" ca="1" si="108"/>
        <v>0</v>
      </c>
      <c r="F972" s="83"/>
      <c r="G972" s="82" t="str">
        <f t="shared" ca="1" si="105"/>
        <v/>
      </c>
      <c r="H972" s="82" t="str">
        <f t="shared" ca="1" si="106"/>
        <v/>
      </c>
      <c r="I972" s="82" t="str">
        <f t="shared" ca="1" si="107"/>
        <v/>
      </c>
    </row>
    <row r="973" spans="2:9" ht="15" thickBot="1" x14ac:dyDescent="0.35">
      <c r="B973" s="79" t="str">
        <f t="shared" ca="1" si="109"/>
        <v/>
      </c>
      <c r="C973" s="80" t="str">
        <f t="shared" ca="1" si="103"/>
        <v/>
      </c>
      <c r="D973" s="83" t="str">
        <f t="shared" ca="1" si="104"/>
        <v/>
      </c>
      <c r="E973" s="81">
        <f t="shared" ca="1" si="108"/>
        <v>0</v>
      </c>
      <c r="F973" s="83"/>
      <c r="G973" s="82" t="str">
        <f t="shared" ca="1" si="105"/>
        <v/>
      </c>
      <c r="H973" s="82" t="str">
        <f t="shared" ca="1" si="106"/>
        <v/>
      </c>
      <c r="I973" s="82" t="str">
        <f t="shared" ca="1" si="107"/>
        <v/>
      </c>
    </row>
    <row r="974" spans="2:9" ht="15" thickBot="1" x14ac:dyDescent="0.35">
      <c r="B974" s="79" t="str">
        <f t="shared" ca="1" si="109"/>
        <v/>
      </c>
      <c r="C974" s="80" t="str">
        <f t="shared" ca="1" si="103"/>
        <v/>
      </c>
      <c r="D974" s="83" t="str">
        <f t="shared" ca="1" si="104"/>
        <v/>
      </c>
      <c r="E974" s="81">
        <f t="shared" ca="1" si="108"/>
        <v>0</v>
      </c>
      <c r="F974" s="83"/>
      <c r="G974" s="82" t="str">
        <f t="shared" ca="1" si="105"/>
        <v/>
      </c>
      <c r="H974" s="82" t="str">
        <f t="shared" ca="1" si="106"/>
        <v/>
      </c>
      <c r="I974" s="82" t="str">
        <f t="shared" ca="1" si="107"/>
        <v/>
      </c>
    </row>
    <row r="975" spans="2:9" ht="15" thickBot="1" x14ac:dyDescent="0.35">
      <c r="B975" s="79" t="str">
        <f t="shared" ca="1" si="109"/>
        <v/>
      </c>
      <c r="C975" s="80" t="str">
        <f t="shared" ca="1" si="103"/>
        <v/>
      </c>
      <c r="D975" s="83" t="str">
        <f t="shared" ca="1" si="104"/>
        <v/>
      </c>
      <c r="E975" s="81">
        <f t="shared" ca="1" si="108"/>
        <v>0</v>
      </c>
      <c r="F975" s="83"/>
      <c r="G975" s="82" t="str">
        <f t="shared" ca="1" si="105"/>
        <v/>
      </c>
      <c r="H975" s="82" t="str">
        <f t="shared" ca="1" si="106"/>
        <v/>
      </c>
      <c r="I975" s="82" t="str">
        <f t="shared" ca="1" si="107"/>
        <v/>
      </c>
    </row>
    <row r="976" spans="2:9" ht="15" thickBot="1" x14ac:dyDescent="0.35">
      <c r="B976" s="79" t="str">
        <f t="shared" ca="1" si="109"/>
        <v/>
      </c>
      <c r="C976" s="80" t="str">
        <f t="shared" ca="1" si="103"/>
        <v/>
      </c>
      <c r="D976" s="83" t="str">
        <f t="shared" ca="1" si="104"/>
        <v/>
      </c>
      <c r="E976" s="81">
        <f t="shared" ca="1" si="108"/>
        <v>0</v>
      </c>
      <c r="F976" s="83"/>
      <c r="G976" s="82" t="str">
        <f t="shared" ca="1" si="105"/>
        <v/>
      </c>
      <c r="H976" s="82" t="str">
        <f t="shared" ca="1" si="106"/>
        <v/>
      </c>
      <c r="I976" s="82" t="str">
        <f t="shared" ca="1" si="107"/>
        <v/>
      </c>
    </row>
    <row r="977" spans="2:9" ht="15" thickBot="1" x14ac:dyDescent="0.35">
      <c r="B977" s="79" t="str">
        <f t="shared" ca="1" si="109"/>
        <v/>
      </c>
      <c r="C977" s="80" t="str">
        <f t="shared" ca="1" si="103"/>
        <v/>
      </c>
      <c r="D977" s="83" t="str">
        <f t="shared" ca="1" si="104"/>
        <v/>
      </c>
      <c r="E977" s="81">
        <f t="shared" ca="1" si="108"/>
        <v>0</v>
      </c>
      <c r="F977" s="83"/>
      <c r="G977" s="82" t="str">
        <f t="shared" ca="1" si="105"/>
        <v/>
      </c>
      <c r="H977" s="82" t="str">
        <f t="shared" ca="1" si="106"/>
        <v/>
      </c>
      <c r="I977" s="82" t="str">
        <f t="shared" ca="1" si="107"/>
        <v/>
      </c>
    </row>
    <row r="978" spans="2:9" ht="15" thickBot="1" x14ac:dyDescent="0.35">
      <c r="B978" s="79" t="str">
        <f t="shared" ca="1" si="109"/>
        <v/>
      </c>
      <c r="C978" s="80" t="str">
        <f t="shared" ca="1" si="103"/>
        <v/>
      </c>
      <c r="D978" s="83" t="str">
        <f t="shared" ca="1" si="104"/>
        <v/>
      </c>
      <c r="E978" s="81">
        <f t="shared" ca="1" si="108"/>
        <v>0</v>
      </c>
      <c r="F978" s="83"/>
      <c r="G978" s="82" t="str">
        <f t="shared" ca="1" si="105"/>
        <v/>
      </c>
      <c r="H978" s="82" t="str">
        <f t="shared" ca="1" si="106"/>
        <v/>
      </c>
      <c r="I978" s="82" t="str">
        <f t="shared" ca="1" si="107"/>
        <v/>
      </c>
    </row>
    <row r="979" spans="2:9" ht="15" thickBot="1" x14ac:dyDescent="0.35">
      <c r="B979" s="79" t="str">
        <f t="shared" ca="1" si="109"/>
        <v/>
      </c>
      <c r="C979" s="80" t="str">
        <f t="shared" ca="1" si="103"/>
        <v/>
      </c>
      <c r="D979" s="83" t="str">
        <f t="shared" ca="1" si="104"/>
        <v/>
      </c>
      <c r="E979" s="81">
        <f t="shared" ca="1" si="108"/>
        <v>0</v>
      </c>
      <c r="F979" s="83"/>
      <c r="G979" s="82" t="str">
        <f t="shared" ca="1" si="105"/>
        <v/>
      </c>
      <c r="H979" s="82" t="str">
        <f t="shared" ca="1" si="106"/>
        <v/>
      </c>
      <c r="I979" s="82" t="str">
        <f t="shared" ca="1" si="107"/>
        <v/>
      </c>
    </row>
    <row r="980" spans="2:9" ht="15" thickBot="1" x14ac:dyDescent="0.35">
      <c r="B980" s="79" t="str">
        <f t="shared" ca="1" si="109"/>
        <v/>
      </c>
      <c r="C980" s="80" t="str">
        <f t="shared" ca="1" si="103"/>
        <v/>
      </c>
      <c r="D980" s="83" t="str">
        <f t="shared" ca="1" si="104"/>
        <v/>
      </c>
      <c r="E980" s="81">
        <f t="shared" ca="1" si="108"/>
        <v>0</v>
      </c>
      <c r="F980" s="83"/>
      <c r="G980" s="82" t="str">
        <f t="shared" ca="1" si="105"/>
        <v/>
      </c>
      <c r="H980" s="82" t="str">
        <f t="shared" ca="1" si="106"/>
        <v/>
      </c>
      <c r="I980" s="82" t="str">
        <f t="shared" ca="1" si="107"/>
        <v/>
      </c>
    </row>
    <row r="981" spans="2:9" ht="15" thickBot="1" x14ac:dyDescent="0.35">
      <c r="B981" s="79" t="str">
        <f t="shared" ca="1" si="109"/>
        <v/>
      </c>
      <c r="C981" s="80" t="str">
        <f t="shared" ca="1" si="103"/>
        <v/>
      </c>
      <c r="D981" s="83" t="str">
        <f t="shared" ca="1" si="104"/>
        <v/>
      </c>
      <c r="E981" s="81">
        <f t="shared" ca="1" si="108"/>
        <v>0</v>
      </c>
      <c r="F981" s="83"/>
      <c r="G981" s="82" t="str">
        <f t="shared" ca="1" si="105"/>
        <v/>
      </c>
      <c r="H981" s="82" t="str">
        <f t="shared" ca="1" si="106"/>
        <v/>
      </c>
      <c r="I981" s="82" t="str">
        <f t="shared" ca="1" si="107"/>
        <v/>
      </c>
    </row>
    <row r="982" spans="2:9" ht="15" thickBot="1" x14ac:dyDescent="0.35">
      <c r="B982" s="79" t="str">
        <f t="shared" ca="1" si="109"/>
        <v/>
      </c>
      <c r="C982" s="80" t="str">
        <f t="shared" ca="1" si="103"/>
        <v/>
      </c>
      <c r="D982" s="83" t="str">
        <f t="shared" ca="1" si="104"/>
        <v/>
      </c>
      <c r="E982" s="81">
        <f t="shared" ca="1" si="108"/>
        <v>0</v>
      </c>
      <c r="F982" s="83"/>
      <c r="G982" s="82" t="str">
        <f t="shared" ca="1" si="105"/>
        <v/>
      </c>
      <c r="H982" s="82" t="str">
        <f t="shared" ca="1" si="106"/>
        <v/>
      </c>
      <c r="I982" s="82" t="str">
        <f t="shared" ca="1" si="107"/>
        <v/>
      </c>
    </row>
    <row r="983" spans="2:9" ht="15" thickBot="1" x14ac:dyDescent="0.35">
      <c r="B983" s="79" t="str">
        <f t="shared" ca="1" si="109"/>
        <v/>
      </c>
      <c r="C983" s="80" t="str">
        <f t="shared" ca="1" si="103"/>
        <v/>
      </c>
      <c r="D983" s="83" t="str">
        <f t="shared" ca="1" si="104"/>
        <v/>
      </c>
      <c r="E983" s="81">
        <f t="shared" ca="1" si="108"/>
        <v>0</v>
      </c>
      <c r="F983" s="83"/>
      <c r="G983" s="82" t="str">
        <f t="shared" ca="1" si="105"/>
        <v/>
      </c>
      <c r="H983" s="82" t="str">
        <f t="shared" ca="1" si="106"/>
        <v/>
      </c>
      <c r="I983" s="82" t="str">
        <f t="shared" ca="1" si="107"/>
        <v/>
      </c>
    </row>
    <row r="984" spans="2:9" ht="15" thickBot="1" x14ac:dyDescent="0.35">
      <c r="B984" s="79" t="str">
        <f t="shared" ca="1" si="109"/>
        <v/>
      </c>
      <c r="C984" s="80" t="str">
        <f t="shared" ref="C984:C1047" ca="1" si="110">IF($E$10="End of the Period",IF(B984="","",IF(OR(payment_frequency_5="Weekly",payment_frequency_5="Bi-weekly",payment_frequency_5="Semi-monthly"),first_payment_date_5+B984*VLOOKUP(payment_frequency_5,periodic_table,2,0),EDATE(first_payment_date_5,B984*VLOOKUP(payment_frequency_5,periodic_table,2,0)))),IF(B984="","",IF(OR(payment_frequency_5="Weekly",payment_frequency_5="Bi-weekly",payment_frequency_5="Semi-monthly"),first_payment_date_5+(B984-1)*VLOOKUP(payment_frequency_5,periodic_table,2,0),EDATE(first_payment_date_5,(B984-1)*VLOOKUP(payment_frequency_5,periodic_table,2,0)))))</f>
        <v/>
      </c>
      <c r="D984" s="83" t="str">
        <f t="shared" ref="D984:D998" ca="1" si="111">IF(B984="","",IF(I983&lt;payment_5,I983*(1+rate_5),payment_5))</f>
        <v/>
      </c>
      <c r="E984" s="81">
        <f t="shared" ca="1" si="108"/>
        <v>0</v>
      </c>
      <c r="F984" s="83"/>
      <c r="G984" s="82" t="str">
        <f t="shared" ref="G984:G1047" ca="1" si="112">IF(AND(payment_type_5=1,B984=1),0,IF(B984="","",I983*rate_5))</f>
        <v/>
      </c>
      <c r="H984" s="82" t="str">
        <f t="shared" ca="1" si="106"/>
        <v/>
      </c>
      <c r="I984" s="82" t="str">
        <f t="shared" ca="1" si="107"/>
        <v/>
      </c>
    </row>
    <row r="985" spans="2:9" ht="15" thickBot="1" x14ac:dyDescent="0.35">
      <c r="B985" s="79" t="str">
        <f t="shared" ca="1" si="109"/>
        <v/>
      </c>
      <c r="C985" s="80" t="str">
        <f t="shared" ca="1" si="110"/>
        <v/>
      </c>
      <c r="D985" s="83" t="str">
        <f t="shared" ca="1" si="111"/>
        <v/>
      </c>
      <c r="E985" s="81">
        <f t="shared" ca="1" si="108"/>
        <v>0</v>
      </c>
      <c r="F985" s="83"/>
      <c r="G985" s="82" t="str">
        <f t="shared" ca="1" si="112"/>
        <v/>
      </c>
      <c r="H985" s="82" t="str">
        <f t="shared" ref="H985:H1048" ca="1" si="113">IF(B985="","",D985-G985+E985+F985)</f>
        <v/>
      </c>
      <c r="I985" s="82" t="str">
        <f t="shared" ref="I985:I1048" ca="1" si="114">IFERROR(IF(H985&lt;=0,"",I984-H985),"")</f>
        <v/>
      </c>
    </row>
    <row r="986" spans="2:9" ht="15" thickBot="1" x14ac:dyDescent="0.35">
      <c r="B986" s="79" t="str">
        <f t="shared" ca="1" si="109"/>
        <v/>
      </c>
      <c r="C986" s="80" t="str">
        <f t="shared" ca="1" si="110"/>
        <v/>
      </c>
      <c r="D986" s="83" t="str">
        <f t="shared" ca="1" si="111"/>
        <v/>
      </c>
      <c r="E986" s="81">
        <f t="shared" ca="1" si="108"/>
        <v>0</v>
      </c>
      <c r="F986" s="83"/>
      <c r="G986" s="82" t="str">
        <f t="shared" ca="1" si="112"/>
        <v/>
      </c>
      <c r="H986" s="82" t="str">
        <f t="shared" ca="1" si="113"/>
        <v/>
      </c>
      <c r="I986" s="82" t="str">
        <f t="shared" ca="1" si="114"/>
        <v/>
      </c>
    </row>
    <row r="987" spans="2:9" ht="15" thickBot="1" x14ac:dyDescent="0.35">
      <c r="B987" s="79" t="str">
        <f t="shared" ca="1" si="109"/>
        <v/>
      </c>
      <c r="C987" s="80" t="str">
        <f t="shared" ca="1" si="110"/>
        <v/>
      </c>
      <c r="D987" s="83" t="str">
        <f t="shared" ca="1" si="111"/>
        <v/>
      </c>
      <c r="E987" s="81">
        <f t="shared" ca="1" si="108"/>
        <v>0</v>
      </c>
      <c r="F987" s="83"/>
      <c r="G987" s="82" t="str">
        <f t="shared" ca="1" si="112"/>
        <v/>
      </c>
      <c r="H987" s="82" t="str">
        <f t="shared" ca="1" si="113"/>
        <v/>
      </c>
      <c r="I987" s="82" t="str">
        <f t="shared" ca="1" si="114"/>
        <v/>
      </c>
    </row>
    <row r="988" spans="2:9" ht="15" thickBot="1" x14ac:dyDescent="0.35">
      <c r="B988" s="79" t="str">
        <f t="shared" ca="1" si="109"/>
        <v/>
      </c>
      <c r="C988" s="80" t="str">
        <f t="shared" ca="1" si="110"/>
        <v/>
      </c>
      <c r="D988" s="83" t="str">
        <f t="shared" ca="1" si="111"/>
        <v/>
      </c>
      <c r="E988" s="81">
        <f t="shared" ca="1" si="108"/>
        <v>0</v>
      </c>
      <c r="F988" s="83"/>
      <c r="G988" s="82" t="str">
        <f t="shared" ca="1" si="112"/>
        <v/>
      </c>
      <c r="H988" s="82" t="str">
        <f t="shared" ca="1" si="113"/>
        <v/>
      </c>
      <c r="I988" s="82" t="str">
        <f t="shared" ca="1" si="114"/>
        <v/>
      </c>
    </row>
    <row r="989" spans="2:9" ht="15" thickBot="1" x14ac:dyDescent="0.35">
      <c r="B989" s="79" t="str">
        <f t="shared" ca="1" si="109"/>
        <v/>
      </c>
      <c r="C989" s="80" t="str">
        <f t="shared" ca="1" si="110"/>
        <v/>
      </c>
      <c r="D989" s="83" t="str">
        <f t="shared" ca="1" si="111"/>
        <v/>
      </c>
      <c r="E989" s="81">
        <f t="shared" ca="1" si="108"/>
        <v>0</v>
      </c>
      <c r="F989" s="83"/>
      <c r="G989" s="82" t="str">
        <f t="shared" ca="1" si="112"/>
        <v/>
      </c>
      <c r="H989" s="82" t="str">
        <f t="shared" ca="1" si="113"/>
        <v/>
      </c>
      <c r="I989" s="82" t="str">
        <f t="shared" ca="1" si="114"/>
        <v/>
      </c>
    </row>
    <row r="990" spans="2:9" ht="15" thickBot="1" x14ac:dyDescent="0.35">
      <c r="B990" s="79" t="str">
        <f t="shared" ca="1" si="109"/>
        <v/>
      </c>
      <c r="C990" s="80" t="str">
        <f t="shared" ca="1" si="110"/>
        <v/>
      </c>
      <c r="D990" s="83" t="str">
        <f t="shared" ca="1" si="111"/>
        <v/>
      </c>
      <c r="E990" s="81">
        <f t="shared" ca="1" si="108"/>
        <v>0</v>
      </c>
      <c r="F990" s="83"/>
      <c r="G990" s="82" t="str">
        <f t="shared" ca="1" si="112"/>
        <v/>
      </c>
      <c r="H990" s="82" t="str">
        <f t="shared" ca="1" si="113"/>
        <v/>
      </c>
      <c r="I990" s="82" t="str">
        <f t="shared" ca="1" si="114"/>
        <v/>
      </c>
    </row>
    <row r="991" spans="2:9" ht="15" thickBot="1" x14ac:dyDescent="0.35">
      <c r="B991" s="79" t="str">
        <f t="shared" ca="1" si="109"/>
        <v/>
      </c>
      <c r="C991" s="80" t="str">
        <f t="shared" ca="1" si="110"/>
        <v/>
      </c>
      <c r="D991" s="83" t="str">
        <f t="shared" ca="1" si="111"/>
        <v/>
      </c>
      <c r="E991" s="81">
        <f t="shared" ca="1" si="108"/>
        <v>0</v>
      </c>
      <c r="F991" s="83"/>
      <c r="G991" s="82" t="str">
        <f t="shared" ca="1" si="112"/>
        <v/>
      </c>
      <c r="H991" s="82" t="str">
        <f t="shared" ca="1" si="113"/>
        <v/>
      </c>
      <c r="I991" s="82" t="str">
        <f t="shared" ca="1" si="114"/>
        <v/>
      </c>
    </row>
    <row r="992" spans="2:9" ht="15" thickBot="1" x14ac:dyDescent="0.35">
      <c r="B992" s="79" t="str">
        <f t="shared" ca="1" si="109"/>
        <v/>
      </c>
      <c r="C992" s="80" t="str">
        <f t="shared" ca="1" si="110"/>
        <v/>
      </c>
      <c r="D992" s="83" t="str">
        <f t="shared" ca="1" si="111"/>
        <v/>
      </c>
      <c r="E992" s="81">
        <f t="shared" ca="1" si="108"/>
        <v>0</v>
      </c>
      <c r="F992" s="83"/>
      <c r="G992" s="82" t="str">
        <f t="shared" ca="1" si="112"/>
        <v/>
      </c>
      <c r="H992" s="82" t="str">
        <f t="shared" ca="1" si="113"/>
        <v/>
      </c>
      <c r="I992" s="82" t="str">
        <f t="shared" ca="1" si="114"/>
        <v/>
      </c>
    </row>
    <row r="993" spans="2:9" ht="15" thickBot="1" x14ac:dyDescent="0.35">
      <c r="B993" s="79" t="str">
        <f t="shared" ca="1" si="109"/>
        <v/>
      </c>
      <c r="C993" s="80" t="str">
        <f t="shared" ca="1" si="110"/>
        <v/>
      </c>
      <c r="D993" s="83" t="str">
        <f t="shared" ca="1" si="111"/>
        <v/>
      </c>
      <c r="E993" s="81">
        <f t="shared" ca="1" si="108"/>
        <v>0</v>
      </c>
      <c r="F993" s="83"/>
      <c r="G993" s="82" t="str">
        <f t="shared" ca="1" si="112"/>
        <v/>
      </c>
      <c r="H993" s="82" t="str">
        <f t="shared" ca="1" si="113"/>
        <v/>
      </c>
      <c r="I993" s="82" t="str">
        <f t="shared" ca="1" si="114"/>
        <v/>
      </c>
    </row>
    <row r="994" spans="2:9" ht="15" thickBot="1" x14ac:dyDescent="0.35">
      <c r="B994" s="79" t="str">
        <f t="shared" ca="1" si="109"/>
        <v/>
      </c>
      <c r="C994" s="80" t="str">
        <f t="shared" ca="1" si="110"/>
        <v/>
      </c>
      <c r="D994" s="83" t="str">
        <f t="shared" ca="1" si="111"/>
        <v/>
      </c>
      <c r="E994" s="81">
        <f t="shared" ca="1" si="108"/>
        <v>0</v>
      </c>
      <c r="F994" s="83"/>
      <c r="G994" s="82" t="str">
        <f t="shared" ca="1" si="112"/>
        <v/>
      </c>
      <c r="H994" s="82" t="str">
        <f t="shared" ca="1" si="113"/>
        <v/>
      </c>
      <c r="I994" s="82" t="str">
        <f t="shared" ca="1" si="114"/>
        <v/>
      </c>
    </row>
    <row r="995" spans="2:9" ht="15" thickBot="1" x14ac:dyDescent="0.35">
      <c r="B995" s="79" t="str">
        <f t="shared" ca="1" si="109"/>
        <v/>
      </c>
      <c r="C995" s="80" t="str">
        <f t="shared" ca="1" si="110"/>
        <v/>
      </c>
      <c r="D995" s="83" t="str">
        <f t="shared" ca="1" si="111"/>
        <v/>
      </c>
      <c r="E995" s="81">
        <f t="shared" ca="1" si="108"/>
        <v>0</v>
      </c>
      <c r="F995" s="83"/>
      <c r="G995" s="82" t="str">
        <f t="shared" ca="1" si="112"/>
        <v/>
      </c>
      <c r="H995" s="82" t="str">
        <f t="shared" ca="1" si="113"/>
        <v/>
      </c>
      <c r="I995" s="82" t="str">
        <f t="shared" ca="1" si="114"/>
        <v/>
      </c>
    </row>
    <row r="996" spans="2:9" ht="15" thickBot="1" x14ac:dyDescent="0.35">
      <c r="B996" s="79" t="str">
        <f t="shared" ca="1" si="109"/>
        <v/>
      </c>
      <c r="C996" s="80" t="str">
        <f t="shared" ca="1" si="110"/>
        <v/>
      </c>
      <c r="D996" s="83" t="str">
        <f t="shared" ca="1" si="111"/>
        <v/>
      </c>
      <c r="E996" s="81">
        <f t="shared" ref="E996:E1059" ca="1" si="115">IFERROR(IF(I995-D996&lt;$E$13,0,IF(B996=$I$17,$E$13,IF(B996&lt;$I$17,0,IF(MOD(B996-$I$17,$E$18)=0,$E$13,0)))),0)</f>
        <v>0</v>
      </c>
      <c r="F996" s="83"/>
      <c r="G996" s="82" t="str">
        <f t="shared" ca="1" si="112"/>
        <v/>
      </c>
      <c r="H996" s="82" t="str">
        <f t="shared" ca="1" si="113"/>
        <v/>
      </c>
      <c r="I996" s="82" t="str">
        <f t="shared" ca="1" si="114"/>
        <v/>
      </c>
    </row>
    <row r="997" spans="2:9" ht="15" thickBot="1" x14ac:dyDescent="0.35">
      <c r="B997" s="79" t="str">
        <f t="shared" ca="1" si="109"/>
        <v/>
      </c>
      <c r="C997" s="80" t="str">
        <f t="shared" ca="1" si="110"/>
        <v/>
      </c>
      <c r="D997" s="83" t="str">
        <f t="shared" ca="1" si="111"/>
        <v/>
      </c>
      <c r="E997" s="81">
        <f t="shared" ca="1" si="115"/>
        <v>0</v>
      </c>
      <c r="F997" s="83"/>
      <c r="G997" s="82" t="str">
        <f t="shared" ca="1" si="112"/>
        <v/>
      </c>
      <c r="H997" s="82" t="str">
        <f t="shared" ca="1" si="113"/>
        <v/>
      </c>
      <c r="I997" s="82" t="str">
        <f t="shared" ca="1" si="114"/>
        <v/>
      </c>
    </row>
    <row r="998" spans="2:9" ht="15" thickBot="1" x14ac:dyDescent="0.35">
      <c r="B998" s="79" t="str">
        <f t="shared" ca="1" si="109"/>
        <v/>
      </c>
      <c r="C998" s="80" t="str">
        <f t="shared" ca="1" si="110"/>
        <v/>
      </c>
      <c r="D998" s="83" t="str">
        <f t="shared" ca="1" si="111"/>
        <v/>
      </c>
      <c r="E998" s="81">
        <f t="shared" ca="1" si="115"/>
        <v>0</v>
      </c>
      <c r="F998" s="83"/>
      <c r="G998" s="82" t="str">
        <f t="shared" ca="1" si="112"/>
        <v/>
      </c>
      <c r="H998" s="82" t="str">
        <f t="shared" ca="1" si="113"/>
        <v/>
      </c>
      <c r="I998" s="82" t="str">
        <f t="shared" ca="1" si="114"/>
        <v/>
      </c>
    </row>
    <row r="999" spans="2:9" ht="15" thickBot="1" x14ac:dyDescent="0.35">
      <c r="B999" s="79" t="str">
        <f t="shared" ca="1" si="109"/>
        <v/>
      </c>
      <c r="C999" s="80" t="str">
        <f t="shared" ca="1" si="110"/>
        <v/>
      </c>
      <c r="D999" s="83" t="str">
        <f t="shared" ref="D999:D1000" ca="1" si="116">IF(B999="","",IF(I998&lt;payment_5,I998*(1+rate_5),payment_5))</f>
        <v/>
      </c>
      <c r="E999" s="81">
        <f t="shared" ca="1" si="115"/>
        <v>0</v>
      </c>
      <c r="F999" s="83"/>
      <c r="G999" s="82" t="str">
        <f t="shared" ca="1" si="112"/>
        <v/>
      </c>
      <c r="H999" s="82" t="str">
        <f t="shared" ca="1" si="113"/>
        <v/>
      </c>
      <c r="I999" s="82" t="str">
        <f t="shared" ca="1" si="114"/>
        <v/>
      </c>
    </row>
    <row r="1000" spans="2:9" ht="15" thickBot="1" x14ac:dyDescent="0.35">
      <c r="B1000" s="79" t="str">
        <f t="shared" ca="1" si="109"/>
        <v/>
      </c>
      <c r="C1000" s="80" t="str">
        <f t="shared" ca="1" si="110"/>
        <v/>
      </c>
      <c r="D1000" s="83" t="str">
        <f t="shared" ca="1" si="116"/>
        <v/>
      </c>
      <c r="E1000" s="81">
        <f t="shared" ca="1" si="115"/>
        <v>0</v>
      </c>
      <c r="F1000" s="83"/>
      <c r="G1000" s="82" t="str">
        <f t="shared" ca="1" si="112"/>
        <v/>
      </c>
      <c r="H1000" s="82" t="str">
        <f t="shared" ca="1" si="113"/>
        <v/>
      </c>
      <c r="I1000" s="82" t="str">
        <f t="shared" ca="1" si="114"/>
        <v/>
      </c>
    </row>
    <row r="1001" spans="2:9" ht="15" thickBot="1" x14ac:dyDescent="0.35">
      <c r="B1001" s="79" t="str">
        <f t="shared" ca="1" si="109"/>
        <v/>
      </c>
      <c r="C1001" s="80" t="str">
        <f t="shared" ca="1" si="110"/>
        <v/>
      </c>
      <c r="D1001" s="83" t="str">
        <f t="shared" ref="D1001:D1064" ca="1" si="117">IF(B1001="","",IF(I1000&lt;payment_5,I1000*(1+rate_5),payment_5))</f>
        <v/>
      </c>
      <c r="E1001" s="81">
        <f t="shared" ca="1" si="115"/>
        <v>0</v>
      </c>
      <c r="F1001" s="83"/>
      <c r="G1001" s="82" t="str">
        <f t="shared" ca="1" si="112"/>
        <v/>
      </c>
      <c r="H1001" s="82" t="str">
        <f t="shared" ca="1" si="113"/>
        <v/>
      </c>
      <c r="I1001" s="82" t="str">
        <f t="shared" ca="1" si="114"/>
        <v/>
      </c>
    </row>
    <row r="1002" spans="2:9" ht="15" thickBot="1" x14ac:dyDescent="0.35">
      <c r="B1002" s="79" t="str">
        <f t="shared" ca="1" si="109"/>
        <v/>
      </c>
      <c r="C1002" s="80" t="str">
        <f t="shared" ca="1" si="110"/>
        <v/>
      </c>
      <c r="D1002" s="83" t="str">
        <f t="shared" ca="1" si="117"/>
        <v/>
      </c>
      <c r="E1002" s="81">
        <f t="shared" ca="1" si="115"/>
        <v>0</v>
      </c>
      <c r="F1002" s="83"/>
      <c r="G1002" s="82" t="str">
        <f t="shared" ca="1" si="112"/>
        <v/>
      </c>
      <c r="H1002" s="82" t="str">
        <f t="shared" ca="1" si="113"/>
        <v/>
      </c>
      <c r="I1002" s="82" t="str">
        <f t="shared" ca="1" si="114"/>
        <v/>
      </c>
    </row>
    <row r="1003" spans="2:9" ht="15" thickBot="1" x14ac:dyDescent="0.35">
      <c r="B1003" s="79" t="str">
        <f t="shared" ca="1" si="109"/>
        <v/>
      </c>
      <c r="C1003" s="80" t="str">
        <f t="shared" ca="1" si="110"/>
        <v/>
      </c>
      <c r="D1003" s="83" t="str">
        <f t="shared" ca="1" si="117"/>
        <v/>
      </c>
      <c r="E1003" s="81">
        <f t="shared" ca="1" si="115"/>
        <v>0</v>
      </c>
      <c r="F1003" s="83"/>
      <c r="G1003" s="82" t="str">
        <f t="shared" ca="1" si="112"/>
        <v/>
      </c>
      <c r="H1003" s="82" t="str">
        <f t="shared" ca="1" si="113"/>
        <v/>
      </c>
      <c r="I1003" s="82" t="str">
        <f t="shared" ca="1" si="114"/>
        <v/>
      </c>
    </row>
    <row r="1004" spans="2:9" ht="15" thickBot="1" x14ac:dyDescent="0.35">
      <c r="B1004" s="79" t="str">
        <f t="shared" ca="1" si="109"/>
        <v/>
      </c>
      <c r="C1004" s="80" t="str">
        <f t="shared" ca="1" si="110"/>
        <v/>
      </c>
      <c r="D1004" s="83" t="str">
        <f t="shared" ca="1" si="117"/>
        <v/>
      </c>
      <c r="E1004" s="81">
        <f t="shared" ca="1" si="115"/>
        <v>0</v>
      </c>
      <c r="F1004" s="83"/>
      <c r="G1004" s="82" t="str">
        <f t="shared" ca="1" si="112"/>
        <v/>
      </c>
      <c r="H1004" s="82" t="str">
        <f t="shared" ca="1" si="113"/>
        <v/>
      </c>
      <c r="I1004" s="82" t="str">
        <f t="shared" ca="1" si="114"/>
        <v/>
      </c>
    </row>
    <row r="1005" spans="2:9" ht="15" thickBot="1" x14ac:dyDescent="0.35">
      <c r="B1005" s="79" t="str">
        <f t="shared" ca="1" si="109"/>
        <v/>
      </c>
      <c r="C1005" s="80" t="str">
        <f t="shared" ca="1" si="110"/>
        <v/>
      </c>
      <c r="D1005" s="83" t="str">
        <f t="shared" ca="1" si="117"/>
        <v/>
      </c>
      <c r="E1005" s="81">
        <f t="shared" ca="1" si="115"/>
        <v>0</v>
      </c>
      <c r="F1005" s="83"/>
      <c r="G1005" s="82" t="str">
        <f t="shared" ca="1" si="112"/>
        <v/>
      </c>
      <c r="H1005" s="82" t="str">
        <f t="shared" ca="1" si="113"/>
        <v/>
      </c>
      <c r="I1005" s="82" t="str">
        <f t="shared" ca="1" si="114"/>
        <v/>
      </c>
    </row>
    <row r="1006" spans="2:9" ht="15" thickBot="1" x14ac:dyDescent="0.35">
      <c r="B1006" s="79" t="str">
        <f t="shared" ca="1" si="109"/>
        <v/>
      </c>
      <c r="C1006" s="80" t="str">
        <f t="shared" ca="1" si="110"/>
        <v/>
      </c>
      <c r="D1006" s="83" t="str">
        <f t="shared" ca="1" si="117"/>
        <v/>
      </c>
      <c r="E1006" s="81">
        <f t="shared" ca="1" si="115"/>
        <v>0</v>
      </c>
      <c r="F1006" s="83"/>
      <c r="G1006" s="82" t="str">
        <f t="shared" ca="1" si="112"/>
        <v/>
      </c>
      <c r="H1006" s="82" t="str">
        <f t="shared" ca="1" si="113"/>
        <v/>
      </c>
      <c r="I1006" s="82" t="str">
        <f t="shared" ca="1" si="114"/>
        <v/>
      </c>
    </row>
    <row r="1007" spans="2:9" ht="15" thickBot="1" x14ac:dyDescent="0.35">
      <c r="B1007" s="79" t="str">
        <f t="shared" ref="B1007:B1070" ca="1" si="118">IFERROR(IF(I1006&lt;=0,"",B1006+1),"")</f>
        <v/>
      </c>
      <c r="C1007" s="80" t="str">
        <f t="shared" ca="1" si="110"/>
        <v/>
      </c>
      <c r="D1007" s="83" t="str">
        <f t="shared" ca="1" si="117"/>
        <v/>
      </c>
      <c r="E1007" s="81">
        <f t="shared" ca="1" si="115"/>
        <v>0</v>
      </c>
      <c r="F1007" s="83"/>
      <c r="G1007" s="82" t="str">
        <f t="shared" ca="1" si="112"/>
        <v/>
      </c>
      <c r="H1007" s="82" t="str">
        <f t="shared" ca="1" si="113"/>
        <v/>
      </c>
      <c r="I1007" s="82" t="str">
        <f t="shared" ca="1" si="114"/>
        <v/>
      </c>
    </row>
    <row r="1008" spans="2:9" ht="15" thickBot="1" x14ac:dyDescent="0.35">
      <c r="B1008" s="79" t="str">
        <f t="shared" ca="1" si="118"/>
        <v/>
      </c>
      <c r="C1008" s="80" t="str">
        <f t="shared" ca="1" si="110"/>
        <v/>
      </c>
      <c r="D1008" s="83" t="str">
        <f t="shared" ca="1" si="117"/>
        <v/>
      </c>
      <c r="E1008" s="81">
        <f t="shared" ca="1" si="115"/>
        <v>0</v>
      </c>
      <c r="F1008" s="83"/>
      <c r="G1008" s="82" t="str">
        <f t="shared" ca="1" si="112"/>
        <v/>
      </c>
      <c r="H1008" s="82" t="str">
        <f t="shared" ca="1" si="113"/>
        <v/>
      </c>
      <c r="I1008" s="82" t="str">
        <f t="shared" ca="1" si="114"/>
        <v/>
      </c>
    </row>
    <row r="1009" spans="2:9" ht="15" thickBot="1" x14ac:dyDescent="0.35">
      <c r="B1009" s="79" t="str">
        <f t="shared" ca="1" si="118"/>
        <v/>
      </c>
      <c r="C1009" s="80" t="str">
        <f t="shared" ca="1" si="110"/>
        <v/>
      </c>
      <c r="D1009" s="83" t="str">
        <f t="shared" ca="1" si="117"/>
        <v/>
      </c>
      <c r="E1009" s="81">
        <f t="shared" ca="1" si="115"/>
        <v>0</v>
      </c>
      <c r="F1009" s="83"/>
      <c r="G1009" s="82" t="str">
        <f t="shared" ca="1" si="112"/>
        <v/>
      </c>
      <c r="H1009" s="82" t="str">
        <f t="shared" ca="1" si="113"/>
        <v/>
      </c>
      <c r="I1009" s="82" t="str">
        <f t="shared" ca="1" si="114"/>
        <v/>
      </c>
    </row>
    <row r="1010" spans="2:9" ht="15" thickBot="1" x14ac:dyDescent="0.35">
      <c r="B1010" s="79" t="str">
        <f t="shared" ca="1" si="118"/>
        <v/>
      </c>
      <c r="C1010" s="80" t="str">
        <f t="shared" ca="1" si="110"/>
        <v/>
      </c>
      <c r="D1010" s="83" t="str">
        <f t="shared" ca="1" si="117"/>
        <v/>
      </c>
      <c r="E1010" s="81">
        <f t="shared" ca="1" si="115"/>
        <v>0</v>
      </c>
      <c r="F1010" s="83"/>
      <c r="G1010" s="82" t="str">
        <f t="shared" ca="1" si="112"/>
        <v/>
      </c>
      <c r="H1010" s="82" t="str">
        <f t="shared" ca="1" si="113"/>
        <v/>
      </c>
      <c r="I1010" s="82" t="str">
        <f t="shared" ca="1" si="114"/>
        <v/>
      </c>
    </row>
    <row r="1011" spans="2:9" ht="15" thickBot="1" x14ac:dyDescent="0.35">
      <c r="B1011" s="79" t="str">
        <f t="shared" ca="1" si="118"/>
        <v/>
      </c>
      <c r="C1011" s="80" t="str">
        <f t="shared" ca="1" si="110"/>
        <v/>
      </c>
      <c r="D1011" s="83" t="str">
        <f t="shared" ca="1" si="117"/>
        <v/>
      </c>
      <c r="E1011" s="81">
        <f t="shared" ca="1" si="115"/>
        <v>0</v>
      </c>
      <c r="F1011" s="83"/>
      <c r="G1011" s="82" t="str">
        <f t="shared" ca="1" si="112"/>
        <v/>
      </c>
      <c r="H1011" s="82" t="str">
        <f t="shared" ca="1" si="113"/>
        <v/>
      </c>
      <c r="I1011" s="82" t="str">
        <f t="shared" ca="1" si="114"/>
        <v/>
      </c>
    </row>
    <row r="1012" spans="2:9" ht="15" thickBot="1" x14ac:dyDescent="0.35">
      <c r="B1012" s="79" t="str">
        <f t="shared" ca="1" si="118"/>
        <v/>
      </c>
      <c r="C1012" s="80" t="str">
        <f t="shared" ca="1" si="110"/>
        <v/>
      </c>
      <c r="D1012" s="83" t="str">
        <f t="shared" ca="1" si="117"/>
        <v/>
      </c>
      <c r="E1012" s="81">
        <f t="shared" ca="1" si="115"/>
        <v>0</v>
      </c>
      <c r="F1012" s="83"/>
      <c r="G1012" s="82" t="str">
        <f t="shared" ca="1" si="112"/>
        <v/>
      </c>
      <c r="H1012" s="82" t="str">
        <f t="shared" ca="1" si="113"/>
        <v/>
      </c>
      <c r="I1012" s="82" t="str">
        <f t="shared" ca="1" si="114"/>
        <v/>
      </c>
    </row>
    <row r="1013" spans="2:9" ht="15" thickBot="1" x14ac:dyDescent="0.35">
      <c r="B1013" s="79" t="str">
        <f t="shared" ca="1" si="118"/>
        <v/>
      </c>
      <c r="C1013" s="80" t="str">
        <f t="shared" ca="1" si="110"/>
        <v/>
      </c>
      <c r="D1013" s="83" t="str">
        <f t="shared" ca="1" si="117"/>
        <v/>
      </c>
      <c r="E1013" s="81">
        <f t="shared" ca="1" si="115"/>
        <v>0</v>
      </c>
      <c r="F1013" s="83"/>
      <c r="G1013" s="82" t="str">
        <f t="shared" ca="1" si="112"/>
        <v/>
      </c>
      <c r="H1013" s="82" t="str">
        <f t="shared" ca="1" si="113"/>
        <v/>
      </c>
      <c r="I1013" s="82" t="str">
        <f t="shared" ca="1" si="114"/>
        <v/>
      </c>
    </row>
    <row r="1014" spans="2:9" ht="15" thickBot="1" x14ac:dyDescent="0.35">
      <c r="B1014" s="79" t="str">
        <f t="shared" ca="1" si="118"/>
        <v/>
      </c>
      <c r="C1014" s="80" t="str">
        <f t="shared" ca="1" si="110"/>
        <v/>
      </c>
      <c r="D1014" s="83" t="str">
        <f t="shared" ca="1" si="117"/>
        <v/>
      </c>
      <c r="E1014" s="81">
        <f t="shared" ca="1" si="115"/>
        <v>0</v>
      </c>
      <c r="F1014" s="83"/>
      <c r="G1014" s="82" t="str">
        <f t="shared" ca="1" si="112"/>
        <v/>
      </c>
      <c r="H1014" s="82" t="str">
        <f t="shared" ca="1" si="113"/>
        <v/>
      </c>
      <c r="I1014" s="82" t="str">
        <f t="shared" ca="1" si="114"/>
        <v/>
      </c>
    </row>
    <row r="1015" spans="2:9" ht="15" thickBot="1" x14ac:dyDescent="0.35">
      <c r="B1015" s="79" t="str">
        <f t="shared" ca="1" si="118"/>
        <v/>
      </c>
      <c r="C1015" s="80" t="str">
        <f t="shared" ca="1" si="110"/>
        <v/>
      </c>
      <c r="D1015" s="83" t="str">
        <f t="shared" ca="1" si="117"/>
        <v/>
      </c>
      <c r="E1015" s="81">
        <f t="shared" ca="1" si="115"/>
        <v>0</v>
      </c>
      <c r="F1015" s="83"/>
      <c r="G1015" s="82" t="str">
        <f t="shared" ca="1" si="112"/>
        <v/>
      </c>
      <c r="H1015" s="82" t="str">
        <f t="shared" ca="1" si="113"/>
        <v/>
      </c>
      <c r="I1015" s="82" t="str">
        <f t="shared" ca="1" si="114"/>
        <v/>
      </c>
    </row>
    <row r="1016" spans="2:9" ht="15" thickBot="1" x14ac:dyDescent="0.35">
      <c r="B1016" s="79" t="str">
        <f t="shared" ca="1" si="118"/>
        <v/>
      </c>
      <c r="C1016" s="80" t="str">
        <f t="shared" ca="1" si="110"/>
        <v/>
      </c>
      <c r="D1016" s="83" t="str">
        <f t="shared" ca="1" si="117"/>
        <v/>
      </c>
      <c r="E1016" s="81">
        <f t="shared" ca="1" si="115"/>
        <v>0</v>
      </c>
      <c r="F1016" s="83"/>
      <c r="G1016" s="82" t="str">
        <f t="shared" ca="1" si="112"/>
        <v/>
      </c>
      <c r="H1016" s="82" t="str">
        <f t="shared" ca="1" si="113"/>
        <v/>
      </c>
      <c r="I1016" s="82" t="str">
        <f t="shared" ca="1" si="114"/>
        <v/>
      </c>
    </row>
    <row r="1017" spans="2:9" ht="15" thickBot="1" x14ac:dyDescent="0.35">
      <c r="B1017" s="79" t="str">
        <f t="shared" ca="1" si="118"/>
        <v/>
      </c>
      <c r="C1017" s="80" t="str">
        <f t="shared" ca="1" si="110"/>
        <v/>
      </c>
      <c r="D1017" s="83" t="str">
        <f t="shared" ca="1" si="117"/>
        <v/>
      </c>
      <c r="E1017" s="81">
        <f t="shared" ca="1" si="115"/>
        <v>0</v>
      </c>
      <c r="F1017" s="83"/>
      <c r="G1017" s="82" t="str">
        <f t="shared" ca="1" si="112"/>
        <v/>
      </c>
      <c r="H1017" s="82" t="str">
        <f t="shared" ca="1" si="113"/>
        <v/>
      </c>
      <c r="I1017" s="82" t="str">
        <f t="shared" ca="1" si="114"/>
        <v/>
      </c>
    </row>
    <row r="1018" spans="2:9" ht="15" thickBot="1" x14ac:dyDescent="0.35">
      <c r="B1018" s="79" t="str">
        <f t="shared" ca="1" si="118"/>
        <v/>
      </c>
      <c r="C1018" s="80" t="str">
        <f t="shared" ca="1" si="110"/>
        <v/>
      </c>
      <c r="D1018" s="83" t="str">
        <f t="shared" ca="1" si="117"/>
        <v/>
      </c>
      <c r="E1018" s="81">
        <f t="shared" ca="1" si="115"/>
        <v>0</v>
      </c>
      <c r="F1018" s="83"/>
      <c r="G1018" s="82" t="str">
        <f t="shared" ca="1" si="112"/>
        <v/>
      </c>
      <c r="H1018" s="82" t="str">
        <f t="shared" ca="1" si="113"/>
        <v/>
      </c>
      <c r="I1018" s="82" t="str">
        <f t="shared" ca="1" si="114"/>
        <v/>
      </c>
    </row>
    <row r="1019" spans="2:9" ht="15" thickBot="1" x14ac:dyDescent="0.35">
      <c r="B1019" s="79" t="str">
        <f t="shared" ca="1" si="118"/>
        <v/>
      </c>
      <c r="C1019" s="80" t="str">
        <f t="shared" ca="1" si="110"/>
        <v/>
      </c>
      <c r="D1019" s="83" t="str">
        <f t="shared" ca="1" si="117"/>
        <v/>
      </c>
      <c r="E1019" s="81">
        <f t="shared" ca="1" si="115"/>
        <v>0</v>
      </c>
      <c r="F1019" s="83"/>
      <c r="G1019" s="82" t="str">
        <f t="shared" ca="1" si="112"/>
        <v/>
      </c>
      <c r="H1019" s="82" t="str">
        <f t="shared" ca="1" si="113"/>
        <v/>
      </c>
      <c r="I1019" s="82" t="str">
        <f t="shared" ca="1" si="114"/>
        <v/>
      </c>
    </row>
    <row r="1020" spans="2:9" ht="15" thickBot="1" x14ac:dyDescent="0.35">
      <c r="B1020" s="79" t="str">
        <f t="shared" ca="1" si="118"/>
        <v/>
      </c>
      <c r="C1020" s="80" t="str">
        <f t="shared" ca="1" si="110"/>
        <v/>
      </c>
      <c r="D1020" s="83" t="str">
        <f t="shared" ca="1" si="117"/>
        <v/>
      </c>
      <c r="E1020" s="81">
        <f t="shared" ca="1" si="115"/>
        <v>0</v>
      </c>
      <c r="F1020" s="83"/>
      <c r="G1020" s="82" t="str">
        <f t="shared" ca="1" si="112"/>
        <v/>
      </c>
      <c r="H1020" s="82" t="str">
        <f t="shared" ca="1" si="113"/>
        <v/>
      </c>
      <c r="I1020" s="82" t="str">
        <f t="shared" ca="1" si="114"/>
        <v/>
      </c>
    </row>
    <row r="1021" spans="2:9" ht="15" thickBot="1" x14ac:dyDescent="0.35">
      <c r="B1021" s="79" t="str">
        <f t="shared" ca="1" si="118"/>
        <v/>
      </c>
      <c r="C1021" s="80" t="str">
        <f t="shared" ca="1" si="110"/>
        <v/>
      </c>
      <c r="D1021" s="83" t="str">
        <f t="shared" ca="1" si="117"/>
        <v/>
      </c>
      <c r="E1021" s="81">
        <f t="shared" ca="1" si="115"/>
        <v>0</v>
      </c>
      <c r="F1021" s="83"/>
      <c r="G1021" s="82" t="str">
        <f t="shared" ca="1" si="112"/>
        <v/>
      </c>
      <c r="H1021" s="82" t="str">
        <f t="shared" ca="1" si="113"/>
        <v/>
      </c>
      <c r="I1021" s="82" t="str">
        <f t="shared" ca="1" si="114"/>
        <v/>
      </c>
    </row>
    <row r="1022" spans="2:9" ht="15" thickBot="1" x14ac:dyDescent="0.35">
      <c r="B1022" s="79" t="str">
        <f t="shared" ca="1" si="118"/>
        <v/>
      </c>
      <c r="C1022" s="80" t="str">
        <f t="shared" ca="1" si="110"/>
        <v/>
      </c>
      <c r="D1022" s="83" t="str">
        <f t="shared" ca="1" si="117"/>
        <v/>
      </c>
      <c r="E1022" s="81">
        <f t="shared" ca="1" si="115"/>
        <v>0</v>
      </c>
      <c r="F1022" s="83"/>
      <c r="G1022" s="82" t="str">
        <f t="shared" ca="1" si="112"/>
        <v/>
      </c>
      <c r="H1022" s="82" t="str">
        <f t="shared" ca="1" si="113"/>
        <v/>
      </c>
      <c r="I1022" s="82" t="str">
        <f t="shared" ca="1" si="114"/>
        <v/>
      </c>
    </row>
    <row r="1023" spans="2:9" ht="15" thickBot="1" x14ac:dyDescent="0.35">
      <c r="B1023" s="79" t="str">
        <f t="shared" ca="1" si="118"/>
        <v/>
      </c>
      <c r="C1023" s="80" t="str">
        <f t="shared" ca="1" si="110"/>
        <v/>
      </c>
      <c r="D1023" s="83" t="str">
        <f t="shared" ca="1" si="117"/>
        <v/>
      </c>
      <c r="E1023" s="81">
        <f t="shared" ca="1" si="115"/>
        <v>0</v>
      </c>
      <c r="F1023" s="83"/>
      <c r="G1023" s="82" t="str">
        <f t="shared" ca="1" si="112"/>
        <v/>
      </c>
      <c r="H1023" s="82" t="str">
        <f t="shared" ca="1" si="113"/>
        <v/>
      </c>
      <c r="I1023" s="82" t="str">
        <f t="shared" ca="1" si="114"/>
        <v/>
      </c>
    </row>
    <row r="1024" spans="2:9" ht="15" thickBot="1" x14ac:dyDescent="0.35">
      <c r="B1024" s="79" t="str">
        <f t="shared" ca="1" si="118"/>
        <v/>
      </c>
      <c r="C1024" s="80" t="str">
        <f t="shared" ca="1" si="110"/>
        <v/>
      </c>
      <c r="D1024" s="83" t="str">
        <f t="shared" ca="1" si="117"/>
        <v/>
      </c>
      <c r="E1024" s="81">
        <f t="shared" ca="1" si="115"/>
        <v>0</v>
      </c>
      <c r="F1024" s="83"/>
      <c r="G1024" s="82" t="str">
        <f t="shared" ca="1" si="112"/>
        <v/>
      </c>
      <c r="H1024" s="82" t="str">
        <f t="shared" ca="1" si="113"/>
        <v/>
      </c>
      <c r="I1024" s="82" t="str">
        <f t="shared" ca="1" si="114"/>
        <v/>
      </c>
    </row>
    <row r="1025" spans="2:9" ht="15" thickBot="1" x14ac:dyDescent="0.35">
      <c r="B1025" s="79" t="str">
        <f t="shared" ca="1" si="118"/>
        <v/>
      </c>
      <c r="C1025" s="80" t="str">
        <f t="shared" ca="1" si="110"/>
        <v/>
      </c>
      <c r="D1025" s="83" t="str">
        <f t="shared" ca="1" si="117"/>
        <v/>
      </c>
      <c r="E1025" s="81">
        <f t="shared" ca="1" si="115"/>
        <v>0</v>
      </c>
      <c r="F1025" s="83"/>
      <c r="G1025" s="82" t="str">
        <f t="shared" ca="1" si="112"/>
        <v/>
      </c>
      <c r="H1025" s="82" t="str">
        <f t="shared" ca="1" si="113"/>
        <v/>
      </c>
      <c r="I1025" s="82" t="str">
        <f t="shared" ca="1" si="114"/>
        <v/>
      </c>
    </row>
    <row r="1026" spans="2:9" ht="15" thickBot="1" x14ac:dyDescent="0.35">
      <c r="B1026" s="79" t="str">
        <f t="shared" ca="1" si="118"/>
        <v/>
      </c>
      <c r="C1026" s="80" t="str">
        <f t="shared" ca="1" si="110"/>
        <v/>
      </c>
      <c r="D1026" s="83" t="str">
        <f t="shared" ca="1" si="117"/>
        <v/>
      </c>
      <c r="E1026" s="81">
        <f t="shared" ca="1" si="115"/>
        <v>0</v>
      </c>
      <c r="F1026" s="83"/>
      <c r="G1026" s="82" t="str">
        <f t="shared" ca="1" si="112"/>
        <v/>
      </c>
      <c r="H1026" s="82" t="str">
        <f t="shared" ca="1" si="113"/>
        <v/>
      </c>
      <c r="I1026" s="82" t="str">
        <f t="shared" ca="1" si="114"/>
        <v/>
      </c>
    </row>
    <row r="1027" spans="2:9" ht="15" thickBot="1" x14ac:dyDescent="0.35">
      <c r="B1027" s="79" t="str">
        <f t="shared" ca="1" si="118"/>
        <v/>
      </c>
      <c r="C1027" s="80" t="str">
        <f t="shared" ca="1" si="110"/>
        <v/>
      </c>
      <c r="D1027" s="83" t="str">
        <f t="shared" ca="1" si="117"/>
        <v/>
      </c>
      <c r="E1027" s="81">
        <f t="shared" ca="1" si="115"/>
        <v>0</v>
      </c>
      <c r="F1027" s="83"/>
      <c r="G1027" s="82" t="str">
        <f t="shared" ca="1" si="112"/>
        <v/>
      </c>
      <c r="H1027" s="82" t="str">
        <f t="shared" ca="1" si="113"/>
        <v/>
      </c>
      <c r="I1027" s="82" t="str">
        <f t="shared" ca="1" si="114"/>
        <v/>
      </c>
    </row>
    <row r="1028" spans="2:9" ht="15" thickBot="1" x14ac:dyDescent="0.35">
      <c r="B1028" s="79" t="str">
        <f t="shared" ca="1" si="118"/>
        <v/>
      </c>
      <c r="C1028" s="80" t="str">
        <f t="shared" ca="1" si="110"/>
        <v/>
      </c>
      <c r="D1028" s="83" t="str">
        <f t="shared" ca="1" si="117"/>
        <v/>
      </c>
      <c r="E1028" s="81">
        <f t="shared" ca="1" si="115"/>
        <v>0</v>
      </c>
      <c r="F1028" s="83"/>
      <c r="G1028" s="82" t="str">
        <f t="shared" ca="1" si="112"/>
        <v/>
      </c>
      <c r="H1028" s="82" t="str">
        <f t="shared" ca="1" si="113"/>
        <v/>
      </c>
      <c r="I1028" s="82" t="str">
        <f t="shared" ca="1" si="114"/>
        <v/>
      </c>
    </row>
    <row r="1029" spans="2:9" ht="15" thickBot="1" x14ac:dyDescent="0.35">
      <c r="B1029" s="79" t="str">
        <f t="shared" ca="1" si="118"/>
        <v/>
      </c>
      <c r="C1029" s="80" t="str">
        <f t="shared" ca="1" si="110"/>
        <v/>
      </c>
      <c r="D1029" s="83" t="str">
        <f t="shared" ca="1" si="117"/>
        <v/>
      </c>
      <c r="E1029" s="81">
        <f t="shared" ca="1" si="115"/>
        <v>0</v>
      </c>
      <c r="F1029" s="83"/>
      <c r="G1029" s="82" t="str">
        <f t="shared" ca="1" si="112"/>
        <v/>
      </c>
      <c r="H1029" s="82" t="str">
        <f t="shared" ca="1" si="113"/>
        <v/>
      </c>
      <c r="I1029" s="82" t="str">
        <f t="shared" ca="1" si="114"/>
        <v/>
      </c>
    </row>
    <row r="1030" spans="2:9" ht="15" thickBot="1" x14ac:dyDescent="0.35">
      <c r="B1030" s="79" t="str">
        <f t="shared" ca="1" si="118"/>
        <v/>
      </c>
      <c r="C1030" s="80" t="str">
        <f t="shared" ca="1" si="110"/>
        <v/>
      </c>
      <c r="D1030" s="83" t="str">
        <f t="shared" ca="1" si="117"/>
        <v/>
      </c>
      <c r="E1030" s="81">
        <f t="shared" ca="1" si="115"/>
        <v>0</v>
      </c>
      <c r="F1030" s="83"/>
      <c r="G1030" s="82" t="str">
        <f t="shared" ca="1" si="112"/>
        <v/>
      </c>
      <c r="H1030" s="82" t="str">
        <f t="shared" ca="1" si="113"/>
        <v/>
      </c>
      <c r="I1030" s="82" t="str">
        <f t="shared" ca="1" si="114"/>
        <v/>
      </c>
    </row>
    <row r="1031" spans="2:9" ht="15" thickBot="1" x14ac:dyDescent="0.35">
      <c r="B1031" s="79" t="str">
        <f t="shared" ca="1" si="118"/>
        <v/>
      </c>
      <c r="C1031" s="80" t="str">
        <f t="shared" ca="1" si="110"/>
        <v/>
      </c>
      <c r="D1031" s="83" t="str">
        <f t="shared" ca="1" si="117"/>
        <v/>
      </c>
      <c r="E1031" s="81">
        <f t="shared" ca="1" si="115"/>
        <v>0</v>
      </c>
      <c r="F1031" s="83"/>
      <c r="G1031" s="82" t="str">
        <f t="shared" ca="1" si="112"/>
        <v/>
      </c>
      <c r="H1031" s="82" t="str">
        <f t="shared" ca="1" si="113"/>
        <v/>
      </c>
      <c r="I1031" s="82" t="str">
        <f t="shared" ca="1" si="114"/>
        <v/>
      </c>
    </row>
    <row r="1032" spans="2:9" ht="15" thickBot="1" x14ac:dyDescent="0.35">
      <c r="B1032" s="79" t="str">
        <f t="shared" ca="1" si="118"/>
        <v/>
      </c>
      <c r="C1032" s="80" t="str">
        <f t="shared" ca="1" si="110"/>
        <v/>
      </c>
      <c r="D1032" s="83" t="str">
        <f t="shared" ca="1" si="117"/>
        <v/>
      </c>
      <c r="E1032" s="81">
        <f t="shared" ca="1" si="115"/>
        <v>0</v>
      </c>
      <c r="F1032" s="83"/>
      <c r="G1032" s="82" t="str">
        <f t="shared" ca="1" si="112"/>
        <v/>
      </c>
      <c r="H1032" s="82" t="str">
        <f t="shared" ca="1" si="113"/>
        <v/>
      </c>
      <c r="I1032" s="82" t="str">
        <f t="shared" ca="1" si="114"/>
        <v/>
      </c>
    </row>
    <row r="1033" spans="2:9" ht="15" thickBot="1" x14ac:dyDescent="0.35">
      <c r="B1033" s="79" t="str">
        <f t="shared" ca="1" si="118"/>
        <v/>
      </c>
      <c r="C1033" s="80" t="str">
        <f t="shared" ca="1" si="110"/>
        <v/>
      </c>
      <c r="D1033" s="83" t="str">
        <f t="shared" ca="1" si="117"/>
        <v/>
      </c>
      <c r="E1033" s="81">
        <f t="shared" ca="1" si="115"/>
        <v>0</v>
      </c>
      <c r="F1033" s="83"/>
      <c r="G1033" s="82" t="str">
        <f t="shared" ca="1" si="112"/>
        <v/>
      </c>
      <c r="H1033" s="82" t="str">
        <f t="shared" ca="1" si="113"/>
        <v/>
      </c>
      <c r="I1033" s="82" t="str">
        <f t="shared" ca="1" si="114"/>
        <v/>
      </c>
    </row>
    <row r="1034" spans="2:9" ht="15" thickBot="1" x14ac:dyDescent="0.35">
      <c r="B1034" s="79" t="str">
        <f t="shared" ca="1" si="118"/>
        <v/>
      </c>
      <c r="C1034" s="80" t="str">
        <f t="shared" ca="1" si="110"/>
        <v/>
      </c>
      <c r="D1034" s="83" t="str">
        <f t="shared" ca="1" si="117"/>
        <v/>
      </c>
      <c r="E1034" s="81">
        <f t="shared" ca="1" si="115"/>
        <v>0</v>
      </c>
      <c r="F1034" s="83"/>
      <c r="G1034" s="82" t="str">
        <f t="shared" ca="1" si="112"/>
        <v/>
      </c>
      <c r="H1034" s="82" t="str">
        <f t="shared" ca="1" si="113"/>
        <v/>
      </c>
      <c r="I1034" s="82" t="str">
        <f t="shared" ca="1" si="114"/>
        <v/>
      </c>
    </row>
    <row r="1035" spans="2:9" ht="15" thickBot="1" x14ac:dyDescent="0.35">
      <c r="B1035" s="79" t="str">
        <f t="shared" ca="1" si="118"/>
        <v/>
      </c>
      <c r="C1035" s="80" t="str">
        <f t="shared" ca="1" si="110"/>
        <v/>
      </c>
      <c r="D1035" s="83" t="str">
        <f t="shared" ca="1" si="117"/>
        <v/>
      </c>
      <c r="E1035" s="81">
        <f t="shared" ca="1" si="115"/>
        <v>0</v>
      </c>
      <c r="F1035" s="83"/>
      <c r="G1035" s="82" t="str">
        <f t="shared" ca="1" si="112"/>
        <v/>
      </c>
      <c r="H1035" s="82" t="str">
        <f t="shared" ca="1" si="113"/>
        <v/>
      </c>
      <c r="I1035" s="82" t="str">
        <f t="shared" ca="1" si="114"/>
        <v/>
      </c>
    </row>
    <row r="1036" spans="2:9" ht="15" thickBot="1" x14ac:dyDescent="0.35">
      <c r="B1036" s="79" t="str">
        <f t="shared" ca="1" si="118"/>
        <v/>
      </c>
      <c r="C1036" s="80" t="str">
        <f t="shared" ca="1" si="110"/>
        <v/>
      </c>
      <c r="D1036" s="83" t="str">
        <f t="shared" ca="1" si="117"/>
        <v/>
      </c>
      <c r="E1036" s="81">
        <f t="shared" ca="1" si="115"/>
        <v>0</v>
      </c>
      <c r="F1036" s="83"/>
      <c r="G1036" s="82" t="str">
        <f t="shared" ca="1" si="112"/>
        <v/>
      </c>
      <c r="H1036" s="82" t="str">
        <f t="shared" ca="1" si="113"/>
        <v/>
      </c>
      <c r="I1036" s="82" t="str">
        <f t="shared" ca="1" si="114"/>
        <v/>
      </c>
    </row>
    <row r="1037" spans="2:9" ht="15" thickBot="1" x14ac:dyDescent="0.35">
      <c r="B1037" s="79" t="str">
        <f t="shared" ca="1" si="118"/>
        <v/>
      </c>
      <c r="C1037" s="80" t="str">
        <f t="shared" ca="1" si="110"/>
        <v/>
      </c>
      <c r="D1037" s="83" t="str">
        <f t="shared" ca="1" si="117"/>
        <v/>
      </c>
      <c r="E1037" s="81">
        <f t="shared" ca="1" si="115"/>
        <v>0</v>
      </c>
      <c r="F1037" s="83"/>
      <c r="G1037" s="82" t="str">
        <f t="shared" ca="1" si="112"/>
        <v/>
      </c>
      <c r="H1037" s="82" t="str">
        <f t="shared" ca="1" si="113"/>
        <v/>
      </c>
      <c r="I1037" s="82" t="str">
        <f t="shared" ca="1" si="114"/>
        <v/>
      </c>
    </row>
    <row r="1038" spans="2:9" ht="15" thickBot="1" x14ac:dyDescent="0.35">
      <c r="B1038" s="79" t="str">
        <f t="shared" ca="1" si="118"/>
        <v/>
      </c>
      <c r="C1038" s="80" t="str">
        <f t="shared" ca="1" si="110"/>
        <v/>
      </c>
      <c r="D1038" s="83" t="str">
        <f t="shared" ca="1" si="117"/>
        <v/>
      </c>
      <c r="E1038" s="81">
        <f t="shared" ca="1" si="115"/>
        <v>0</v>
      </c>
      <c r="F1038" s="83"/>
      <c r="G1038" s="82" t="str">
        <f t="shared" ca="1" si="112"/>
        <v/>
      </c>
      <c r="H1038" s="82" t="str">
        <f t="shared" ca="1" si="113"/>
        <v/>
      </c>
      <c r="I1038" s="82" t="str">
        <f t="shared" ca="1" si="114"/>
        <v/>
      </c>
    </row>
    <row r="1039" spans="2:9" ht="15" thickBot="1" x14ac:dyDescent="0.35">
      <c r="B1039" s="79" t="str">
        <f t="shared" ca="1" si="118"/>
        <v/>
      </c>
      <c r="C1039" s="80" t="str">
        <f t="shared" ca="1" si="110"/>
        <v/>
      </c>
      <c r="D1039" s="83" t="str">
        <f t="shared" ca="1" si="117"/>
        <v/>
      </c>
      <c r="E1039" s="81">
        <f t="shared" ca="1" si="115"/>
        <v>0</v>
      </c>
      <c r="F1039" s="83"/>
      <c r="G1039" s="82" t="str">
        <f t="shared" ca="1" si="112"/>
        <v/>
      </c>
      <c r="H1039" s="82" t="str">
        <f t="shared" ca="1" si="113"/>
        <v/>
      </c>
      <c r="I1039" s="82" t="str">
        <f t="shared" ca="1" si="114"/>
        <v/>
      </c>
    </row>
    <row r="1040" spans="2:9" ht="15" thickBot="1" x14ac:dyDescent="0.35">
      <c r="B1040" s="79" t="str">
        <f t="shared" ca="1" si="118"/>
        <v/>
      </c>
      <c r="C1040" s="80" t="str">
        <f t="shared" ca="1" si="110"/>
        <v/>
      </c>
      <c r="D1040" s="83" t="str">
        <f t="shared" ca="1" si="117"/>
        <v/>
      </c>
      <c r="E1040" s="81">
        <f t="shared" ca="1" si="115"/>
        <v>0</v>
      </c>
      <c r="F1040" s="83"/>
      <c r="G1040" s="82" t="str">
        <f t="shared" ca="1" si="112"/>
        <v/>
      </c>
      <c r="H1040" s="82" t="str">
        <f t="shared" ca="1" si="113"/>
        <v/>
      </c>
      <c r="I1040" s="82" t="str">
        <f t="shared" ca="1" si="114"/>
        <v/>
      </c>
    </row>
    <row r="1041" spans="2:9" ht="15" thickBot="1" x14ac:dyDescent="0.35">
      <c r="B1041" s="79" t="str">
        <f t="shared" ca="1" si="118"/>
        <v/>
      </c>
      <c r="C1041" s="80" t="str">
        <f t="shared" ca="1" si="110"/>
        <v/>
      </c>
      <c r="D1041" s="83" t="str">
        <f t="shared" ca="1" si="117"/>
        <v/>
      </c>
      <c r="E1041" s="81">
        <f t="shared" ca="1" si="115"/>
        <v>0</v>
      </c>
      <c r="F1041" s="83"/>
      <c r="G1041" s="82" t="str">
        <f t="shared" ca="1" si="112"/>
        <v/>
      </c>
      <c r="H1041" s="82" t="str">
        <f t="shared" ca="1" si="113"/>
        <v/>
      </c>
      <c r="I1041" s="82" t="str">
        <f t="shared" ca="1" si="114"/>
        <v/>
      </c>
    </row>
    <row r="1042" spans="2:9" ht="15" thickBot="1" x14ac:dyDescent="0.35">
      <c r="B1042" s="79" t="str">
        <f t="shared" ca="1" si="118"/>
        <v/>
      </c>
      <c r="C1042" s="80" t="str">
        <f t="shared" ca="1" si="110"/>
        <v/>
      </c>
      <c r="D1042" s="83" t="str">
        <f t="shared" ca="1" si="117"/>
        <v/>
      </c>
      <c r="E1042" s="81">
        <f t="shared" ca="1" si="115"/>
        <v>0</v>
      </c>
      <c r="F1042" s="83"/>
      <c r="G1042" s="82" t="str">
        <f t="shared" ca="1" si="112"/>
        <v/>
      </c>
      <c r="H1042" s="82" t="str">
        <f t="shared" ca="1" si="113"/>
        <v/>
      </c>
      <c r="I1042" s="82" t="str">
        <f t="shared" ca="1" si="114"/>
        <v/>
      </c>
    </row>
    <row r="1043" spans="2:9" ht="15" thickBot="1" x14ac:dyDescent="0.35">
      <c r="B1043" s="79" t="str">
        <f t="shared" ca="1" si="118"/>
        <v/>
      </c>
      <c r="C1043" s="80" t="str">
        <f t="shared" ca="1" si="110"/>
        <v/>
      </c>
      <c r="D1043" s="83" t="str">
        <f t="shared" ca="1" si="117"/>
        <v/>
      </c>
      <c r="E1043" s="81">
        <f t="shared" ca="1" si="115"/>
        <v>0</v>
      </c>
      <c r="F1043" s="83"/>
      <c r="G1043" s="82" t="str">
        <f t="shared" ca="1" si="112"/>
        <v/>
      </c>
      <c r="H1043" s="82" t="str">
        <f t="shared" ca="1" si="113"/>
        <v/>
      </c>
      <c r="I1043" s="82" t="str">
        <f t="shared" ca="1" si="114"/>
        <v/>
      </c>
    </row>
    <row r="1044" spans="2:9" ht="15" thickBot="1" x14ac:dyDescent="0.35">
      <c r="B1044" s="79" t="str">
        <f t="shared" ca="1" si="118"/>
        <v/>
      </c>
      <c r="C1044" s="80" t="str">
        <f t="shared" ca="1" si="110"/>
        <v/>
      </c>
      <c r="D1044" s="83" t="str">
        <f t="shared" ca="1" si="117"/>
        <v/>
      </c>
      <c r="E1044" s="81">
        <f t="shared" ca="1" si="115"/>
        <v>0</v>
      </c>
      <c r="F1044" s="83"/>
      <c r="G1044" s="82" t="str">
        <f t="shared" ca="1" si="112"/>
        <v/>
      </c>
      <c r="H1044" s="82" t="str">
        <f t="shared" ca="1" si="113"/>
        <v/>
      </c>
      <c r="I1044" s="82" t="str">
        <f t="shared" ca="1" si="114"/>
        <v/>
      </c>
    </row>
    <row r="1045" spans="2:9" ht="15" thickBot="1" x14ac:dyDescent="0.35">
      <c r="B1045" s="79" t="str">
        <f t="shared" ca="1" si="118"/>
        <v/>
      </c>
      <c r="C1045" s="80" t="str">
        <f t="shared" ca="1" si="110"/>
        <v/>
      </c>
      <c r="D1045" s="83" t="str">
        <f t="shared" ca="1" si="117"/>
        <v/>
      </c>
      <c r="E1045" s="81">
        <f t="shared" ca="1" si="115"/>
        <v>0</v>
      </c>
      <c r="F1045" s="83"/>
      <c r="G1045" s="82" t="str">
        <f t="shared" ca="1" si="112"/>
        <v/>
      </c>
      <c r="H1045" s="82" t="str">
        <f t="shared" ca="1" si="113"/>
        <v/>
      </c>
      <c r="I1045" s="82" t="str">
        <f t="shared" ca="1" si="114"/>
        <v/>
      </c>
    </row>
    <row r="1046" spans="2:9" ht="15" thickBot="1" x14ac:dyDescent="0.35">
      <c r="B1046" s="79" t="str">
        <f t="shared" ca="1" si="118"/>
        <v/>
      </c>
      <c r="C1046" s="80" t="str">
        <f t="shared" ca="1" si="110"/>
        <v/>
      </c>
      <c r="D1046" s="83" t="str">
        <f t="shared" ca="1" si="117"/>
        <v/>
      </c>
      <c r="E1046" s="81">
        <f t="shared" ca="1" si="115"/>
        <v>0</v>
      </c>
      <c r="F1046" s="83"/>
      <c r="G1046" s="82" t="str">
        <f t="shared" ca="1" si="112"/>
        <v/>
      </c>
      <c r="H1046" s="82" t="str">
        <f t="shared" ca="1" si="113"/>
        <v/>
      </c>
      <c r="I1046" s="82" t="str">
        <f t="shared" ca="1" si="114"/>
        <v/>
      </c>
    </row>
    <row r="1047" spans="2:9" ht="15" thickBot="1" x14ac:dyDescent="0.35">
      <c r="B1047" s="79" t="str">
        <f t="shared" ca="1" si="118"/>
        <v/>
      </c>
      <c r="C1047" s="80" t="str">
        <f t="shared" ca="1" si="110"/>
        <v/>
      </c>
      <c r="D1047" s="83" t="str">
        <f t="shared" ca="1" si="117"/>
        <v/>
      </c>
      <c r="E1047" s="81">
        <f t="shared" ca="1" si="115"/>
        <v>0</v>
      </c>
      <c r="F1047" s="83"/>
      <c r="G1047" s="82" t="str">
        <f t="shared" ca="1" si="112"/>
        <v/>
      </c>
      <c r="H1047" s="82" t="str">
        <f t="shared" ca="1" si="113"/>
        <v/>
      </c>
      <c r="I1047" s="82" t="str">
        <f t="shared" ca="1" si="114"/>
        <v/>
      </c>
    </row>
    <row r="1048" spans="2:9" ht="15" thickBot="1" x14ac:dyDescent="0.35">
      <c r="B1048" s="79" t="str">
        <f t="shared" ca="1" si="118"/>
        <v/>
      </c>
      <c r="C1048" s="80" t="str">
        <f t="shared" ref="C1048:C1111" ca="1" si="119">IF($E$10="End of the Period",IF(B1048="","",IF(OR(payment_frequency_5="Weekly",payment_frequency_5="Bi-weekly",payment_frequency_5="Semi-monthly"),first_payment_date_5+B1048*VLOOKUP(payment_frequency_5,periodic_table,2,0),EDATE(first_payment_date_5,B1048*VLOOKUP(payment_frequency_5,periodic_table,2,0)))),IF(B1048="","",IF(OR(payment_frequency_5="Weekly",payment_frequency_5="Bi-weekly",payment_frequency_5="Semi-monthly"),first_payment_date_5+(B1048-1)*VLOOKUP(payment_frequency_5,periodic_table,2,0),EDATE(first_payment_date_5,(B1048-1)*VLOOKUP(payment_frequency_5,periodic_table,2,0)))))</f>
        <v/>
      </c>
      <c r="D1048" s="83" t="str">
        <f t="shared" ca="1" si="117"/>
        <v/>
      </c>
      <c r="E1048" s="81">
        <f t="shared" ca="1" si="115"/>
        <v>0</v>
      </c>
      <c r="F1048" s="83"/>
      <c r="G1048" s="82" t="str">
        <f t="shared" ref="G1048:G1111" ca="1" si="120">IF(AND(payment_type_5=1,B1048=1),0,IF(B1048="","",I1047*rate_5))</f>
        <v/>
      </c>
      <c r="H1048" s="82" t="str">
        <f t="shared" ca="1" si="113"/>
        <v/>
      </c>
      <c r="I1048" s="82" t="str">
        <f t="shared" ca="1" si="114"/>
        <v/>
      </c>
    </row>
    <row r="1049" spans="2:9" ht="15" thickBot="1" x14ac:dyDescent="0.35">
      <c r="B1049" s="79" t="str">
        <f t="shared" ca="1" si="118"/>
        <v/>
      </c>
      <c r="C1049" s="80" t="str">
        <f t="shared" ca="1" si="119"/>
        <v/>
      </c>
      <c r="D1049" s="83" t="str">
        <f t="shared" ca="1" si="117"/>
        <v/>
      </c>
      <c r="E1049" s="81">
        <f t="shared" ca="1" si="115"/>
        <v>0</v>
      </c>
      <c r="F1049" s="83"/>
      <c r="G1049" s="82" t="str">
        <f t="shared" ca="1" si="120"/>
        <v/>
      </c>
      <c r="H1049" s="82" t="str">
        <f t="shared" ref="H1049:H1112" ca="1" si="121">IF(B1049="","",D1049-G1049+E1049+F1049)</f>
        <v/>
      </c>
      <c r="I1049" s="82" t="str">
        <f t="shared" ref="I1049:I1112" ca="1" si="122">IFERROR(IF(H1049&lt;=0,"",I1048-H1049),"")</f>
        <v/>
      </c>
    </row>
    <row r="1050" spans="2:9" ht="15" thickBot="1" x14ac:dyDescent="0.35">
      <c r="B1050" s="79" t="str">
        <f t="shared" ca="1" si="118"/>
        <v/>
      </c>
      <c r="C1050" s="80" t="str">
        <f t="shared" ca="1" si="119"/>
        <v/>
      </c>
      <c r="D1050" s="83" t="str">
        <f t="shared" ca="1" si="117"/>
        <v/>
      </c>
      <c r="E1050" s="81">
        <f t="shared" ca="1" si="115"/>
        <v>0</v>
      </c>
      <c r="F1050" s="83"/>
      <c r="G1050" s="82" t="str">
        <f t="shared" ca="1" si="120"/>
        <v/>
      </c>
      <c r="H1050" s="82" t="str">
        <f t="shared" ca="1" si="121"/>
        <v/>
      </c>
      <c r="I1050" s="82" t="str">
        <f t="shared" ca="1" si="122"/>
        <v/>
      </c>
    </row>
    <row r="1051" spans="2:9" ht="15" thickBot="1" x14ac:dyDescent="0.35">
      <c r="B1051" s="79" t="str">
        <f t="shared" ca="1" si="118"/>
        <v/>
      </c>
      <c r="C1051" s="80" t="str">
        <f t="shared" ca="1" si="119"/>
        <v/>
      </c>
      <c r="D1051" s="83" t="str">
        <f t="shared" ca="1" si="117"/>
        <v/>
      </c>
      <c r="E1051" s="81">
        <f t="shared" ca="1" si="115"/>
        <v>0</v>
      </c>
      <c r="F1051" s="83"/>
      <c r="G1051" s="82" t="str">
        <f t="shared" ca="1" si="120"/>
        <v/>
      </c>
      <c r="H1051" s="82" t="str">
        <f t="shared" ca="1" si="121"/>
        <v/>
      </c>
      <c r="I1051" s="82" t="str">
        <f t="shared" ca="1" si="122"/>
        <v/>
      </c>
    </row>
    <row r="1052" spans="2:9" ht="15" thickBot="1" x14ac:dyDescent="0.35">
      <c r="B1052" s="79" t="str">
        <f t="shared" ca="1" si="118"/>
        <v/>
      </c>
      <c r="C1052" s="80" t="str">
        <f t="shared" ca="1" si="119"/>
        <v/>
      </c>
      <c r="D1052" s="83" t="str">
        <f t="shared" ca="1" si="117"/>
        <v/>
      </c>
      <c r="E1052" s="81">
        <f t="shared" ca="1" si="115"/>
        <v>0</v>
      </c>
      <c r="F1052" s="83"/>
      <c r="G1052" s="82" t="str">
        <f t="shared" ca="1" si="120"/>
        <v/>
      </c>
      <c r="H1052" s="82" t="str">
        <f t="shared" ca="1" si="121"/>
        <v/>
      </c>
      <c r="I1052" s="82" t="str">
        <f t="shared" ca="1" si="122"/>
        <v/>
      </c>
    </row>
    <row r="1053" spans="2:9" ht="15" thickBot="1" x14ac:dyDescent="0.35">
      <c r="B1053" s="79" t="str">
        <f t="shared" ca="1" si="118"/>
        <v/>
      </c>
      <c r="C1053" s="80" t="str">
        <f t="shared" ca="1" si="119"/>
        <v/>
      </c>
      <c r="D1053" s="83" t="str">
        <f t="shared" ca="1" si="117"/>
        <v/>
      </c>
      <c r="E1053" s="81">
        <f t="shared" ca="1" si="115"/>
        <v>0</v>
      </c>
      <c r="F1053" s="83"/>
      <c r="G1053" s="82" t="str">
        <f t="shared" ca="1" si="120"/>
        <v/>
      </c>
      <c r="H1053" s="82" t="str">
        <f t="shared" ca="1" si="121"/>
        <v/>
      </c>
      <c r="I1053" s="82" t="str">
        <f t="shared" ca="1" si="122"/>
        <v/>
      </c>
    </row>
    <row r="1054" spans="2:9" ht="15" thickBot="1" x14ac:dyDescent="0.35">
      <c r="B1054" s="79" t="str">
        <f t="shared" ca="1" si="118"/>
        <v/>
      </c>
      <c r="C1054" s="80" t="str">
        <f t="shared" ca="1" si="119"/>
        <v/>
      </c>
      <c r="D1054" s="83" t="str">
        <f t="shared" ca="1" si="117"/>
        <v/>
      </c>
      <c r="E1054" s="81">
        <f t="shared" ca="1" si="115"/>
        <v>0</v>
      </c>
      <c r="F1054" s="83"/>
      <c r="G1054" s="82" t="str">
        <f t="shared" ca="1" si="120"/>
        <v/>
      </c>
      <c r="H1054" s="82" t="str">
        <f t="shared" ca="1" si="121"/>
        <v/>
      </c>
      <c r="I1054" s="82" t="str">
        <f t="shared" ca="1" si="122"/>
        <v/>
      </c>
    </row>
    <row r="1055" spans="2:9" ht="15" thickBot="1" x14ac:dyDescent="0.35">
      <c r="B1055" s="79" t="str">
        <f t="shared" ca="1" si="118"/>
        <v/>
      </c>
      <c r="C1055" s="80" t="str">
        <f t="shared" ca="1" si="119"/>
        <v/>
      </c>
      <c r="D1055" s="83" t="str">
        <f t="shared" ca="1" si="117"/>
        <v/>
      </c>
      <c r="E1055" s="81">
        <f t="shared" ca="1" si="115"/>
        <v>0</v>
      </c>
      <c r="F1055" s="83"/>
      <c r="G1055" s="82" t="str">
        <f t="shared" ca="1" si="120"/>
        <v/>
      </c>
      <c r="H1055" s="82" t="str">
        <f t="shared" ca="1" si="121"/>
        <v/>
      </c>
      <c r="I1055" s="82" t="str">
        <f t="shared" ca="1" si="122"/>
        <v/>
      </c>
    </row>
    <row r="1056" spans="2:9" ht="15" thickBot="1" x14ac:dyDescent="0.35">
      <c r="B1056" s="79" t="str">
        <f t="shared" ca="1" si="118"/>
        <v/>
      </c>
      <c r="C1056" s="80" t="str">
        <f t="shared" ca="1" si="119"/>
        <v/>
      </c>
      <c r="D1056" s="83" t="str">
        <f t="shared" ca="1" si="117"/>
        <v/>
      </c>
      <c r="E1056" s="81">
        <f t="shared" ca="1" si="115"/>
        <v>0</v>
      </c>
      <c r="F1056" s="83"/>
      <c r="G1056" s="82" t="str">
        <f t="shared" ca="1" si="120"/>
        <v/>
      </c>
      <c r="H1056" s="82" t="str">
        <f t="shared" ca="1" si="121"/>
        <v/>
      </c>
      <c r="I1056" s="82" t="str">
        <f t="shared" ca="1" si="122"/>
        <v/>
      </c>
    </row>
    <row r="1057" spans="2:9" ht="15" thickBot="1" x14ac:dyDescent="0.35">
      <c r="B1057" s="79" t="str">
        <f t="shared" ca="1" si="118"/>
        <v/>
      </c>
      <c r="C1057" s="80" t="str">
        <f t="shared" ca="1" si="119"/>
        <v/>
      </c>
      <c r="D1057" s="83" t="str">
        <f t="shared" ca="1" si="117"/>
        <v/>
      </c>
      <c r="E1057" s="81">
        <f t="shared" ca="1" si="115"/>
        <v>0</v>
      </c>
      <c r="F1057" s="83"/>
      <c r="G1057" s="82" t="str">
        <f t="shared" ca="1" si="120"/>
        <v/>
      </c>
      <c r="H1057" s="82" t="str">
        <f t="shared" ca="1" si="121"/>
        <v/>
      </c>
      <c r="I1057" s="82" t="str">
        <f t="shared" ca="1" si="122"/>
        <v/>
      </c>
    </row>
    <row r="1058" spans="2:9" ht="15" thickBot="1" x14ac:dyDescent="0.35">
      <c r="B1058" s="79" t="str">
        <f t="shared" ca="1" si="118"/>
        <v/>
      </c>
      <c r="C1058" s="80" t="str">
        <f t="shared" ca="1" si="119"/>
        <v/>
      </c>
      <c r="D1058" s="83" t="str">
        <f t="shared" ca="1" si="117"/>
        <v/>
      </c>
      <c r="E1058" s="81">
        <f t="shared" ca="1" si="115"/>
        <v>0</v>
      </c>
      <c r="F1058" s="83"/>
      <c r="G1058" s="82" t="str">
        <f t="shared" ca="1" si="120"/>
        <v/>
      </c>
      <c r="H1058" s="82" t="str">
        <f t="shared" ca="1" si="121"/>
        <v/>
      </c>
      <c r="I1058" s="82" t="str">
        <f t="shared" ca="1" si="122"/>
        <v/>
      </c>
    </row>
    <row r="1059" spans="2:9" ht="15" thickBot="1" x14ac:dyDescent="0.35">
      <c r="B1059" s="79" t="str">
        <f t="shared" ca="1" si="118"/>
        <v/>
      </c>
      <c r="C1059" s="80" t="str">
        <f t="shared" ca="1" si="119"/>
        <v/>
      </c>
      <c r="D1059" s="83" t="str">
        <f t="shared" ca="1" si="117"/>
        <v/>
      </c>
      <c r="E1059" s="81">
        <f t="shared" ca="1" si="115"/>
        <v>0</v>
      </c>
      <c r="F1059" s="83"/>
      <c r="G1059" s="82" t="str">
        <f t="shared" ca="1" si="120"/>
        <v/>
      </c>
      <c r="H1059" s="82" t="str">
        <f t="shared" ca="1" si="121"/>
        <v/>
      </c>
      <c r="I1059" s="82" t="str">
        <f t="shared" ca="1" si="122"/>
        <v/>
      </c>
    </row>
    <row r="1060" spans="2:9" ht="15" thickBot="1" x14ac:dyDescent="0.35">
      <c r="B1060" s="79" t="str">
        <f t="shared" ca="1" si="118"/>
        <v/>
      </c>
      <c r="C1060" s="80" t="str">
        <f t="shared" ca="1" si="119"/>
        <v/>
      </c>
      <c r="D1060" s="83" t="str">
        <f t="shared" ca="1" si="117"/>
        <v/>
      </c>
      <c r="E1060" s="81">
        <f t="shared" ref="E1060:E1123" ca="1" si="123">IFERROR(IF(I1059-D1060&lt;$E$13,0,IF(B1060=$I$17,$E$13,IF(B1060&lt;$I$17,0,IF(MOD(B1060-$I$17,$E$18)=0,$E$13,0)))),0)</f>
        <v>0</v>
      </c>
      <c r="F1060" s="83"/>
      <c r="G1060" s="82" t="str">
        <f t="shared" ca="1" si="120"/>
        <v/>
      </c>
      <c r="H1060" s="82" t="str">
        <f t="shared" ca="1" si="121"/>
        <v/>
      </c>
      <c r="I1060" s="82" t="str">
        <f t="shared" ca="1" si="122"/>
        <v/>
      </c>
    </row>
    <row r="1061" spans="2:9" ht="15" thickBot="1" x14ac:dyDescent="0.35">
      <c r="B1061" s="79" t="str">
        <f t="shared" ca="1" si="118"/>
        <v/>
      </c>
      <c r="C1061" s="80" t="str">
        <f t="shared" ca="1" si="119"/>
        <v/>
      </c>
      <c r="D1061" s="83" t="str">
        <f t="shared" ca="1" si="117"/>
        <v/>
      </c>
      <c r="E1061" s="81">
        <f t="shared" ca="1" si="123"/>
        <v>0</v>
      </c>
      <c r="F1061" s="83"/>
      <c r="G1061" s="82" t="str">
        <f t="shared" ca="1" si="120"/>
        <v/>
      </c>
      <c r="H1061" s="82" t="str">
        <f t="shared" ca="1" si="121"/>
        <v/>
      </c>
      <c r="I1061" s="82" t="str">
        <f t="shared" ca="1" si="122"/>
        <v/>
      </c>
    </row>
    <row r="1062" spans="2:9" ht="15" thickBot="1" x14ac:dyDescent="0.35">
      <c r="B1062" s="79" t="str">
        <f t="shared" ca="1" si="118"/>
        <v/>
      </c>
      <c r="C1062" s="80" t="str">
        <f t="shared" ca="1" si="119"/>
        <v/>
      </c>
      <c r="D1062" s="83" t="str">
        <f t="shared" ca="1" si="117"/>
        <v/>
      </c>
      <c r="E1062" s="81">
        <f t="shared" ca="1" si="123"/>
        <v>0</v>
      </c>
      <c r="F1062" s="83"/>
      <c r="G1062" s="82" t="str">
        <f t="shared" ca="1" si="120"/>
        <v/>
      </c>
      <c r="H1062" s="82" t="str">
        <f t="shared" ca="1" si="121"/>
        <v/>
      </c>
      <c r="I1062" s="82" t="str">
        <f t="shared" ca="1" si="122"/>
        <v/>
      </c>
    </row>
    <row r="1063" spans="2:9" ht="15" thickBot="1" x14ac:dyDescent="0.35">
      <c r="B1063" s="79" t="str">
        <f t="shared" ca="1" si="118"/>
        <v/>
      </c>
      <c r="C1063" s="80" t="str">
        <f t="shared" ca="1" si="119"/>
        <v/>
      </c>
      <c r="D1063" s="83" t="str">
        <f t="shared" ca="1" si="117"/>
        <v/>
      </c>
      <c r="E1063" s="81">
        <f t="shared" ca="1" si="123"/>
        <v>0</v>
      </c>
      <c r="F1063" s="83"/>
      <c r="G1063" s="82" t="str">
        <f t="shared" ca="1" si="120"/>
        <v/>
      </c>
      <c r="H1063" s="82" t="str">
        <f t="shared" ca="1" si="121"/>
        <v/>
      </c>
      <c r="I1063" s="82" t="str">
        <f t="shared" ca="1" si="122"/>
        <v/>
      </c>
    </row>
    <row r="1064" spans="2:9" ht="15" thickBot="1" x14ac:dyDescent="0.35">
      <c r="B1064" s="79" t="str">
        <f t="shared" ca="1" si="118"/>
        <v/>
      </c>
      <c r="C1064" s="80" t="str">
        <f t="shared" ca="1" si="119"/>
        <v/>
      </c>
      <c r="D1064" s="83" t="str">
        <f t="shared" ca="1" si="117"/>
        <v/>
      </c>
      <c r="E1064" s="81">
        <f t="shared" ca="1" si="123"/>
        <v>0</v>
      </c>
      <c r="F1064" s="83"/>
      <c r="G1064" s="82" t="str">
        <f t="shared" ca="1" si="120"/>
        <v/>
      </c>
      <c r="H1064" s="82" t="str">
        <f t="shared" ca="1" si="121"/>
        <v/>
      </c>
      <c r="I1064" s="82" t="str">
        <f t="shared" ca="1" si="122"/>
        <v/>
      </c>
    </row>
    <row r="1065" spans="2:9" ht="15" thickBot="1" x14ac:dyDescent="0.35">
      <c r="B1065" s="79" t="str">
        <f t="shared" ca="1" si="118"/>
        <v/>
      </c>
      <c r="C1065" s="80" t="str">
        <f t="shared" ca="1" si="119"/>
        <v/>
      </c>
      <c r="D1065" s="83" t="str">
        <f t="shared" ref="D1065:D1128" ca="1" si="124">IF(B1065="","",IF(I1064&lt;payment_5,I1064*(1+rate_5),payment_5))</f>
        <v/>
      </c>
      <c r="E1065" s="81">
        <f t="shared" ca="1" si="123"/>
        <v>0</v>
      </c>
      <c r="F1065" s="83"/>
      <c r="G1065" s="82" t="str">
        <f t="shared" ca="1" si="120"/>
        <v/>
      </c>
      <c r="H1065" s="82" t="str">
        <f t="shared" ca="1" si="121"/>
        <v/>
      </c>
      <c r="I1065" s="82" t="str">
        <f t="shared" ca="1" si="122"/>
        <v/>
      </c>
    </row>
    <row r="1066" spans="2:9" ht="15" thickBot="1" x14ac:dyDescent="0.35">
      <c r="B1066" s="79" t="str">
        <f t="shared" ca="1" si="118"/>
        <v/>
      </c>
      <c r="C1066" s="80" t="str">
        <f t="shared" ca="1" si="119"/>
        <v/>
      </c>
      <c r="D1066" s="83" t="str">
        <f t="shared" ca="1" si="124"/>
        <v/>
      </c>
      <c r="E1066" s="81">
        <f t="shared" ca="1" si="123"/>
        <v>0</v>
      </c>
      <c r="F1066" s="83"/>
      <c r="G1066" s="82" t="str">
        <f t="shared" ca="1" si="120"/>
        <v/>
      </c>
      <c r="H1066" s="82" t="str">
        <f t="shared" ca="1" si="121"/>
        <v/>
      </c>
      <c r="I1066" s="82" t="str">
        <f t="shared" ca="1" si="122"/>
        <v/>
      </c>
    </row>
    <row r="1067" spans="2:9" ht="15" thickBot="1" x14ac:dyDescent="0.35">
      <c r="B1067" s="79" t="str">
        <f t="shared" ca="1" si="118"/>
        <v/>
      </c>
      <c r="C1067" s="80" t="str">
        <f t="shared" ca="1" si="119"/>
        <v/>
      </c>
      <c r="D1067" s="83" t="str">
        <f t="shared" ca="1" si="124"/>
        <v/>
      </c>
      <c r="E1067" s="81">
        <f t="shared" ca="1" si="123"/>
        <v>0</v>
      </c>
      <c r="F1067" s="83"/>
      <c r="G1067" s="82" t="str">
        <f t="shared" ca="1" si="120"/>
        <v/>
      </c>
      <c r="H1067" s="82" t="str">
        <f t="shared" ca="1" si="121"/>
        <v/>
      </c>
      <c r="I1067" s="82" t="str">
        <f t="shared" ca="1" si="122"/>
        <v/>
      </c>
    </row>
    <row r="1068" spans="2:9" ht="15" thickBot="1" x14ac:dyDescent="0.35">
      <c r="B1068" s="79" t="str">
        <f t="shared" ca="1" si="118"/>
        <v/>
      </c>
      <c r="C1068" s="80" t="str">
        <f t="shared" ca="1" si="119"/>
        <v/>
      </c>
      <c r="D1068" s="83" t="str">
        <f t="shared" ca="1" si="124"/>
        <v/>
      </c>
      <c r="E1068" s="81">
        <f t="shared" ca="1" si="123"/>
        <v>0</v>
      </c>
      <c r="F1068" s="83"/>
      <c r="G1068" s="82" t="str">
        <f t="shared" ca="1" si="120"/>
        <v/>
      </c>
      <c r="H1068" s="82" t="str">
        <f t="shared" ca="1" si="121"/>
        <v/>
      </c>
      <c r="I1068" s="82" t="str">
        <f t="shared" ca="1" si="122"/>
        <v/>
      </c>
    </row>
    <row r="1069" spans="2:9" ht="15" thickBot="1" x14ac:dyDescent="0.35">
      <c r="B1069" s="79" t="str">
        <f t="shared" ca="1" si="118"/>
        <v/>
      </c>
      <c r="C1069" s="80" t="str">
        <f t="shared" ca="1" si="119"/>
        <v/>
      </c>
      <c r="D1069" s="83" t="str">
        <f t="shared" ca="1" si="124"/>
        <v/>
      </c>
      <c r="E1069" s="81">
        <f t="shared" ca="1" si="123"/>
        <v>0</v>
      </c>
      <c r="F1069" s="83"/>
      <c r="G1069" s="82" t="str">
        <f t="shared" ca="1" si="120"/>
        <v/>
      </c>
      <c r="H1069" s="82" t="str">
        <f t="shared" ca="1" si="121"/>
        <v/>
      </c>
      <c r="I1069" s="82" t="str">
        <f t="shared" ca="1" si="122"/>
        <v/>
      </c>
    </row>
    <row r="1070" spans="2:9" ht="15" thickBot="1" x14ac:dyDescent="0.35">
      <c r="B1070" s="79" t="str">
        <f t="shared" ca="1" si="118"/>
        <v/>
      </c>
      <c r="C1070" s="80" t="str">
        <f t="shared" ca="1" si="119"/>
        <v/>
      </c>
      <c r="D1070" s="83" t="str">
        <f t="shared" ca="1" si="124"/>
        <v/>
      </c>
      <c r="E1070" s="81">
        <f t="shared" ca="1" si="123"/>
        <v>0</v>
      </c>
      <c r="F1070" s="83"/>
      <c r="G1070" s="82" t="str">
        <f t="shared" ca="1" si="120"/>
        <v/>
      </c>
      <c r="H1070" s="82" t="str">
        <f t="shared" ca="1" si="121"/>
        <v/>
      </c>
      <c r="I1070" s="82" t="str">
        <f t="shared" ca="1" si="122"/>
        <v/>
      </c>
    </row>
    <row r="1071" spans="2:9" ht="15" thickBot="1" x14ac:dyDescent="0.35">
      <c r="B1071" s="79" t="str">
        <f t="shared" ref="B1071:B1134" ca="1" si="125">IFERROR(IF(I1070&lt;=0,"",B1070+1),"")</f>
        <v/>
      </c>
      <c r="C1071" s="80" t="str">
        <f t="shared" ca="1" si="119"/>
        <v/>
      </c>
      <c r="D1071" s="83" t="str">
        <f t="shared" ca="1" si="124"/>
        <v/>
      </c>
      <c r="E1071" s="81">
        <f t="shared" ca="1" si="123"/>
        <v>0</v>
      </c>
      <c r="F1071" s="83"/>
      <c r="G1071" s="82" t="str">
        <f t="shared" ca="1" si="120"/>
        <v/>
      </c>
      <c r="H1071" s="82" t="str">
        <f t="shared" ca="1" si="121"/>
        <v/>
      </c>
      <c r="I1071" s="82" t="str">
        <f t="shared" ca="1" si="122"/>
        <v/>
      </c>
    </row>
    <row r="1072" spans="2:9" ht="15" thickBot="1" x14ac:dyDescent="0.35">
      <c r="B1072" s="79" t="str">
        <f t="shared" ca="1" si="125"/>
        <v/>
      </c>
      <c r="C1072" s="80" t="str">
        <f t="shared" ca="1" si="119"/>
        <v/>
      </c>
      <c r="D1072" s="83" t="str">
        <f t="shared" ca="1" si="124"/>
        <v/>
      </c>
      <c r="E1072" s="81">
        <f t="shared" ca="1" si="123"/>
        <v>0</v>
      </c>
      <c r="F1072" s="83"/>
      <c r="G1072" s="82" t="str">
        <f t="shared" ca="1" si="120"/>
        <v/>
      </c>
      <c r="H1072" s="82" t="str">
        <f t="shared" ca="1" si="121"/>
        <v/>
      </c>
      <c r="I1072" s="82" t="str">
        <f t="shared" ca="1" si="122"/>
        <v/>
      </c>
    </row>
    <row r="1073" spans="2:9" ht="15" thickBot="1" x14ac:dyDescent="0.35">
      <c r="B1073" s="79" t="str">
        <f t="shared" ca="1" si="125"/>
        <v/>
      </c>
      <c r="C1073" s="80" t="str">
        <f t="shared" ca="1" si="119"/>
        <v/>
      </c>
      <c r="D1073" s="83" t="str">
        <f t="shared" ca="1" si="124"/>
        <v/>
      </c>
      <c r="E1073" s="81">
        <f t="shared" ca="1" si="123"/>
        <v>0</v>
      </c>
      <c r="F1073" s="83"/>
      <c r="G1073" s="82" t="str">
        <f t="shared" ca="1" si="120"/>
        <v/>
      </c>
      <c r="H1073" s="82" t="str">
        <f t="shared" ca="1" si="121"/>
        <v/>
      </c>
      <c r="I1073" s="82" t="str">
        <f t="shared" ca="1" si="122"/>
        <v/>
      </c>
    </row>
    <row r="1074" spans="2:9" ht="15" thickBot="1" x14ac:dyDescent="0.35">
      <c r="B1074" s="79" t="str">
        <f t="shared" ca="1" si="125"/>
        <v/>
      </c>
      <c r="C1074" s="80" t="str">
        <f t="shared" ca="1" si="119"/>
        <v/>
      </c>
      <c r="D1074" s="83" t="str">
        <f t="shared" ca="1" si="124"/>
        <v/>
      </c>
      <c r="E1074" s="81">
        <f t="shared" ca="1" si="123"/>
        <v>0</v>
      </c>
      <c r="F1074" s="83"/>
      <c r="G1074" s="82" t="str">
        <f t="shared" ca="1" si="120"/>
        <v/>
      </c>
      <c r="H1074" s="82" t="str">
        <f t="shared" ca="1" si="121"/>
        <v/>
      </c>
      <c r="I1074" s="82" t="str">
        <f t="shared" ca="1" si="122"/>
        <v/>
      </c>
    </row>
    <row r="1075" spans="2:9" ht="15" thickBot="1" x14ac:dyDescent="0.35">
      <c r="B1075" s="79" t="str">
        <f t="shared" ca="1" si="125"/>
        <v/>
      </c>
      <c r="C1075" s="80" t="str">
        <f t="shared" ca="1" si="119"/>
        <v/>
      </c>
      <c r="D1075" s="83" t="str">
        <f t="shared" ca="1" si="124"/>
        <v/>
      </c>
      <c r="E1075" s="81">
        <f t="shared" ca="1" si="123"/>
        <v>0</v>
      </c>
      <c r="F1075" s="83"/>
      <c r="G1075" s="82" t="str">
        <f t="shared" ca="1" si="120"/>
        <v/>
      </c>
      <c r="H1075" s="82" t="str">
        <f t="shared" ca="1" si="121"/>
        <v/>
      </c>
      <c r="I1075" s="82" t="str">
        <f t="shared" ca="1" si="122"/>
        <v/>
      </c>
    </row>
    <row r="1076" spans="2:9" ht="15" thickBot="1" x14ac:dyDescent="0.35">
      <c r="B1076" s="79" t="str">
        <f t="shared" ca="1" si="125"/>
        <v/>
      </c>
      <c r="C1076" s="80" t="str">
        <f t="shared" ca="1" si="119"/>
        <v/>
      </c>
      <c r="D1076" s="83" t="str">
        <f t="shared" ca="1" si="124"/>
        <v/>
      </c>
      <c r="E1076" s="81">
        <f t="shared" ca="1" si="123"/>
        <v>0</v>
      </c>
      <c r="F1076" s="83"/>
      <c r="G1076" s="82" t="str">
        <f t="shared" ca="1" si="120"/>
        <v/>
      </c>
      <c r="H1076" s="82" t="str">
        <f t="shared" ca="1" si="121"/>
        <v/>
      </c>
      <c r="I1076" s="82" t="str">
        <f t="shared" ca="1" si="122"/>
        <v/>
      </c>
    </row>
    <row r="1077" spans="2:9" ht="15" thickBot="1" x14ac:dyDescent="0.35">
      <c r="B1077" s="79" t="str">
        <f t="shared" ca="1" si="125"/>
        <v/>
      </c>
      <c r="C1077" s="80" t="str">
        <f t="shared" ca="1" si="119"/>
        <v/>
      </c>
      <c r="D1077" s="83" t="str">
        <f t="shared" ca="1" si="124"/>
        <v/>
      </c>
      <c r="E1077" s="81">
        <f t="shared" ca="1" si="123"/>
        <v>0</v>
      </c>
      <c r="F1077" s="83"/>
      <c r="G1077" s="82" t="str">
        <f t="shared" ca="1" si="120"/>
        <v/>
      </c>
      <c r="H1077" s="82" t="str">
        <f t="shared" ca="1" si="121"/>
        <v/>
      </c>
      <c r="I1077" s="82" t="str">
        <f t="shared" ca="1" si="122"/>
        <v/>
      </c>
    </row>
    <row r="1078" spans="2:9" ht="15" thickBot="1" x14ac:dyDescent="0.35">
      <c r="B1078" s="79" t="str">
        <f t="shared" ca="1" si="125"/>
        <v/>
      </c>
      <c r="C1078" s="80" t="str">
        <f t="shared" ca="1" si="119"/>
        <v/>
      </c>
      <c r="D1078" s="83" t="str">
        <f t="shared" ca="1" si="124"/>
        <v/>
      </c>
      <c r="E1078" s="81">
        <f t="shared" ca="1" si="123"/>
        <v>0</v>
      </c>
      <c r="F1078" s="83"/>
      <c r="G1078" s="82" t="str">
        <f t="shared" ca="1" si="120"/>
        <v/>
      </c>
      <c r="H1078" s="82" t="str">
        <f t="shared" ca="1" si="121"/>
        <v/>
      </c>
      <c r="I1078" s="82" t="str">
        <f t="shared" ca="1" si="122"/>
        <v/>
      </c>
    </row>
    <row r="1079" spans="2:9" ht="15" thickBot="1" x14ac:dyDescent="0.35">
      <c r="B1079" s="79" t="str">
        <f t="shared" ca="1" si="125"/>
        <v/>
      </c>
      <c r="C1079" s="80" t="str">
        <f t="shared" ca="1" si="119"/>
        <v/>
      </c>
      <c r="D1079" s="83" t="str">
        <f t="shared" ca="1" si="124"/>
        <v/>
      </c>
      <c r="E1079" s="81">
        <f t="shared" ca="1" si="123"/>
        <v>0</v>
      </c>
      <c r="F1079" s="83"/>
      <c r="G1079" s="82" t="str">
        <f t="shared" ca="1" si="120"/>
        <v/>
      </c>
      <c r="H1079" s="82" t="str">
        <f t="shared" ca="1" si="121"/>
        <v/>
      </c>
      <c r="I1079" s="82" t="str">
        <f t="shared" ca="1" si="122"/>
        <v/>
      </c>
    </row>
    <row r="1080" spans="2:9" ht="15" thickBot="1" x14ac:dyDescent="0.35">
      <c r="B1080" s="79" t="str">
        <f t="shared" ca="1" si="125"/>
        <v/>
      </c>
      <c r="C1080" s="80" t="str">
        <f t="shared" ca="1" si="119"/>
        <v/>
      </c>
      <c r="D1080" s="83" t="str">
        <f t="shared" ca="1" si="124"/>
        <v/>
      </c>
      <c r="E1080" s="81">
        <f t="shared" ca="1" si="123"/>
        <v>0</v>
      </c>
      <c r="F1080" s="83"/>
      <c r="G1080" s="82" t="str">
        <f t="shared" ca="1" si="120"/>
        <v/>
      </c>
      <c r="H1080" s="82" t="str">
        <f t="shared" ca="1" si="121"/>
        <v/>
      </c>
      <c r="I1080" s="82" t="str">
        <f t="shared" ca="1" si="122"/>
        <v/>
      </c>
    </row>
    <row r="1081" spans="2:9" ht="15" thickBot="1" x14ac:dyDescent="0.35">
      <c r="B1081" s="79" t="str">
        <f t="shared" ca="1" si="125"/>
        <v/>
      </c>
      <c r="C1081" s="80" t="str">
        <f t="shared" ca="1" si="119"/>
        <v/>
      </c>
      <c r="D1081" s="83" t="str">
        <f t="shared" ca="1" si="124"/>
        <v/>
      </c>
      <c r="E1081" s="81">
        <f t="shared" ca="1" si="123"/>
        <v>0</v>
      </c>
      <c r="F1081" s="83"/>
      <c r="G1081" s="82" t="str">
        <f t="shared" ca="1" si="120"/>
        <v/>
      </c>
      <c r="H1081" s="82" t="str">
        <f t="shared" ca="1" si="121"/>
        <v/>
      </c>
      <c r="I1081" s="82" t="str">
        <f t="shared" ca="1" si="122"/>
        <v/>
      </c>
    </row>
    <row r="1082" spans="2:9" ht="15" thickBot="1" x14ac:dyDescent="0.35">
      <c r="B1082" s="79" t="str">
        <f t="shared" ca="1" si="125"/>
        <v/>
      </c>
      <c r="C1082" s="80" t="str">
        <f t="shared" ca="1" si="119"/>
        <v/>
      </c>
      <c r="D1082" s="83" t="str">
        <f t="shared" ca="1" si="124"/>
        <v/>
      </c>
      <c r="E1082" s="81">
        <f t="shared" ca="1" si="123"/>
        <v>0</v>
      </c>
      <c r="F1082" s="83"/>
      <c r="G1082" s="82" t="str">
        <f t="shared" ca="1" si="120"/>
        <v/>
      </c>
      <c r="H1082" s="82" t="str">
        <f t="shared" ca="1" si="121"/>
        <v/>
      </c>
      <c r="I1082" s="82" t="str">
        <f t="shared" ca="1" si="122"/>
        <v/>
      </c>
    </row>
    <row r="1083" spans="2:9" ht="15" thickBot="1" x14ac:dyDescent="0.35">
      <c r="B1083" s="79" t="str">
        <f t="shared" ca="1" si="125"/>
        <v/>
      </c>
      <c r="C1083" s="80" t="str">
        <f t="shared" ca="1" si="119"/>
        <v/>
      </c>
      <c r="D1083" s="83" t="str">
        <f t="shared" ca="1" si="124"/>
        <v/>
      </c>
      <c r="E1083" s="81">
        <f t="shared" ca="1" si="123"/>
        <v>0</v>
      </c>
      <c r="F1083" s="83"/>
      <c r="G1083" s="82" t="str">
        <f t="shared" ca="1" si="120"/>
        <v/>
      </c>
      <c r="H1083" s="82" t="str">
        <f t="shared" ca="1" si="121"/>
        <v/>
      </c>
      <c r="I1083" s="82" t="str">
        <f t="shared" ca="1" si="122"/>
        <v/>
      </c>
    </row>
    <row r="1084" spans="2:9" ht="15" thickBot="1" x14ac:dyDescent="0.35">
      <c r="B1084" s="79" t="str">
        <f t="shared" ca="1" si="125"/>
        <v/>
      </c>
      <c r="C1084" s="80" t="str">
        <f t="shared" ca="1" si="119"/>
        <v/>
      </c>
      <c r="D1084" s="83" t="str">
        <f t="shared" ca="1" si="124"/>
        <v/>
      </c>
      <c r="E1084" s="81">
        <f t="shared" ca="1" si="123"/>
        <v>0</v>
      </c>
      <c r="F1084" s="83"/>
      <c r="G1084" s="82" t="str">
        <f t="shared" ca="1" si="120"/>
        <v/>
      </c>
      <c r="H1084" s="82" t="str">
        <f t="shared" ca="1" si="121"/>
        <v/>
      </c>
      <c r="I1084" s="82" t="str">
        <f t="shared" ca="1" si="122"/>
        <v/>
      </c>
    </row>
    <row r="1085" spans="2:9" ht="15" thickBot="1" x14ac:dyDescent="0.35">
      <c r="B1085" s="79" t="str">
        <f t="shared" ca="1" si="125"/>
        <v/>
      </c>
      <c r="C1085" s="80" t="str">
        <f t="shared" ca="1" si="119"/>
        <v/>
      </c>
      <c r="D1085" s="83" t="str">
        <f t="shared" ca="1" si="124"/>
        <v/>
      </c>
      <c r="E1085" s="81">
        <f t="shared" ca="1" si="123"/>
        <v>0</v>
      </c>
      <c r="F1085" s="83"/>
      <c r="G1085" s="82" t="str">
        <f t="shared" ca="1" si="120"/>
        <v/>
      </c>
      <c r="H1085" s="82" t="str">
        <f t="shared" ca="1" si="121"/>
        <v/>
      </c>
      <c r="I1085" s="82" t="str">
        <f t="shared" ca="1" si="122"/>
        <v/>
      </c>
    </row>
    <row r="1086" spans="2:9" ht="15" thickBot="1" x14ac:dyDescent="0.35">
      <c r="B1086" s="79" t="str">
        <f t="shared" ca="1" si="125"/>
        <v/>
      </c>
      <c r="C1086" s="80" t="str">
        <f t="shared" ca="1" si="119"/>
        <v/>
      </c>
      <c r="D1086" s="83" t="str">
        <f t="shared" ca="1" si="124"/>
        <v/>
      </c>
      <c r="E1086" s="81">
        <f t="shared" ca="1" si="123"/>
        <v>0</v>
      </c>
      <c r="F1086" s="83"/>
      <c r="G1086" s="82" t="str">
        <f t="shared" ca="1" si="120"/>
        <v/>
      </c>
      <c r="H1086" s="82" t="str">
        <f t="shared" ca="1" si="121"/>
        <v/>
      </c>
      <c r="I1086" s="82" t="str">
        <f t="shared" ca="1" si="122"/>
        <v/>
      </c>
    </row>
    <row r="1087" spans="2:9" ht="15" thickBot="1" x14ac:dyDescent="0.35">
      <c r="B1087" s="79" t="str">
        <f t="shared" ca="1" si="125"/>
        <v/>
      </c>
      <c r="C1087" s="80" t="str">
        <f t="shared" ca="1" si="119"/>
        <v/>
      </c>
      <c r="D1087" s="83" t="str">
        <f t="shared" ca="1" si="124"/>
        <v/>
      </c>
      <c r="E1087" s="81">
        <f t="shared" ca="1" si="123"/>
        <v>0</v>
      </c>
      <c r="F1087" s="83"/>
      <c r="G1087" s="82" t="str">
        <f t="shared" ca="1" si="120"/>
        <v/>
      </c>
      <c r="H1087" s="82" t="str">
        <f t="shared" ca="1" si="121"/>
        <v/>
      </c>
      <c r="I1087" s="82" t="str">
        <f t="shared" ca="1" si="122"/>
        <v/>
      </c>
    </row>
    <row r="1088" spans="2:9" ht="15" thickBot="1" x14ac:dyDescent="0.35">
      <c r="B1088" s="79" t="str">
        <f t="shared" ca="1" si="125"/>
        <v/>
      </c>
      <c r="C1088" s="80" t="str">
        <f t="shared" ca="1" si="119"/>
        <v/>
      </c>
      <c r="D1088" s="83" t="str">
        <f t="shared" ca="1" si="124"/>
        <v/>
      </c>
      <c r="E1088" s="81">
        <f t="shared" ca="1" si="123"/>
        <v>0</v>
      </c>
      <c r="F1088" s="83"/>
      <c r="G1088" s="82" t="str">
        <f t="shared" ca="1" si="120"/>
        <v/>
      </c>
      <c r="H1088" s="82" t="str">
        <f t="shared" ca="1" si="121"/>
        <v/>
      </c>
      <c r="I1088" s="82" t="str">
        <f t="shared" ca="1" si="122"/>
        <v/>
      </c>
    </row>
    <row r="1089" spans="2:9" ht="15" thickBot="1" x14ac:dyDescent="0.35">
      <c r="B1089" s="79" t="str">
        <f t="shared" ca="1" si="125"/>
        <v/>
      </c>
      <c r="C1089" s="80" t="str">
        <f t="shared" ca="1" si="119"/>
        <v/>
      </c>
      <c r="D1089" s="83" t="str">
        <f t="shared" ca="1" si="124"/>
        <v/>
      </c>
      <c r="E1089" s="81">
        <f t="shared" ca="1" si="123"/>
        <v>0</v>
      </c>
      <c r="F1089" s="83"/>
      <c r="G1089" s="82" t="str">
        <f t="shared" ca="1" si="120"/>
        <v/>
      </c>
      <c r="H1089" s="82" t="str">
        <f t="shared" ca="1" si="121"/>
        <v/>
      </c>
      <c r="I1089" s="82" t="str">
        <f t="shared" ca="1" si="122"/>
        <v/>
      </c>
    </row>
    <row r="1090" spans="2:9" ht="15" thickBot="1" x14ac:dyDescent="0.35">
      <c r="B1090" s="79" t="str">
        <f t="shared" ca="1" si="125"/>
        <v/>
      </c>
      <c r="C1090" s="80" t="str">
        <f t="shared" ca="1" si="119"/>
        <v/>
      </c>
      <c r="D1090" s="83" t="str">
        <f t="shared" ca="1" si="124"/>
        <v/>
      </c>
      <c r="E1090" s="81">
        <f t="shared" ca="1" si="123"/>
        <v>0</v>
      </c>
      <c r="F1090" s="83"/>
      <c r="G1090" s="82" t="str">
        <f t="shared" ca="1" si="120"/>
        <v/>
      </c>
      <c r="H1090" s="82" t="str">
        <f t="shared" ca="1" si="121"/>
        <v/>
      </c>
      <c r="I1090" s="82" t="str">
        <f t="shared" ca="1" si="122"/>
        <v/>
      </c>
    </row>
    <row r="1091" spans="2:9" ht="15" thickBot="1" x14ac:dyDescent="0.35">
      <c r="B1091" s="79" t="str">
        <f t="shared" ca="1" si="125"/>
        <v/>
      </c>
      <c r="C1091" s="80" t="str">
        <f t="shared" ca="1" si="119"/>
        <v/>
      </c>
      <c r="D1091" s="83" t="str">
        <f t="shared" ca="1" si="124"/>
        <v/>
      </c>
      <c r="E1091" s="81">
        <f t="shared" ca="1" si="123"/>
        <v>0</v>
      </c>
      <c r="F1091" s="83"/>
      <c r="G1091" s="82" t="str">
        <f t="shared" ca="1" si="120"/>
        <v/>
      </c>
      <c r="H1091" s="82" t="str">
        <f t="shared" ca="1" si="121"/>
        <v/>
      </c>
      <c r="I1091" s="82" t="str">
        <f t="shared" ca="1" si="122"/>
        <v/>
      </c>
    </row>
    <row r="1092" spans="2:9" ht="15" thickBot="1" x14ac:dyDescent="0.35">
      <c r="B1092" s="79" t="str">
        <f t="shared" ca="1" si="125"/>
        <v/>
      </c>
      <c r="C1092" s="80" t="str">
        <f t="shared" ca="1" si="119"/>
        <v/>
      </c>
      <c r="D1092" s="83" t="str">
        <f t="shared" ca="1" si="124"/>
        <v/>
      </c>
      <c r="E1092" s="81">
        <f t="shared" ca="1" si="123"/>
        <v>0</v>
      </c>
      <c r="F1092" s="83"/>
      <c r="G1092" s="82" t="str">
        <f t="shared" ca="1" si="120"/>
        <v/>
      </c>
      <c r="H1092" s="82" t="str">
        <f t="shared" ca="1" si="121"/>
        <v/>
      </c>
      <c r="I1092" s="82" t="str">
        <f t="shared" ca="1" si="122"/>
        <v/>
      </c>
    </row>
    <row r="1093" spans="2:9" ht="15" thickBot="1" x14ac:dyDescent="0.35">
      <c r="B1093" s="79" t="str">
        <f t="shared" ca="1" si="125"/>
        <v/>
      </c>
      <c r="C1093" s="80" t="str">
        <f t="shared" ca="1" si="119"/>
        <v/>
      </c>
      <c r="D1093" s="83" t="str">
        <f t="shared" ca="1" si="124"/>
        <v/>
      </c>
      <c r="E1093" s="81">
        <f t="shared" ca="1" si="123"/>
        <v>0</v>
      </c>
      <c r="F1093" s="83"/>
      <c r="G1093" s="82" t="str">
        <f t="shared" ca="1" si="120"/>
        <v/>
      </c>
      <c r="H1093" s="82" t="str">
        <f t="shared" ca="1" si="121"/>
        <v/>
      </c>
      <c r="I1093" s="82" t="str">
        <f t="shared" ca="1" si="122"/>
        <v/>
      </c>
    </row>
    <row r="1094" spans="2:9" ht="15" thickBot="1" x14ac:dyDescent="0.35">
      <c r="B1094" s="79" t="str">
        <f t="shared" ca="1" si="125"/>
        <v/>
      </c>
      <c r="C1094" s="80" t="str">
        <f t="shared" ca="1" si="119"/>
        <v/>
      </c>
      <c r="D1094" s="83" t="str">
        <f t="shared" ca="1" si="124"/>
        <v/>
      </c>
      <c r="E1094" s="81">
        <f t="shared" ca="1" si="123"/>
        <v>0</v>
      </c>
      <c r="F1094" s="83"/>
      <c r="G1094" s="82" t="str">
        <f t="shared" ca="1" si="120"/>
        <v/>
      </c>
      <c r="H1094" s="82" t="str">
        <f t="shared" ca="1" si="121"/>
        <v/>
      </c>
      <c r="I1094" s="82" t="str">
        <f t="shared" ca="1" si="122"/>
        <v/>
      </c>
    </row>
    <row r="1095" spans="2:9" ht="15" thickBot="1" x14ac:dyDescent="0.35">
      <c r="B1095" s="79" t="str">
        <f t="shared" ca="1" si="125"/>
        <v/>
      </c>
      <c r="C1095" s="80" t="str">
        <f t="shared" ca="1" si="119"/>
        <v/>
      </c>
      <c r="D1095" s="83" t="str">
        <f t="shared" ca="1" si="124"/>
        <v/>
      </c>
      <c r="E1095" s="81">
        <f t="shared" ca="1" si="123"/>
        <v>0</v>
      </c>
      <c r="F1095" s="83"/>
      <c r="G1095" s="82" t="str">
        <f t="shared" ca="1" si="120"/>
        <v/>
      </c>
      <c r="H1095" s="82" t="str">
        <f t="shared" ca="1" si="121"/>
        <v/>
      </c>
      <c r="I1095" s="82" t="str">
        <f t="shared" ca="1" si="122"/>
        <v/>
      </c>
    </row>
    <row r="1096" spans="2:9" ht="15" thickBot="1" x14ac:dyDescent="0.35">
      <c r="B1096" s="79" t="str">
        <f t="shared" ca="1" si="125"/>
        <v/>
      </c>
      <c r="C1096" s="80" t="str">
        <f t="shared" ca="1" si="119"/>
        <v/>
      </c>
      <c r="D1096" s="83" t="str">
        <f t="shared" ca="1" si="124"/>
        <v/>
      </c>
      <c r="E1096" s="81">
        <f t="shared" ca="1" si="123"/>
        <v>0</v>
      </c>
      <c r="F1096" s="83"/>
      <c r="G1096" s="82" t="str">
        <f t="shared" ca="1" si="120"/>
        <v/>
      </c>
      <c r="H1096" s="82" t="str">
        <f t="shared" ca="1" si="121"/>
        <v/>
      </c>
      <c r="I1096" s="82" t="str">
        <f t="shared" ca="1" si="122"/>
        <v/>
      </c>
    </row>
    <row r="1097" spans="2:9" ht="15" thickBot="1" x14ac:dyDescent="0.35">
      <c r="B1097" s="79" t="str">
        <f t="shared" ca="1" si="125"/>
        <v/>
      </c>
      <c r="C1097" s="80" t="str">
        <f t="shared" ca="1" si="119"/>
        <v/>
      </c>
      <c r="D1097" s="83" t="str">
        <f t="shared" ca="1" si="124"/>
        <v/>
      </c>
      <c r="E1097" s="81">
        <f t="shared" ca="1" si="123"/>
        <v>0</v>
      </c>
      <c r="F1097" s="83"/>
      <c r="G1097" s="82" t="str">
        <f t="shared" ca="1" si="120"/>
        <v/>
      </c>
      <c r="H1097" s="82" t="str">
        <f t="shared" ca="1" si="121"/>
        <v/>
      </c>
      <c r="I1097" s="82" t="str">
        <f t="shared" ca="1" si="122"/>
        <v/>
      </c>
    </row>
    <row r="1098" spans="2:9" ht="15" thickBot="1" x14ac:dyDescent="0.35">
      <c r="B1098" s="79" t="str">
        <f t="shared" ca="1" si="125"/>
        <v/>
      </c>
      <c r="C1098" s="80" t="str">
        <f t="shared" ca="1" si="119"/>
        <v/>
      </c>
      <c r="D1098" s="83" t="str">
        <f t="shared" ca="1" si="124"/>
        <v/>
      </c>
      <c r="E1098" s="81">
        <f t="shared" ca="1" si="123"/>
        <v>0</v>
      </c>
      <c r="F1098" s="83"/>
      <c r="G1098" s="82" t="str">
        <f t="shared" ca="1" si="120"/>
        <v/>
      </c>
      <c r="H1098" s="82" t="str">
        <f t="shared" ca="1" si="121"/>
        <v/>
      </c>
      <c r="I1098" s="82" t="str">
        <f t="shared" ca="1" si="122"/>
        <v/>
      </c>
    </row>
    <row r="1099" spans="2:9" ht="15" thickBot="1" x14ac:dyDescent="0.35">
      <c r="B1099" s="79" t="str">
        <f t="shared" ca="1" si="125"/>
        <v/>
      </c>
      <c r="C1099" s="80" t="str">
        <f t="shared" ca="1" si="119"/>
        <v/>
      </c>
      <c r="D1099" s="83" t="str">
        <f t="shared" ca="1" si="124"/>
        <v/>
      </c>
      <c r="E1099" s="81">
        <f t="shared" ca="1" si="123"/>
        <v>0</v>
      </c>
      <c r="F1099" s="83"/>
      <c r="G1099" s="82" t="str">
        <f t="shared" ca="1" si="120"/>
        <v/>
      </c>
      <c r="H1099" s="82" t="str">
        <f t="shared" ca="1" si="121"/>
        <v/>
      </c>
      <c r="I1099" s="82" t="str">
        <f t="shared" ca="1" si="122"/>
        <v/>
      </c>
    </row>
    <row r="1100" spans="2:9" ht="15" thickBot="1" x14ac:dyDescent="0.35">
      <c r="B1100" s="79" t="str">
        <f t="shared" ca="1" si="125"/>
        <v/>
      </c>
      <c r="C1100" s="80" t="str">
        <f t="shared" ca="1" si="119"/>
        <v/>
      </c>
      <c r="D1100" s="83" t="str">
        <f t="shared" ca="1" si="124"/>
        <v/>
      </c>
      <c r="E1100" s="81">
        <f t="shared" ca="1" si="123"/>
        <v>0</v>
      </c>
      <c r="F1100" s="83"/>
      <c r="G1100" s="82" t="str">
        <f t="shared" ca="1" si="120"/>
        <v/>
      </c>
      <c r="H1100" s="82" t="str">
        <f t="shared" ca="1" si="121"/>
        <v/>
      </c>
      <c r="I1100" s="82" t="str">
        <f t="shared" ca="1" si="122"/>
        <v/>
      </c>
    </row>
    <row r="1101" spans="2:9" ht="15" thickBot="1" x14ac:dyDescent="0.35">
      <c r="B1101" s="79" t="str">
        <f t="shared" ca="1" si="125"/>
        <v/>
      </c>
      <c r="C1101" s="80" t="str">
        <f t="shared" ca="1" si="119"/>
        <v/>
      </c>
      <c r="D1101" s="83" t="str">
        <f t="shared" ca="1" si="124"/>
        <v/>
      </c>
      <c r="E1101" s="81">
        <f t="shared" ca="1" si="123"/>
        <v>0</v>
      </c>
      <c r="F1101" s="83"/>
      <c r="G1101" s="82" t="str">
        <f t="shared" ca="1" si="120"/>
        <v/>
      </c>
      <c r="H1101" s="82" t="str">
        <f t="shared" ca="1" si="121"/>
        <v/>
      </c>
      <c r="I1101" s="82" t="str">
        <f t="shared" ca="1" si="122"/>
        <v/>
      </c>
    </row>
    <row r="1102" spans="2:9" ht="15" thickBot="1" x14ac:dyDescent="0.35">
      <c r="B1102" s="79" t="str">
        <f t="shared" ca="1" si="125"/>
        <v/>
      </c>
      <c r="C1102" s="80" t="str">
        <f t="shared" ca="1" si="119"/>
        <v/>
      </c>
      <c r="D1102" s="83" t="str">
        <f t="shared" ca="1" si="124"/>
        <v/>
      </c>
      <c r="E1102" s="81">
        <f t="shared" ca="1" si="123"/>
        <v>0</v>
      </c>
      <c r="F1102" s="83"/>
      <c r="G1102" s="82" t="str">
        <f t="shared" ca="1" si="120"/>
        <v/>
      </c>
      <c r="H1102" s="82" t="str">
        <f t="shared" ca="1" si="121"/>
        <v/>
      </c>
      <c r="I1102" s="82" t="str">
        <f t="shared" ca="1" si="122"/>
        <v/>
      </c>
    </row>
    <row r="1103" spans="2:9" ht="15" thickBot="1" x14ac:dyDescent="0.35">
      <c r="B1103" s="79" t="str">
        <f t="shared" ca="1" si="125"/>
        <v/>
      </c>
      <c r="C1103" s="80" t="str">
        <f t="shared" ca="1" si="119"/>
        <v/>
      </c>
      <c r="D1103" s="83" t="str">
        <f t="shared" ca="1" si="124"/>
        <v/>
      </c>
      <c r="E1103" s="81">
        <f t="shared" ca="1" si="123"/>
        <v>0</v>
      </c>
      <c r="F1103" s="83"/>
      <c r="G1103" s="82" t="str">
        <f t="shared" ca="1" si="120"/>
        <v/>
      </c>
      <c r="H1103" s="82" t="str">
        <f t="shared" ca="1" si="121"/>
        <v/>
      </c>
      <c r="I1103" s="82" t="str">
        <f t="shared" ca="1" si="122"/>
        <v/>
      </c>
    </row>
    <row r="1104" spans="2:9" ht="15" thickBot="1" x14ac:dyDescent="0.35">
      <c r="B1104" s="79" t="str">
        <f t="shared" ca="1" si="125"/>
        <v/>
      </c>
      <c r="C1104" s="80" t="str">
        <f t="shared" ca="1" si="119"/>
        <v/>
      </c>
      <c r="D1104" s="83" t="str">
        <f t="shared" ca="1" si="124"/>
        <v/>
      </c>
      <c r="E1104" s="81">
        <f t="shared" ca="1" si="123"/>
        <v>0</v>
      </c>
      <c r="F1104" s="83"/>
      <c r="G1104" s="82" t="str">
        <f t="shared" ca="1" si="120"/>
        <v/>
      </c>
      <c r="H1104" s="82" t="str">
        <f t="shared" ca="1" si="121"/>
        <v/>
      </c>
      <c r="I1104" s="82" t="str">
        <f t="shared" ca="1" si="122"/>
        <v/>
      </c>
    </row>
    <row r="1105" spans="2:9" ht="15" thickBot="1" x14ac:dyDescent="0.35">
      <c r="B1105" s="79" t="str">
        <f t="shared" ca="1" si="125"/>
        <v/>
      </c>
      <c r="C1105" s="80" t="str">
        <f t="shared" ca="1" si="119"/>
        <v/>
      </c>
      <c r="D1105" s="83" t="str">
        <f t="shared" ca="1" si="124"/>
        <v/>
      </c>
      <c r="E1105" s="81">
        <f t="shared" ca="1" si="123"/>
        <v>0</v>
      </c>
      <c r="F1105" s="83"/>
      <c r="G1105" s="82" t="str">
        <f t="shared" ca="1" si="120"/>
        <v/>
      </c>
      <c r="H1105" s="82" t="str">
        <f t="shared" ca="1" si="121"/>
        <v/>
      </c>
      <c r="I1105" s="82" t="str">
        <f t="shared" ca="1" si="122"/>
        <v/>
      </c>
    </row>
    <row r="1106" spans="2:9" ht="15" thickBot="1" x14ac:dyDescent="0.35">
      <c r="B1106" s="79" t="str">
        <f t="shared" ca="1" si="125"/>
        <v/>
      </c>
      <c r="C1106" s="80" t="str">
        <f t="shared" ca="1" si="119"/>
        <v/>
      </c>
      <c r="D1106" s="83" t="str">
        <f t="shared" ca="1" si="124"/>
        <v/>
      </c>
      <c r="E1106" s="81">
        <f t="shared" ca="1" si="123"/>
        <v>0</v>
      </c>
      <c r="F1106" s="83"/>
      <c r="G1106" s="82" t="str">
        <f t="shared" ca="1" si="120"/>
        <v/>
      </c>
      <c r="H1106" s="82" t="str">
        <f t="shared" ca="1" si="121"/>
        <v/>
      </c>
      <c r="I1106" s="82" t="str">
        <f t="shared" ca="1" si="122"/>
        <v/>
      </c>
    </row>
    <row r="1107" spans="2:9" ht="15" thickBot="1" x14ac:dyDescent="0.35">
      <c r="B1107" s="79" t="str">
        <f t="shared" ca="1" si="125"/>
        <v/>
      </c>
      <c r="C1107" s="80" t="str">
        <f t="shared" ca="1" si="119"/>
        <v/>
      </c>
      <c r="D1107" s="83" t="str">
        <f t="shared" ca="1" si="124"/>
        <v/>
      </c>
      <c r="E1107" s="81">
        <f t="shared" ca="1" si="123"/>
        <v>0</v>
      </c>
      <c r="F1107" s="83"/>
      <c r="G1107" s="82" t="str">
        <f t="shared" ca="1" si="120"/>
        <v/>
      </c>
      <c r="H1107" s="82" t="str">
        <f t="shared" ca="1" si="121"/>
        <v/>
      </c>
      <c r="I1107" s="82" t="str">
        <f t="shared" ca="1" si="122"/>
        <v/>
      </c>
    </row>
    <row r="1108" spans="2:9" ht="15" thickBot="1" x14ac:dyDescent="0.35">
      <c r="B1108" s="79" t="str">
        <f t="shared" ca="1" si="125"/>
        <v/>
      </c>
      <c r="C1108" s="80" t="str">
        <f t="shared" ca="1" si="119"/>
        <v/>
      </c>
      <c r="D1108" s="83" t="str">
        <f t="shared" ca="1" si="124"/>
        <v/>
      </c>
      <c r="E1108" s="81">
        <f t="shared" ca="1" si="123"/>
        <v>0</v>
      </c>
      <c r="F1108" s="83"/>
      <c r="G1108" s="82" t="str">
        <f t="shared" ca="1" si="120"/>
        <v/>
      </c>
      <c r="H1108" s="82" t="str">
        <f t="shared" ca="1" si="121"/>
        <v/>
      </c>
      <c r="I1108" s="82" t="str">
        <f t="shared" ca="1" si="122"/>
        <v/>
      </c>
    </row>
    <row r="1109" spans="2:9" ht="15" thickBot="1" x14ac:dyDescent="0.35">
      <c r="B1109" s="79" t="str">
        <f t="shared" ca="1" si="125"/>
        <v/>
      </c>
      <c r="C1109" s="80" t="str">
        <f t="shared" ca="1" si="119"/>
        <v/>
      </c>
      <c r="D1109" s="83" t="str">
        <f t="shared" ca="1" si="124"/>
        <v/>
      </c>
      <c r="E1109" s="81">
        <f t="shared" ca="1" si="123"/>
        <v>0</v>
      </c>
      <c r="F1109" s="83"/>
      <c r="G1109" s="82" t="str">
        <f t="shared" ca="1" si="120"/>
        <v/>
      </c>
      <c r="H1109" s="82" t="str">
        <f t="shared" ca="1" si="121"/>
        <v/>
      </c>
      <c r="I1109" s="82" t="str">
        <f t="shared" ca="1" si="122"/>
        <v/>
      </c>
    </row>
    <row r="1110" spans="2:9" ht="15" thickBot="1" x14ac:dyDescent="0.35">
      <c r="B1110" s="79" t="str">
        <f t="shared" ca="1" si="125"/>
        <v/>
      </c>
      <c r="C1110" s="80" t="str">
        <f t="shared" ca="1" si="119"/>
        <v/>
      </c>
      <c r="D1110" s="83" t="str">
        <f t="shared" ca="1" si="124"/>
        <v/>
      </c>
      <c r="E1110" s="81">
        <f t="shared" ca="1" si="123"/>
        <v>0</v>
      </c>
      <c r="F1110" s="83"/>
      <c r="G1110" s="82" t="str">
        <f t="shared" ca="1" si="120"/>
        <v/>
      </c>
      <c r="H1110" s="82" t="str">
        <f t="shared" ca="1" si="121"/>
        <v/>
      </c>
      <c r="I1110" s="82" t="str">
        <f t="shared" ca="1" si="122"/>
        <v/>
      </c>
    </row>
    <row r="1111" spans="2:9" ht="15" thickBot="1" x14ac:dyDescent="0.35">
      <c r="B1111" s="79" t="str">
        <f t="shared" ca="1" si="125"/>
        <v/>
      </c>
      <c r="C1111" s="80" t="str">
        <f t="shared" ca="1" si="119"/>
        <v/>
      </c>
      <c r="D1111" s="83" t="str">
        <f t="shared" ca="1" si="124"/>
        <v/>
      </c>
      <c r="E1111" s="81">
        <f t="shared" ca="1" si="123"/>
        <v>0</v>
      </c>
      <c r="F1111" s="83"/>
      <c r="G1111" s="82" t="str">
        <f t="shared" ca="1" si="120"/>
        <v/>
      </c>
      <c r="H1111" s="82" t="str">
        <f t="shared" ca="1" si="121"/>
        <v/>
      </c>
      <c r="I1111" s="82" t="str">
        <f t="shared" ca="1" si="122"/>
        <v/>
      </c>
    </row>
    <row r="1112" spans="2:9" ht="15" thickBot="1" x14ac:dyDescent="0.35">
      <c r="B1112" s="79" t="str">
        <f t="shared" ca="1" si="125"/>
        <v/>
      </c>
      <c r="C1112" s="80" t="str">
        <f t="shared" ref="C1112:C1175" ca="1" si="126">IF($E$10="End of the Period",IF(B1112="","",IF(OR(payment_frequency_5="Weekly",payment_frequency_5="Bi-weekly",payment_frequency_5="Semi-monthly"),first_payment_date_5+B1112*VLOOKUP(payment_frequency_5,periodic_table,2,0),EDATE(first_payment_date_5,B1112*VLOOKUP(payment_frequency_5,periodic_table,2,0)))),IF(B1112="","",IF(OR(payment_frequency_5="Weekly",payment_frequency_5="Bi-weekly",payment_frequency_5="Semi-monthly"),first_payment_date_5+(B1112-1)*VLOOKUP(payment_frequency_5,periodic_table,2,0),EDATE(first_payment_date_5,(B1112-1)*VLOOKUP(payment_frequency_5,periodic_table,2,0)))))</f>
        <v/>
      </c>
      <c r="D1112" s="83" t="str">
        <f t="shared" ca="1" si="124"/>
        <v/>
      </c>
      <c r="E1112" s="81">
        <f t="shared" ca="1" si="123"/>
        <v>0</v>
      </c>
      <c r="F1112" s="83"/>
      <c r="G1112" s="82" t="str">
        <f t="shared" ref="G1112:G1175" ca="1" si="127">IF(AND(payment_type_5=1,B1112=1),0,IF(B1112="","",I1111*rate_5))</f>
        <v/>
      </c>
      <c r="H1112" s="82" t="str">
        <f t="shared" ca="1" si="121"/>
        <v/>
      </c>
      <c r="I1112" s="82" t="str">
        <f t="shared" ca="1" si="122"/>
        <v/>
      </c>
    </row>
    <row r="1113" spans="2:9" ht="15" thickBot="1" x14ac:dyDescent="0.35">
      <c r="B1113" s="79" t="str">
        <f t="shared" ca="1" si="125"/>
        <v/>
      </c>
      <c r="C1113" s="80" t="str">
        <f t="shared" ca="1" si="126"/>
        <v/>
      </c>
      <c r="D1113" s="83" t="str">
        <f t="shared" ca="1" si="124"/>
        <v/>
      </c>
      <c r="E1113" s="81">
        <f t="shared" ca="1" si="123"/>
        <v>0</v>
      </c>
      <c r="F1113" s="83"/>
      <c r="G1113" s="82" t="str">
        <f t="shared" ca="1" si="127"/>
        <v/>
      </c>
      <c r="H1113" s="82" t="str">
        <f t="shared" ref="H1113:H1176" ca="1" si="128">IF(B1113="","",D1113-G1113+E1113+F1113)</f>
        <v/>
      </c>
      <c r="I1113" s="82" t="str">
        <f t="shared" ref="I1113:I1176" ca="1" si="129">IFERROR(IF(H1113&lt;=0,"",I1112-H1113),"")</f>
        <v/>
      </c>
    </row>
    <row r="1114" spans="2:9" ht="15" thickBot="1" x14ac:dyDescent="0.35">
      <c r="B1114" s="79" t="str">
        <f t="shared" ca="1" si="125"/>
        <v/>
      </c>
      <c r="C1114" s="80" t="str">
        <f t="shared" ca="1" si="126"/>
        <v/>
      </c>
      <c r="D1114" s="83" t="str">
        <f t="shared" ca="1" si="124"/>
        <v/>
      </c>
      <c r="E1114" s="81">
        <f t="shared" ca="1" si="123"/>
        <v>0</v>
      </c>
      <c r="F1114" s="83"/>
      <c r="G1114" s="82" t="str">
        <f t="shared" ca="1" si="127"/>
        <v/>
      </c>
      <c r="H1114" s="82" t="str">
        <f t="shared" ca="1" si="128"/>
        <v/>
      </c>
      <c r="I1114" s="82" t="str">
        <f t="shared" ca="1" si="129"/>
        <v/>
      </c>
    </row>
    <row r="1115" spans="2:9" ht="15" thickBot="1" x14ac:dyDescent="0.35">
      <c r="B1115" s="79" t="str">
        <f t="shared" ca="1" si="125"/>
        <v/>
      </c>
      <c r="C1115" s="80" t="str">
        <f t="shared" ca="1" si="126"/>
        <v/>
      </c>
      <c r="D1115" s="83" t="str">
        <f t="shared" ca="1" si="124"/>
        <v/>
      </c>
      <c r="E1115" s="81">
        <f t="shared" ca="1" si="123"/>
        <v>0</v>
      </c>
      <c r="F1115" s="83"/>
      <c r="G1115" s="82" t="str">
        <f t="shared" ca="1" si="127"/>
        <v/>
      </c>
      <c r="H1115" s="82" t="str">
        <f t="shared" ca="1" si="128"/>
        <v/>
      </c>
      <c r="I1115" s="82" t="str">
        <f t="shared" ca="1" si="129"/>
        <v/>
      </c>
    </row>
    <row r="1116" spans="2:9" ht="15" thickBot="1" x14ac:dyDescent="0.35">
      <c r="B1116" s="79" t="str">
        <f t="shared" ca="1" si="125"/>
        <v/>
      </c>
      <c r="C1116" s="80" t="str">
        <f t="shared" ca="1" si="126"/>
        <v/>
      </c>
      <c r="D1116" s="83" t="str">
        <f t="shared" ca="1" si="124"/>
        <v/>
      </c>
      <c r="E1116" s="81">
        <f t="shared" ca="1" si="123"/>
        <v>0</v>
      </c>
      <c r="F1116" s="83"/>
      <c r="G1116" s="82" t="str">
        <f t="shared" ca="1" si="127"/>
        <v/>
      </c>
      <c r="H1116" s="82" t="str">
        <f t="shared" ca="1" si="128"/>
        <v/>
      </c>
      <c r="I1116" s="82" t="str">
        <f t="shared" ca="1" si="129"/>
        <v/>
      </c>
    </row>
    <row r="1117" spans="2:9" ht="15" thickBot="1" x14ac:dyDescent="0.35">
      <c r="B1117" s="79" t="str">
        <f t="shared" ca="1" si="125"/>
        <v/>
      </c>
      <c r="C1117" s="80" t="str">
        <f t="shared" ca="1" si="126"/>
        <v/>
      </c>
      <c r="D1117" s="83" t="str">
        <f t="shared" ca="1" si="124"/>
        <v/>
      </c>
      <c r="E1117" s="81">
        <f t="shared" ca="1" si="123"/>
        <v>0</v>
      </c>
      <c r="F1117" s="83"/>
      <c r="G1117" s="82" t="str">
        <f t="shared" ca="1" si="127"/>
        <v/>
      </c>
      <c r="H1117" s="82" t="str">
        <f t="shared" ca="1" si="128"/>
        <v/>
      </c>
      <c r="I1117" s="82" t="str">
        <f t="shared" ca="1" si="129"/>
        <v/>
      </c>
    </row>
    <row r="1118" spans="2:9" ht="15" thickBot="1" x14ac:dyDescent="0.35">
      <c r="B1118" s="79" t="str">
        <f t="shared" ca="1" si="125"/>
        <v/>
      </c>
      <c r="C1118" s="80" t="str">
        <f t="shared" ca="1" si="126"/>
        <v/>
      </c>
      <c r="D1118" s="83" t="str">
        <f t="shared" ca="1" si="124"/>
        <v/>
      </c>
      <c r="E1118" s="81">
        <f t="shared" ca="1" si="123"/>
        <v>0</v>
      </c>
      <c r="F1118" s="83"/>
      <c r="G1118" s="82" t="str">
        <f t="shared" ca="1" si="127"/>
        <v/>
      </c>
      <c r="H1118" s="82" t="str">
        <f t="shared" ca="1" si="128"/>
        <v/>
      </c>
      <c r="I1118" s="82" t="str">
        <f t="shared" ca="1" si="129"/>
        <v/>
      </c>
    </row>
    <row r="1119" spans="2:9" ht="15" thickBot="1" x14ac:dyDescent="0.35">
      <c r="B1119" s="79" t="str">
        <f t="shared" ca="1" si="125"/>
        <v/>
      </c>
      <c r="C1119" s="80" t="str">
        <f t="shared" ca="1" si="126"/>
        <v/>
      </c>
      <c r="D1119" s="83" t="str">
        <f t="shared" ca="1" si="124"/>
        <v/>
      </c>
      <c r="E1119" s="81">
        <f t="shared" ca="1" si="123"/>
        <v>0</v>
      </c>
      <c r="F1119" s="83"/>
      <c r="G1119" s="82" t="str">
        <f t="shared" ca="1" si="127"/>
        <v/>
      </c>
      <c r="H1119" s="82" t="str">
        <f t="shared" ca="1" si="128"/>
        <v/>
      </c>
      <c r="I1119" s="82" t="str">
        <f t="shared" ca="1" si="129"/>
        <v/>
      </c>
    </row>
    <row r="1120" spans="2:9" ht="15" thickBot="1" x14ac:dyDescent="0.35">
      <c r="B1120" s="79" t="str">
        <f t="shared" ca="1" si="125"/>
        <v/>
      </c>
      <c r="C1120" s="80" t="str">
        <f t="shared" ca="1" si="126"/>
        <v/>
      </c>
      <c r="D1120" s="83" t="str">
        <f t="shared" ca="1" si="124"/>
        <v/>
      </c>
      <c r="E1120" s="81">
        <f t="shared" ca="1" si="123"/>
        <v>0</v>
      </c>
      <c r="F1120" s="83"/>
      <c r="G1120" s="82" t="str">
        <f t="shared" ca="1" si="127"/>
        <v/>
      </c>
      <c r="H1120" s="82" t="str">
        <f t="shared" ca="1" si="128"/>
        <v/>
      </c>
      <c r="I1120" s="82" t="str">
        <f t="shared" ca="1" si="129"/>
        <v/>
      </c>
    </row>
    <row r="1121" spans="2:9" ht="15" thickBot="1" x14ac:dyDescent="0.35">
      <c r="B1121" s="79" t="str">
        <f t="shared" ca="1" si="125"/>
        <v/>
      </c>
      <c r="C1121" s="80" t="str">
        <f t="shared" ca="1" si="126"/>
        <v/>
      </c>
      <c r="D1121" s="83" t="str">
        <f t="shared" ca="1" si="124"/>
        <v/>
      </c>
      <c r="E1121" s="81">
        <f t="shared" ca="1" si="123"/>
        <v>0</v>
      </c>
      <c r="F1121" s="83"/>
      <c r="G1121" s="82" t="str">
        <f t="shared" ca="1" si="127"/>
        <v/>
      </c>
      <c r="H1121" s="82" t="str">
        <f t="shared" ca="1" si="128"/>
        <v/>
      </c>
      <c r="I1121" s="82" t="str">
        <f t="shared" ca="1" si="129"/>
        <v/>
      </c>
    </row>
    <row r="1122" spans="2:9" ht="15" thickBot="1" x14ac:dyDescent="0.35">
      <c r="B1122" s="79" t="str">
        <f t="shared" ca="1" si="125"/>
        <v/>
      </c>
      <c r="C1122" s="80" t="str">
        <f t="shared" ca="1" si="126"/>
        <v/>
      </c>
      <c r="D1122" s="83" t="str">
        <f t="shared" ca="1" si="124"/>
        <v/>
      </c>
      <c r="E1122" s="81">
        <f t="shared" ca="1" si="123"/>
        <v>0</v>
      </c>
      <c r="F1122" s="83"/>
      <c r="G1122" s="82" t="str">
        <f t="shared" ca="1" si="127"/>
        <v/>
      </c>
      <c r="H1122" s="82" t="str">
        <f t="shared" ca="1" si="128"/>
        <v/>
      </c>
      <c r="I1122" s="82" t="str">
        <f t="shared" ca="1" si="129"/>
        <v/>
      </c>
    </row>
    <row r="1123" spans="2:9" ht="15" thickBot="1" x14ac:dyDescent="0.35">
      <c r="B1123" s="79" t="str">
        <f t="shared" ca="1" si="125"/>
        <v/>
      </c>
      <c r="C1123" s="80" t="str">
        <f t="shared" ca="1" si="126"/>
        <v/>
      </c>
      <c r="D1123" s="83" t="str">
        <f t="shared" ca="1" si="124"/>
        <v/>
      </c>
      <c r="E1123" s="81">
        <f t="shared" ca="1" si="123"/>
        <v>0</v>
      </c>
      <c r="F1123" s="83"/>
      <c r="G1123" s="82" t="str">
        <f t="shared" ca="1" si="127"/>
        <v/>
      </c>
      <c r="H1123" s="82" t="str">
        <f t="shared" ca="1" si="128"/>
        <v/>
      </c>
      <c r="I1123" s="82" t="str">
        <f t="shared" ca="1" si="129"/>
        <v/>
      </c>
    </row>
    <row r="1124" spans="2:9" ht="15" thickBot="1" x14ac:dyDescent="0.35">
      <c r="B1124" s="79" t="str">
        <f t="shared" ca="1" si="125"/>
        <v/>
      </c>
      <c r="C1124" s="80" t="str">
        <f t="shared" ca="1" si="126"/>
        <v/>
      </c>
      <c r="D1124" s="83" t="str">
        <f t="shared" ca="1" si="124"/>
        <v/>
      </c>
      <c r="E1124" s="81">
        <f t="shared" ref="E1124:E1187" ca="1" si="130">IFERROR(IF(I1123-D1124&lt;$E$13,0,IF(B1124=$I$17,$E$13,IF(B1124&lt;$I$17,0,IF(MOD(B1124-$I$17,$E$18)=0,$E$13,0)))),0)</f>
        <v>0</v>
      </c>
      <c r="F1124" s="83"/>
      <c r="G1124" s="82" t="str">
        <f t="shared" ca="1" si="127"/>
        <v/>
      </c>
      <c r="H1124" s="82" t="str">
        <f t="shared" ca="1" si="128"/>
        <v/>
      </c>
      <c r="I1124" s="82" t="str">
        <f t="shared" ca="1" si="129"/>
        <v/>
      </c>
    </row>
    <row r="1125" spans="2:9" ht="15" thickBot="1" x14ac:dyDescent="0.35">
      <c r="B1125" s="79" t="str">
        <f t="shared" ca="1" si="125"/>
        <v/>
      </c>
      <c r="C1125" s="80" t="str">
        <f t="shared" ca="1" si="126"/>
        <v/>
      </c>
      <c r="D1125" s="83" t="str">
        <f t="shared" ca="1" si="124"/>
        <v/>
      </c>
      <c r="E1125" s="81">
        <f t="shared" ca="1" si="130"/>
        <v>0</v>
      </c>
      <c r="F1125" s="83"/>
      <c r="G1125" s="82" t="str">
        <f t="shared" ca="1" si="127"/>
        <v/>
      </c>
      <c r="H1125" s="82" t="str">
        <f t="shared" ca="1" si="128"/>
        <v/>
      </c>
      <c r="I1125" s="82" t="str">
        <f t="shared" ca="1" si="129"/>
        <v/>
      </c>
    </row>
    <row r="1126" spans="2:9" ht="15" thickBot="1" x14ac:dyDescent="0.35">
      <c r="B1126" s="79" t="str">
        <f t="shared" ca="1" si="125"/>
        <v/>
      </c>
      <c r="C1126" s="80" t="str">
        <f t="shared" ca="1" si="126"/>
        <v/>
      </c>
      <c r="D1126" s="83" t="str">
        <f t="shared" ca="1" si="124"/>
        <v/>
      </c>
      <c r="E1126" s="81">
        <f t="shared" ca="1" si="130"/>
        <v>0</v>
      </c>
      <c r="F1126" s="83"/>
      <c r="G1126" s="82" t="str">
        <f t="shared" ca="1" si="127"/>
        <v/>
      </c>
      <c r="H1126" s="82" t="str">
        <f t="shared" ca="1" si="128"/>
        <v/>
      </c>
      <c r="I1126" s="82" t="str">
        <f t="shared" ca="1" si="129"/>
        <v/>
      </c>
    </row>
    <row r="1127" spans="2:9" ht="15" thickBot="1" x14ac:dyDescent="0.35">
      <c r="B1127" s="79" t="str">
        <f t="shared" ca="1" si="125"/>
        <v/>
      </c>
      <c r="C1127" s="80" t="str">
        <f t="shared" ca="1" si="126"/>
        <v/>
      </c>
      <c r="D1127" s="83" t="str">
        <f t="shared" ca="1" si="124"/>
        <v/>
      </c>
      <c r="E1127" s="81">
        <f t="shared" ca="1" si="130"/>
        <v>0</v>
      </c>
      <c r="F1127" s="83"/>
      <c r="G1127" s="82" t="str">
        <f t="shared" ca="1" si="127"/>
        <v/>
      </c>
      <c r="H1127" s="82" t="str">
        <f t="shared" ca="1" si="128"/>
        <v/>
      </c>
      <c r="I1127" s="82" t="str">
        <f t="shared" ca="1" si="129"/>
        <v/>
      </c>
    </row>
    <row r="1128" spans="2:9" ht="15" thickBot="1" x14ac:dyDescent="0.35">
      <c r="B1128" s="79" t="str">
        <f t="shared" ca="1" si="125"/>
        <v/>
      </c>
      <c r="C1128" s="80" t="str">
        <f t="shared" ca="1" si="126"/>
        <v/>
      </c>
      <c r="D1128" s="83" t="str">
        <f t="shared" ca="1" si="124"/>
        <v/>
      </c>
      <c r="E1128" s="81">
        <f t="shared" ca="1" si="130"/>
        <v>0</v>
      </c>
      <c r="F1128" s="83"/>
      <c r="G1128" s="82" t="str">
        <f t="shared" ca="1" si="127"/>
        <v/>
      </c>
      <c r="H1128" s="82" t="str">
        <f t="shared" ca="1" si="128"/>
        <v/>
      </c>
      <c r="I1128" s="82" t="str">
        <f t="shared" ca="1" si="129"/>
        <v/>
      </c>
    </row>
    <row r="1129" spans="2:9" ht="15" thickBot="1" x14ac:dyDescent="0.35">
      <c r="B1129" s="79" t="str">
        <f t="shared" ca="1" si="125"/>
        <v/>
      </c>
      <c r="C1129" s="80" t="str">
        <f t="shared" ca="1" si="126"/>
        <v/>
      </c>
      <c r="D1129" s="83" t="str">
        <f t="shared" ref="D1129:D1192" ca="1" si="131">IF(B1129="","",IF(I1128&lt;payment_5,I1128*(1+rate_5),payment_5))</f>
        <v/>
      </c>
      <c r="E1129" s="81">
        <f t="shared" ca="1" si="130"/>
        <v>0</v>
      </c>
      <c r="F1129" s="83"/>
      <c r="G1129" s="82" t="str">
        <f t="shared" ca="1" si="127"/>
        <v/>
      </c>
      <c r="H1129" s="82" t="str">
        <f t="shared" ca="1" si="128"/>
        <v/>
      </c>
      <c r="I1129" s="82" t="str">
        <f t="shared" ca="1" si="129"/>
        <v/>
      </c>
    </row>
    <row r="1130" spans="2:9" ht="15" thickBot="1" x14ac:dyDescent="0.35">
      <c r="B1130" s="79" t="str">
        <f t="shared" ca="1" si="125"/>
        <v/>
      </c>
      <c r="C1130" s="80" t="str">
        <f t="shared" ca="1" si="126"/>
        <v/>
      </c>
      <c r="D1130" s="83" t="str">
        <f t="shared" ca="1" si="131"/>
        <v/>
      </c>
      <c r="E1130" s="81">
        <f t="shared" ca="1" si="130"/>
        <v>0</v>
      </c>
      <c r="F1130" s="83"/>
      <c r="G1130" s="82" t="str">
        <f t="shared" ca="1" si="127"/>
        <v/>
      </c>
      <c r="H1130" s="82" t="str">
        <f t="shared" ca="1" si="128"/>
        <v/>
      </c>
      <c r="I1130" s="82" t="str">
        <f t="shared" ca="1" si="129"/>
        <v/>
      </c>
    </row>
    <row r="1131" spans="2:9" ht="15" thickBot="1" x14ac:dyDescent="0.35">
      <c r="B1131" s="79" t="str">
        <f t="shared" ca="1" si="125"/>
        <v/>
      </c>
      <c r="C1131" s="80" t="str">
        <f t="shared" ca="1" si="126"/>
        <v/>
      </c>
      <c r="D1131" s="83" t="str">
        <f t="shared" ca="1" si="131"/>
        <v/>
      </c>
      <c r="E1131" s="81">
        <f t="shared" ca="1" si="130"/>
        <v>0</v>
      </c>
      <c r="F1131" s="83"/>
      <c r="G1131" s="82" t="str">
        <f t="shared" ca="1" si="127"/>
        <v/>
      </c>
      <c r="H1131" s="82" t="str">
        <f t="shared" ca="1" si="128"/>
        <v/>
      </c>
      <c r="I1131" s="82" t="str">
        <f t="shared" ca="1" si="129"/>
        <v/>
      </c>
    </row>
    <row r="1132" spans="2:9" ht="15" thickBot="1" x14ac:dyDescent="0.35">
      <c r="B1132" s="79" t="str">
        <f t="shared" ca="1" si="125"/>
        <v/>
      </c>
      <c r="C1132" s="80" t="str">
        <f t="shared" ca="1" si="126"/>
        <v/>
      </c>
      <c r="D1132" s="83" t="str">
        <f t="shared" ca="1" si="131"/>
        <v/>
      </c>
      <c r="E1132" s="81">
        <f t="shared" ca="1" si="130"/>
        <v>0</v>
      </c>
      <c r="F1132" s="83"/>
      <c r="G1132" s="82" t="str">
        <f t="shared" ca="1" si="127"/>
        <v/>
      </c>
      <c r="H1132" s="82" t="str">
        <f t="shared" ca="1" si="128"/>
        <v/>
      </c>
      <c r="I1132" s="82" t="str">
        <f t="shared" ca="1" si="129"/>
        <v/>
      </c>
    </row>
    <row r="1133" spans="2:9" ht="15" thickBot="1" x14ac:dyDescent="0.35">
      <c r="B1133" s="79" t="str">
        <f t="shared" ca="1" si="125"/>
        <v/>
      </c>
      <c r="C1133" s="80" t="str">
        <f t="shared" ca="1" si="126"/>
        <v/>
      </c>
      <c r="D1133" s="83" t="str">
        <f t="shared" ca="1" si="131"/>
        <v/>
      </c>
      <c r="E1133" s="81">
        <f t="shared" ca="1" si="130"/>
        <v>0</v>
      </c>
      <c r="F1133" s="83"/>
      <c r="G1133" s="82" t="str">
        <f t="shared" ca="1" si="127"/>
        <v/>
      </c>
      <c r="H1133" s="82" t="str">
        <f t="shared" ca="1" si="128"/>
        <v/>
      </c>
      <c r="I1133" s="82" t="str">
        <f t="shared" ca="1" si="129"/>
        <v/>
      </c>
    </row>
    <row r="1134" spans="2:9" ht="15" thickBot="1" x14ac:dyDescent="0.35">
      <c r="B1134" s="79" t="str">
        <f t="shared" ca="1" si="125"/>
        <v/>
      </c>
      <c r="C1134" s="80" t="str">
        <f t="shared" ca="1" si="126"/>
        <v/>
      </c>
      <c r="D1134" s="83" t="str">
        <f t="shared" ca="1" si="131"/>
        <v/>
      </c>
      <c r="E1134" s="81">
        <f t="shared" ca="1" si="130"/>
        <v>0</v>
      </c>
      <c r="F1134" s="83"/>
      <c r="G1134" s="82" t="str">
        <f t="shared" ca="1" si="127"/>
        <v/>
      </c>
      <c r="H1134" s="82" t="str">
        <f t="shared" ca="1" si="128"/>
        <v/>
      </c>
      <c r="I1134" s="82" t="str">
        <f t="shared" ca="1" si="129"/>
        <v/>
      </c>
    </row>
    <row r="1135" spans="2:9" ht="15" thickBot="1" x14ac:dyDescent="0.35">
      <c r="B1135" s="79" t="str">
        <f t="shared" ref="B1135:B1198" ca="1" si="132">IFERROR(IF(I1134&lt;=0,"",B1134+1),"")</f>
        <v/>
      </c>
      <c r="C1135" s="80" t="str">
        <f t="shared" ca="1" si="126"/>
        <v/>
      </c>
      <c r="D1135" s="83" t="str">
        <f t="shared" ca="1" si="131"/>
        <v/>
      </c>
      <c r="E1135" s="81">
        <f t="shared" ca="1" si="130"/>
        <v>0</v>
      </c>
      <c r="F1135" s="83"/>
      <c r="G1135" s="82" t="str">
        <f t="shared" ca="1" si="127"/>
        <v/>
      </c>
      <c r="H1135" s="82" t="str">
        <f t="shared" ca="1" si="128"/>
        <v/>
      </c>
      <c r="I1135" s="82" t="str">
        <f t="shared" ca="1" si="129"/>
        <v/>
      </c>
    </row>
    <row r="1136" spans="2:9" ht="15" thickBot="1" x14ac:dyDescent="0.35">
      <c r="B1136" s="79" t="str">
        <f t="shared" ca="1" si="132"/>
        <v/>
      </c>
      <c r="C1136" s="80" t="str">
        <f t="shared" ca="1" si="126"/>
        <v/>
      </c>
      <c r="D1136" s="83" t="str">
        <f t="shared" ca="1" si="131"/>
        <v/>
      </c>
      <c r="E1136" s="81">
        <f t="shared" ca="1" si="130"/>
        <v>0</v>
      </c>
      <c r="F1136" s="83"/>
      <c r="G1136" s="82" t="str">
        <f t="shared" ca="1" si="127"/>
        <v/>
      </c>
      <c r="H1136" s="82" t="str">
        <f t="shared" ca="1" si="128"/>
        <v/>
      </c>
      <c r="I1136" s="82" t="str">
        <f t="shared" ca="1" si="129"/>
        <v/>
      </c>
    </row>
    <row r="1137" spans="2:9" ht="15" thickBot="1" x14ac:dyDescent="0.35">
      <c r="B1137" s="79" t="str">
        <f t="shared" ca="1" si="132"/>
        <v/>
      </c>
      <c r="C1137" s="80" t="str">
        <f t="shared" ca="1" si="126"/>
        <v/>
      </c>
      <c r="D1137" s="83" t="str">
        <f t="shared" ca="1" si="131"/>
        <v/>
      </c>
      <c r="E1137" s="81">
        <f t="shared" ca="1" si="130"/>
        <v>0</v>
      </c>
      <c r="F1137" s="83"/>
      <c r="G1137" s="82" t="str">
        <f t="shared" ca="1" si="127"/>
        <v/>
      </c>
      <c r="H1137" s="82" t="str">
        <f t="shared" ca="1" si="128"/>
        <v/>
      </c>
      <c r="I1137" s="82" t="str">
        <f t="shared" ca="1" si="129"/>
        <v/>
      </c>
    </row>
    <row r="1138" spans="2:9" ht="15" thickBot="1" x14ac:dyDescent="0.35">
      <c r="B1138" s="79" t="str">
        <f t="shared" ca="1" si="132"/>
        <v/>
      </c>
      <c r="C1138" s="80" t="str">
        <f t="shared" ca="1" si="126"/>
        <v/>
      </c>
      <c r="D1138" s="83" t="str">
        <f t="shared" ca="1" si="131"/>
        <v/>
      </c>
      <c r="E1138" s="81">
        <f t="shared" ca="1" si="130"/>
        <v>0</v>
      </c>
      <c r="F1138" s="83"/>
      <c r="G1138" s="82" t="str">
        <f t="shared" ca="1" si="127"/>
        <v/>
      </c>
      <c r="H1138" s="82" t="str">
        <f t="shared" ca="1" si="128"/>
        <v/>
      </c>
      <c r="I1138" s="82" t="str">
        <f t="shared" ca="1" si="129"/>
        <v/>
      </c>
    </row>
    <row r="1139" spans="2:9" ht="15" thickBot="1" x14ac:dyDescent="0.35">
      <c r="B1139" s="79" t="str">
        <f t="shared" ca="1" si="132"/>
        <v/>
      </c>
      <c r="C1139" s="80" t="str">
        <f t="shared" ca="1" si="126"/>
        <v/>
      </c>
      <c r="D1139" s="83" t="str">
        <f t="shared" ca="1" si="131"/>
        <v/>
      </c>
      <c r="E1139" s="81">
        <f t="shared" ca="1" si="130"/>
        <v>0</v>
      </c>
      <c r="F1139" s="83"/>
      <c r="G1139" s="82" t="str">
        <f t="shared" ca="1" si="127"/>
        <v/>
      </c>
      <c r="H1139" s="82" t="str">
        <f t="shared" ca="1" si="128"/>
        <v/>
      </c>
      <c r="I1139" s="82" t="str">
        <f t="shared" ca="1" si="129"/>
        <v/>
      </c>
    </row>
    <row r="1140" spans="2:9" ht="15" thickBot="1" x14ac:dyDescent="0.35">
      <c r="B1140" s="79" t="str">
        <f t="shared" ca="1" si="132"/>
        <v/>
      </c>
      <c r="C1140" s="80" t="str">
        <f t="shared" ca="1" si="126"/>
        <v/>
      </c>
      <c r="D1140" s="83" t="str">
        <f t="shared" ca="1" si="131"/>
        <v/>
      </c>
      <c r="E1140" s="81">
        <f t="shared" ca="1" si="130"/>
        <v>0</v>
      </c>
      <c r="F1140" s="83"/>
      <c r="G1140" s="82" t="str">
        <f t="shared" ca="1" si="127"/>
        <v/>
      </c>
      <c r="H1140" s="82" t="str">
        <f t="shared" ca="1" si="128"/>
        <v/>
      </c>
      <c r="I1140" s="82" t="str">
        <f t="shared" ca="1" si="129"/>
        <v/>
      </c>
    </row>
    <row r="1141" spans="2:9" ht="15" thickBot="1" x14ac:dyDescent="0.35">
      <c r="B1141" s="79" t="str">
        <f t="shared" ca="1" si="132"/>
        <v/>
      </c>
      <c r="C1141" s="80" t="str">
        <f t="shared" ca="1" si="126"/>
        <v/>
      </c>
      <c r="D1141" s="83" t="str">
        <f t="shared" ca="1" si="131"/>
        <v/>
      </c>
      <c r="E1141" s="81">
        <f t="shared" ca="1" si="130"/>
        <v>0</v>
      </c>
      <c r="F1141" s="83"/>
      <c r="G1141" s="82" t="str">
        <f t="shared" ca="1" si="127"/>
        <v/>
      </c>
      <c r="H1141" s="82" t="str">
        <f t="shared" ca="1" si="128"/>
        <v/>
      </c>
      <c r="I1141" s="82" t="str">
        <f t="shared" ca="1" si="129"/>
        <v/>
      </c>
    </row>
    <row r="1142" spans="2:9" ht="15" thickBot="1" x14ac:dyDescent="0.35">
      <c r="B1142" s="79" t="str">
        <f t="shared" ca="1" si="132"/>
        <v/>
      </c>
      <c r="C1142" s="80" t="str">
        <f t="shared" ca="1" si="126"/>
        <v/>
      </c>
      <c r="D1142" s="83" t="str">
        <f t="shared" ca="1" si="131"/>
        <v/>
      </c>
      <c r="E1142" s="81">
        <f t="shared" ca="1" si="130"/>
        <v>0</v>
      </c>
      <c r="F1142" s="83"/>
      <c r="G1142" s="82" t="str">
        <f t="shared" ca="1" si="127"/>
        <v/>
      </c>
      <c r="H1142" s="82" t="str">
        <f t="shared" ca="1" si="128"/>
        <v/>
      </c>
      <c r="I1142" s="82" t="str">
        <f t="shared" ca="1" si="129"/>
        <v/>
      </c>
    </row>
    <row r="1143" spans="2:9" ht="15" thickBot="1" x14ac:dyDescent="0.35">
      <c r="B1143" s="79" t="str">
        <f t="shared" ca="1" si="132"/>
        <v/>
      </c>
      <c r="C1143" s="80" t="str">
        <f t="shared" ca="1" si="126"/>
        <v/>
      </c>
      <c r="D1143" s="83" t="str">
        <f t="shared" ca="1" si="131"/>
        <v/>
      </c>
      <c r="E1143" s="81">
        <f t="shared" ca="1" si="130"/>
        <v>0</v>
      </c>
      <c r="F1143" s="83"/>
      <c r="G1143" s="82" t="str">
        <f t="shared" ca="1" si="127"/>
        <v/>
      </c>
      <c r="H1143" s="82" t="str">
        <f t="shared" ca="1" si="128"/>
        <v/>
      </c>
      <c r="I1143" s="82" t="str">
        <f t="shared" ca="1" si="129"/>
        <v/>
      </c>
    </row>
    <row r="1144" spans="2:9" ht="15" thickBot="1" x14ac:dyDescent="0.35">
      <c r="B1144" s="79" t="str">
        <f t="shared" ca="1" si="132"/>
        <v/>
      </c>
      <c r="C1144" s="80" t="str">
        <f t="shared" ca="1" si="126"/>
        <v/>
      </c>
      <c r="D1144" s="83" t="str">
        <f t="shared" ca="1" si="131"/>
        <v/>
      </c>
      <c r="E1144" s="81">
        <f t="shared" ca="1" si="130"/>
        <v>0</v>
      </c>
      <c r="F1144" s="83"/>
      <c r="G1144" s="82" t="str">
        <f t="shared" ca="1" si="127"/>
        <v/>
      </c>
      <c r="H1144" s="82" t="str">
        <f t="shared" ca="1" si="128"/>
        <v/>
      </c>
      <c r="I1144" s="82" t="str">
        <f t="shared" ca="1" si="129"/>
        <v/>
      </c>
    </row>
    <row r="1145" spans="2:9" ht="15" thickBot="1" x14ac:dyDescent="0.35">
      <c r="B1145" s="79" t="str">
        <f t="shared" ca="1" si="132"/>
        <v/>
      </c>
      <c r="C1145" s="80" t="str">
        <f t="shared" ca="1" si="126"/>
        <v/>
      </c>
      <c r="D1145" s="83" t="str">
        <f t="shared" ca="1" si="131"/>
        <v/>
      </c>
      <c r="E1145" s="81">
        <f t="shared" ca="1" si="130"/>
        <v>0</v>
      </c>
      <c r="F1145" s="83"/>
      <c r="G1145" s="82" t="str">
        <f t="shared" ca="1" si="127"/>
        <v/>
      </c>
      <c r="H1145" s="82" t="str">
        <f t="shared" ca="1" si="128"/>
        <v/>
      </c>
      <c r="I1145" s="82" t="str">
        <f t="shared" ca="1" si="129"/>
        <v/>
      </c>
    </row>
    <row r="1146" spans="2:9" ht="15" thickBot="1" x14ac:dyDescent="0.35">
      <c r="B1146" s="79" t="str">
        <f t="shared" ca="1" si="132"/>
        <v/>
      </c>
      <c r="C1146" s="80" t="str">
        <f t="shared" ca="1" si="126"/>
        <v/>
      </c>
      <c r="D1146" s="83" t="str">
        <f t="shared" ca="1" si="131"/>
        <v/>
      </c>
      <c r="E1146" s="81">
        <f t="shared" ca="1" si="130"/>
        <v>0</v>
      </c>
      <c r="F1146" s="83"/>
      <c r="G1146" s="82" t="str">
        <f t="shared" ca="1" si="127"/>
        <v/>
      </c>
      <c r="H1146" s="82" t="str">
        <f t="shared" ca="1" si="128"/>
        <v/>
      </c>
      <c r="I1146" s="82" t="str">
        <f t="shared" ca="1" si="129"/>
        <v/>
      </c>
    </row>
    <row r="1147" spans="2:9" ht="15" thickBot="1" x14ac:dyDescent="0.35">
      <c r="B1147" s="79" t="str">
        <f t="shared" ca="1" si="132"/>
        <v/>
      </c>
      <c r="C1147" s="80" t="str">
        <f t="shared" ca="1" si="126"/>
        <v/>
      </c>
      <c r="D1147" s="83" t="str">
        <f t="shared" ca="1" si="131"/>
        <v/>
      </c>
      <c r="E1147" s="81">
        <f t="shared" ca="1" si="130"/>
        <v>0</v>
      </c>
      <c r="F1147" s="83"/>
      <c r="G1147" s="82" t="str">
        <f t="shared" ca="1" si="127"/>
        <v/>
      </c>
      <c r="H1147" s="82" t="str">
        <f t="shared" ca="1" si="128"/>
        <v/>
      </c>
      <c r="I1147" s="82" t="str">
        <f t="shared" ca="1" si="129"/>
        <v/>
      </c>
    </row>
    <row r="1148" spans="2:9" ht="15" thickBot="1" x14ac:dyDescent="0.35">
      <c r="B1148" s="79" t="str">
        <f t="shared" ca="1" si="132"/>
        <v/>
      </c>
      <c r="C1148" s="80" t="str">
        <f t="shared" ca="1" si="126"/>
        <v/>
      </c>
      <c r="D1148" s="83" t="str">
        <f t="shared" ca="1" si="131"/>
        <v/>
      </c>
      <c r="E1148" s="81">
        <f t="shared" ca="1" si="130"/>
        <v>0</v>
      </c>
      <c r="F1148" s="83"/>
      <c r="G1148" s="82" t="str">
        <f t="shared" ca="1" si="127"/>
        <v/>
      </c>
      <c r="H1148" s="82" t="str">
        <f t="shared" ca="1" si="128"/>
        <v/>
      </c>
      <c r="I1148" s="82" t="str">
        <f t="shared" ca="1" si="129"/>
        <v/>
      </c>
    </row>
    <row r="1149" spans="2:9" ht="15" thickBot="1" x14ac:dyDescent="0.35">
      <c r="B1149" s="79" t="str">
        <f t="shared" ca="1" si="132"/>
        <v/>
      </c>
      <c r="C1149" s="80" t="str">
        <f t="shared" ca="1" si="126"/>
        <v/>
      </c>
      <c r="D1149" s="83" t="str">
        <f t="shared" ca="1" si="131"/>
        <v/>
      </c>
      <c r="E1149" s="81">
        <f t="shared" ca="1" si="130"/>
        <v>0</v>
      </c>
      <c r="F1149" s="83"/>
      <c r="G1149" s="82" t="str">
        <f t="shared" ca="1" si="127"/>
        <v/>
      </c>
      <c r="H1149" s="82" t="str">
        <f t="shared" ca="1" si="128"/>
        <v/>
      </c>
      <c r="I1149" s="82" t="str">
        <f t="shared" ca="1" si="129"/>
        <v/>
      </c>
    </row>
    <row r="1150" spans="2:9" ht="15" thickBot="1" x14ac:dyDescent="0.35">
      <c r="B1150" s="79" t="str">
        <f t="shared" ca="1" si="132"/>
        <v/>
      </c>
      <c r="C1150" s="80" t="str">
        <f t="shared" ca="1" si="126"/>
        <v/>
      </c>
      <c r="D1150" s="83" t="str">
        <f t="shared" ca="1" si="131"/>
        <v/>
      </c>
      <c r="E1150" s="81">
        <f t="shared" ca="1" si="130"/>
        <v>0</v>
      </c>
      <c r="F1150" s="83"/>
      <c r="G1150" s="82" t="str">
        <f t="shared" ca="1" si="127"/>
        <v/>
      </c>
      <c r="H1150" s="82" t="str">
        <f t="shared" ca="1" si="128"/>
        <v/>
      </c>
      <c r="I1150" s="82" t="str">
        <f t="shared" ca="1" si="129"/>
        <v/>
      </c>
    </row>
    <row r="1151" spans="2:9" ht="15" thickBot="1" x14ac:dyDescent="0.35">
      <c r="B1151" s="79" t="str">
        <f t="shared" ca="1" si="132"/>
        <v/>
      </c>
      <c r="C1151" s="80" t="str">
        <f t="shared" ca="1" si="126"/>
        <v/>
      </c>
      <c r="D1151" s="83" t="str">
        <f t="shared" ca="1" si="131"/>
        <v/>
      </c>
      <c r="E1151" s="81">
        <f t="shared" ca="1" si="130"/>
        <v>0</v>
      </c>
      <c r="F1151" s="83"/>
      <c r="G1151" s="82" t="str">
        <f t="shared" ca="1" si="127"/>
        <v/>
      </c>
      <c r="H1151" s="82" t="str">
        <f t="shared" ca="1" si="128"/>
        <v/>
      </c>
      <c r="I1151" s="82" t="str">
        <f t="shared" ca="1" si="129"/>
        <v/>
      </c>
    </row>
    <row r="1152" spans="2:9" ht="15" thickBot="1" x14ac:dyDescent="0.35">
      <c r="B1152" s="79" t="str">
        <f t="shared" ca="1" si="132"/>
        <v/>
      </c>
      <c r="C1152" s="80" t="str">
        <f t="shared" ca="1" si="126"/>
        <v/>
      </c>
      <c r="D1152" s="83" t="str">
        <f t="shared" ca="1" si="131"/>
        <v/>
      </c>
      <c r="E1152" s="81">
        <f t="shared" ca="1" si="130"/>
        <v>0</v>
      </c>
      <c r="F1152" s="83"/>
      <c r="G1152" s="82" t="str">
        <f t="shared" ca="1" si="127"/>
        <v/>
      </c>
      <c r="H1152" s="82" t="str">
        <f t="shared" ca="1" si="128"/>
        <v/>
      </c>
      <c r="I1152" s="82" t="str">
        <f t="shared" ca="1" si="129"/>
        <v/>
      </c>
    </row>
    <row r="1153" spans="2:9" ht="15" thickBot="1" x14ac:dyDescent="0.35">
      <c r="B1153" s="79" t="str">
        <f t="shared" ca="1" si="132"/>
        <v/>
      </c>
      <c r="C1153" s="80" t="str">
        <f t="shared" ca="1" si="126"/>
        <v/>
      </c>
      <c r="D1153" s="83" t="str">
        <f t="shared" ca="1" si="131"/>
        <v/>
      </c>
      <c r="E1153" s="81">
        <f t="shared" ca="1" si="130"/>
        <v>0</v>
      </c>
      <c r="F1153" s="83"/>
      <c r="G1153" s="82" t="str">
        <f t="shared" ca="1" si="127"/>
        <v/>
      </c>
      <c r="H1153" s="82" t="str">
        <f t="shared" ca="1" si="128"/>
        <v/>
      </c>
      <c r="I1153" s="82" t="str">
        <f t="shared" ca="1" si="129"/>
        <v/>
      </c>
    </row>
    <row r="1154" spans="2:9" ht="15" thickBot="1" x14ac:dyDescent="0.35">
      <c r="B1154" s="79" t="str">
        <f t="shared" ca="1" si="132"/>
        <v/>
      </c>
      <c r="C1154" s="80" t="str">
        <f t="shared" ca="1" si="126"/>
        <v/>
      </c>
      <c r="D1154" s="83" t="str">
        <f t="shared" ca="1" si="131"/>
        <v/>
      </c>
      <c r="E1154" s="81">
        <f t="shared" ca="1" si="130"/>
        <v>0</v>
      </c>
      <c r="F1154" s="83"/>
      <c r="G1154" s="82" t="str">
        <f t="shared" ca="1" si="127"/>
        <v/>
      </c>
      <c r="H1154" s="82" t="str">
        <f t="shared" ca="1" si="128"/>
        <v/>
      </c>
      <c r="I1154" s="82" t="str">
        <f t="shared" ca="1" si="129"/>
        <v/>
      </c>
    </row>
    <row r="1155" spans="2:9" ht="15" thickBot="1" x14ac:dyDescent="0.35">
      <c r="B1155" s="79" t="str">
        <f t="shared" ca="1" si="132"/>
        <v/>
      </c>
      <c r="C1155" s="80" t="str">
        <f t="shared" ca="1" si="126"/>
        <v/>
      </c>
      <c r="D1155" s="83" t="str">
        <f t="shared" ca="1" si="131"/>
        <v/>
      </c>
      <c r="E1155" s="81">
        <f t="shared" ca="1" si="130"/>
        <v>0</v>
      </c>
      <c r="F1155" s="83"/>
      <c r="G1155" s="82" t="str">
        <f t="shared" ca="1" si="127"/>
        <v/>
      </c>
      <c r="H1155" s="82" t="str">
        <f t="shared" ca="1" si="128"/>
        <v/>
      </c>
      <c r="I1155" s="82" t="str">
        <f t="shared" ca="1" si="129"/>
        <v/>
      </c>
    </row>
    <row r="1156" spans="2:9" ht="15" thickBot="1" x14ac:dyDescent="0.35">
      <c r="B1156" s="79" t="str">
        <f t="shared" ca="1" si="132"/>
        <v/>
      </c>
      <c r="C1156" s="80" t="str">
        <f t="shared" ca="1" si="126"/>
        <v/>
      </c>
      <c r="D1156" s="83" t="str">
        <f t="shared" ca="1" si="131"/>
        <v/>
      </c>
      <c r="E1156" s="81">
        <f t="shared" ca="1" si="130"/>
        <v>0</v>
      </c>
      <c r="F1156" s="83"/>
      <c r="G1156" s="82" t="str">
        <f t="shared" ca="1" si="127"/>
        <v/>
      </c>
      <c r="H1156" s="82" t="str">
        <f t="shared" ca="1" si="128"/>
        <v/>
      </c>
      <c r="I1156" s="82" t="str">
        <f t="shared" ca="1" si="129"/>
        <v/>
      </c>
    </row>
    <row r="1157" spans="2:9" ht="15" thickBot="1" x14ac:dyDescent="0.35">
      <c r="B1157" s="79" t="str">
        <f t="shared" ca="1" si="132"/>
        <v/>
      </c>
      <c r="C1157" s="80" t="str">
        <f t="shared" ca="1" si="126"/>
        <v/>
      </c>
      <c r="D1157" s="83" t="str">
        <f t="shared" ca="1" si="131"/>
        <v/>
      </c>
      <c r="E1157" s="81">
        <f t="shared" ca="1" si="130"/>
        <v>0</v>
      </c>
      <c r="F1157" s="83"/>
      <c r="G1157" s="82" t="str">
        <f t="shared" ca="1" si="127"/>
        <v/>
      </c>
      <c r="H1157" s="82" t="str">
        <f t="shared" ca="1" si="128"/>
        <v/>
      </c>
      <c r="I1157" s="82" t="str">
        <f t="shared" ca="1" si="129"/>
        <v/>
      </c>
    </row>
    <row r="1158" spans="2:9" ht="15" thickBot="1" x14ac:dyDescent="0.35">
      <c r="B1158" s="79" t="str">
        <f t="shared" ca="1" si="132"/>
        <v/>
      </c>
      <c r="C1158" s="80" t="str">
        <f t="shared" ca="1" si="126"/>
        <v/>
      </c>
      <c r="D1158" s="83" t="str">
        <f t="shared" ca="1" si="131"/>
        <v/>
      </c>
      <c r="E1158" s="81">
        <f t="shared" ca="1" si="130"/>
        <v>0</v>
      </c>
      <c r="F1158" s="83"/>
      <c r="G1158" s="82" t="str">
        <f t="shared" ca="1" si="127"/>
        <v/>
      </c>
      <c r="H1158" s="82" t="str">
        <f t="shared" ca="1" si="128"/>
        <v/>
      </c>
      <c r="I1158" s="82" t="str">
        <f t="shared" ca="1" si="129"/>
        <v/>
      </c>
    </row>
    <row r="1159" spans="2:9" ht="15" thickBot="1" x14ac:dyDescent="0.35">
      <c r="B1159" s="79" t="str">
        <f t="shared" ca="1" si="132"/>
        <v/>
      </c>
      <c r="C1159" s="80" t="str">
        <f t="shared" ca="1" si="126"/>
        <v/>
      </c>
      <c r="D1159" s="83" t="str">
        <f t="shared" ca="1" si="131"/>
        <v/>
      </c>
      <c r="E1159" s="81">
        <f t="shared" ca="1" si="130"/>
        <v>0</v>
      </c>
      <c r="F1159" s="83"/>
      <c r="G1159" s="82" t="str">
        <f t="shared" ca="1" si="127"/>
        <v/>
      </c>
      <c r="H1159" s="82" t="str">
        <f t="shared" ca="1" si="128"/>
        <v/>
      </c>
      <c r="I1159" s="82" t="str">
        <f t="shared" ca="1" si="129"/>
        <v/>
      </c>
    </row>
    <row r="1160" spans="2:9" ht="15" thickBot="1" x14ac:dyDescent="0.35">
      <c r="B1160" s="79" t="str">
        <f t="shared" ca="1" si="132"/>
        <v/>
      </c>
      <c r="C1160" s="80" t="str">
        <f t="shared" ca="1" si="126"/>
        <v/>
      </c>
      <c r="D1160" s="83" t="str">
        <f t="shared" ca="1" si="131"/>
        <v/>
      </c>
      <c r="E1160" s="81">
        <f t="shared" ca="1" si="130"/>
        <v>0</v>
      </c>
      <c r="F1160" s="83"/>
      <c r="G1160" s="82" t="str">
        <f t="shared" ca="1" si="127"/>
        <v/>
      </c>
      <c r="H1160" s="82" t="str">
        <f t="shared" ca="1" si="128"/>
        <v/>
      </c>
      <c r="I1160" s="82" t="str">
        <f t="shared" ca="1" si="129"/>
        <v/>
      </c>
    </row>
    <row r="1161" spans="2:9" ht="15" thickBot="1" x14ac:dyDescent="0.35">
      <c r="B1161" s="79" t="str">
        <f t="shared" ca="1" si="132"/>
        <v/>
      </c>
      <c r="C1161" s="80" t="str">
        <f t="shared" ca="1" si="126"/>
        <v/>
      </c>
      <c r="D1161" s="83" t="str">
        <f t="shared" ca="1" si="131"/>
        <v/>
      </c>
      <c r="E1161" s="81">
        <f t="shared" ca="1" si="130"/>
        <v>0</v>
      </c>
      <c r="F1161" s="83"/>
      <c r="G1161" s="82" t="str">
        <f t="shared" ca="1" si="127"/>
        <v/>
      </c>
      <c r="H1161" s="82" t="str">
        <f t="shared" ca="1" si="128"/>
        <v/>
      </c>
      <c r="I1161" s="82" t="str">
        <f t="shared" ca="1" si="129"/>
        <v/>
      </c>
    </row>
    <row r="1162" spans="2:9" ht="15" thickBot="1" x14ac:dyDescent="0.35">
      <c r="B1162" s="79" t="str">
        <f t="shared" ca="1" si="132"/>
        <v/>
      </c>
      <c r="C1162" s="80" t="str">
        <f t="shared" ca="1" si="126"/>
        <v/>
      </c>
      <c r="D1162" s="83" t="str">
        <f t="shared" ca="1" si="131"/>
        <v/>
      </c>
      <c r="E1162" s="81">
        <f t="shared" ca="1" si="130"/>
        <v>0</v>
      </c>
      <c r="F1162" s="83"/>
      <c r="G1162" s="82" t="str">
        <f t="shared" ca="1" si="127"/>
        <v/>
      </c>
      <c r="H1162" s="82" t="str">
        <f t="shared" ca="1" si="128"/>
        <v/>
      </c>
      <c r="I1162" s="82" t="str">
        <f t="shared" ca="1" si="129"/>
        <v/>
      </c>
    </row>
    <row r="1163" spans="2:9" ht="15" thickBot="1" x14ac:dyDescent="0.35">
      <c r="B1163" s="79" t="str">
        <f t="shared" ca="1" si="132"/>
        <v/>
      </c>
      <c r="C1163" s="80" t="str">
        <f t="shared" ca="1" si="126"/>
        <v/>
      </c>
      <c r="D1163" s="83" t="str">
        <f t="shared" ca="1" si="131"/>
        <v/>
      </c>
      <c r="E1163" s="81">
        <f t="shared" ca="1" si="130"/>
        <v>0</v>
      </c>
      <c r="F1163" s="83"/>
      <c r="G1163" s="82" t="str">
        <f t="shared" ca="1" si="127"/>
        <v/>
      </c>
      <c r="H1163" s="82" t="str">
        <f t="shared" ca="1" si="128"/>
        <v/>
      </c>
      <c r="I1163" s="82" t="str">
        <f t="shared" ca="1" si="129"/>
        <v/>
      </c>
    </row>
    <row r="1164" spans="2:9" ht="15" thickBot="1" x14ac:dyDescent="0.35">
      <c r="B1164" s="79" t="str">
        <f t="shared" ca="1" si="132"/>
        <v/>
      </c>
      <c r="C1164" s="80" t="str">
        <f t="shared" ca="1" si="126"/>
        <v/>
      </c>
      <c r="D1164" s="83" t="str">
        <f t="shared" ca="1" si="131"/>
        <v/>
      </c>
      <c r="E1164" s="81">
        <f t="shared" ca="1" si="130"/>
        <v>0</v>
      </c>
      <c r="F1164" s="83"/>
      <c r="G1164" s="82" t="str">
        <f t="shared" ca="1" si="127"/>
        <v/>
      </c>
      <c r="H1164" s="82" t="str">
        <f t="shared" ca="1" si="128"/>
        <v/>
      </c>
      <c r="I1164" s="82" t="str">
        <f t="shared" ca="1" si="129"/>
        <v/>
      </c>
    </row>
    <row r="1165" spans="2:9" ht="15" thickBot="1" x14ac:dyDescent="0.35">
      <c r="B1165" s="79" t="str">
        <f t="shared" ca="1" si="132"/>
        <v/>
      </c>
      <c r="C1165" s="80" t="str">
        <f t="shared" ca="1" si="126"/>
        <v/>
      </c>
      <c r="D1165" s="83" t="str">
        <f t="shared" ca="1" si="131"/>
        <v/>
      </c>
      <c r="E1165" s="81">
        <f t="shared" ca="1" si="130"/>
        <v>0</v>
      </c>
      <c r="F1165" s="83"/>
      <c r="G1165" s="82" t="str">
        <f t="shared" ca="1" si="127"/>
        <v/>
      </c>
      <c r="H1165" s="82" t="str">
        <f t="shared" ca="1" si="128"/>
        <v/>
      </c>
      <c r="I1165" s="82" t="str">
        <f t="shared" ca="1" si="129"/>
        <v/>
      </c>
    </row>
    <row r="1166" spans="2:9" ht="15" thickBot="1" x14ac:dyDescent="0.35">
      <c r="B1166" s="79" t="str">
        <f t="shared" ca="1" si="132"/>
        <v/>
      </c>
      <c r="C1166" s="80" t="str">
        <f t="shared" ca="1" si="126"/>
        <v/>
      </c>
      <c r="D1166" s="83" t="str">
        <f t="shared" ca="1" si="131"/>
        <v/>
      </c>
      <c r="E1166" s="81">
        <f t="shared" ca="1" si="130"/>
        <v>0</v>
      </c>
      <c r="F1166" s="83"/>
      <c r="G1166" s="82" t="str">
        <f t="shared" ca="1" si="127"/>
        <v/>
      </c>
      <c r="H1166" s="82" t="str">
        <f t="shared" ca="1" si="128"/>
        <v/>
      </c>
      <c r="I1166" s="82" t="str">
        <f t="shared" ca="1" si="129"/>
        <v/>
      </c>
    </row>
    <row r="1167" spans="2:9" ht="15" thickBot="1" x14ac:dyDescent="0.35">
      <c r="B1167" s="79" t="str">
        <f t="shared" ca="1" si="132"/>
        <v/>
      </c>
      <c r="C1167" s="80" t="str">
        <f t="shared" ca="1" si="126"/>
        <v/>
      </c>
      <c r="D1167" s="83" t="str">
        <f t="shared" ca="1" si="131"/>
        <v/>
      </c>
      <c r="E1167" s="81">
        <f t="shared" ca="1" si="130"/>
        <v>0</v>
      </c>
      <c r="F1167" s="83"/>
      <c r="G1167" s="82" t="str">
        <f t="shared" ca="1" si="127"/>
        <v/>
      </c>
      <c r="H1167" s="82" t="str">
        <f t="shared" ca="1" si="128"/>
        <v/>
      </c>
      <c r="I1167" s="82" t="str">
        <f t="shared" ca="1" si="129"/>
        <v/>
      </c>
    </row>
    <row r="1168" spans="2:9" ht="15" thickBot="1" x14ac:dyDescent="0.35">
      <c r="B1168" s="79" t="str">
        <f t="shared" ca="1" si="132"/>
        <v/>
      </c>
      <c r="C1168" s="80" t="str">
        <f t="shared" ca="1" si="126"/>
        <v/>
      </c>
      <c r="D1168" s="83" t="str">
        <f t="shared" ca="1" si="131"/>
        <v/>
      </c>
      <c r="E1168" s="81">
        <f t="shared" ca="1" si="130"/>
        <v>0</v>
      </c>
      <c r="F1168" s="83"/>
      <c r="G1168" s="82" t="str">
        <f t="shared" ca="1" si="127"/>
        <v/>
      </c>
      <c r="H1168" s="82" t="str">
        <f t="shared" ca="1" si="128"/>
        <v/>
      </c>
      <c r="I1168" s="82" t="str">
        <f t="shared" ca="1" si="129"/>
        <v/>
      </c>
    </row>
    <row r="1169" spans="2:9" ht="15" thickBot="1" x14ac:dyDescent="0.35">
      <c r="B1169" s="79" t="str">
        <f t="shared" ca="1" si="132"/>
        <v/>
      </c>
      <c r="C1169" s="80" t="str">
        <f t="shared" ca="1" si="126"/>
        <v/>
      </c>
      <c r="D1169" s="83" t="str">
        <f t="shared" ca="1" si="131"/>
        <v/>
      </c>
      <c r="E1169" s="81">
        <f t="shared" ca="1" si="130"/>
        <v>0</v>
      </c>
      <c r="F1169" s="83"/>
      <c r="G1169" s="82" t="str">
        <f t="shared" ca="1" si="127"/>
        <v/>
      </c>
      <c r="H1169" s="82" t="str">
        <f t="shared" ca="1" si="128"/>
        <v/>
      </c>
      <c r="I1169" s="82" t="str">
        <f t="shared" ca="1" si="129"/>
        <v/>
      </c>
    </row>
    <row r="1170" spans="2:9" ht="15" thickBot="1" x14ac:dyDescent="0.35">
      <c r="B1170" s="79" t="str">
        <f t="shared" ca="1" si="132"/>
        <v/>
      </c>
      <c r="C1170" s="80" t="str">
        <f t="shared" ca="1" si="126"/>
        <v/>
      </c>
      <c r="D1170" s="83" t="str">
        <f t="shared" ca="1" si="131"/>
        <v/>
      </c>
      <c r="E1170" s="81">
        <f t="shared" ca="1" si="130"/>
        <v>0</v>
      </c>
      <c r="F1170" s="83"/>
      <c r="G1170" s="82" t="str">
        <f t="shared" ca="1" si="127"/>
        <v/>
      </c>
      <c r="H1170" s="82" t="str">
        <f t="shared" ca="1" si="128"/>
        <v/>
      </c>
      <c r="I1170" s="82" t="str">
        <f t="shared" ca="1" si="129"/>
        <v/>
      </c>
    </row>
    <row r="1171" spans="2:9" ht="15" thickBot="1" x14ac:dyDescent="0.35">
      <c r="B1171" s="79" t="str">
        <f t="shared" ca="1" si="132"/>
        <v/>
      </c>
      <c r="C1171" s="80" t="str">
        <f t="shared" ca="1" si="126"/>
        <v/>
      </c>
      <c r="D1171" s="83" t="str">
        <f t="shared" ca="1" si="131"/>
        <v/>
      </c>
      <c r="E1171" s="81">
        <f t="shared" ca="1" si="130"/>
        <v>0</v>
      </c>
      <c r="F1171" s="83"/>
      <c r="G1171" s="82" t="str">
        <f t="shared" ca="1" si="127"/>
        <v/>
      </c>
      <c r="H1171" s="82" t="str">
        <f t="shared" ca="1" si="128"/>
        <v/>
      </c>
      <c r="I1171" s="82" t="str">
        <f t="shared" ca="1" si="129"/>
        <v/>
      </c>
    </row>
    <row r="1172" spans="2:9" ht="15" thickBot="1" x14ac:dyDescent="0.35">
      <c r="B1172" s="79" t="str">
        <f t="shared" ca="1" si="132"/>
        <v/>
      </c>
      <c r="C1172" s="80" t="str">
        <f t="shared" ca="1" si="126"/>
        <v/>
      </c>
      <c r="D1172" s="83" t="str">
        <f t="shared" ca="1" si="131"/>
        <v/>
      </c>
      <c r="E1172" s="81">
        <f t="shared" ca="1" si="130"/>
        <v>0</v>
      </c>
      <c r="F1172" s="83"/>
      <c r="G1172" s="82" t="str">
        <f t="shared" ca="1" si="127"/>
        <v/>
      </c>
      <c r="H1172" s="82" t="str">
        <f t="shared" ca="1" si="128"/>
        <v/>
      </c>
      <c r="I1172" s="82" t="str">
        <f t="shared" ca="1" si="129"/>
        <v/>
      </c>
    </row>
    <row r="1173" spans="2:9" ht="15" thickBot="1" x14ac:dyDescent="0.35">
      <c r="B1173" s="79" t="str">
        <f t="shared" ca="1" si="132"/>
        <v/>
      </c>
      <c r="C1173" s="80" t="str">
        <f t="shared" ca="1" si="126"/>
        <v/>
      </c>
      <c r="D1173" s="83" t="str">
        <f t="shared" ca="1" si="131"/>
        <v/>
      </c>
      <c r="E1173" s="81">
        <f t="shared" ca="1" si="130"/>
        <v>0</v>
      </c>
      <c r="F1173" s="83"/>
      <c r="G1173" s="82" t="str">
        <f t="shared" ca="1" si="127"/>
        <v/>
      </c>
      <c r="H1173" s="82" t="str">
        <f t="shared" ca="1" si="128"/>
        <v/>
      </c>
      <c r="I1173" s="82" t="str">
        <f t="shared" ca="1" si="129"/>
        <v/>
      </c>
    </row>
    <row r="1174" spans="2:9" ht="15" thickBot="1" x14ac:dyDescent="0.35">
      <c r="B1174" s="79" t="str">
        <f t="shared" ca="1" si="132"/>
        <v/>
      </c>
      <c r="C1174" s="80" t="str">
        <f t="shared" ca="1" si="126"/>
        <v/>
      </c>
      <c r="D1174" s="83" t="str">
        <f t="shared" ca="1" si="131"/>
        <v/>
      </c>
      <c r="E1174" s="81">
        <f t="shared" ca="1" si="130"/>
        <v>0</v>
      </c>
      <c r="F1174" s="83"/>
      <c r="G1174" s="82" t="str">
        <f t="shared" ca="1" si="127"/>
        <v/>
      </c>
      <c r="H1174" s="82" t="str">
        <f t="shared" ca="1" si="128"/>
        <v/>
      </c>
      <c r="I1174" s="82" t="str">
        <f t="shared" ca="1" si="129"/>
        <v/>
      </c>
    </row>
    <row r="1175" spans="2:9" ht="15" thickBot="1" x14ac:dyDescent="0.35">
      <c r="B1175" s="79" t="str">
        <f t="shared" ca="1" si="132"/>
        <v/>
      </c>
      <c r="C1175" s="80" t="str">
        <f t="shared" ca="1" si="126"/>
        <v/>
      </c>
      <c r="D1175" s="83" t="str">
        <f t="shared" ca="1" si="131"/>
        <v/>
      </c>
      <c r="E1175" s="81">
        <f t="shared" ca="1" si="130"/>
        <v>0</v>
      </c>
      <c r="F1175" s="83"/>
      <c r="G1175" s="82" t="str">
        <f t="shared" ca="1" si="127"/>
        <v/>
      </c>
      <c r="H1175" s="82" t="str">
        <f t="shared" ca="1" si="128"/>
        <v/>
      </c>
      <c r="I1175" s="82" t="str">
        <f t="shared" ca="1" si="129"/>
        <v/>
      </c>
    </row>
    <row r="1176" spans="2:9" ht="15" thickBot="1" x14ac:dyDescent="0.35">
      <c r="B1176" s="79" t="str">
        <f t="shared" ca="1" si="132"/>
        <v/>
      </c>
      <c r="C1176" s="80" t="str">
        <f t="shared" ref="C1176:C1239" ca="1" si="133">IF($E$10="End of the Period",IF(B1176="","",IF(OR(payment_frequency_5="Weekly",payment_frequency_5="Bi-weekly",payment_frequency_5="Semi-monthly"),first_payment_date_5+B1176*VLOOKUP(payment_frequency_5,periodic_table,2,0),EDATE(first_payment_date_5,B1176*VLOOKUP(payment_frequency_5,periodic_table,2,0)))),IF(B1176="","",IF(OR(payment_frequency_5="Weekly",payment_frequency_5="Bi-weekly",payment_frequency_5="Semi-monthly"),first_payment_date_5+(B1176-1)*VLOOKUP(payment_frequency_5,periodic_table,2,0),EDATE(first_payment_date_5,(B1176-1)*VLOOKUP(payment_frequency_5,periodic_table,2,0)))))</f>
        <v/>
      </c>
      <c r="D1176" s="83" t="str">
        <f t="shared" ca="1" si="131"/>
        <v/>
      </c>
      <c r="E1176" s="81">
        <f t="shared" ca="1" si="130"/>
        <v>0</v>
      </c>
      <c r="F1176" s="83"/>
      <c r="G1176" s="82" t="str">
        <f t="shared" ref="G1176:G1239" ca="1" si="134">IF(AND(payment_type_5=1,B1176=1),0,IF(B1176="","",I1175*rate_5))</f>
        <v/>
      </c>
      <c r="H1176" s="82" t="str">
        <f t="shared" ca="1" si="128"/>
        <v/>
      </c>
      <c r="I1176" s="82" t="str">
        <f t="shared" ca="1" si="129"/>
        <v/>
      </c>
    </row>
    <row r="1177" spans="2:9" ht="15" thickBot="1" x14ac:dyDescent="0.35">
      <c r="B1177" s="79" t="str">
        <f t="shared" ca="1" si="132"/>
        <v/>
      </c>
      <c r="C1177" s="80" t="str">
        <f t="shared" ca="1" si="133"/>
        <v/>
      </c>
      <c r="D1177" s="83" t="str">
        <f t="shared" ca="1" si="131"/>
        <v/>
      </c>
      <c r="E1177" s="81">
        <f t="shared" ca="1" si="130"/>
        <v>0</v>
      </c>
      <c r="F1177" s="83"/>
      <c r="G1177" s="82" t="str">
        <f t="shared" ca="1" si="134"/>
        <v/>
      </c>
      <c r="H1177" s="82" t="str">
        <f t="shared" ref="H1177:H1240" ca="1" si="135">IF(B1177="","",D1177-G1177+E1177+F1177)</f>
        <v/>
      </c>
      <c r="I1177" s="82" t="str">
        <f t="shared" ref="I1177:I1240" ca="1" si="136">IFERROR(IF(H1177&lt;=0,"",I1176-H1177),"")</f>
        <v/>
      </c>
    </row>
    <row r="1178" spans="2:9" ht="15" thickBot="1" x14ac:dyDescent="0.35">
      <c r="B1178" s="79" t="str">
        <f t="shared" ca="1" si="132"/>
        <v/>
      </c>
      <c r="C1178" s="80" t="str">
        <f t="shared" ca="1" si="133"/>
        <v/>
      </c>
      <c r="D1178" s="83" t="str">
        <f t="shared" ca="1" si="131"/>
        <v/>
      </c>
      <c r="E1178" s="81">
        <f t="shared" ca="1" si="130"/>
        <v>0</v>
      </c>
      <c r="F1178" s="83"/>
      <c r="G1178" s="82" t="str">
        <f t="shared" ca="1" si="134"/>
        <v/>
      </c>
      <c r="H1178" s="82" t="str">
        <f t="shared" ca="1" si="135"/>
        <v/>
      </c>
      <c r="I1178" s="82" t="str">
        <f t="shared" ca="1" si="136"/>
        <v/>
      </c>
    </row>
    <row r="1179" spans="2:9" ht="15" thickBot="1" x14ac:dyDescent="0.35">
      <c r="B1179" s="79" t="str">
        <f t="shared" ca="1" si="132"/>
        <v/>
      </c>
      <c r="C1179" s="80" t="str">
        <f t="shared" ca="1" si="133"/>
        <v/>
      </c>
      <c r="D1179" s="83" t="str">
        <f t="shared" ca="1" si="131"/>
        <v/>
      </c>
      <c r="E1179" s="81">
        <f t="shared" ca="1" si="130"/>
        <v>0</v>
      </c>
      <c r="F1179" s="83"/>
      <c r="G1179" s="82" t="str">
        <f t="shared" ca="1" si="134"/>
        <v/>
      </c>
      <c r="H1179" s="82" t="str">
        <f t="shared" ca="1" si="135"/>
        <v/>
      </c>
      <c r="I1179" s="82" t="str">
        <f t="shared" ca="1" si="136"/>
        <v/>
      </c>
    </row>
    <row r="1180" spans="2:9" ht="15" thickBot="1" x14ac:dyDescent="0.35">
      <c r="B1180" s="79" t="str">
        <f t="shared" ca="1" si="132"/>
        <v/>
      </c>
      <c r="C1180" s="80" t="str">
        <f t="shared" ca="1" si="133"/>
        <v/>
      </c>
      <c r="D1180" s="83" t="str">
        <f t="shared" ca="1" si="131"/>
        <v/>
      </c>
      <c r="E1180" s="81">
        <f t="shared" ca="1" si="130"/>
        <v>0</v>
      </c>
      <c r="F1180" s="83"/>
      <c r="G1180" s="82" t="str">
        <f t="shared" ca="1" si="134"/>
        <v/>
      </c>
      <c r="H1180" s="82" t="str">
        <f t="shared" ca="1" si="135"/>
        <v/>
      </c>
      <c r="I1180" s="82" t="str">
        <f t="shared" ca="1" si="136"/>
        <v/>
      </c>
    </row>
    <row r="1181" spans="2:9" ht="15" thickBot="1" x14ac:dyDescent="0.35">
      <c r="B1181" s="79" t="str">
        <f t="shared" ca="1" si="132"/>
        <v/>
      </c>
      <c r="C1181" s="80" t="str">
        <f t="shared" ca="1" si="133"/>
        <v/>
      </c>
      <c r="D1181" s="83" t="str">
        <f t="shared" ca="1" si="131"/>
        <v/>
      </c>
      <c r="E1181" s="81">
        <f t="shared" ca="1" si="130"/>
        <v>0</v>
      </c>
      <c r="F1181" s="83"/>
      <c r="G1181" s="82" t="str">
        <f t="shared" ca="1" si="134"/>
        <v/>
      </c>
      <c r="H1181" s="82" t="str">
        <f t="shared" ca="1" si="135"/>
        <v/>
      </c>
      <c r="I1181" s="82" t="str">
        <f t="shared" ca="1" si="136"/>
        <v/>
      </c>
    </row>
    <row r="1182" spans="2:9" ht="15" thickBot="1" x14ac:dyDescent="0.35">
      <c r="B1182" s="79" t="str">
        <f t="shared" ca="1" si="132"/>
        <v/>
      </c>
      <c r="C1182" s="80" t="str">
        <f t="shared" ca="1" si="133"/>
        <v/>
      </c>
      <c r="D1182" s="83" t="str">
        <f t="shared" ca="1" si="131"/>
        <v/>
      </c>
      <c r="E1182" s="81">
        <f t="shared" ca="1" si="130"/>
        <v>0</v>
      </c>
      <c r="F1182" s="83"/>
      <c r="G1182" s="82" t="str">
        <f t="shared" ca="1" si="134"/>
        <v/>
      </c>
      <c r="H1182" s="82" t="str">
        <f t="shared" ca="1" si="135"/>
        <v/>
      </c>
      <c r="I1182" s="82" t="str">
        <f t="shared" ca="1" si="136"/>
        <v/>
      </c>
    </row>
    <row r="1183" spans="2:9" ht="15" thickBot="1" x14ac:dyDescent="0.35">
      <c r="B1183" s="79" t="str">
        <f t="shared" ca="1" si="132"/>
        <v/>
      </c>
      <c r="C1183" s="80" t="str">
        <f t="shared" ca="1" si="133"/>
        <v/>
      </c>
      <c r="D1183" s="83" t="str">
        <f t="shared" ca="1" si="131"/>
        <v/>
      </c>
      <c r="E1183" s="81">
        <f t="shared" ca="1" si="130"/>
        <v>0</v>
      </c>
      <c r="F1183" s="83"/>
      <c r="G1183" s="82" t="str">
        <f t="shared" ca="1" si="134"/>
        <v/>
      </c>
      <c r="H1183" s="82" t="str">
        <f t="shared" ca="1" si="135"/>
        <v/>
      </c>
      <c r="I1183" s="82" t="str">
        <f t="shared" ca="1" si="136"/>
        <v/>
      </c>
    </row>
    <row r="1184" spans="2:9" ht="15" thickBot="1" x14ac:dyDescent="0.35">
      <c r="B1184" s="79" t="str">
        <f t="shared" ca="1" si="132"/>
        <v/>
      </c>
      <c r="C1184" s="80" t="str">
        <f t="shared" ca="1" si="133"/>
        <v/>
      </c>
      <c r="D1184" s="83" t="str">
        <f t="shared" ca="1" si="131"/>
        <v/>
      </c>
      <c r="E1184" s="81">
        <f t="shared" ca="1" si="130"/>
        <v>0</v>
      </c>
      <c r="F1184" s="83"/>
      <c r="G1184" s="82" t="str">
        <f t="shared" ca="1" si="134"/>
        <v/>
      </c>
      <c r="H1184" s="82" t="str">
        <f t="shared" ca="1" si="135"/>
        <v/>
      </c>
      <c r="I1184" s="82" t="str">
        <f t="shared" ca="1" si="136"/>
        <v/>
      </c>
    </row>
    <row r="1185" spans="2:9" ht="15" thickBot="1" x14ac:dyDescent="0.35">
      <c r="B1185" s="79" t="str">
        <f t="shared" ca="1" si="132"/>
        <v/>
      </c>
      <c r="C1185" s="80" t="str">
        <f t="shared" ca="1" si="133"/>
        <v/>
      </c>
      <c r="D1185" s="83" t="str">
        <f t="shared" ca="1" si="131"/>
        <v/>
      </c>
      <c r="E1185" s="81">
        <f t="shared" ca="1" si="130"/>
        <v>0</v>
      </c>
      <c r="F1185" s="83"/>
      <c r="G1185" s="82" t="str">
        <f t="shared" ca="1" si="134"/>
        <v/>
      </c>
      <c r="H1185" s="82" t="str">
        <f t="shared" ca="1" si="135"/>
        <v/>
      </c>
      <c r="I1185" s="82" t="str">
        <f t="shared" ca="1" si="136"/>
        <v/>
      </c>
    </row>
    <row r="1186" spans="2:9" ht="15" thickBot="1" x14ac:dyDescent="0.35">
      <c r="B1186" s="79" t="str">
        <f t="shared" ca="1" si="132"/>
        <v/>
      </c>
      <c r="C1186" s="80" t="str">
        <f t="shared" ca="1" si="133"/>
        <v/>
      </c>
      <c r="D1186" s="83" t="str">
        <f t="shared" ca="1" si="131"/>
        <v/>
      </c>
      <c r="E1186" s="81">
        <f t="shared" ca="1" si="130"/>
        <v>0</v>
      </c>
      <c r="F1186" s="83"/>
      <c r="G1186" s="82" t="str">
        <f t="shared" ca="1" si="134"/>
        <v/>
      </c>
      <c r="H1186" s="82" t="str">
        <f t="shared" ca="1" si="135"/>
        <v/>
      </c>
      <c r="I1186" s="82" t="str">
        <f t="shared" ca="1" si="136"/>
        <v/>
      </c>
    </row>
    <row r="1187" spans="2:9" ht="15" thickBot="1" x14ac:dyDescent="0.35">
      <c r="B1187" s="79" t="str">
        <f t="shared" ca="1" si="132"/>
        <v/>
      </c>
      <c r="C1187" s="80" t="str">
        <f t="shared" ca="1" si="133"/>
        <v/>
      </c>
      <c r="D1187" s="83" t="str">
        <f t="shared" ca="1" si="131"/>
        <v/>
      </c>
      <c r="E1187" s="81">
        <f t="shared" ca="1" si="130"/>
        <v>0</v>
      </c>
      <c r="F1187" s="83"/>
      <c r="G1187" s="82" t="str">
        <f t="shared" ca="1" si="134"/>
        <v/>
      </c>
      <c r="H1187" s="82" t="str">
        <f t="shared" ca="1" si="135"/>
        <v/>
      </c>
      <c r="I1187" s="82" t="str">
        <f t="shared" ca="1" si="136"/>
        <v/>
      </c>
    </row>
    <row r="1188" spans="2:9" ht="15" thickBot="1" x14ac:dyDescent="0.35">
      <c r="B1188" s="79" t="str">
        <f t="shared" ca="1" si="132"/>
        <v/>
      </c>
      <c r="C1188" s="80" t="str">
        <f t="shared" ca="1" si="133"/>
        <v/>
      </c>
      <c r="D1188" s="83" t="str">
        <f t="shared" ca="1" si="131"/>
        <v/>
      </c>
      <c r="E1188" s="81">
        <f t="shared" ref="E1188:E1251" ca="1" si="137">IFERROR(IF(I1187-D1188&lt;$E$13,0,IF(B1188=$I$17,$E$13,IF(B1188&lt;$I$17,0,IF(MOD(B1188-$I$17,$E$18)=0,$E$13,0)))),0)</f>
        <v>0</v>
      </c>
      <c r="F1188" s="83"/>
      <c r="G1188" s="82" t="str">
        <f t="shared" ca="1" si="134"/>
        <v/>
      </c>
      <c r="H1188" s="82" t="str">
        <f t="shared" ca="1" si="135"/>
        <v/>
      </c>
      <c r="I1188" s="82" t="str">
        <f t="shared" ca="1" si="136"/>
        <v/>
      </c>
    </row>
    <row r="1189" spans="2:9" ht="15" thickBot="1" x14ac:dyDescent="0.35">
      <c r="B1189" s="79" t="str">
        <f t="shared" ca="1" si="132"/>
        <v/>
      </c>
      <c r="C1189" s="80" t="str">
        <f t="shared" ca="1" si="133"/>
        <v/>
      </c>
      <c r="D1189" s="83" t="str">
        <f t="shared" ca="1" si="131"/>
        <v/>
      </c>
      <c r="E1189" s="81">
        <f t="shared" ca="1" si="137"/>
        <v>0</v>
      </c>
      <c r="F1189" s="83"/>
      <c r="G1189" s="82" t="str">
        <f t="shared" ca="1" si="134"/>
        <v/>
      </c>
      <c r="H1189" s="82" t="str">
        <f t="shared" ca="1" si="135"/>
        <v/>
      </c>
      <c r="I1189" s="82" t="str">
        <f t="shared" ca="1" si="136"/>
        <v/>
      </c>
    </row>
    <row r="1190" spans="2:9" ht="15" thickBot="1" x14ac:dyDescent="0.35">
      <c r="B1190" s="79" t="str">
        <f t="shared" ca="1" si="132"/>
        <v/>
      </c>
      <c r="C1190" s="80" t="str">
        <f t="shared" ca="1" si="133"/>
        <v/>
      </c>
      <c r="D1190" s="83" t="str">
        <f t="shared" ca="1" si="131"/>
        <v/>
      </c>
      <c r="E1190" s="81">
        <f t="shared" ca="1" si="137"/>
        <v>0</v>
      </c>
      <c r="F1190" s="83"/>
      <c r="G1190" s="82" t="str">
        <f t="shared" ca="1" si="134"/>
        <v/>
      </c>
      <c r="H1190" s="82" t="str">
        <f t="shared" ca="1" si="135"/>
        <v/>
      </c>
      <c r="I1190" s="82" t="str">
        <f t="shared" ca="1" si="136"/>
        <v/>
      </c>
    </row>
    <row r="1191" spans="2:9" ht="15" thickBot="1" x14ac:dyDescent="0.35">
      <c r="B1191" s="79" t="str">
        <f t="shared" ca="1" si="132"/>
        <v/>
      </c>
      <c r="C1191" s="80" t="str">
        <f t="shared" ca="1" si="133"/>
        <v/>
      </c>
      <c r="D1191" s="83" t="str">
        <f t="shared" ca="1" si="131"/>
        <v/>
      </c>
      <c r="E1191" s="81">
        <f t="shared" ca="1" si="137"/>
        <v>0</v>
      </c>
      <c r="F1191" s="83"/>
      <c r="G1191" s="82" t="str">
        <f t="shared" ca="1" si="134"/>
        <v/>
      </c>
      <c r="H1191" s="82" t="str">
        <f t="shared" ca="1" si="135"/>
        <v/>
      </c>
      <c r="I1191" s="82" t="str">
        <f t="shared" ca="1" si="136"/>
        <v/>
      </c>
    </row>
    <row r="1192" spans="2:9" ht="15" thickBot="1" x14ac:dyDescent="0.35">
      <c r="B1192" s="79" t="str">
        <f t="shared" ca="1" si="132"/>
        <v/>
      </c>
      <c r="C1192" s="80" t="str">
        <f t="shared" ca="1" si="133"/>
        <v/>
      </c>
      <c r="D1192" s="83" t="str">
        <f t="shared" ca="1" si="131"/>
        <v/>
      </c>
      <c r="E1192" s="81">
        <f t="shared" ca="1" si="137"/>
        <v>0</v>
      </c>
      <c r="F1192" s="83"/>
      <c r="G1192" s="82" t="str">
        <f t="shared" ca="1" si="134"/>
        <v/>
      </c>
      <c r="H1192" s="82" t="str">
        <f t="shared" ca="1" si="135"/>
        <v/>
      </c>
      <c r="I1192" s="82" t="str">
        <f t="shared" ca="1" si="136"/>
        <v/>
      </c>
    </row>
    <row r="1193" spans="2:9" ht="15" thickBot="1" x14ac:dyDescent="0.35">
      <c r="B1193" s="79" t="str">
        <f t="shared" ca="1" si="132"/>
        <v/>
      </c>
      <c r="C1193" s="80" t="str">
        <f t="shared" ca="1" si="133"/>
        <v/>
      </c>
      <c r="D1193" s="83" t="str">
        <f t="shared" ref="D1193:D1256" ca="1" si="138">IF(B1193="","",IF(I1192&lt;payment_5,I1192*(1+rate_5),payment_5))</f>
        <v/>
      </c>
      <c r="E1193" s="81">
        <f t="shared" ca="1" si="137"/>
        <v>0</v>
      </c>
      <c r="F1193" s="83"/>
      <c r="G1193" s="82" t="str">
        <f t="shared" ca="1" si="134"/>
        <v/>
      </c>
      <c r="H1193" s="82" t="str">
        <f t="shared" ca="1" si="135"/>
        <v/>
      </c>
      <c r="I1193" s="82" t="str">
        <f t="shared" ca="1" si="136"/>
        <v/>
      </c>
    </row>
    <row r="1194" spans="2:9" ht="15" thickBot="1" x14ac:dyDescent="0.35">
      <c r="B1194" s="79" t="str">
        <f t="shared" ca="1" si="132"/>
        <v/>
      </c>
      <c r="C1194" s="80" t="str">
        <f t="shared" ca="1" si="133"/>
        <v/>
      </c>
      <c r="D1194" s="83" t="str">
        <f t="shared" ca="1" si="138"/>
        <v/>
      </c>
      <c r="E1194" s="81">
        <f t="shared" ca="1" si="137"/>
        <v>0</v>
      </c>
      <c r="F1194" s="83"/>
      <c r="G1194" s="82" t="str">
        <f t="shared" ca="1" si="134"/>
        <v/>
      </c>
      <c r="H1194" s="82" t="str">
        <f t="shared" ca="1" si="135"/>
        <v/>
      </c>
      <c r="I1194" s="82" t="str">
        <f t="shared" ca="1" si="136"/>
        <v/>
      </c>
    </row>
    <row r="1195" spans="2:9" ht="15" thickBot="1" x14ac:dyDescent="0.35">
      <c r="B1195" s="79" t="str">
        <f t="shared" ca="1" si="132"/>
        <v/>
      </c>
      <c r="C1195" s="80" t="str">
        <f t="shared" ca="1" si="133"/>
        <v/>
      </c>
      <c r="D1195" s="83" t="str">
        <f t="shared" ca="1" si="138"/>
        <v/>
      </c>
      <c r="E1195" s="81">
        <f t="shared" ca="1" si="137"/>
        <v>0</v>
      </c>
      <c r="F1195" s="83"/>
      <c r="G1195" s="82" t="str">
        <f t="shared" ca="1" si="134"/>
        <v/>
      </c>
      <c r="H1195" s="82" t="str">
        <f t="shared" ca="1" si="135"/>
        <v/>
      </c>
      <c r="I1195" s="82" t="str">
        <f t="shared" ca="1" si="136"/>
        <v/>
      </c>
    </row>
    <row r="1196" spans="2:9" ht="15" thickBot="1" x14ac:dyDescent="0.35">
      <c r="B1196" s="79" t="str">
        <f t="shared" ca="1" si="132"/>
        <v/>
      </c>
      <c r="C1196" s="80" t="str">
        <f t="shared" ca="1" si="133"/>
        <v/>
      </c>
      <c r="D1196" s="83" t="str">
        <f t="shared" ca="1" si="138"/>
        <v/>
      </c>
      <c r="E1196" s="81">
        <f t="shared" ca="1" si="137"/>
        <v>0</v>
      </c>
      <c r="F1196" s="83"/>
      <c r="G1196" s="82" t="str">
        <f t="shared" ca="1" si="134"/>
        <v/>
      </c>
      <c r="H1196" s="82" t="str">
        <f t="shared" ca="1" si="135"/>
        <v/>
      </c>
      <c r="I1196" s="82" t="str">
        <f t="shared" ca="1" si="136"/>
        <v/>
      </c>
    </row>
    <row r="1197" spans="2:9" ht="15" thickBot="1" x14ac:dyDescent="0.35">
      <c r="B1197" s="79" t="str">
        <f t="shared" ca="1" si="132"/>
        <v/>
      </c>
      <c r="C1197" s="80" t="str">
        <f t="shared" ca="1" si="133"/>
        <v/>
      </c>
      <c r="D1197" s="83" t="str">
        <f t="shared" ca="1" si="138"/>
        <v/>
      </c>
      <c r="E1197" s="81">
        <f t="shared" ca="1" si="137"/>
        <v>0</v>
      </c>
      <c r="F1197" s="83"/>
      <c r="G1197" s="82" t="str">
        <f t="shared" ca="1" si="134"/>
        <v/>
      </c>
      <c r="H1197" s="82" t="str">
        <f t="shared" ca="1" si="135"/>
        <v/>
      </c>
      <c r="I1197" s="82" t="str">
        <f t="shared" ca="1" si="136"/>
        <v/>
      </c>
    </row>
    <row r="1198" spans="2:9" ht="15" thickBot="1" x14ac:dyDescent="0.35">
      <c r="B1198" s="79" t="str">
        <f t="shared" ca="1" si="132"/>
        <v/>
      </c>
      <c r="C1198" s="80" t="str">
        <f t="shared" ca="1" si="133"/>
        <v/>
      </c>
      <c r="D1198" s="83" t="str">
        <f t="shared" ca="1" si="138"/>
        <v/>
      </c>
      <c r="E1198" s="81">
        <f t="shared" ca="1" si="137"/>
        <v>0</v>
      </c>
      <c r="F1198" s="83"/>
      <c r="G1198" s="82" t="str">
        <f t="shared" ca="1" si="134"/>
        <v/>
      </c>
      <c r="H1198" s="82" t="str">
        <f t="shared" ca="1" si="135"/>
        <v/>
      </c>
      <c r="I1198" s="82" t="str">
        <f t="shared" ca="1" si="136"/>
        <v/>
      </c>
    </row>
    <row r="1199" spans="2:9" ht="15" thickBot="1" x14ac:dyDescent="0.35">
      <c r="B1199" s="79" t="str">
        <f t="shared" ref="B1199:B1262" ca="1" si="139">IFERROR(IF(I1198&lt;=0,"",B1198+1),"")</f>
        <v/>
      </c>
      <c r="C1199" s="80" t="str">
        <f t="shared" ca="1" si="133"/>
        <v/>
      </c>
      <c r="D1199" s="83" t="str">
        <f t="shared" ca="1" si="138"/>
        <v/>
      </c>
      <c r="E1199" s="81">
        <f t="shared" ca="1" si="137"/>
        <v>0</v>
      </c>
      <c r="F1199" s="83"/>
      <c r="G1199" s="82" t="str">
        <f t="shared" ca="1" si="134"/>
        <v/>
      </c>
      <c r="H1199" s="82" t="str">
        <f t="shared" ca="1" si="135"/>
        <v/>
      </c>
      <c r="I1199" s="82" t="str">
        <f t="shared" ca="1" si="136"/>
        <v/>
      </c>
    </row>
    <row r="1200" spans="2:9" ht="15" thickBot="1" x14ac:dyDescent="0.35">
      <c r="B1200" s="79" t="str">
        <f t="shared" ca="1" si="139"/>
        <v/>
      </c>
      <c r="C1200" s="80" t="str">
        <f t="shared" ca="1" si="133"/>
        <v/>
      </c>
      <c r="D1200" s="83" t="str">
        <f t="shared" ca="1" si="138"/>
        <v/>
      </c>
      <c r="E1200" s="81">
        <f t="shared" ca="1" si="137"/>
        <v>0</v>
      </c>
      <c r="F1200" s="83"/>
      <c r="G1200" s="82" t="str">
        <f t="shared" ca="1" si="134"/>
        <v/>
      </c>
      <c r="H1200" s="82" t="str">
        <f t="shared" ca="1" si="135"/>
        <v/>
      </c>
      <c r="I1200" s="82" t="str">
        <f t="shared" ca="1" si="136"/>
        <v/>
      </c>
    </row>
    <row r="1201" spans="2:9" ht="15" thickBot="1" x14ac:dyDescent="0.35">
      <c r="B1201" s="79" t="str">
        <f t="shared" ca="1" si="139"/>
        <v/>
      </c>
      <c r="C1201" s="80" t="str">
        <f t="shared" ca="1" si="133"/>
        <v/>
      </c>
      <c r="D1201" s="83" t="str">
        <f t="shared" ca="1" si="138"/>
        <v/>
      </c>
      <c r="E1201" s="81">
        <f t="shared" ca="1" si="137"/>
        <v>0</v>
      </c>
      <c r="F1201" s="83"/>
      <c r="G1201" s="82" t="str">
        <f t="shared" ca="1" si="134"/>
        <v/>
      </c>
      <c r="H1201" s="82" t="str">
        <f t="shared" ca="1" si="135"/>
        <v/>
      </c>
      <c r="I1201" s="82" t="str">
        <f t="shared" ca="1" si="136"/>
        <v/>
      </c>
    </row>
    <row r="1202" spans="2:9" ht="15" thickBot="1" x14ac:dyDescent="0.35">
      <c r="B1202" s="79" t="str">
        <f t="shared" ca="1" si="139"/>
        <v/>
      </c>
      <c r="C1202" s="80" t="str">
        <f t="shared" ca="1" si="133"/>
        <v/>
      </c>
      <c r="D1202" s="83" t="str">
        <f t="shared" ca="1" si="138"/>
        <v/>
      </c>
      <c r="E1202" s="81">
        <f t="shared" ca="1" si="137"/>
        <v>0</v>
      </c>
      <c r="F1202" s="83"/>
      <c r="G1202" s="82" t="str">
        <f t="shared" ca="1" si="134"/>
        <v/>
      </c>
      <c r="H1202" s="82" t="str">
        <f t="shared" ca="1" si="135"/>
        <v/>
      </c>
      <c r="I1202" s="82" t="str">
        <f t="shared" ca="1" si="136"/>
        <v/>
      </c>
    </row>
    <row r="1203" spans="2:9" ht="15" thickBot="1" x14ac:dyDescent="0.35">
      <c r="B1203" s="79" t="str">
        <f t="shared" ca="1" si="139"/>
        <v/>
      </c>
      <c r="C1203" s="80" t="str">
        <f t="shared" ca="1" si="133"/>
        <v/>
      </c>
      <c r="D1203" s="83" t="str">
        <f t="shared" ca="1" si="138"/>
        <v/>
      </c>
      <c r="E1203" s="81">
        <f t="shared" ca="1" si="137"/>
        <v>0</v>
      </c>
      <c r="F1203" s="83"/>
      <c r="G1203" s="82" t="str">
        <f t="shared" ca="1" si="134"/>
        <v/>
      </c>
      <c r="H1203" s="82" t="str">
        <f t="shared" ca="1" si="135"/>
        <v/>
      </c>
      <c r="I1203" s="82" t="str">
        <f t="shared" ca="1" si="136"/>
        <v/>
      </c>
    </row>
    <row r="1204" spans="2:9" ht="15" thickBot="1" x14ac:dyDescent="0.35">
      <c r="B1204" s="79" t="str">
        <f t="shared" ca="1" si="139"/>
        <v/>
      </c>
      <c r="C1204" s="80" t="str">
        <f t="shared" ca="1" si="133"/>
        <v/>
      </c>
      <c r="D1204" s="83" t="str">
        <f t="shared" ca="1" si="138"/>
        <v/>
      </c>
      <c r="E1204" s="81">
        <f t="shared" ca="1" si="137"/>
        <v>0</v>
      </c>
      <c r="F1204" s="83"/>
      <c r="G1204" s="82" t="str">
        <f t="shared" ca="1" si="134"/>
        <v/>
      </c>
      <c r="H1204" s="82" t="str">
        <f t="shared" ca="1" si="135"/>
        <v/>
      </c>
      <c r="I1204" s="82" t="str">
        <f t="shared" ca="1" si="136"/>
        <v/>
      </c>
    </row>
    <row r="1205" spans="2:9" ht="15" thickBot="1" x14ac:dyDescent="0.35">
      <c r="B1205" s="79" t="str">
        <f t="shared" ca="1" si="139"/>
        <v/>
      </c>
      <c r="C1205" s="80" t="str">
        <f t="shared" ca="1" si="133"/>
        <v/>
      </c>
      <c r="D1205" s="83" t="str">
        <f t="shared" ca="1" si="138"/>
        <v/>
      </c>
      <c r="E1205" s="81">
        <f t="shared" ca="1" si="137"/>
        <v>0</v>
      </c>
      <c r="F1205" s="83"/>
      <c r="G1205" s="82" t="str">
        <f t="shared" ca="1" si="134"/>
        <v/>
      </c>
      <c r="H1205" s="82" t="str">
        <f t="shared" ca="1" si="135"/>
        <v/>
      </c>
      <c r="I1205" s="82" t="str">
        <f t="shared" ca="1" si="136"/>
        <v/>
      </c>
    </row>
    <row r="1206" spans="2:9" ht="15" thickBot="1" x14ac:dyDescent="0.35">
      <c r="B1206" s="79" t="str">
        <f t="shared" ca="1" si="139"/>
        <v/>
      </c>
      <c r="C1206" s="80" t="str">
        <f t="shared" ca="1" si="133"/>
        <v/>
      </c>
      <c r="D1206" s="83" t="str">
        <f t="shared" ca="1" si="138"/>
        <v/>
      </c>
      <c r="E1206" s="81">
        <f t="shared" ca="1" si="137"/>
        <v>0</v>
      </c>
      <c r="F1206" s="83"/>
      <c r="G1206" s="82" t="str">
        <f t="shared" ca="1" si="134"/>
        <v/>
      </c>
      <c r="H1206" s="82" t="str">
        <f t="shared" ca="1" si="135"/>
        <v/>
      </c>
      <c r="I1206" s="82" t="str">
        <f t="shared" ca="1" si="136"/>
        <v/>
      </c>
    </row>
    <row r="1207" spans="2:9" ht="15" thickBot="1" x14ac:dyDescent="0.35">
      <c r="B1207" s="79" t="str">
        <f t="shared" ca="1" si="139"/>
        <v/>
      </c>
      <c r="C1207" s="80" t="str">
        <f t="shared" ca="1" si="133"/>
        <v/>
      </c>
      <c r="D1207" s="83" t="str">
        <f t="shared" ca="1" si="138"/>
        <v/>
      </c>
      <c r="E1207" s="81">
        <f t="shared" ca="1" si="137"/>
        <v>0</v>
      </c>
      <c r="F1207" s="83"/>
      <c r="G1207" s="82" t="str">
        <f t="shared" ca="1" si="134"/>
        <v/>
      </c>
      <c r="H1207" s="82" t="str">
        <f t="shared" ca="1" si="135"/>
        <v/>
      </c>
      <c r="I1207" s="82" t="str">
        <f t="shared" ca="1" si="136"/>
        <v/>
      </c>
    </row>
    <row r="1208" spans="2:9" ht="15" thickBot="1" x14ac:dyDescent="0.35">
      <c r="B1208" s="79" t="str">
        <f t="shared" ca="1" si="139"/>
        <v/>
      </c>
      <c r="C1208" s="80" t="str">
        <f t="shared" ca="1" si="133"/>
        <v/>
      </c>
      <c r="D1208" s="83" t="str">
        <f t="shared" ca="1" si="138"/>
        <v/>
      </c>
      <c r="E1208" s="81">
        <f t="shared" ca="1" si="137"/>
        <v>0</v>
      </c>
      <c r="F1208" s="83"/>
      <c r="G1208" s="82" t="str">
        <f t="shared" ca="1" si="134"/>
        <v/>
      </c>
      <c r="H1208" s="82" t="str">
        <f t="shared" ca="1" si="135"/>
        <v/>
      </c>
      <c r="I1208" s="82" t="str">
        <f t="shared" ca="1" si="136"/>
        <v/>
      </c>
    </row>
    <row r="1209" spans="2:9" ht="15" thickBot="1" x14ac:dyDescent="0.35">
      <c r="B1209" s="79" t="str">
        <f t="shared" ca="1" si="139"/>
        <v/>
      </c>
      <c r="C1209" s="80" t="str">
        <f t="shared" ca="1" si="133"/>
        <v/>
      </c>
      <c r="D1209" s="83" t="str">
        <f t="shared" ca="1" si="138"/>
        <v/>
      </c>
      <c r="E1209" s="81">
        <f t="shared" ca="1" si="137"/>
        <v>0</v>
      </c>
      <c r="F1209" s="83"/>
      <c r="G1209" s="82" t="str">
        <f t="shared" ca="1" si="134"/>
        <v/>
      </c>
      <c r="H1209" s="82" t="str">
        <f t="shared" ca="1" si="135"/>
        <v/>
      </c>
      <c r="I1209" s="82" t="str">
        <f t="shared" ca="1" si="136"/>
        <v/>
      </c>
    </row>
    <row r="1210" spans="2:9" ht="15" thickBot="1" x14ac:dyDescent="0.35">
      <c r="B1210" s="79" t="str">
        <f t="shared" ca="1" si="139"/>
        <v/>
      </c>
      <c r="C1210" s="80" t="str">
        <f t="shared" ca="1" si="133"/>
        <v/>
      </c>
      <c r="D1210" s="83" t="str">
        <f t="shared" ca="1" si="138"/>
        <v/>
      </c>
      <c r="E1210" s="81">
        <f t="shared" ca="1" si="137"/>
        <v>0</v>
      </c>
      <c r="F1210" s="83"/>
      <c r="G1210" s="82" t="str">
        <f t="shared" ca="1" si="134"/>
        <v/>
      </c>
      <c r="H1210" s="82" t="str">
        <f t="shared" ca="1" si="135"/>
        <v/>
      </c>
      <c r="I1210" s="82" t="str">
        <f t="shared" ca="1" si="136"/>
        <v/>
      </c>
    </row>
    <row r="1211" spans="2:9" ht="15" thickBot="1" x14ac:dyDescent="0.35">
      <c r="B1211" s="79" t="str">
        <f t="shared" ca="1" si="139"/>
        <v/>
      </c>
      <c r="C1211" s="80" t="str">
        <f t="shared" ca="1" si="133"/>
        <v/>
      </c>
      <c r="D1211" s="83" t="str">
        <f t="shared" ca="1" si="138"/>
        <v/>
      </c>
      <c r="E1211" s="81">
        <f t="shared" ca="1" si="137"/>
        <v>0</v>
      </c>
      <c r="F1211" s="83"/>
      <c r="G1211" s="82" t="str">
        <f t="shared" ca="1" si="134"/>
        <v/>
      </c>
      <c r="H1211" s="82" t="str">
        <f t="shared" ca="1" si="135"/>
        <v/>
      </c>
      <c r="I1211" s="82" t="str">
        <f t="shared" ca="1" si="136"/>
        <v/>
      </c>
    </row>
    <row r="1212" spans="2:9" ht="15" thickBot="1" x14ac:dyDescent="0.35">
      <c r="B1212" s="79" t="str">
        <f t="shared" ca="1" si="139"/>
        <v/>
      </c>
      <c r="C1212" s="80" t="str">
        <f t="shared" ca="1" si="133"/>
        <v/>
      </c>
      <c r="D1212" s="83" t="str">
        <f t="shared" ca="1" si="138"/>
        <v/>
      </c>
      <c r="E1212" s="81">
        <f t="shared" ca="1" si="137"/>
        <v>0</v>
      </c>
      <c r="F1212" s="83"/>
      <c r="G1212" s="82" t="str">
        <f t="shared" ca="1" si="134"/>
        <v/>
      </c>
      <c r="H1212" s="82" t="str">
        <f t="shared" ca="1" si="135"/>
        <v/>
      </c>
      <c r="I1212" s="82" t="str">
        <f t="shared" ca="1" si="136"/>
        <v/>
      </c>
    </row>
    <row r="1213" spans="2:9" ht="15" thickBot="1" x14ac:dyDescent="0.35">
      <c r="B1213" s="79" t="str">
        <f t="shared" ca="1" si="139"/>
        <v/>
      </c>
      <c r="C1213" s="80" t="str">
        <f t="shared" ca="1" si="133"/>
        <v/>
      </c>
      <c r="D1213" s="83" t="str">
        <f t="shared" ca="1" si="138"/>
        <v/>
      </c>
      <c r="E1213" s="81">
        <f t="shared" ca="1" si="137"/>
        <v>0</v>
      </c>
      <c r="F1213" s="83"/>
      <c r="G1213" s="82" t="str">
        <f t="shared" ca="1" si="134"/>
        <v/>
      </c>
      <c r="H1213" s="82" t="str">
        <f t="shared" ca="1" si="135"/>
        <v/>
      </c>
      <c r="I1213" s="82" t="str">
        <f t="shared" ca="1" si="136"/>
        <v/>
      </c>
    </row>
    <row r="1214" spans="2:9" ht="15" thickBot="1" x14ac:dyDescent="0.35">
      <c r="B1214" s="79" t="str">
        <f t="shared" ca="1" si="139"/>
        <v/>
      </c>
      <c r="C1214" s="80" t="str">
        <f t="shared" ca="1" si="133"/>
        <v/>
      </c>
      <c r="D1214" s="83" t="str">
        <f t="shared" ca="1" si="138"/>
        <v/>
      </c>
      <c r="E1214" s="81">
        <f t="shared" ca="1" si="137"/>
        <v>0</v>
      </c>
      <c r="F1214" s="83"/>
      <c r="G1214" s="82" t="str">
        <f t="shared" ca="1" si="134"/>
        <v/>
      </c>
      <c r="H1214" s="82" t="str">
        <f t="shared" ca="1" si="135"/>
        <v/>
      </c>
      <c r="I1214" s="82" t="str">
        <f t="shared" ca="1" si="136"/>
        <v/>
      </c>
    </row>
    <row r="1215" spans="2:9" ht="15" thickBot="1" x14ac:dyDescent="0.35">
      <c r="B1215" s="79" t="str">
        <f t="shared" ca="1" si="139"/>
        <v/>
      </c>
      <c r="C1215" s="80" t="str">
        <f t="shared" ca="1" si="133"/>
        <v/>
      </c>
      <c r="D1215" s="83" t="str">
        <f t="shared" ca="1" si="138"/>
        <v/>
      </c>
      <c r="E1215" s="81">
        <f t="shared" ca="1" si="137"/>
        <v>0</v>
      </c>
      <c r="F1215" s="83"/>
      <c r="G1215" s="82" t="str">
        <f t="shared" ca="1" si="134"/>
        <v/>
      </c>
      <c r="H1215" s="82" t="str">
        <f t="shared" ca="1" si="135"/>
        <v/>
      </c>
      <c r="I1215" s="82" t="str">
        <f t="shared" ca="1" si="136"/>
        <v/>
      </c>
    </row>
    <row r="1216" spans="2:9" ht="15" thickBot="1" x14ac:dyDescent="0.35">
      <c r="B1216" s="79" t="str">
        <f t="shared" ca="1" si="139"/>
        <v/>
      </c>
      <c r="C1216" s="80" t="str">
        <f t="shared" ca="1" si="133"/>
        <v/>
      </c>
      <c r="D1216" s="83" t="str">
        <f t="shared" ca="1" si="138"/>
        <v/>
      </c>
      <c r="E1216" s="81">
        <f t="shared" ca="1" si="137"/>
        <v>0</v>
      </c>
      <c r="F1216" s="83"/>
      <c r="G1216" s="82" t="str">
        <f t="shared" ca="1" si="134"/>
        <v/>
      </c>
      <c r="H1216" s="82" t="str">
        <f t="shared" ca="1" si="135"/>
        <v/>
      </c>
      <c r="I1216" s="82" t="str">
        <f t="shared" ca="1" si="136"/>
        <v/>
      </c>
    </row>
    <row r="1217" spans="2:9" ht="15" thickBot="1" x14ac:dyDescent="0.35">
      <c r="B1217" s="79" t="str">
        <f t="shared" ca="1" si="139"/>
        <v/>
      </c>
      <c r="C1217" s="80" t="str">
        <f t="shared" ca="1" si="133"/>
        <v/>
      </c>
      <c r="D1217" s="83" t="str">
        <f t="shared" ca="1" si="138"/>
        <v/>
      </c>
      <c r="E1217" s="81">
        <f t="shared" ca="1" si="137"/>
        <v>0</v>
      </c>
      <c r="F1217" s="83"/>
      <c r="G1217" s="82" t="str">
        <f t="shared" ca="1" si="134"/>
        <v/>
      </c>
      <c r="H1217" s="82" t="str">
        <f t="shared" ca="1" si="135"/>
        <v/>
      </c>
      <c r="I1217" s="82" t="str">
        <f t="shared" ca="1" si="136"/>
        <v/>
      </c>
    </row>
    <row r="1218" spans="2:9" ht="15" thickBot="1" x14ac:dyDescent="0.35">
      <c r="B1218" s="79" t="str">
        <f t="shared" ca="1" si="139"/>
        <v/>
      </c>
      <c r="C1218" s="80" t="str">
        <f t="shared" ca="1" si="133"/>
        <v/>
      </c>
      <c r="D1218" s="83" t="str">
        <f t="shared" ca="1" si="138"/>
        <v/>
      </c>
      <c r="E1218" s="81">
        <f t="shared" ca="1" si="137"/>
        <v>0</v>
      </c>
      <c r="F1218" s="83"/>
      <c r="G1218" s="82" t="str">
        <f t="shared" ca="1" si="134"/>
        <v/>
      </c>
      <c r="H1218" s="82" t="str">
        <f t="shared" ca="1" si="135"/>
        <v/>
      </c>
      <c r="I1218" s="82" t="str">
        <f t="shared" ca="1" si="136"/>
        <v/>
      </c>
    </row>
    <row r="1219" spans="2:9" ht="15" thickBot="1" x14ac:dyDescent="0.35">
      <c r="B1219" s="79" t="str">
        <f t="shared" ca="1" si="139"/>
        <v/>
      </c>
      <c r="C1219" s="80" t="str">
        <f t="shared" ca="1" si="133"/>
        <v/>
      </c>
      <c r="D1219" s="83" t="str">
        <f t="shared" ca="1" si="138"/>
        <v/>
      </c>
      <c r="E1219" s="81">
        <f t="shared" ca="1" si="137"/>
        <v>0</v>
      </c>
      <c r="F1219" s="83"/>
      <c r="G1219" s="82" t="str">
        <f t="shared" ca="1" si="134"/>
        <v/>
      </c>
      <c r="H1219" s="82" t="str">
        <f t="shared" ca="1" si="135"/>
        <v/>
      </c>
      <c r="I1219" s="82" t="str">
        <f t="shared" ca="1" si="136"/>
        <v/>
      </c>
    </row>
    <row r="1220" spans="2:9" ht="15" thickBot="1" x14ac:dyDescent="0.35">
      <c r="B1220" s="79" t="str">
        <f t="shared" ca="1" si="139"/>
        <v/>
      </c>
      <c r="C1220" s="80" t="str">
        <f t="shared" ca="1" si="133"/>
        <v/>
      </c>
      <c r="D1220" s="83" t="str">
        <f t="shared" ca="1" si="138"/>
        <v/>
      </c>
      <c r="E1220" s="81">
        <f t="shared" ca="1" si="137"/>
        <v>0</v>
      </c>
      <c r="F1220" s="83"/>
      <c r="G1220" s="82" t="str">
        <f t="shared" ca="1" si="134"/>
        <v/>
      </c>
      <c r="H1220" s="82" t="str">
        <f t="shared" ca="1" si="135"/>
        <v/>
      </c>
      <c r="I1220" s="82" t="str">
        <f t="shared" ca="1" si="136"/>
        <v/>
      </c>
    </row>
    <row r="1221" spans="2:9" ht="15" thickBot="1" x14ac:dyDescent="0.35">
      <c r="B1221" s="79" t="str">
        <f t="shared" ca="1" si="139"/>
        <v/>
      </c>
      <c r="C1221" s="80" t="str">
        <f t="shared" ca="1" si="133"/>
        <v/>
      </c>
      <c r="D1221" s="83" t="str">
        <f t="shared" ca="1" si="138"/>
        <v/>
      </c>
      <c r="E1221" s="81">
        <f t="shared" ca="1" si="137"/>
        <v>0</v>
      </c>
      <c r="F1221" s="83"/>
      <c r="G1221" s="82" t="str">
        <f t="shared" ca="1" si="134"/>
        <v/>
      </c>
      <c r="H1221" s="82" t="str">
        <f t="shared" ca="1" si="135"/>
        <v/>
      </c>
      <c r="I1221" s="82" t="str">
        <f t="shared" ca="1" si="136"/>
        <v/>
      </c>
    </row>
    <row r="1222" spans="2:9" ht="15" thickBot="1" x14ac:dyDescent="0.35">
      <c r="B1222" s="79" t="str">
        <f t="shared" ca="1" si="139"/>
        <v/>
      </c>
      <c r="C1222" s="80" t="str">
        <f t="shared" ca="1" si="133"/>
        <v/>
      </c>
      <c r="D1222" s="83" t="str">
        <f t="shared" ca="1" si="138"/>
        <v/>
      </c>
      <c r="E1222" s="81">
        <f t="shared" ca="1" si="137"/>
        <v>0</v>
      </c>
      <c r="F1222" s="83"/>
      <c r="G1222" s="82" t="str">
        <f t="shared" ca="1" si="134"/>
        <v/>
      </c>
      <c r="H1222" s="82" t="str">
        <f t="shared" ca="1" si="135"/>
        <v/>
      </c>
      <c r="I1222" s="82" t="str">
        <f t="shared" ca="1" si="136"/>
        <v/>
      </c>
    </row>
    <row r="1223" spans="2:9" ht="15" thickBot="1" x14ac:dyDescent="0.35">
      <c r="B1223" s="79" t="str">
        <f t="shared" ca="1" si="139"/>
        <v/>
      </c>
      <c r="C1223" s="80" t="str">
        <f t="shared" ca="1" si="133"/>
        <v/>
      </c>
      <c r="D1223" s="83" t="str">
        <f t="shared" ca="1" si="138"/>
        <v/>
      </c>
      <c r="E1223" s="81">
        <f t="shared" ca="1" si="137"/>
        <v>0</v>
      </c>
      <c r="F1223" s="83"/>
      <c r="G1223" s="82" t="str">
        <f t="shared" ca="1" si="134"/>
        <v/>
      </c>
      <c r="H1223" s="82" t="str">
        <f t="shared" ca="1" si="135"/>
        <v/>
      </c>
      <c r="I1223" s="82" t="str">
        <f t="shared" ca="1" si="136"/>
        <v/>
      </c>
    </row>
    <row r="1224" spans="2:9" ht="15" thickBot="1" x14ac:dyDescent="0.35">
      <c r="B1224" s="79" t="str">
        <f t="shared" ca="1" si="139"/>
        <v/>
      </c>
      <c r="C1224" s="80" t="str">
        <f t="shared" ca="1" si="133"/>
        <v/>
      </c>
      <c r="D1224" s="83" t="str">
        <f t="shared" ca="1" si="138"/>
        <v/>
      </c>
      <c r="E1224" s="81">
        <f t="shared" ca="1" si="137"/>
        <v>0</v>
      </c>
      <c r="F1224" s="83"/>
      <c r="G1224" s="82" t="str">
        <f t="shared" ca="1" si="134"/>
        <v/>
      </c>
      <c r="H1224" s="82" t="str">
        <f t="shared" ca="1" si="135"/>
        <v/>
      </c>
      <c r="I1224" s="82" t="str">
        <f t="shared" ca="1" si="136"/>
        <v/>
      </c>
    </row>
    <row r="1225" spans="2:9" ht="15" thickBot="1" x14ac:dyDescent="0.35">
      <c r="B1225" s="79" t="str">
        <f t="shared" ca="1" si="139"/>
        <v/>
      </c>
      <c r="C1225" s="80" t="str">
        <f t="shared" ca="1" si="133"/>
        <v/>
      </c>
      <c r="D1225" s="83" t="str">
        <f t="shared" ca="1" si="138"/>
        <v/>
      </c>
      <c r="E1225" s="81">
        <f t="shared" ca="1" si="137"/>
        <v>0</v>
      </c>
      <c r="F1225" s="83"/>
      <c r="G1225" s="82" t="str">
        <f t="shared" ca="1" si="134"/>
        <v/>
      </c>
      <c r="H1225" s="82" t="str">
        <f t="shared" ca="1" si="135"/>
        <v/>
      </c>
      <c r="I1225" s="82" t="str">
        <f t="shared" ca="1" si="136"/>
        <v/>
      </c>
    </row>
    <row r="1226" spans="2:9" ht="15" thickBot="1" x14ac:dyDescent="0.35">
      <c r="B1226" s="79" t="str">
        <f t="shared" ca="1" si="139"/>
        <v/>
      </c>
      <c r="C1226" s="80" t="str">
        <f t="shared" ca="1" si="133"/>
        <v/>
      </c>
      <c r="D1226" s="83" t="str">
        <f t="shared" ca="1" si="138"/>
        <v/>
      </c>
      <c r="E1226" s="81">
        <f t="shared" ca="1" si="137"/>
        <v>0</v>
      </c>
      <c r="F1226" s="83"/>
      <c r="G1226" s="82" t="str">
        <f t="shared" ca="1" si="134"/>
        <v/>
      </c>
      <c r="H1226" s="82" t="str">
        <f t="shared" ca="1" si="135"/>
        <v/>
      </c>
      <c r="I1226" s="82" t="str">
        <f t="shared" ca="1" si="136"/>
        <v/>
      </c>
    </row>
    <row r="1227" spans="2:9" ht="15" thickBot="1" x14ac:dyDescent="0.35">
      <c r="B1227" s="79" t="str">
        <f t="shared" ca="1" si="139"/>
        <v/>
      </c>
      <c r="C1227" s="80" t="str">
        <f t="shared" ca="1" si="133"/>
        <v/>
      </c>
      <c r="D1227" s="83" t="str">
        <f t="shared" ca="1" si="138"/>
        <v/>
      </c>
      <c r="E1227" s="81">
        <f t="shared" ca="1" si="137"/>
        <v>0</v>
      </c>
      <c r="F1227" s="83"/>
      <c r="G1227" s="82" t="str">
        <f t="shared" ca="1" si="134"/>
        <v/>
      </c>
      <c r="H1227" s="82" t="str">
        <f t="shared" ca="1" si="135"/>
        <v/>
      </c>
      <c r="I1227" s="82" t="str">
        <f t="shared" ca="1" si="136"/>
        <v/>
      </c>
    </row>
    <row r="1228" spans="2:9" ht="15" thickBot="1" x14ac:dyDescent="0.35">
      <c r="B1228" s="79" t="str">
        <f t="shared" ca="1" si="139"/>
        <v/>
      </c>
      <c r="C1228" s="80" t="str">
        <f t="shared" ca="1" si="133"/>
        <v/>
      </c>
      <c r="D1228" s="83" t="str">
        <f t="shared" ca="1" si="138"/>
        <v/>
      </c>
      <c r="E1228" s="81">
        <f t="shared" ca="1" si="137"/>
        <v>0</v>
      </c>
      <c r="F1228" s="83"/>
      <c r="G1228" s="82" t="str">
        <f t="shared" ca="1" si="134"/>
        <v/>
      </c>
      <c r="H1228" s="82" t="str">
        <f t="shared" ca="1" si="135"/>
        <v/>
      </c>
      <c r="I1228" s="82" t="str">
        <f t="shared" ca="1" si="136"/>
        <v/>
      </c>
    </row>
    <row r="1229" spans="2:9" ht="15" thickBot="1" x14ac:dyDescent="0.35">
      <c r="B1229" s="79" t="str">
        <f t="shared" ca="1" si="139"/>
        <v/>
      </c>
      <c r="C1229" s="80" t="str">
        <f t="shared" ca="1" si="133"/>
        <v/>
      </c>
      <c r="D1229" s="83" t="str">
        <f t="shared" ca="1" si="138"/>
        <v/>
      </c>
      <c r="E1229" s="81">
        <f t="shared" ca="1" si="137"/>
        <v>0</v>
      </c>
      <c r="F1229" s="83"/>
      <c r="G1229" s="82" t="str">
        <f t="shared" ca="1" si="134"/>
        <v/>
      </c>
      <c r="H1229" s="82" t="str">
        <f t="shared" ca="1" si="135"/>
        <v/>
      </c>
      <c r="I1229" s="82" t="str">
        <f t="shared" ca="1" si="136"/>
        <v/>
      </c>
    </row>
    <row r="1230" spans="2:9" ht="15" thickBot="1" x14ac:dyDescent="0.35">
      <c r="B1230" s="79" t="str">
        <f t="shared" ca="1" si="139"/>
        <v/>
      </c>
      <c r="C1230" s="80" t="str">
        <f t="shared" ca="1" si="133"/>
        <v/>
      </c>
      <c r="D1230" s="83" t="str">
        <f t="shared" ca="1" si="138"/>
        <v/>
      </c>
      <c r="E1230" s="81">
        <f t="shared" ca="1" si="137"/>
        <v>0</v>
      </c>
      <c r="F1230" s="83"/>
      <c r="G1230" s="82" t="str">
        <f t="shared" ca="1" si="134"/>
        <v/>
      </c>
      <c r="H1230" s="82" t="str">
        <f t="shared" ca="1" si="135"/>
        <v/>
      </c>
      <c r="I1230" s="82" t="str">
        <f t="shared" ca="1" si="136"/>
        <v/>
      </c>
    </row>
    <row r="1231" spans="2:9" ht="15" thickBot="1" x14ac:dyDescent="0.35">
      <c r="B1231" s="79" t="str">
        <f t="shared" ca="1" si="139"/>
        <v/>
      </c>
      <c r="C1231" s="80" t="str">
        <f t="shared" ca="1" si="133"/>
        <v/>
      </c>
      <c r="D1231" s="83" t="str">
        <f t="shared" ca="1" si="138"/>
        <v/>
      </c>
      <c r="E1231" s="81">
        <f t="shared" ca="1" si="137"/>
        <v>0</v>
      </c>
      <c r="F1231" s="83"/>
      <c r="G1231" s="82" t="str">
        <f t="shared" ca="1" si="134"/>
        <v/>
      </c>
      <c r="H1231" s="82" t="str">
        <f t="shared" ca="1" si="135"/>
        <v/>
      </c>
      <c r="I1231" s="82" t="str">
        <f t="shared" ca="1" si="136"/>
        <v/>
      </c>
    </row>
    <row r="1232" spans="2:9" ht="15" thickBot="1" x14ac:dyDescent="0.35">
      <c r="B1232" s="79" t="str">
        <f t="shared" ca="1" si="139"/>
        <v/>
      </c>
      <c r="C1232" s="80" t="str">
        <f t="shared" ca="1" si="133"/>
        <v/>
      </c>
      <c r="D1232" s="83" t="str">
        <f t="shared" ca="1" si="138"/>
        <v/>
      </c>
      <c r="E1232" s="81">
        <f t="shared" ca="1" si="137"/>
        <v>0</v>
      </c>
      <c r="F1232" s="83"/>
      <c r="G1232" s="82" t="str">
        <f t="shared" ca="1" si="134"/>
        <v/>
      </c>
      <c r="H1232" s="82" t="str">
        <f t="shared" ca="1" si="135"/>
        <v/>
      </c>
      <c r="I1232" s="82" t="str">
        <f t="shared" ca="1" si="136"/>
        <v/>
      </c>
    </row>
    <row r="1233" spans="2:9" ht="15" thickBot="1" x14ac:dyDescent="0.35">
      <c r="B1233" s="79" t="str">
        <f t="shared" ca="1" si="139"/>
        <v/>
      </c>
      <c r="C1233" s="80" t="str">
        <f t="shared" ca="1" si="133"/>
        <v/>
      </c>
      <c r="D1233" s="83" t="str">
        <f t="shared" ca="1" si="138"/>
        <v/>
      </c>
      <c r="E1233" s="81">
        <f t="shared" ca="1" si="137"/>
        <v>0</v>
      </c>
      <c r="F1233" s="83"/>
      <c r="G1233" s="82" t="str">
        <f t="shared" ca="1" si="134"/>
        <v/>
      </c>
      <c r="H1233" s="82" t="str">
        <f t="shared" ca="1" si="135"/>
        <v/>
      </c>
      <c r="I1233" s="82" t="str">
        <f t="shared" ca="1" si="136"/>
        <v/>
      </c>
    </row>
    <row r="1234" spans="2:9" ht="15" thickBot="1" x14ac:dyDescent="0.35">
      <c r="B1234" s="79" t="str">
        <f t="shared" ca="1" si="139"/>
        <v/>
      </c>
      <c r="C1234" s="80" t="str">
        <f t="shared" ca="1" si="133"/>
        <v/>
      </c>
      <c r="D1234" s="83" t="str">
        <f t="shared" ca="1" si="138"/>
        <v/>
      </c>
      <c r="E1234" s="81">
        <f t="shared" ca="1" si="137"/>
        <v>0</v>
      </c>
      <c r="F1234" s="83"/>
      <c r="G1234" s="82" t="str">
        <f t="shared" ca="1" si="134"/>
        <v/>
      </c>
      <c r="H1234" s="82" t="str">
        <f t="shared" ca="1" si="135"/>
        <v/>
      </c>
      <c r="I1234" s="82" t="str">
        <f t="shared" ca="1" si="136"/>
        <v/>
      </c>
    </row>
    <row r="1235" spans="2:9" ht="15" thickBot="1" x14ac:dyDescent="0.35">
      <c r="B1235" s="79" t="str">
        <f t="shared" ca="1" si="139"/>
        <v/>
      </c>
      <c r="C1235" s="80" t="str">
        <f t="shared" ca="1" si="133"/>
        <v/>
      </c>
      <c r="D1235" s="83" t="str">
        <f t="shared" ca="1" si="138"/>
        <v/>
      </c>
      <c r="E1235" s="81">
        <f t="shared" ca="1" si="137"/>
        <v>0</v>
      </c>
      <c r="F1235" s="83"/>
      <c r="G1235" s="82" t="str">
        <f t="shared" ca="1" si="134"/>
        <v/>
      </c>
      <c r="H1235" s="82" t="str">
        <f t="shared" ca="1" si="135"/>
        <v/>
      </c>
      <c r="I1235" s="82" t="str">
        <f t="shared" ca="1" si="136"/>
        <v/>
      </c>
    </row>
    <row r="1236" spans="2:9" ht="15" thickBot="1" x14ac:dyDescent="0.35">
      <c r="B1236" s="79" t="str">
        <f t="shared" ca="1" si="139"/>
        <v/>
      </c>
      <c r="C1236" s="80" t="str">
        <f t="shared" ca="1" si="133"/>
        <v/>
      </c>
      <c r="D1236" s="83" t="str">
        <f t="shared" ca="1" si="138"/>
        <v/>
      </c>
      <c r="E1236" s="81">
        <f t="shared" ca="1" si="137"/>
        <v>0</v>
      </c>
      <c r="F1236" s="83"/>
      <c r="G1236" s="82" t="str">
        <f t="shared" ca="1" si="134"/>
        <v/>
      </c>
      <c r="H1236" s="82" t="str">
        <f t="shared" ca="1" si="135"/>
        <v/>
      </c>
      <c r="I1236" s="82" t="str">
        <f t="shared" ca="1" si="136"/>
        <v/>
      </c>
    </row>
    <row r="1237" spans="2:9" ht="15" thickBot="1" x14ac:dyDescent="0.35">
      <c r="B1237" s="79" t="str">
        <f t="shared" ca="1" si="139"/>
        <v/>
      </c>
      <c r="C1237" s="80" t="str">
        <f t="shared" ca="1" si="133"/>
        <v/>
      </c>
      <c r="D1237" s="83" t="str">
        <f t="shared" ca="1" si="138"/>
        <v/>
      </c>
      <c r="E1237" s="81">
        <f t="shared" ca="1" si="137"/>
        <v>0</v>
      </c>
      <c r="F1237" s="83"/>
      <c r="G1237" s="82" t="str">
        <f t="shared" ca="1" si="134"/>
        <v/>
      </c>
      <c r="H1237" s="82" t="str">
        <f t="shared" ca="1" si="135"/>
        <v/>
      </c>
      <c r="I1237" s="82" t="str">
        <f t="shared" ca="1" si="136"/>
        <v/>
      </c>
    </row>
    <row r="1238" spans="2:9" ht="15" thickBot="1" x14ac:dyDescent="0.35">
      <c r="B1238" s="79" t="str">
        <f t="shared" ca="1" si="139"/>
        <v/>
      </c>
      <c r="C1238" s="80" t="str">
        <f t="shared" ca="1" si="133"/>
        <v/>
      </c>
      <c r="D1238" s="83" t="str">
        <f t="shared" ca="1" si="138"/>
        <v/>
      </c>
      <c r="E1238" s="81">
        <f t="shared" ca="1" si="137"/>
        <v>0</v>
      </c>
      <c r="F1238" s="83"/>
      <c r="G1238" s="82" t="str">
        <f t="shared" ca="1" si="134"/>
        <v/>
      </c>
      <c r="H1238" s="82" t="str">
        <f t="shared" ca="1" si="135"/>
        <v/>
      </c>
      <c r="I1238" s="82" t="str">
        <f t="shared" ca="1" si="136"/>
        <v/>
      </c>
    </row>
    <row r="1239" spans="2:9" ht="15" thickBot="1" x14ac:dyDescent="0.35">
      <c r="B1239" s="79" t="str">
        <f t="shared" ca="1" si="139"/>
        <v/>
      </c>
      <c r="C1239" s="80" t="str">
        <f t="shared" ca="1" si="133"/>
        <v/>
      </c>
      <c r="D1239" s="83" t="str">
        <f t="shared" ca="1" si="138"/>
        <v/>
      </c>
      <c r="E1239" s="81">
        <f t="shared" ca="1" si="137"/>
        <v>0</v>
      </c>
      <c r="F1239" s="83"/>
      <c r="G1239" s="82" t="str">
        <f t="shared" ca="1" si="134"/>
        <v/>
      </c>
      <c r="H1239" s="82" t="str">
        <f t="shared" ca="1" si="135"/>
        <v/>
      </c>
      <c r="I1239" s="82" t="str">
        <f t="shared" ca="1" si="136"/>
        <v/>
      </c>
    </row>
    <row r="1240" spans="2:9" ht="15" thickBot="1" x14ac:dyDescent="0.35">
      <c r="B1240" s="79" t="str">
        <f t="shared" ca="1" si="139"/>
        <v/>
      </c>
      <c r="C1240" s="80" t="str">
        <f t="shared" ref="C1240:C1303" ca="1" si="140">IF($E$10="End of the Period",IF(B1240="","",IF(OR(payment_frequency_5="Weekly",payment_frequency_5="Bi-weekly",payment_frequency_5="Semi-monthly"),first_payment_date_5+B1240*VLOOKUP(payment_frequency_5,periodic_table,2,0),EDATE(first_payment_date_5,B1240*VLOOKUP(payment_frequency_5,periodic_table,2,0)))),IF(B1240="","",IF(OR(payment_frequency_5="Weekly",payment_frequency_5="Bi-weekly",payment_frequency_5="Semi-monthly"),first_payment_date_5+(B1240-1)*VLOOKUP(payment_frequency_5,periodic_table,2,0),EDATE(first_payment_date_5,(B1240-1)*VLOOKUP(payment_frequency_5,periodic_table,2,0)))))</f>
        <v/>
      </c>
      <c r="D1240" s="83" t="str">
        <f t="shared" ca="1" si="138"/>
        <v/>
      </c>
      <c r="E1240" s="81">
        <f t="shared" ca="1" si="137"/>
        <v>0</v>
      </c>
      <c r="F1240" s="83"/>
      <c r="G1240" s="82" t="str">
        <f t="shared" ref="G1240:G1303" ca="1" si="141">IF(AND(payment_type_5=1,B1240=1),0,IF(B1240="","",I1239*rate_5))</f>
        <v/>
      </c>
      <c r="H1240" s="82" t="str">
        <f t="shared" ca="1" si="135"/>
        <v/>
      </c>
      <c r="I1240" s="82" t="str">
        <f t="shared" ca="1" si="136"/>
        <v/>
      </c>
    </row>
    <row r="1241" spans="2:9" ht="15" thickBot="1" x14ac:dyDescent="0.35">
      <c r="B1241" s="79" t="str">
        <f t="shared" ca="1" si="139"/>
        <v/>
      </c>
      <c r="C1241" s="80" t="str">
        <f t="shared" ca="1" si="140"/>
        <v/>
      </c>
      <c r="D1241" s="83" t="str">
        <f t="shared" ca="1" si="138"/>
        <v/>
      </c>
      <c r="E1241" s="81">
        <f t="shared" ca="1" si="137"/>
        <v>0</v>
      </c>
      <c r="F1241" s="83"/>
      <c r="G1241" s="82" t="str">
        <f t="shared" ca="1" si="141"/>
        <v/>
      </c>
      <c r="H1241" s="82" t="str">
        <f t="shared" ref="H1241:H1304" ca="1" si="142">IF(B1241="","",D1241-G1241+E1241+F1241)</f>
        <v/>
      </c>
      <c r="I1241" s="82" t="str">
        <f t="shared" ref="I1241:I1304" ca="1" si="143">IFERROR(IF(H1241&lt;=0,"",I1240-H1241),"")</f>
        <v/>
      </c>
    </row>
    <row r="1242" spans="2:9" ht="15" thickBot="1" x14ac:dyDescent="0.35">
      <c r="B1242" s="79" t="str">
        <f t="shared" ca="1" si="139"/>
        <v/>
      </c>
      <c r="C1242" s="80" t="str">
        <f t="shared" ca="1" si="140"/>
        <v/>
      </c>
      <c r="D1242" s="83" t="str">
        <f t="shared" ca="1" si="138"/>
        <v/>
      </c>
      <c r="E1242" s="81">
        <f t="shared" ca="1" si="137"/>
        <v>0</v>
      </c>
      <c r="F1242" s="83"/>
      <c r="G1242" s="82" t="str">
        <f t="shared" ca="1" si="141"/>
        <v/>
      </c>
      <c r="H1242" s="82" t="str">
        <f t="shared" ca="1" si="142"/>
        <v/>
      </c>
      <c r="I1242" s="82" t="str">
        <f t="shared" ca="1" si="143"/>
        <v/>
      </c>
    </row>
    <row r="1243" spans="2:9" ht="15" thickBot="1" x14ac:dyDescent="0.35">
      <c r="B1243" s="79" t="str">
        <f t="shared" ca="1" si="139"/>
        <v/>
      </c>
      <c r="C1243" s="80" t="str">
        <f t="shared" ca="1" si="140"/>
        <v/>
      </c>
      <c r="D1243" s="83" t="str">
        <f t="shared" ca="1" si="138"/>
        <v/>
      </c>
      <c r="E1243" s="81">
        <f t="shared" ca="1" si="137"/>
        <v>0</v>
      </c>
      <c r="F1243" s="83"/>
      <c r="G1243" s="82" t="str">
        <f t="shared" ca="1" si="141"/>
        <v/>
      </c>
      <c r="H1243" s="82" t="str">
        <f t="shared" ca="1" si="142"/>
        <v/>
      </c>
      <c r="I1243" s="82" t="str">
        <f t="shared" ca="1" si="143"/>
        <v/>
      </c>
    </row>
    <row r="1244" spans="2:9" ht="15" thickBot="1" x14ac:dyDescent="0.35">
      <c r="B1244" s="79" t="str">
        <f t="shared" ca="1" si="139"/>
        <v/>
      </c>
      <c r="C1244" s="80" t="str">
        <f t="shared" ca="1" si="140"/>
        <v/>
      </c>
      <c r="D1244" s="83" t="str">
        <f t="shared" ca="1" si="138"/>
        <v/>
      </c>
      <c r="E1244" s="81">
        <f t="shared" ca="1" si="137"/>
        <v>0</v>
      </c>
      <c r="F1244" s="83"/>
      <c r="G1244" s="82" t="str">
        <f t="shared" ca="1" si="141"/>
        <v/>
      </c>
      <c r="H1244" s="82" t="str">
        <f t="shared" ca="1" si="142"/>
        <v/>
      </c>
      <c r="I1244" s="82" t="str">
        <f t="shared" ca="1" si="143"/>
        <v/>
      </c>
    </row>
    <row r="1245" spans="2:9" ht="15" thickBot="1" x14ac:dyDescent="0.35">
      <c r="B1245" s="79" t="str">
        <f t="shared" ca="1" si="139"/>
        <v/>
      </c>
      <c r="C1245" s="80" t="str">
        <f t="shared" ca="1" si="140"/>
        <v/>
      </c>
      <c r="D1245" s="83" t="str">
        <f t="shared" ca="1" si="138"/>
        <v/>
      </c>
      <c r="E1245" s="81">
        <f t="shared" ca="1" si="137"/>
        <v>0</v>
      </c>
      <c r="F1245" s="83"/>
      <c r="G1245" s="82" t="str">
        <f t="shared" ca="1" si="141"/>
        <v/>
      </c>
      <c r="H1245" s="82" t="str">
        <f t="shared" ca="1" si="142"/>
        <v/>
      </c>
      <c r="I1245" s="82" t="str">
        <f t="shared" ca="1" si="143"/>
        <v/>
      </c>
    </row>
    <row r="1246" spans="2:9" ht="15" thickBot="1" x14ac:dyDescent="0.35">
      <c r="B1246" s="79" t="str">
        <f t="shared" ca="1" si="139"/>
        <v/>
      </c>
      <c r="C1246" s="80" t="str">
        <f t="shared" ca="1" si="140"/>
        <v/>
      </c>
      <c r="D1246" s="83" t="str">
        <f t="shared" ca="1" si="138"/>
        <v/>
      </c>
      <c r="E1246" s="81">
        <f t="shared" ca="1" si="137"/>
        <v>0</v>
      </c>
      <c r="F1246" s="83"/>
      <c r="G1246" s="82" t="str">
        <f t="shared" ca="1" si="141"/>
        <v/>
      </c>
      <c r="H1246" s="82" t="str">
        <f t="shared" ca="1" si="142"/>
        <v/>
      </c>
      <c r="I1246" s="82" t="str">
        <f t="shared" ca="1" si="143"/>
        <v/>
      </c>
    </row>
    <row r="1247" spans="2:9" ht="15" thickBot="1" x14ac:dyDescent="0.35">
      <c r="B1247" s="79" t="str">
        <f t="shared" ca="1" si="139"/>
        <v/>
      </c>
      <c r="C1247" s="80" t="str">
        <f t="shared" ca="1" si="140"/>
        <v/>
      </c>
      <c r="D1247" s="83" t="str">
        <f t="shared" ca="1" si="138"/>
        <v/>
      </c>
      <c r="E1247" s="81">
        <f t="shared" ca="1" si="137"/>
        <v>0</v>
      </c>
      <c r="F1247" s="83"/>
      <c r="G1247" s="82" t="str">
        <f t="shared" ca="1" si="141"/>
        <v/>
      </c>
      <c r="H1247" s="82" t="str">
        <f t="shared" ca="1" si="142"/>
        <v/>
      </c>
      <c r="I1247" s="82" t="str">
        <f t="shared" ca="1" si="143"/>
        <v/>
      </c>
    </row>
    <row r="1248" spans="2:9" ht="15" thickBot="1" x14ac:dyDescent="0.35">
      <c r="B1248" s="79" t="str">
        <f t="shared" ca="1" si="139"/>
        <v/>
      </c>
      <c r="C1248" s="80" t="str">
        <f t="shared" ca="1" si="140"/>
        <v/>
      </c>
      <c r="D1248" s="83" t="str">
        <f t="shared" ca="1" si="138"/>
        <v/>
      </c>
      <c r="E1248" s="81">
        <f t="shared" ca="1" si="137"/>
        <v>0</v>
      </c>
      <c r="F1248" s="83"/>
      <c r="G1248" s="82" t="str">
        <f t="shared" ca="1" si="141"/>
        <v/>
      </c>
      <c r="H1248" s="82" t="str">
        <f t="shared" ca="1" si="142"/>
        <v/>
      </c>
      <c r="I1248" s="82" t="str">
        <f t="shared" ca="1" si="143"/>
        <v/>
      </c>
    </row>
    <row r="1249" spans="2:9" ht="15" thickBot="1" x14ac:dyDescent="0.35">
      <c r="B1249" s="79" t="str">
        <f t="shared" ca="1" si="139"/>
        <v/>
      </c>
      <c r="C1249" s="80" t="str">
        <f t="shared" ca="1" si="140"/>
        <v/>
      </c>
      <c r="D1249" s="83" t="str">
        <f t="shared" ca="1" si="138"/>
        <v/>
      </c>
      <c r="E1249" s="81">
        <f t="shared" ca="1" si="137"/>
        <v>0</v>
      </c>
      <c r="F1249" s="83"/>
      <c r="G1249" s="82" t="str">
        <f t="shared" ca="1" si="141"/>
        <v/>
      </c>
      <c r="H1249" s="82" t="str">
        <f t="shared" ca="1" si="142"/>
        <v/>
      </c>
      <c r="I1249" s="82" t="str">
        <f t="shared" ca="1" si="143"/>
        <v/>
      </c>
    </row>
    <row r="1250" spans="2:9" ht="15" thickBot="1" x14ac:dyDescent="0.35">
      <c r="B1250" s="79" t="str">
        <f t="shared" ca="1" si="139"/>
        <v/>
      </c>
      <c r="C1250" s="80" t="str">
        <f t="shared" ca="1" si="140"/>
        <v/>
      </c>
      <c r="D1250" s="83" t="str">
        <f t="shared" ca="1" si="138"/>
        <v/>
      </c>
      <c r="E1250" s="81">
        <f t="shared" ca="1" si="137"/>
        <v>0</v>
      </c>
      <c r="F1250" s="83"/>
      <c r="G1250" s="82" t="str">
        <f t="shared" ca="1" si="141"/>
        <v/>
      </c>
      <c r="H1250" s="82" t="str">
        <f t="shared" ca="1" si="142"/>
        <v/>
      </c>
      <c r="I1250" s="82" t="str">
        <f t="shared" ca="1" si="143"/>
        <v/>
      </c>
    </row>
    <row r="1251" spans="2:9" ht="15" thickBot="1" x14ac:dyDescent="0.35">
      <c r="B1251" s="79" t="str">
        <f t="shared" ca="1" si="139"/>
        <v/>
      </c>
      <c r="C1251" s="80" t="str">
        <f t="shared" ca="1" si="140"/>
        <v/>
      </c>
      <c r="D1251" s="83" t="str">
        <f t="shared" ca="1" si="138"/>
        <v/>
      </c>
      <c r="E1251" s="81">
        <f t="shared" ca="1" si="137"/>
        <v>0</v>
      </c>
      <c r="F1251" s="83"/>
      <c r="G1251" s="82" t="str">
        <f t="shared" ca="1" si="141"/>
        <v/>
      </c>
      <c r="H1251" s="82" t="str">
        <f t="shared" ca="1" si="142"/>
        <v/>
      </c>
      <c r="I1251" s="82" t="str">
        <f t="shared" ca="1" si="143"/>
        <v/>
      </c>
    </row>
    <row r="1252" spans="2:9" ht="15" thickBot="1" x14ac:dyDescent="0.35">
      <c r="B1252" s="79" t="str">
        <f t="shared" ca="1" si="139"/>
        <v/>
      </c>
      <c r="C1252" s="80" t="str">
        <f t="shared" ca="1" si="140"/>
        <v/>
      </c>
      <c r="D1252" s="83" t="str">
        <f t="shared" ca="1" si="138"/>
        <v/>
      </c>
      <c r="E1252" s="81">
        <f t="shared" ref="E1252:E1315" ca="1" si="144">IFERROR(IF(I1251-D1252&lt;$E$13,0,IF(B1252=$I$17,$E$13,IF(B1252&lt;$I$17,0,IF(MOD(B1252-$I$17,$E$18)=0,$E$13,0)))),0)</f>
        <v>0</v>
      </c>
      <c r="F1252" s="83"/>
      <c r="G1252" s="82" t="str">
        <f t="shared" ca="1" si="141"/>
        <v/>
      </c>
      <c r="H1252" s="82" t="str">
        <f t="shared" ca="1" si="142"/>
        <v/>
      </c>
      <c r="I1252" s="82" t="str">
        <f t="shared" ca="1" si="143"/>
        <v/>
      </c>
    </row>
    <row r="1253" spans="2:9" ht="15" thickBot="1" x14ac:dyDescent="0.35">
      <c r="B1253" s="79" t="str">
        <f t="shared" ca="1" si="139"/>
        <v/>
      </c>
      <c r="C1253" s="80" t="str">
        <f t="shared" ca="1" si="140"/>
        <v/>
      </c>
      <c r="D1253" s="83" t="str">
        <f t="shared" ca="1" si="138"/>
        <v/>
      </c>
      <c r="E1253" s="81">
        <f t="shared" ca="1" si="144"/>
        <v>0</v>
      </c>
      <c r="F1253" s="83"/>
      <c r="G1253" s="82" t="str">
        <f t="shared" ca="1" si="141"/>
        <v/>
      </c>
      <c r="H1253" s="82" t="str">
        <f t="shared" ca="1" si="142"/>
        <v/>
      </c>
      <c r="I1253" s="82" t="str">
        <f t="shared" ca="1" si="143"/>
        <v/>
      </c>
    </row>
    <row r="1254" spans="2:9" ht="15" thickBot="1" x14ac:dyDescent="0.35">
      <c r="B1254" s="79" t="str">
        <f t="shared" ca="1" si="139"/>
        <v/>
      </c>
      <c r="C1254" s="80" t="str">
        <f t="shared" ca="1" si="140"/>
        <v/>
      </c>
      <c r="D1254" s="83" t="str">
        <f t="shared" ca="1" si="138"/>
        <v/>
      </c>
      <c r="E1254" s="81">
        <f t="shared" ca="1" si="144"/>
        <v>0</v>
      </c>
      <c r="F1254" s="83"/>
      <c r="G1254" s="82" t="str">
        <f t="shared" ca="1" si="141"/>
        <v/>
      </c>
      <c r="H1254" s="82" t="str">
        <f t="shared" ca="1" si="142"/>
        <v/>
      </c>
      <c r="I1254" s="82" t="str">
        <f t="shared" ca="1" si="143"/>
        <v/>
      </c>
    </row>
    <row r="1255" spans="2:9" ht="15" thickBot="1" x14ac:dyDescent="0.35">
      <c r="B1255" s="79" t="str">
        <f t="shared" ca="1" si="139"/>
        <v/>
      </c>
      <c r="C1255" s="80" t="str">
        <f t="shared" ca="1" si="140"/>
        <v/>
      </c>
      <c r="D1255" s="83" t="str">
        <f t="shared" ca="1" si="138"/>
        <v/>
      </c>
      <c r="E1255" s="81">
        <f t="shared" ca="1" si="144"/>
        <v>0</v>
      </c>
      <c r="F1255" s="83"/>
      <c r="G1255" s="82" t="str">
        <f t="shared" ca="1" si="141"/>
        <v/>
      </c>
      <c r="H1255" s="82" t="str">
        <f t="shared" ca="1" si="142"/>
        <v/>
      </c>
      <c r="I1255" s="82" t="str">
        <f t="shared" ca="1" si="143"/>
        <v/>
      </c>
    </row>
    <row r="1256" spans="2:9" ht="15" thickBot="1" x14ac:dyDescent="0.35">
      <c r="B1256" s="79" t="str">
        <f t="shared" ca="1" si="139"/>
        <v/>
      </c>
      <c r="C1256" s="80" t="str">
        <f t="shared" ca="1" si="140"/>
        <v/>
      </c>
      <c r="D1256" s="83" t="str">
        <f t="shared" ca="1" si="138"/>
        <v/>
      </c>
      <c r="E1256" s="81">
        <f t="shared" ca="1" si="144"/>
        <v>0</v>
      </c>
      <c r="F1256" s="83"/>
      <c r="G1256" s="82" t="str">
        <f t="shared" ca="1" si="141"/>
        <v/>
      </c>
      <c r="H1256" s="82" t="str">
        <f t="shared" ca="1" si="142"/>
        <v/>
      </c>
      <c r="I1256" s="82" t="str">
        <f t="shared" ca="1" si="143"/>
        <v/>
      </c>
    </row>
    <row r="1257" spans="2:9" ht="15" thickBot="1" x14ac:dyDescent="0.35">
      <c r="B1257" s="79" t="str">
        <f t="shared" ca="1" si="139"/>
        <v/>
      </c>
      <c r="C1257" s="80" t="str">
        <f t="shared" ca="1" si="140"/>
        <v/>
      </c>
      <c r="D1257" s="83" t="str">
        <f t="shared" ref="D1257:D1320" ca="1" si="145">IF(B1257="","",IF(I1256&lt;payment_5,I1256*(1+rate_5),payment_5))</f>
        <v/>
      </c>
      <c r="E1257" s="81">
        <f t="shared" ca="1" si="144"/>
        <v>0</v>
      </c>
      <c r="F1257" s="83"/>
      <c r="G1257" s="82" t="str">
        <f t="shared" ca="1" si="141"/>
        <v/>
      </c>
      <c r="H1257" s="82" t="str">
        <f t="shared" ca="1" si="142"/>
        <v/>
      </c>
      <c r="I1257" s="82" t="str">
        <f t="shared" ca="1" si="143"/>
        <v/>
      </c>
    </row>
    <row r="1258" spans="2:9" ht="15" thickBot="1" x14ac:dyDescent="0.35">
      <c r="B1258" s="79" t="str">
        <f t="shared" ca="1" si="139"/>
        <v/>
      </c>
      <c r="C1258" s="80" t="str">
        <f t="shared" ca="1" si="140"/>
        <v/>
      </c>
      <c r="D1258" s="83" t="str">
        <f t="shared" ca="1" si="145"/>
        <v/>
      </c>
      <c r="E1258" s="81">
        <f t="shared" ca="1" si="144"/>
        <v>0</v>
      </c>
      <c r="F1258" s="83"/>
      <c r="G1258" s="82" t="str">
        <f t="shared" ca="1" si="141"/>
        <v/>
      </c>
      <c r="H1258" s="82" t="str">
        <f t="shared" ca="1" si="142"/>
        <v/>
      </c>
      <c r="I1258" s="82" t="str">
        <f t="shared" ca="1" si="143"/>
        <v/>
      </c>
    </row>
    <row r="1259" spans="2:9" ht="15" thickBot="1" x14ac:dyDescent="0.35">
      <c r="B1259" s="79" t="str">
        <f t="shared" ca="1" si="139"/>
        <v/>
      </c>
      <c r="C1259" s="80" t="str">
        <f t="shared" ca="1" si="140"/>
        <v/>
      </c>
      <c r="D1259" s="83" t="str">
        <f t="shared" ca="1" si="145"/>
        <v/>
      </c>
      <c r="E1259" s="81">
        <f t="shared" ca="1" si="144"/>
        <v>0</v>
      </c>
      <c r="F1259" s="83"/>
      <c r="G1259" s="82" t="str">
        <f t="shared" ca="1" si="141"/>
        <v/>
      </c>
      <c r="H1259" s="82" t="str">
        <f t="shared" ca="1" si="142"/>
        <v/>
      </c>
      <c r="I1259" s="82" t="str">
        <f t="shared" ca="1" si="143"/>
        <v/>
      </c>
    </row>
    <row r="1260" spans="2:9" ht="15" thickBot="1" x14ac:dyDescent="0.35">
      <c r="B1260" s="79" t="str">
        <f t="shared" ca="1" si="139"/>
        <v/>
      </c>
      <c r="C1260" s="80" t="str">
        <f t="shared" ca="1" si="140"/>
        <v/>
      </c>
      <c r="D1260" s="83" t="str">
        <f t="shared" ca="1" si="145"/>
        <v/>
      </c>
      <c r="E1260" s="81">
        <f t="shared" ca="1" si="144"/>
        <v>0</v>
      </c>
      <c r="F1260" s="83"/>
      <c r="G1260" s="82" t="str">
        <f t="shared" ca="1" si="141"/>
        <v/>
      </c>
      <c r="H1260" s="82" t="str">
        <f t="shared" ca="1" si="142"/>
        <v/>
      </c>
      <c r="I1260" s="82" t="str">
        <f t="shared" ca="1" si="143"/>
        <v/>
      </c>
    </row>
    <row r="1261" spans="2:9" ht="15" thickBot="1" x14ac:dyDescent="0.35">
      <c r="B1261" s="79" t="str">
        <f t="shared" ca="1" si="139"/>
        <v/>
      </c>
      <c r="C1261" s="80" t="str">
        <f t="shared" ca="1" si="140"/>
        <v/>
      </c>
      <c r="D1261" s="83" t="str">
        <f t="shared" ca="1" si="145"/>
        <v/>
      </c>
      <c r="E1261" s="81">
        <f t="shared" ca="1" si="144"/>
        <v>0</v>
      </c>
      <c r="F1261" s="83"/>
      <c r="G1261" s="82" t="str">
        <f t="shared" ca="1" si="141"/>
        <v/>
      </c>
      <c r="H1261" s="82" t="str">
        <f t="shared" ca="1" si="142"/>
        <v/>
      </c>
      <c r="I1261" s="82" t="str">
        <f t="shared" ca="1" si="143"/>
        <v/>
      </c>
    </row>
    <row r="1262" spans="2:9" ht="15" thickBot="1" x14ac:dyDescent="0.35">
      <c r="B1262" s="79" t="str">
        <f t="shared" ca="1" si="139"/>
        <v/>
      </c>
      <c r="C1262" s="80" t="str">
        <f t="shared" ca="1" si="140"/>
        <v/>
      </c>
      <c r="D1262" s="83" t="str">
        <f t="shared" ca="1" si="145"/>
        <v/>
      </c>
      <c r="E1262" s="81">
        <f t="shared" ca="1" si="144"/>
        <v>0</v>
      </c>
      <c r="F1262" s="83"/>
      <c r="G1262" s="82" t="str">
        <f t="shared" ca="1" si="141"/>
        <v/>
      </c>
      <c r="H1262" s="82" t="str">
        <f t="shared" ca="1" si="142"/>
        <v/>
      </c>
      <c r="I1262" s="82" t="str">
        <f t="shared" ca="1" si="143"/>
        <v/>
      </c>
    </row>
    <row r="1263" spans="2:9" ht="15" thickBot="1" x14ac:dyDescent="0.35">
      <c r="B1263" s="79" t="str">
        <f t="shared" ref="B1263:B1326" ca="1" si="146">IFERROR(IF(I1262&lt;=0,"",B1262+1),"")</f>
        <v/>
      </c>
      <c r="C1263" s="80" t="str">
        <f t="shared" ca="1" si="140"/>
        <v/>
      </c>
      <c r="D1263" s="83" t="str">
        <f t="shared" ca="1" si="145"/>
        <v/>
      </c>
      <c r="E1263" s="81">
        <f t="shared" ca="1" si="144"/>
        <v>0</v>
      </c>
      <c r="F1263" s="83"/>
      <c r="G1263" s="82" t="str">
        <f t="shared" ca="1" si="141"/>
        <v/>
      </c>
      <c r="H1263" s="82" t="str">
        <f t="shared" ca="1" si="142"/>
        <v/>
      </c>
      <c r="I1263" s="82" t="str">
        <f t="shared" ca="1" si="143"/>
        <v/>
      </c>
    </row>
    <row r="1264" spans="2:9" ht="15" thickBot="1" x14ac:dyDescent="0.35">
      <c r="B1264" s="79" t="str">
        <f t="shared" ca="1" si="146"/>
        <v/>
      </c>
      <c r="C1264" s="80" t="str">
        <f t="shared" ca="1" si="140"/>
        <v/>
      </c>
      <c r="D1264" s="83" t="str">
        <f t="shared" ca="1" si="145"/>
        <v/>
      </c>
      <c r="E1264" s="81">
        <f t="shared" ca="1" si="144"/>
        <v>0</v>
      </c>
      <c r="F1264" s="83"/>
      <c r="G1264" s="82" t="str">
        <f t="shared" ca="1" si="141"/>
        <v/>
      </c>
      <c r="H1264" s="82" t="str">
        <f t="shared" ca="1" si="142"/>
        <v/>
      </c>
      <c r="I1264" s="82" t="str">
        <f t="shared" ca="1" si="143"/>
        <v/>
      </c>
    </row>
    <row r="1265" spans="2:9" ht="15" thickBot="1" x14ac:dyDescent="0.35">
      <c r="B1265" s="79" t="str">
        <f t="shared" ca="1" si="146"/>
        <v/>
      </c>
      <c r="C1265" s="80" t="str">
        <f t="shared" ca="1" si="140"/>
        <v/>
      </c>
      <c r="D1265" s="83" t="str">
        <f t="shared" ca="1" si="145"/>
        <v/>
      </c>
      <c r="E1265" s="81">
        <f t="shared" ca="1" si="144"/>
        <v>0</v>
      </c>
      <c r="F1265" s="83"/>
      <c r="G1265" s="82" t="str">
        <f t="shared" ca="1" si="141"/>
        <v/>
      </c>
      <c r="H1265" s="82" t="str">
        <f t="shared" ca="1" si="142"/>
        <v/>
      </c>
      <c r="I1265" s="82" t="str">
        <f t="shared" ca="1" si="143"/>
        <v/>
      </c>
    </row>
    <row r="1266" spans="2:9" ht="15" thickBot="1" x14ac:dyDescent="0.35">
      <c r="B1266" s="79" t="str">
        <f t="shared" ca="1" si="146"/>
        <v/>
      </c>
      <c r="C1266" s="80" t="str">
        <f t="shared" ca="1" si="140"/>
        <v/>
      </c>
      <c r="D1266" s="83" t="str">
        <f t="shared" ca="1" si="145"/>
        <v/>
      </c>
      <c r="E1266" s="81">
        <f t="shared" ca="1" si="144"/>
        <v>0</v>
      </c>
      <c r="F1266" s="83"/>
      <c r="G1266" s="82" t="str">
        <f t="shared" ca="1" si="141"/>
        <v/>
      </c>
      <c r="H1266" s="82" t="str">
        <f t="shared" ca="1" si="142"/>
        <v/>
      </c>
      <c r="I1266" s="82" t="str">
        <f t="shared" ca="1" si="143"/>
        <v/>
      </c>
    </row>
    <row r="1267" spans="2:9" ht="15" thickBot="1" x14ac:dyDescent="0.35">
      <c r="B1267" s="79" t="str">
        <f t="shared" ca="1" si="146"/>
        <v/>
      </c>
      <c r="C1267" s="80" t="str">
        <f t="shared" ca="1" si="140"/>
        <v/>
      </c>
      <c r="D1267" s="83" t="str">
        <f t="shared" ca="1" si="145"/>
        <v/>
      </c>
      <c r="E1267" s="81">
        <f t="shared" ca="1" si="144"/>
        <v>0</v>
      </c>
      <c r="F1267" s="83"/>
      <c r="G1267" s="82" t="str">
        <f t="shared" ca="1" si="141"/>
        <v/>
      </c>
      <c r="H1267" s="82" t="str">
        <f t="shared" ca="1" si="142"/>
        <v/>
      </c>
      <c r="I1267" s="82" t="str">
        <f t="shared" ca="1" si="143"/>
        <v/>
      </c>
    </row>
    <row r="1268" spans="2:9" ht="15" thickBot="1" x14ac:dyDescent="0.35">
      <c r="B1268" s="79" t="str">
        <f t="shared" ca="1" si="146"/>
        <v/>
      </c>
      <c r="C1268" s="80" t="str">
        <f t="shared" ca="1" si="140"/>
        <v/>
      </c>
      <c r="D1268" s="83" t="str">
        <f t="shared" ca="1" si="145"/>
        <v/>
      </c>
      <c r="E1268" s="81">
        <f t="shared" ca="1" si="144"/>
        <v>0</v>
      </c>
      <c r="F1268" s="83"/>
      <c r="G1268" s="82" t="str">
        <f t="shared" ca="1" si="141"/>
        <v/>
      </c>
      <c r="H1268" s="82" t="str">
        <f t="shared" ca="1" si="142"/>
        <v/>
      </c>
      <c r="I1268" s="82" t="str">
        <f t="shared" ca="1" si="143"/>
        <v/>
      </c>
    </row>
    <row r="1269" spans="2:9" ht="15" thickBot="1" x14ac:dyDescent="0.35">
      <c r="B1269" s="79" t="str">
        <f t="shared" ca="1" si="146"/>
        <v/>
      </c>
      <c r="C1269" s="80" t="str">
        <f t="shared" ca="1" si="140"/>
        <v/>
      </c>
      <c r="D1269" s="83" t="str">
        <f t="shared" ca="1" si="145"/>
        <v/>
      </c>
      <c r="E1269" s="81">
        <f t="shared" ca="1" si="144"/>
        <v>0</v>
      </c>
      <c r="F1269" s="83"/>
      <c r="G1269" s="82" t="str">
        <f t="shared" ca="1" si="141"/>
        <v/>
      </c>
      <c r="H1269" s="82" t="str">
        <f t="shared" ca="1" si="142"/>
        <v/>
      </c>
      <c r="I1269" s="82" t="str">
        <f t="shared" ca="1" si="143"/>
        <v/>
      </c>
    </row>
    <row r="1270" spans="2:9" ht="15" thickBot="1" x14ac:dyDescent="0.35">
      <c r="B1270" s="79" t="str">
        <f t="shared" ca="1" si="146"/>
        <v/>
      </c>
      <c r="C1270" s="80" t="str">
        <f t="shared" ca="1" si="140"/>
        <v/>
      </c>
      <c r="D1270" s="83" t="str">
        <f t="shared" ca="1" si="145"/>
        <v/>
      </c>
      <c r="E1270" s="81">
        <f t="shared" ca="1" si="144"/>
        <v>0</v>
      </c>
      <c r="F1270" s="83"/>
      <c r="G1270" s="82" t="str">
        <f t="shared" ca="1" si="141"/>
        <v/>
      </c>
      <c r="H1270" s="82" t="str">
        <f t="shared" ca="1" si="142"/>
        <v/>
      </c>
      <c r="I1270" s="82" t="str">
        <f t="shared" ca="1" si="143"/>
        <v/>
      </c>
    </row>
    <row r="1271" spans="2:9" ht="15" thickBot="1" x14ac:dyDescent="0.35">
      <c r="B1271" s="79" t="str">
        <f t="shared" ca="1" si="146"/>
        <v/>
      </c>
      <c r="C1271" s="80" t="str">
        <f t="shared" ca="1" si="140"/>
        <v/>
      </c>
      <c r="D1271" s="83" t="str">
        <f t="shared" ca="1" si="145"/>
        <v/>
      </c>
      <c r="E1271" s="81">
        <f t="shared" ca="1" si="144"/>
        <v>0</v>
      </c>
      <c r="F1271" s="83"/>
      <c r="G1271" s="82" t="str">
        <f t="shared" ca="1" si="141"/>
        <v/>
      </c>
      <c r="H1271" s="82" t="str">
        <f t="shared" ca="1" si="142"/>
        <v/>
      </c>
      <c r="I1271" s="82" t="str">
        <f t="shared" ca="1" si="143"/>
        <v/>
      </c>
    </row>
    <row r="1272" spans="2:9" ht="15" thickBot="1" x14ac:dyDescent="0.35">
      <c r="B1272" s="79" t="str">
        <f t="shared" ca="1" si="146"/>
        <v/>
      </c>
      <c r="C1272" s="80" t="str">
        <f t="shared" ca="1" si="140"/>
        <v/>
      </c>
      <c r="D1272" s="83" t="str">
        <f t="shared" ca="1" si="145"/>
        <v/>
      </c>
      <c r="E1272" s="81">
        <f t="shared" ca="1" si="144"/>
        <v>0</v>
      </c>
      <c r="F1272" s="83"/>
      <c r="G1272" s="82" t="str">
        <f t="shared" ca="1" si="141"/>
        <v/>
      </c>
      <c r="H1272" s="82" t="str">
        <f t="shared" ca="1" si="142"/>
        <v/>
      </c>
      <c r="I1272" s="82" t="str">
        <f t="shared" ca="1" si="143"/>
        <v/>
      </c>
    </row>
    <row r="1273" spans="2:9" ht="15" thickBot="1" x14ac:dyDescent="0.35">
      <c r="B1273" s="79" t="str">
        <f t="shared" ca="1" si="146"/>
        <v/>
      </c>
      <c r="C1273" s="80" t="str">
        <f t="shared" ca="1" si="140"/>
        <v/>
      </c>
      <c r="D1273" s="83" t="str">
        <f t="shared" ca="1" si="145"/>
        <v/>
      </c>
      <c r="E1273" s="81">
        <f t="shared" ca="1" si="144"/>
        <v>0</v>
      </c>
      <c r="F1273" s="83"/>
      <c r="G1273" s="82" t="str">
        <f t="shared" ca="1" si="141"/>
        <v/>
      </c>
      <c r="H1273" s="82" t="str">
        <f t="shared" ca="1" si="142"/>
        <v/>
      </c>
      <c r="I1273" s="82" t="str">
        <f t="shared" ca="1" si="143"/>
        <v/>
      </c>
    </row>
    <row r="1274" spans="2:9" ht="15" thickBot="1" x14ac:dyDescent="0.35">
      <c r="B1274" s="79" t="str">
        <f t="shared" ca="1" si="146"/>
        <v/>
      </c>
      <c r="C1274" s="80" t="str">
        <f t="shared" ca="1" si="140"/>
        <v/>
      </c>
      <c r="D1274" s="83" t="str">
        <f t="shared" ca="1" si="145"/>
        <v/>
      </c>
      <c r="E1274" s="81">
        <f t="shared" ca="1" si="144"/>
        <v>0</v>
      </c>
      <c r="F1274" s="83"/>
      <c r="G1274" s="82" t="str">
        <f t="shared" ca="1" si="141"/>
        <v/>
      </c>
      <c r="H1274" s="82" t="str">
        <f t="shared" ca="1" si="142"/>
        <v/>
      </c>
      <c r="I1274" s="82" t="str">
        <f t="shared" ca="1" si="143"/>
        <v/>
      </c>
    </row>
    <row r="1275" spans="2:9" ht="15" thickBot="1" x14ac:dyDescent="0.35">
      <c r="B1275" s="79" t="str">
        <f t="shared" ca="1" si="146"/>
        <v/>
      </c>
      <c r="C1275" s="80" t="str">
        <f t="shared" ca="1" si="140"/>
        <v/>
      </c>
      <c r="D1275" s="83" t="str">
        <f t="shared" ca="1" si="145"/>
        <v/>
      </c>
      <c r="E1275" s="81">
        <f t="shared" ca="1" si="144"/>
        <v>0</v>
      </c>
      <c r="F1275" s="83"/>
      <c r="G1275" s="82" t="str">
        <f t="shared" ca="1" si="141"/>
        <v/>
      </c>
      <c r="H1275" s="82" t="str">
        <f t="shared" ca="1" si="142"/>
        <v/>
      </c>
      <c r="I1275" s="82" t="str">
        <f t="shared" ca="1" si="143"/>
        <v/>
      </c>
    </row>
    <row r="1276" spans="2:9" ht="15" thickBot="1" x14ac:dyDescent="0.35">
      <c r="B1276" s="79" t="str">
        <f t="shared" ca="1" si="146"/>
        <v/>
      </c>
      <c r="C1276" s="80" t="str">
        <f t="shared" ca="1" si="140"/>
        <v/>
      </c>
      <c r="D1276" s="83" t="str">
        <f t="shared" ca="1" si="145"/>
        <v/>
      </c>
      <c r="E1276" s="81">
        <f t="shared" ca="1" si="144"/>
        <v>0</v>
      </c>
      <c r="F1276" s="83"/>
      <c r="G1276" s="82" t="str">
        <f t="shared" ca="1" si="141"/>
        <v/>
      </c>
      <c r="H1276" s="82" t="str">
        <f t="shared" ca="1" si="142"/>
        <v/>
      </c>
      <c r="I1276" s="82" t="str">
        <f t="shared" ca="1" si="143"/>
        <v/>
      </c>
    </row>
    <row r="1277" spans="2:9" ht="15" thickBot="1" x14ac:dyDescent="0.35">
      <c r="B1277" s="79" t="str">
        <f t="shared" ca="1" si="146"/>
        <v/>
      </c>
      <c r="C1277" s="80" t="str">
        <f t="shared" ca="1" si="140"/>
        <v/>
      </c>
      <c r="D1277" s="83" t="str">
        <f t="shared" ca="1" si="145"/>
        <v/>
      </c>
      <c r="E1277" s="81">
        <f t="shared" ca="1" si="144"/>
        <v>0</v>
      </c>
      <c r="F1277" s="83"/>
      <c r="G1277" s="82" t="str">
        <f t="shared" ca="1" si="141"/>
        <v/>
      </c>
      <c r="H1277" s="82" t="str">
        <f t="shared" ca="1" si="142"/>
        <v/>
      </c>
      <c r="I1277" s="82" t="str">
        <f t="shared" ca="1" si="143"/>
        <v/>
      </c>
    </row>
    <row r="1278" spans="2:9" ht="15" thickBot="1" x14ac:dyDescent="0.35">
      <c r="B1278" s="79" t="str">
        <f t="shared" ca="1" si="146"/>
        <v/>
      </c>
      <c r="C1278" s="80" t="str">
        <f t="shared" ca="1" si="140"/>
        <v/>
      </c>
      <c r="D1278" s="83" t="str">
        <f t="shared" ca="1" si="145"/>
        <v/>
      </c>
      <c r="E1278" s="81">
        <f t="shared" ca="1" si="144"/>
        <v>0</v>
      </c>
      <c r="F1278" s="83"/>
      <c r="G1278" s="82" t="str">
        <f t="shared" ca="1" si="141"/>
        <v/>
      </c>
      <c r="H1278" s="82" t="str">
        <f t="shared" ca="1" si="142"/>
        <v/>
      </c>
      <c r="I1278" s="82" t="str">
        <f t="shared" ca="1" si="143"/>
        <v/>
      </c>
    </row>
    <row r="1279" spans="2:9" ht="15" thickBot="1" x14ac:dyDescent="0.35">
      <c r="B1279" s="79" t="str">
        <f t="shared" ca="1" si="146"/>
        <v/>
      </c>
      <c r="C1279" s="80" t="str">
        <f t="shared" ca="1" si="140"/>
        <v/>
      </c>
      <c r="D1279" s="83" t="str">
        <f t="shared" ca="1" si="145"/>
        <v/>
      </c>
      <c r="E1279" s="81">
        <f t="shared" ca="1" si="144"/>
        <v>0</v>
      </c>
      <c r="F1279" s="83"/>
      <c r="G1279" s="82" t="str">
        <f t="shared" ca="1" si="141"/>
        <v/>
      </c>
      <c r="H1279" s="82" t="str">
        <f t="shared" ca="1" si="142"/>
        <v/>
      </c>
      <c r="I1279" s="82" t="str">
        <f t="shared" ca="1" si="143"/>
        <v/>
      </c>
    </row>
    <row r="1280" spans="2:9" ht="15" thickBot="1" x14ac:dyDescent="0.35">
      <c r="B1280" s="79" t="str">
        <f t="shared" ca="1" si="146"/>
        <v/>
      </c>
      <c r="C1280" s="80" t="str">
        <f t="shared" ca="1" si="140"/>
        <v/>
      </c>
      <c r="D1280" s="83" t="str">
        <f t="shared" ca="1" si="145"/>
        <v/>
      </c>
      <c r="E1280" s="81">
        <f t="shared" ca="1" si="144"/>
        <v>0</v>
      </c>
      <c r="F1280" s="83"/>
      <c r="G1280" s="82" t="str">
        <f t="shared" ca="1" si="141"/>
        <v/>
      </c>
      <c r="H1280" s="82" t="str">
        <f t="shared" ca="1" si="142"/>
        <v/>
      </c>
      <c r="I1280" s="82" t="str">
        <f t="shared" ca="1" si="143"/>
        <v/>
      </c>
    </row>
    <row r="1281" spans="2:9" ht="15" thickBot="1" x14ac:dyDescent="0.35">
      <c r="B1281" s="79" t="str">
        <f t="shared" ca="1" si="146"/>
        <v/>
      </c>
      <c r="C1281" s="80" t="str">
        <f t="shared" ca="1" si="140"/>
        <v/>
      </c>
      <c r="D1281" s="83" t="str">
        <f t="shared" ca="1" si="145"/>
        <v/>
      </c>
      <c r="E1281" s="81">
        <f t="shared" ca="1" si="144"/>
        <v>0</v>
      </c>
      <c r="F1281" s="83"/>
      <c r="G1281" s="82" t="str">
        <f t="shared" ca="1" si="141"/>
        <v/>
      </c>
      <c r="H1281" s="82" t="str">
        <f t="shared" ca="1" si="142"/>
        <v/>
      </c>
      <c r="I1281" s="82" t="str">
        <f t="shared" ca="1" si="143"/>
        <v/>
      </c>
    </row>
    <row r="1282" spans="2:9" ht="15" thickBot="1" x14ac:dyDescent="0.35">
      <c r="B1282" s="79" t="str">
        <f t="shared" ca="1" si="146"/>
        <v/>
      </c>
      <c r="C1282" s="80" t="str">
        <f t="shared" ca="1" si="140"/>
        <v/>
      </c>
      <c r="D1282" s="83" t="str">
        <f t="shared" ca="1" si="145"/>
        <v/>
      </c>
      <c r="E1282" s="81">
        <f t="shared" ca="1" si="144"/>
        <v>0</v>
      </c>
      <c r="F1282" s="83"/>
      <c r="G1282" s="82" t="str">
        <f t="shared" ca="1" si="141"/>
        <v/>
      </c>
      <c r="H1282" s="82" t="str">
        <f t="shared" ca="1" si="142"/>
        <v/>
      </c>
      <c r="I1282" s="82" t="str">
        <f t="shared" ca="1" si="143"/>
        <v/>
      </c>
    </row>
    <row r="1283" spans="2:9" ht="15" thickBot="1" x14ac:dyDescent="0.35">
      <c r="B1283" s="79" t="str">
        <f t="shared" ca="1" si="146"/>
        <v/>
      </c>
      <c r="C1283" s="80" t="str">
        <f t="shared" ca="1" si="140"/>
        <v/>
      </c>
      <c r="D1283" s="83" t="str">
        <f t="shared" ca="1" si="145"/>
        <v/>
      </c>
      <c r="E1283" s="81">
        <f t="shared" ca="1" si="144"/>
        <v>0</v>
      </c>
      <c r="F1283" s="83"/>
      <c r="G1283" s="82" t="str">
        <f t="shared" ca="1" si="141"/>
        <v/>
      </c>
      <c r="H1283" s="82" t="str">
        <f t="shared" ca="1" si="142"/>
        <v/>
      </c>
      <c r="I1283" s="82" t="str">
        <f t="shared" ca="1" si="143"/>
        <v/>
      </c>
    </row>
    <row r="1284" spans="2:9" ht="15" thickBot="1" x14ac:dyDescent="0.35">
      <c r="B1284" s="79" t="str">
        <f t="shared" ca="1" si="146"/>
        <v/>
      </c>
      <c r="C1284" s="80" t="str">
        <f t="shared" ca="1" si="140"/>
        <v/>
      </c>
      <c r="D1284" s="83" t="str">
        <f t="shared" ca="1" si="145"/>
        <v/>
      </c>
      <c r="E1284" s="81">
        <f t="shared" ca="1" si="144"/>
        <v>0</v>
      </c>
      <c r="F1284" s="83"/>
      <c r="G1284" s="82" t="str">
        <f t="shared" ca="1" si="141"/>
        <v/>
      </c>
      <c r="H1284" s="82" t="str">
        <f t="shared" ca="1" si="142"/>
        <v/>
      </c>
      <c r="I1284" s="82" t="str">
        <f t="shared" ca="1" si="143"/>
        <v/>
      </c>
    </row>
    <row r="1285" spans="2:9" ht="15" thickBot="1" x14ac:dyDescent="0.35">
      <c r="B1285" s="79" t="str">
        <f t="shared" ca="1" si="146"/>
        <v/>
      </c>
      <c r="C1285" s="80" t="str">
        <f t="shared" ca="1" si="140"/>
        <v/>
      </c>
      <c r="D1285" s="83" t="str">
        <f t="shared" ca="1" si="145"/>
        <v/>
      </c>
      <c r="E1285" s="81">
        <f t="shared" ca="1" si="144"/>
        <v>0</v>
      </c>
      <c r="F1285" s="83"/>
      <c r="G1285" s="82" t="str">
        <f t="shared" ca="1" si="141"/>
        <v/>
      </c>
      <c r="H1285" s="82" t="str">
        <f t="shared" ca="1" si="142"/>
        <v/>
      </c>
      <c r="I1285" s="82" t="str">
        <f t="shared" ca="1" si="143"/>
        <v/>
      </c>
    </row>
    <row r="1286" spans="2:9" ht="15" thickBot="1" x14ac:dyDescent="0.35">
      <c r="B1286" s="79" t="str">
        <f t="shared" ca="1" si="146"/>
        <v/>
      </c>
      <c r="C1286" s="80" t="str">
        <f t="shared" ca="1" si="140"/>
        <v/>
      </c>
      <c r="D1286" s="83" t="str">
        <f t="shared" ca="1" si="145"/>
        <v/>
      </c>
      <c r="E1286" s="81">
        <f t="shared" ca="1" si="144"/>
        <v>0</v>
      </c>
      <c r="F1286" s="83"/>
      <c r="G1286" s="82" t="str">
        <f t="shared" ca="1" si="141"/>
        <v/>
      </c>
      <c r="H1286" s="82" t="str">
        <f t="shared" ca="1" si="142"/>
        <v/>
      </c>
      <c r="I1286" s="82" t="str">
        <f t="shared" ca="1" si="143"/>
        <v/>
      </c>
    </row>
    <row r="1287" spans="2:9" ht="15" thickBot="1" x14ac:dyDescent="0.35">
      <c r="B1287" s="79" t="str">
        <f t="shared" ca="1" si="146"/>
        <v/>
      </c>
      <c r="C1287" s="80" t="str">
        <f t="shared" ca="1" si="140"/>
        <v/>
      </c>
      <c r="D1287" s="83" t="str">
        <f t="shared" ca="1" si="145"/>
        <v/>
      </c>
      <c r="E1287" s="81">
        <f t="shared" ca="1" si="144"/>
        <v>0</v>
      </c>
      <c r="F1287" s="83"/>
      <c r="G1287" s="82" t="str">
        <f t="shared" ca="1" si="141"/>
        <v/>
      </c>
      <c r="H1287" s="82" t="str">
        <f t="shared" ca="1" si="142"/>
        <v/>
      </c>
      <c r="I1287" s="82" t="str">
        <f t="shared" ca="1" si="143"/>
        <v/>
      </c>
    </row>
    <row r="1288" spans="2:9" ht="15" thickBot="1" x14ac:dyDescent="0.35">
      <c r="B1288" s="79" t="str">
        <f t="shared" ca="1" si="146"/>
        <v/>
      </c>
      <c r="C1288" s="80" t="str">
        <f t="shared" ca="1" si="140"/>
        <v/>
      </c>
      <c r="D1288" s="83" t="str">
        <f t="shared" ca="1" si="145"/>
        <v/>
      </c>
      <c r="E1288" s="81">
        <f t="shared" ca="1" si="144"/>
        <v>0</v>
      </c>
      <c r="F1288" s="83"/>
      <c r="G1288" s="82" t="str">
        <f t="shared" ca="1" si="141"/>
        <v/>
      </c>
      <c r="H1288" s="82" t="str">
        <f t="shared" ca="1" si="142"/>
        <v/>
      </c>
      <c r="I1288" s="82" t="str">
        <f t="shared" ca="1" si="143"/>
        <v/>
      </c>
    </row>
    <row r="1289" spans="2:9" ht="15" thickBot="1" x14ac:dyDescent="0.35">
      <c r="B1289" s="79" t="str">
        <f t="shared" ca="1" si="146"/>
        <v/>
      </c>
      <c r="C1289" s="80" t="str">
        <f t="shared" ca="1" si="140"/>
        <v/>
      </c>
      <c r="D1289" s="83" t="str">
        <f t="shared" ca="1" si="145"/>
        <v/>
      </c>
      <c r="E1289" s="81">
        <f t="shared" ca="1" si="144"/>
        <v>0</v>
      </c>
      <c r="F1289" s="83"/>
      <c r="G1289" s="82" t="str">
        <f t="shared" ca="1" si="141"/>
        <v/>
      </c>
      <c r="H1289" s="82" t="str">
        <f t="shared" ca="1" si="142"/>
        <v/>
      </c>
      <c r="I1289" s="82" t="str">
        <f t="shared" ca="1" si="143"/>
        <v/>
      </c>
    </row>
    <row r="1290" spans="2:9" ht="15" thickBot="1" x14ac:dyDescent="0.35">
      <c r="B1290" s="79" t="str">
        <f t="shared" ca="1" si="146"/>
        <v/>
      </c>
      <c r="C1290" s="80" t="str">
        <f t="shared" ca="1" si="140"/>
        <v/>
      </c>
      <c r="D1290" s="83" t="str">
        <f t="shared" ca="1" si="145"/>
        <v/>
      </c>
      <c r="E1290" s="81">
        <f t="shared" ca="1" si="144"/>
        <v>0</v>
      </c>
      <c r="F1290" s="83"/>
      <c r="G1290" s="82" t="str">
        <f t="shared" ca="1" si="141"/>
        <v/>
      </c>
      <c r="H1290" s="82" t="str">
        <f t="shared" ca="1" si="142"/>
        <v/>
      </c>
      <c r="I1290" s="82" t="str">
        <f t="shared" ca="1" si="143"/>
        <v/>
      </c>
    </row>
    <row r="1291" spans="2:9" ht="15" thickBot="1" x14ac:dyDescent="0.35">
      <c r="B1291" s="79" t="str">
        <f t="shared" ca="1" si="146"/>
        <v/>
      </c>
      <c r="C1291" s="80" t="str">
        <f t="shared" ca="1" si="140"/>
        <v/>
      </c>
      <c r="D1291" s="83" t="str">
        <f t="shared" ca="1" si="145"/>
        <v/>
      </c>
      <c r="E1291" s="81">
        <f t="shared" ca="1" si="144"/>
        <v>0</v>
      </c>
      <c r="F1291" s="83"/>
      <c r="G1291" s="82" t="str">
        <f t="shared" ca="1" si="141"/>
        <v/>
      </c>
      <c r="H1291" s="82" t="str">
        <f t="shared" ca="1" si="142"/>
        <v/>
      </c>
      <c r="I1291" s="82" t="str">
        <f t="shared" ca="1" si="143"/>
        <v/>
      </c>
    </row>
    <row r="1292" spans="2:9" ht="15" thickBot="1" x14ac:dyDescent="0.35">
      <c r="B1292" s="79" t="str">
        <f t="shared" ca="1" si="146"/>
        <v/>
      </c>
      <c r="C1292" s="80" t="str">
        <f t="shared" ca="1" si="140"/>
        <v/>
      </c>
      <c r="D1292" s="83" t="str">
        <f t="shared" ca="1" si="145"/>
        <v/>
      </c>
      <c r="E1292" s="81">
        <f t="shared" ca="1" si="144"/>
        <v>0</v>
      </c>
      <c r="F1292" s="83"/>
      <c r="G1292" s="82" t="str">
        <f t="shared" ca="1" si="141"/>
        <v/>
      </c>
      <c r="H1292" s="82" t="str">
        <f t="shared" ca="1" si="142"/>
        <v/>
      </c>
      <c r="I1292" s="82" t="str">
        <f t="shared" ca="1" si="143"/>
        <v/>
      </c>
    </row>
    <row r="1293" spans="2:9" ht="15" thickBot="1" x14ac:dyDescent="0.35">
      <c r="B1293" s="79" t="str">
        <f t="shared" ca="1" si="146"/>
        <v/>
      </c>
      <c r="C1293" s="80" t="str">
        <f t="shared" ca="1" si="140"/>
        <v/>
      </c>
      <c r="D1293" s="83" t="str">
        <f t="shared" ca="1" si="145"/>
        <v/>
      </c>
      <c r="E1293" s="81">
        <f t="shared" ca="1" si="144"/>
        <v>0</v>
      </c>
      <c r="F1293" s="83"/>
      <c r="G1293" s="82" t="str">
        <f t="shared" ca="1" si="141"/>
        <v/>
      </c>
      <c r="H1293" s="82" t="str">
        <f t="shared" ca="1" si="142"/>
        <v/>
      </c>
      <c r="I1293" s="82" t="str">
        <f t="shared" ca="1" si="143"/>
        <v/>
      </c>
    </row>
    <row r="1294" spans="2:9" ht="15" thickBot="1" x14ac:dyDescent="0.35">
      <c r="B1294" s="79" t="str">
        <f t="shared" ca="1" si="146"/>
        <v/>
      </c>
      <c r="C1294" s="80" t="str">
        <f t="shared" ca="1" si="140"/>
        <v/>
      </c>
      <c r="D1294" s="83" t="str">
        <f t="shared" ca="1" si="145"/>
        <v/>
      </c>
      <c r="E1294" s="81">
        <f t="shared" ca="1" si="144"/>
        <v>0</v>
      </c>
      <c r="F1294" s="83"/>
      <c r="G1294" s="82" t="str">
        <f t="shared" ca="1" si="141"/>
        <v/>
      </c>
      <c r="H1294" s="82" t="str">
        <f t="shared" ca="1" si="142"/>
        <v/>
      </c>
      <c r="I1294" s="82" t="str">
        <f t="shared" ca="1" si="143"/>
        <v/>
      </c>
    </row>
    <row r="1295" spans="2:9" ht="15" thickBot="1" x14ac:dyDescent="0.35">
      <c r="B1295" s="79" t="str">
        <f t="shared" ca="1" si="146"/>
        <v/>
      </c>
      <c r="C1295" s="80" t="str">
        <f t="shared" ca="1" si="140"/>
        <v/>
      </c>
      <c r="D1295" s="83" t="str">
        <f t="shared" ca="1" si="145"/>
        <v/>
      </c>
      <c r="E1295" s="81">
        <f t="shared" ca="1" si="144"/>
        <v>0</v>
      </c>
      <c r="F1295" s="83"/>
      <c r="G1295" s="82" t="str">
        <f t="shared" ca="1" si="141"/>
        <v/>
      </c>
      <c r="H1295" s="82" t="str">
        <f t="shared" ca="1" si="142"/>
        <v/>
      </c>
      <c r="I1295" s="82" t="str">
        <f t="shared" ca="1" si="143"/>
        <v/>
      </c>
    </row>
    <row r="1296" spans="2:9" ht="15" thickBot="1" x14ac:dyDescent="0.35">
      <c r="B1296" s="79" t="str">
        <f t="shared" ca="1" si="146"/>
        <v/>
      </c>
      <c r="C1296" s="80" t="str">
        <f t="shared" ca="1" si="140"/>
        <v/>
      </c>
      <c r="D1296" s="83" t="str">
        <f t="shared" ca="1" si="145"/>
        <v/>
      </c>
      <c r="E1296" s="81">
        <f t="shared" ca="1" si="144"/>
        <v>0</v>
      </c>
      <c r="F1296" s="83"/>
      <c r="G1296" s="82" t="str">
        <f t="shared" ca="1" si="141"/>
        <v/>
      </c>
      <c r="H1296" s="82" t="str">
        <f t="shared" ca="1" si="142"/>
        <v/>
      </c>
      <c r="I1296" s="82" t="str">
        <f t="shared" ca="1" si="143"/>
        <v/>
      </c>
    </row>
    <row r="1297" spans="2:9" ht="15" thickBot="1" x14ac:dyDescent="0.35">
      <c r="B1297" s="79" t="str">
        <f t="shared" ca="1" si="146"/>
        <v/>
      </c>
      <c r="C1297" s="80" t="str">
        <f t="shared" ca="1" si="140"/>
        <v/>
      </c>
      <c r="D1297" s="83" t="str">
        <f t="shared" ca="1" si="145"/>
        <v/>
      </c>
      <c r="E1297" s="81">
        <f t="shared" ca="1" si="144"/>
        <v>0</v>
      </c>
      <c r="F1297" s="83"/>
      <c r="G1297" s="82" t="str">
        <f t="shared" ca="1" si="141"/>
        <v/>
      </c>
      <c r="H1297" s="82" t="str">
        <f t="shared" ca="1" si="142"/>
        <v/>
      </c>
      <c r="I1297" s="82" t="str">
        <f t="shared" ca="1" si="143"/>
        <v/>
      </c>
    </row>
    <row r="1298" spans="2:9" ht="15" thickBot="1" x14ac:dyDescent="0.35">
      <c r="B1298" s="79" t="str">
        <f t="shared" ca="1" si="146"/>
        <v/>
      </c>
      <c r="C1298" s="80" t="str">
        <f t="shared" ca="1" si="140"/>
        <v/>
      </c>
      <c r="D1298" s="83" t="str">
        <f t="shared" ca="1" si="145"/>
        <v/>
      </c>
      <c r="E1298" s="81">
        <f t="shared" ca="1" si="144"/>
        <v>0</v>
      </c>
      <c r="F1298" s="83"/>
      <c r="G1298" s="82" t="str">
        <f t="shared" ca="1" si="141"/>
        <v/>
      </c>
      <c r="H1298" s="82" t="str">
        <f t="shared" ca="1" si="142"/>
        <v/>
      </c>
      <c r="I1298" s="82" t="str">
        <f t="shared" ca="1" si="143"/>
        <v/>
      </c>
    </row>
    <row r="1299" spans="2:9" ht="15" thickBot="1" x14ac:dyDescent="0.35">
      <c r="B1299" s="79" t="str">
        <f t="shared" ca="1" si="146"/>
        <v/>
      </c>
      <c r="C1299" s="80" t="str">
        <f t="shared" ca="1" si="140"/>
        <v/>
      </c>
      <c r="D1299" s="83" t="str">
        <f t="shared" ca="1" si="145"/>
        <v/>
      </c>
      <c r="E1299" s="81">
        <f t="shared" ca="1" si="144"/>
        <v>0</v>
      </c>
      <c r="F1299" s="83"/>
      <c r="G1299" s="82" t="str">
        <f t="shared" ca="1" si="141"/>
        <v/>
      </c>
      <c r="H1299" s="82" t="str">
        <f t="shared" ca="1" si="142"/>
        <v/>
      </c>
      <c r="I1299" s="82" t="str">
        <f t="shared" ca="1" si="143"/>
        <v/>
      </c>
    </row>
    <row r="1300" spans="2:9" ht="15" thickBot="1" x14ac:dyDescent="0.35">
      <c r="B1300" s="79" t="str">
        <f t="shared" ca="1" si="146"/>
        <v/>
      </c>
      <c r="C1300" s="80" t="str">
        <f t="shared" ca="1" si="140"/>
        <v/>
      </c>
      <c r="D1300" s="83" t="str">
        <f t="shared" ca="1" si="145"/>
        <v/>
      </c>
      <c r="E1300" s="81">
        <f t="shared" ca="1" si="144"/>
        <v>0</v>
      </c>
      <c r="F1300" s="83"/>
      <c r="G1300" s="82" t="str">
        <f t="shared" ca="1" si="141"/>
        <v/>
      </c>
      <c r="H1300" s="82" t="str">
        <f t="shared" ca="1" si="142"/>
        <v/>
      </c>
      <c r="I1300" s="82" t="str">
        <f t="shared" ca="1" si="143"/>
        <v/>
      </c>
    </row>
    <row r="1301" spans="2:9" ht="15" thickBot="1" x14ac:dyDescent="0.35">
      <c r="B1301" s="79" t="str">
        <f t="shared" ca="1" si="146"/>
        <v/>
      </c>
      <c r="C1301" s="80" t="str">
        <f t="shared" ca="1" si="140"/>
        <v/>
      </c>
      <c r="D1301" s="83" t="str">
        <f t="shared" ca="1" si="145"/>
        <v/>
      </c>
      <c r="E1301" s="81">
        <f t="shared" ca="1" si="144"/>
        <v>0</v>
      </c>
      <c r="F1301" s="83"/>
      <c r="G1301" s="82" t="str">
        <f t="shared" ca="1" si="141"/>
        <v/>
      </c>
      <c r="H1301" s="82" t="str">
        <f t="shared" ca="1" si="142"/>
        <v/>
      </c>
      <c r="I1301" s="82" t="str">
        <f t="shared" ca="1" si="143"/>
        <v/>
      </c>
    </row>
    <row r="1302" spans="2:9" ht="15" thickBot="1" x14ac:dyDescent="0.35">
      <c r="B1302" s="79" t="str">
        <f t="shared" ca="1" si="146"/>
        <v/>
      </c>
      <c r="C1302" s="80" t="str">
        <f t="shared" ca="1" si="140"/>
        <v/>
      </c>
      <c r="D1302" s="83" t="str">
        <f t="shared" ca="1" si="145"/>
        <v/>
      </c>
      <c r="E1302" s="81">
        <f t="shared" ca="1" si="144"/>
        <v>0</v>
      </c>
      <c r="F1302" s="83"/>
      <c r="G1302" s="82" t="str">
        <f t="shared" ca="1" si="141"/>
        <v/>
      </c>
      <c r="H1302" s="82" t="str">
        <f t="shared" ca="1" si="142"/>
        <v/>
      </c>
      <c r="I1302" s="82" t="str">
        <f t="shared" ca="1" si="143"/>
        <v/>
      </c>
    </row>
    <row r="1303" spans="2:9" ht="15" thickBot="1" x14ac:dyDescent="0.35">
      <c r="B1303" s="79" t="str">
        <f t="shared" ca="1" si="146"/>
        <v/>
      </c>
      <c r="C1303" s="80" t="str">
        <f t="shared" ca="1" si="140"/>
        <v/>
      </c>
      <c r="D1303" s="83" t="str">
        <f t="shared" ca="1" si="145"/>
        <v/>
      </c>
      <c r="E1303" s="81">
        <f t="shared" ca="1" si="144"/>
        <v>0</v>
      </c>
      <c r="F1303" s="83"/>
      <c r="G1303" s="82" t="str">
        <f t="shared" ca="1" si="141"/>
        <v/>
      </c>
      <c r="H1303" s="82" t="str">
        <f t="shared" ca="1" si="142"/>
        <v/>
      </c>
      <c r="I1303" s="82" t="str">
        <f t="shared" ca="1" si="143"/>
        <v/>
      </c>
    </row>
    <row r="1304" spans="2:9" ht="15" thickBot="1" x14ac:dyDescent="0.35">
      <c r="B1304" s="79" t="str">
        <f t="shared" ca="1" si="146"/>
        <v/>
      </c>
      <c r="C1304" s="80" t="str">
        <f t="shared" ref="C1304:C1367" ca="1" si="147">IF($E$10="End of the Period",IF(B1304="","",IF(OR(payment_frequency_5="Weekly",payment_frequency_5="Bi-weekly",payment_frequency_5="Semi-monthly"),first_payment_date_5+B1304*VLOOKUP(payment_frequency_5,periodic_table,2,0),EDATE(first_payment_date_5,B1304*VLOOKUP(payment_frequency_5,periodic_table,2,0)))),IF(B1304="","",IF(OR(payment_frequency_5="Weekly",payment_frequency_5="Bi-weekly",payment_frequency_5="Semi-monthly"),first_payment_date_5+(B1304-1)*VLOOKUP(payment_frequency_5,periodic_table,2,0),EDATE(first_payment_date_5,(B1304-1)*VLOOKUP(payment_frequency_5,periodic_table,2,0)))))</f>
        <v/>
      </c>
      <c r="D1304" s="83" t="str">
        <f t="shared" ca="1" si="145"/>
        <v/>
      </c>
      <c r="E1304" s="81">
        <f t="shared" ca="1" si="144"/>
        <v>0</v>
      </c>
      <c r="F1304" s="83"/>
      <c r="G1304" s="82" t="str">
        <f t="shared" ref="G1304:G1367" ca="1" si="148">IF(AND(payment_type_5=1,B1304=1),0,IF(B1304="","",I1303*rate_5))</f>
        <v/>
      </c>
      <c r="H1304" s="82" t="str">
        <f t="shared" ca="1" si="142"/>
        <v/>
      </c>
      <c r="I1304" s="82" t="str">
        <f t="shared" ca="1" si="143"/>
        <v/>
      </c>
    </row>
    <row r="1305" spans="2:9" ht="15" thickBot="1" x14ac:dyDescent="0.35">
      <c r="B1305" s="79" t="str">
        <f t="shared" ca="1" si="146"/>
        <v/>
      </c>
      <c r="C1305" s="80" t="str">
        <f t="shared" ca="1" si="147"/>
        <v/>
      </c>
      <c r="D1305" s="83" t="str">
        <f t="shared" ca="1" si="145"/>
        <v/>
      </c>
      <c r="E1305" s="81">
        <f t="shared" ca="1" si="144"/>
        <v>0</v>
      </c>
      <c r="F1305" s="83"/>
      <c r="G1305" s="82" t="str">
        <f t="shared" ca="1" si="148"/>
        <v/>
      </c>
      <c r="H1305" s="82" t="str">
        <f t="shared" ref="H1305:H1368" ca="1" si="149">IF(B1305="","",D1305-G1305+E1305+F1305)</f>
        <v/>
      </c>
      <c r="I1305" s="82" t="str">
        <f t="shared" ref="I1305:I1368" ca="1" si="150">IFERROR(IF(H1305&lt;=0,"",I1304-H1305),"")</f>
        <v/>
      </c>
    </row>
    <row r="1306" spans="2:9" ht="15" thickBot="1" x14ac:dyDescent="0.35">
      <c r="B1306" s="79" t="str">
        <f t="shared" ca="1" si="146"/>
        <v/>
      </c>
      <c r="C1306" s="80" t="str">
        <f t="shared" ca="1" si="147"/>
        <v/>
      </c>
      <c r="D1306" s="83" t="str">
        <f t="shared" ca="1" si="145"/>
        <v/>
      </c>
      <c r="E1306" s="81">
        <f t="shared" ca="1" si="144"/>
        <v>0</v>
      </c>
      <c r="F1306" s="83"/>
      <c r="G1306" s="82" t="str">
        <f t="shared" ca="1" si="148"/>
        <v/>
      </c>
      <c r="H1306" s="82" t="str">
        <f t="shared" ca="1" si="149"/>
        <v/>
      </c>
      <c r="I1306" s="82" t="str">
        <f t="shared" ca="1" si="150"/>
        <v/>
      </c>
    </row>
    <row r="1307" spans="2:9" ht="15" thickBot="1" x14ac:dyDescent="0.35">
      <c r="B1307" s="79" t="str">
        <f t="shared" ca="1" si="146"/>
        <v/>
      </c>
      <c r="C1307" s="80" t="str">
        <f t="shared" ca="1" si="147"/>
        <v/>
      </c>
      <c r="D1307" s="83" t="str">
        <f t="shared" ca="1" si="145"/>
        <v/>
      </c>
      <c r="E1307" s="81">
        <f t="shared" ca="1" si="144"/>
        <v>0</v>
      </c>
      <c r="F1307" s="83"/>
      <c r="G1307" s="82" t="str">
        <f t="shared" ca="1" si="148"/>
        <v/>
      </c>
      <c r="H1307" s="82" t="str">
        <f t="shared" ca="1" si="149"/>
        <v/>
      </c>
      <c r="I1307" s="82" t="str">
        <f t="shared" ca="1" si="150"/>
        <v/>
      </c>
    </row>
    <row r="1308" spans="2:9" ht="15" thickBot="1" x14ac:dyDescent="0.35">
      <c r="B1308" s="79" t="str">
        <f t="shared" ca="1" si="146"/>
        <v/>
      </c>
      <c r="C1308" s="80" t="str">
        <f t="shared" ca="1" si="147"/>
        <v/>
      </c>
      <c r="D1308" s="83" t="str">
        <f t="shared" ca="1" si="145"/>
        <v/>
      </c>
      <c r="E1308" s="81">
        <f t="shared" ca="1" si="144"/>
        <v>0</v>
      </c>
      <c r="F1308" s="83"/>
      <c r="G1308" s="82" t="str">
        <f t="shared" ca="1" si="148"/>
        <v/>
      </c>
      <c r="H1308" s="82" t="str">
        <f t="shared" ca="1" si="149"/>
        <v/>
      </c>
      <c r="I1308" s="82" t="str">
        <f t="shared" ca="1" si="150"/>
        <v/>
      </c>
    </row>
    <row r="1309" spans="2:9" ht="15" thickBot="1" x14ac:dyDescent="0.35">
      <c r="B1309" s="79" t="str">
        <f t="shared" ca="1" si="146"/>
        <v/>
      </c>
      <c r="C1309" s="80" t="str">
        <f t="shared" ca="1" si="147"/>
        <v/>
      </c>
      <c r="D1309" s="83" t="str">
        <f t="shared" ca="1" si="145"/>
        <v/>
      </c>
      <c r="E1309" s="81">
        <f t="shared" ca="1" si="144"/>
        <v>0</v>
      </c>
      <c r="F1309" s="83"/>
      <c r="G1309" s="82" t="str">
        <f t="shared" ca="1" si="148"/>
        <v/>
      </c>
      <c r="H1309" s="82" t="str">
        <f t="shared" ca="1" si="149"/>
        <v/>
      </c>
      <c r="I1309" s="82" t="str">
        <f t="shared" ca="1" si="150"/>
        <v/>
      </c>
    </row>
    <row r="1310" spans="2:9" ht="15" thickBot="1" x14ac:dyDescent="0.35">
      <c r="B1310" s="79" t="str">
        <f t="shared" ca="1" si="146"/>
        <v/>
      </c>
      <c r="C1310" s="80" t="str">
        <f t="shared" ca="1" si="147"/>
        <v/>
      </c>
      <c r="D1310" s="83" t="str">
        <f t="shared" ca="1" si="145"/>
        <v/>
      </c>
      <c r="E1310" s="81">
        <f t="shared" ca="1" si="144"/>
        <v>0</v>
      </c>
      <c r="F1310" s="83"/>
      <c r="G1310" s="82" t="str">
        <f t="shared" ca="1" si="148"/>
        <v/>
      </c>
      <c r="H1310" s="82" t="str">
        <f t="shared" ca="1" si="149"/>
        <v/>
      </c>
      <c r="I1310" s="82" t="str">
        <f t="shared" ca="1" si="150"/>
        <v/>
      </c>
    </row>
    <row r="1311" spans="2:9" ht="15" thickBot="1" x14ac:dyDescent="0.35">
      <c r="B1311" s="79" t="str">
        <f t="shared" ca="1" si="146"/>
        <v/>
      </c>
      <c r="C1311" s="80" t="str">
        <f t="shared" ca="1" si="147"/>
        <v/>
      </c>
      <c r="D1311" s="83" t="str">
        <f t="shared" ca="1" si="145"/>
        <v/>
      </c>
      <c r="E1311" s="81">
        <f t="shared" ca="1" si="144"/>
        <v>0</v>
      </c>
      <c r="F1311" s="83"/>
      <c r="G1311" s="82" t="str">
        <f t="shared" ca="1" si="148"/>
        <v/>
      </c>
      <c r="H1311" s="82" t="str">
        <f t="shared" ca="1" si="149"/>
        <v/>
      </c>
      <c r="I1311" s="82" t="str">
        <f t="shared" ca="1" si="150"/>
        <v/>
      </c>
    </row>
    <row r="1312" spans="2:9" ht="15" thickBot="1" x14ac:dyDescent="0.35">
      <c r="B1312" s="79" t="str">
        <f t="shared" ca="1" si="146"/>
        <v/>
      </c>
      <c r="C1312" s="80" t="str">
        <f t="shared" ca="1" si="147"/>
        <v/>
      </c>
      <c r="D1312" s="83" t="str">
        <f t="shared" ca="1" si="145"/>
        <v/>
      </c>
      <c r="E1312" s="81">
        <f t="shared" ca="1" si="144"/>
        <v>0</v>
      </c>
      <c r="F1312" s="83"/>
      <c r="G1312" s="82" t="str">
        <f t="shared" ca="1" si="148"/>
        <v/>
      </c>
      <c r="H1312" s="82" t="str">
        <f t="shared" ca="1" si="149"/>
        <v/>
      </c>
      <c r="I1312" s="82" t="str">
        <f t="shared" ca="1" si="150"/>
        <v/>
      </c>
    </row>
    <row r="1313" spans="2:9" ht="15" thickBot="1" x14ac:dyDescent="0.35">
      <c r="B1313" s="79" t="str">
        <f t="shared" ca="1" si="146"/>
        <v/>
      </c>
      <c r="C1313" s="80" t="str">
        <f t="shared" ca="1" si="147"/>
        <v/>
      </c>
      <c r="D1313" s="83" t="str">
        <f t="shared" ca="1" si="145"/>
        <v/>
      </c>
      <c r="E1313" s="81">
        <f t="shared" ca="1" si="144"/>
        <v>0</v>
      </c>
      <c r="F1313" s="83"/>
      <c r="G1313" s="82" t="str">
        <f t="shared" ca="1" si="148"/>
        <v/>
      </c>
      <c r="H1313" s="82" t="str">
        <f t="shared" ca="1" si="149"/>
        <v/>
      </c>
      <c r="I1313" s="82" t="str">
        <f t="shared" ca="1" si="150"/>
        <v/>
      </c>
    </row>
    <row r="1314" spans="2:9" ht="15" thickBot="1" x14ac:dyDescent="0.35">
      <c r="B1314" s="79" t="str">
        <f t="shared" ca="1" si="146"/>
        <v/>
      </c>
      <c r="C1314" s="80" t="str">
        <f t="shared" ca="1" si="147"/>
        <v/>
      </c>
      <c r="D1314" s="83" t="str">
        <f t="shared" ca="1" si="145"/>
        <v/>
      </c>
      <c r="E1314" s="81">
        <f t="shared" ca="1" si="144"/>
        <v>0</v>
      </c>
      <c r="F1314" s="83"/>
      <c r="G1314" s="82" t="str">
        <f t="shared" ca="1" si="148"/>
        <v/>
      </c>
      <c r="H1314" s="82" t="str">
        <f t="shared" ca="1" si="149"/>
        <v/>
      </c>
      <c r="I1314" s="82" t="str">
        <f t="shared" ca="1" si="150"/>
        <v/>
      </c>
    </row>
    <row r="1315" spans="2:9" ht="15" thickBot="1" x14ac:dyDescent="0.35">
      <c r="B1315" s="79" t="str">
        <f t="shared" ca="1" si="146"/>
        <v/>
      </c>
      <c r="C1315" s="80" t="str">
        <f t="shared" ca="1" si="147"/>
        <v/>
      </c>
      <c r="D1315" s="83" t="str">
        <f t="shared" ca="1" si="145"/>
        <v/>
      </c>
      <c r="E1315" s="81">
        <f t="shared" ca="1" si="144"/>
        <v>0</v>
      </c>
      <c r="F1315" s="83"/>
      <c r="G1315" s="82" t="str">
        <f t="shared" ca="1" si="148"/>
        <v/>
      </c>
      <c r="H1315" s="82" t="str">
        <f t="shared" ca="1" si="149"/>
        <v/>
      </c>
      <c r="I1315" s="82" t="str">
        <f t="shared" ca="1" si="150"/>
        <v/>
      </c>
    </row>
    <row r="1316" spans="2:9" ht="15" thickBot="1" x14ac:dyDescent="0.35">
      <c r="B1316" s="79" t="str">
        <f t="shared" ca="1" si="146"/>
        <v/>
      </c>
      <c r="C1316" s="80" t="str">
        <f t="shared" ca="1" si="147"/>
        <v/>
      </c>
      <c r="D1316" s="83" t="str">
        <f t="shared" ca="1" si="145"/>
        <v/>
      </c>
      <c r="E1316" s="81">
        <f t="shared" ref="E1316:E1379" ca="1" si="151">IFERROR(IF(I1315-D1316&lt;$E$13,0,IF(B1316=$I$17,$E$13,IF(B1316&lt;$I$17,0,IF(MOD(B1316-$I$17,$E$18)=0,$E$13,0)))),0)</f>
        <v>0</v>
      </c>
      <c r="F1316" s="83"/>
      <c r="G1316" s="82" t="str">
        <f t="shared" ca="1" si="148"/>
        <v/>
      </c>
      <c r="H1316" s="82" t="str">
        <f t="shared" ca="1" si="149"/>
        <v/>
      </c>
      <c r="I1316" s="82" t="str">
        <f t="shared" ca="1" si="150"/>
        <v/>
      </c>
    </row>
    <row r="1317" spans="2:9" ht="15" thickBot="1" x14ac:dyDescent="0.35">
      <c r="B1317" s="79" t="str">
        <f t="shared" ca="1" si="146"/>
        <v/>
      </c>
      <c r="C1317" s="80" t="str">
        <f t="shared" ca="1" si="147"/>
        <v/>
      </c>
      <c r="D1317" s="83" t="str">
        <f t="shared" ca="1" si="145"/>
        <v/>
      </c>
      <c r="E1317" s="81">
        <f t="shared" ca="1" si="151"/>
        <v>0</v>
      </c>
      <c r="F1317" s="83"/>
      <c r="G1317" s="82" t="str">
        <f t="shared" ca="1" si="148"/>
        <v/>
      </c>
      <c r="H1317" s="82" t="str">
        <f t="shared" ca="1" si="149"/>
        <v/>
      </c>
      <c r="I1317" s="82" t="str">
        <f t="shared" ca="1" si="150"/>
        <v/>
      </c>
    </row>
    <row r="1318" spans="2:9" ht="15" thickBot="1" x14ac:dyDescent="0.35">
      <c r="B1318" s="79" t="str">
        <f t="shared" ca="1" si="146"/>
        <v/>
      </c>
      <c r="C1318" s="80" t="str">
        <f t="shared" ca="1" si="147"/>
        <v/>
      </c>
      <c r="D1318" s="83" t="str">
        <f t="shared" ca="1" si="145"/>
        <v/>
      </c>
      <c r="E1318" s="81">
        <f t="shared" ca="1" si="151"/>
        <v>0</v>
      </c>
      <c r="F1318" s="83"/>
      <c r="G1318" s="82" t="str">
        <f t="shared" ca="1" si="148"/>
        <v/>
      </c>
      <c r="H1318" s="82" t="str">
        <f t="shared" ca="1" si="149"/>
        <v/>
      </c>
      <c r="I1318" s="82" t="str">
        <f t="shared" ca="1" si="150"/>
        <v/>
      </c>
    </row>
    <row r="1319" spans="2:9" ht="15" thickBot="1" x14ac:dyDescent="0.35">
      <c r="B1319" s="79" t="str">
        <f t="shared" ca="1" si="146"/>
        <v/>
      </c>
      <c r="C1319" s="80" t="str">
        <f t="shared" ca="1" si="147"/>
        <v/>
      </c>
      <c r="D1319" s="83" t="str">
        <f t="shared" ca="1" si="145"/>
        <v/>
      </c>
      <c r="E1319" s="81">
        <f t="shared" ca="1" si="151"/>
        <v>0</v>
      </c>
      <c r="F1319" s="83"/>
      <c r="G1319" s="82" t="str">
        <f t="shared" ca="1" si="148"/>
        <v/>
      </c>
      <c r="H1319" s="82" t="str">
        <f t="shared" ca="1" si="149"/>
        <v/>
      </c>
      <c r="I1319" s="82" t="str">
        <f t="shared" ca="1" si="150"/>
        <v/>
      </c>
    </row>
    <row r="1320" spans="2:9" ht="15" thickBot="1" x14ac:dyDescent="0.35">
      <c r="B1320" s="79" t="str">
        <f t="shared" ca="1" si="146"/>
        <v/>
      </c>
      <c r="C1320" s="80" t="str">
        <f t="shared" ca="1" si="147"/>
        <v/>
      </c>
      <c r="D1320" s="83" t="str">
        <f t="shared" ca="1" si="145"/>
        <v/>
      </c>
      <c r="E1320" s="81">
        <f t="shared" ca="1" si="151"/>
        <v>0</v>
      </c>
      <c r="F1320" s="83"/>
      <c r="G1320" s="82" t="str">
        <f t="shared" ca="1" si="148"/>
        <v/>
      </c>
      <c r="H1320" s="82" t="str">
        <f t="shared" ca="1" si="149"/>
        <v/>
      </c>
      <c r="I1320" s="82" t="str">
        <f t="shared" ca="1" si="150"/>
        <v/>
      </c>
    </row>
    <row r="1321" spans="2:9" ht="15" thickBot="1" x14ac:dyDescent="0.35">
      <c r="B1321" s="79" t="str">
        <f t="shared" ca="1" si="146"/>
        <v/>
      </c>
      <c r="C1321" s="80" t="str">
        <f t="shared" ca="1" si="147"/>
        <v/>
      </c>
      <c r="D1321" s="83" t="str">
        <f t="shared" ref="D1321:D1384" ca="1" si="152">IF(B1321="","",IF(I1320&lt;payment_5,I1320*(1+rate_5),payment_5))</f>
        <v/>
      </c>
      <c r="E1321" s="81">
        <f t="shared" ca="1" si="151"/>
        <v>0</v>
      </c>
      <c r="F1321" s="83"/>
      <c r="G1321" s="82" t="str">
        <f t="shared" ca="1" si="148"/>
        <v/>
      </c>
      <c r="H1321" s="82" t="str">
        <f t="shared" ca="1" si="149"/>
        <v/>
      </c>
      <c r="I1321" s="82" t="str">
        <f t="shared" ca="1" si="150"/>
        <v/>
      </c>
    </row>
    <row r="1322" spans="2:9" ht="15" thickBot="1" x14ac:dyDescent="0.35">
      <c r="B1322" s="79" t="str">
        <f t="shared" ca="1" si="146"/>
        <v/>
      </c>
      <c r="C1322" s="80" t="str">
        <f t="shared" ca="1" si="147"/>
        <v/>
      </c>
      <c r="D1322" s="83" t="str">
        <f t="shared" ca="1" si="152"/>
        <v/>
      </c>
      <c r="E1322" s="81">
        <f t="shared" ca="1" si="151"/>
        <v>0</v>
      </c>
      <c r="F1322" s="83"/>
      <c r="G1322" s="82" t="str">
        <f t="shared" ca="1" si="148"/>
        <v/>
      </c>
      <c r="H1322" s="82" t="str">
        <f t="shared" ca="1" si="149"/>
        <v/>
      </c>
      <c r="I1322" s="82" t="str">
        <f t="shared" ca="1" si="150"/>
        <v/>
      </c>
    </row>
    <row r="1323" spans="2:9" ht="15" thickBot="1" x14ac:dyDescent="0.35">
      <c r="B1323" s="79" t="str">
        <f t="shared" ca="1" si="146"/>
        <v/>
      </c>
      <c r="C1323" s="80" t="str">
        <f t="shared" ca="1" si="147"/>
        <v/>
      </c>
      <c r="D1323" s="83" t="str">
        <f t="shared" ca="1" si="152"/>
        <v/>
      </c>
      <c r="E1323" s="81">
        <f t="shared" ca="1" si="151"/>
        <v>0</v>
      </c>
      <c r="F1323" s="83"/>
      <c r="G1323" s="82" t="str">
        <f t="shared" ca="1" si="148"/>
        <v/>
      </c>
      <c r="H1323" s="82" t="str">
        <f t="shared" ca="1" si="149"/>
        <v/>
      </c>
      <c r="I1323" s="82" t="str">
        <f t="shared" ca="1" si="150"/>
        <v/>
      </c>
    </row>
    <row r="1324" spans="2:9" ht="15" thickBot="1" x14ac:dyDescent="0.35">
      <c r="B1324" s="79" t="str">
        <f t="shared" ca="1" si="146"/>
        <v/>
      </c>
      <c r="C1324" s="80" t="str">
        <f t="shared" ca="1" si="147"/>
        <v/>
      </c>
      <c r="D1324" s="83" t="str">
        <f t="shared" ca="1" si="152"/>
        <v/>
      </c>
      <c r="E1324" s="81">
        <f t="shared" ca="1" si="151"/>
        <v>0</v>
      </c>
      <c r="F1324" s="83"/>
      <c r="G1324" s="82" t="str">
        <f t="shared" ca="1" si="148"/>
        <v/>
      </c>
      <c r="H1324" s="82" t="str">
        <f t="shared" ca="1" si="149"/>
        <v/>
      </c>
      <c r="I1324" s="82" t="str">
        <f t="shared" ca="1" si="150"/>
        <v/>
      </c>
    </row>
    <row r="1325" spans="2:9" ht="15" thickBot="1" x14ac:dyDescent="0.35">
      <c r="B1325" s="79" t="str">
        <f t="shared" ca="1" si="146"/>
        <v/>
      </c>
      <c r="C1325" s="80" t="str">
        <f t="shared" ca="1" si="147"/>
        <v/>
      </c>
      <c r="D1325" s="83" t="str">
        <f t="shared" ca="1" si="152"/>
        <v/>
      </c>
      <c r="E1325" s="81">
        <f t="shared" ca="1" si="151"/>
        <v>0</v>
      </c>
      <c r="F1325" s="83"/>
      <c r="G1325" s="82" t="str">
        <f t="shared" ca="1" si="148"/>
        <v/>
      </c>
      <c r="H1325" s="82" t="str">
        <f t="shared" ca="1" si="149"/>
        <v/>
      </c>
      <c r="I1325" s="82" t="str">
        <f t="shared" ca="1" si="150"/>
        <v/>
      </c>
    </row>
    <row r="1326" spans="2:9" ht="15" thickBot="1" x14ac:dyDescent="0.35">
      <c r="B1326" s="79" t="str">
        <f t="shared" ca="1" si="146"/>
        <v/>
      </c>
      <c r="C1326" s="80" t="str">
        <f t="shared" ca="1" si="147"/>
        <v/>
      </c>
      <c r="D1326" s="83" t="str">
        <f t="shared" ca="1" si="152"/>
        <v/>
      </c>
      <c r="E1326" s="81">
        <f t="shared" ca="1" si="151"/>
        <v>0</v>
      </c>
      <c r="F1326" s="83"/>
      <c r="G1326" s="82" t="str">
        <f t="shared" ca="1" si="148"/>
        <v/>
      </c>
      <c r="H1326" s="82" t="str">
        <f t="shared" ca="1" si="149"/>
        <v/>
      </c>
      <c r="I1326" s="82" t="str">
        <f t="shared" ca="1" si="150"/>
        <v/>
      </c>
    </row>
    <row r="1327" spans="2:9" ht="15" thickBot="1" x14ac:dyDescent="0.35">
      <c r="B1327" s="79" t="str">
        <f t="shared" ref="B1327:B1390" ca="1" si="153">IFERROR(IF(I1326&lt;=0,"",B1326+1),"")</f>
        <v/>
      </c>
      <c r="C1327" s="80" t="str">
        <f t="shared" ca="1" si="147"/>
        <v/>
      </c>
      <c r="D1327" s="83" t="str">
        <f t="shared" ca="1" si="152"/>
        <v/>
      </c>
      <c r="E1327" s="81">
        <f t="shared" ca="1" si="151"/>
        <v>0</v>
      </c>
      <c r="F1327" s="83"/>
      <c r="G1327" s="82" t="str">
        <f t="shared" ca="1" si="148"/>
        <v/>
      </c>
      <c r="H1327" s="82" t="str">
        <f t="shared" ca="1" si="149"/>
        <v/>
      </c>
      <c r="I1327" s="82" t="str">
        <f t="shared" ca="1" si="150"/>
        <v/>
      </c>
    </row>
    <row r="1328" spans="2:9" ht="15" thickBot="1" x14ac:dyDescent="0.35">
      <c r="B1328" s="79" t="str">
        <f t="shared" ca="1" si="153"/>
        <v/>
      </c>
      <c r="C1328" s="80" t="str">
        <f t="shared" ca="1" si="147"/>
        <v/>
      </c>
      <c r="D1328" s="83" t="str">
        <f t="shared" ca="1" si="152"/>
        <v/>
      </c>
      <c r="E1328" s="81">
        <f t="shared" ca="1" si="151"/>
        <v>0</v>
      </c>
      <c r="F1328" s="83"/>
      <c r="G1328" s="82" t="str">
        <f t="shared" ca="1" si="148"/>
        <v/>
      </c>
      <c r="H1328" s="82" t="str">
        <f t="shared" ca="1" si="149"/>
        <v/>
      </c>
      <c r="I1328" s="82" t="str">
        <f t="shared" ca="1" si="150"/>
        <v/>
      </c>
    </row>
    <row r="1329" spans="2:9" ht="15" thickBot="1" x14ac:dyDescent="0.35">
      <c r="B1329" s="79" t="str">
        <f t="shared" ca="1" si="153"/>
        <v/>
      </c>
      <c r="C1329" s="80" t="str">
        <f t="shared" ca="1" si="147"/>
        <v/>
      </c>
      <c r="D1329" s="83" t="str">
        <f t="shared" ca="1" si="152"/>
        <v/>
      </c>
      <c r="E1329" s="81">
        <f t="shared" ca="1" si="151"/>
        <v>0</v>
      </c>
      <c r="F1329" s="83"/>
      <c r="G1329" s="82" t="str">
        <f t="shared" ca="1" si="148"/>
        <v/>
      </c>
      <c r="H1329" s="82" t="str">
        <f t="shared" ca="1" si="149"/>
        <v/>
      </c>
      <c r="I1329" s="82" t="str">
        <f t="shared" ca="1" si="150"/>
        <v/>
      </c>
    </row>
    <row r="1330" spans="2:9" ht="15" thickBot="1" x14ac:dyDescent="0.35">
      <c r="B1330" s="79" t="str">
        <f t="shared" ca="1" si="153"/>
        <v/>
      </c>
      <c r="C1330" s="80" t="str">
        <f t="shared" ca="1" si="147"/>
        <v/>
      </c>
      <c r="D1330" s="83" t="str">
        <f t="shared" ca="1" si="152"/>
        <v/>
      </c>
      <c r="E1330" s="81">
        <f t="shared" ca="1" si="151"/>
        <v>0</v>
      </c>
      <c r="F1330" s="83"/>
      <c r="G1330" s="82" t="str">
        <f t="shared" ca="1" si="148"/>
        <v/>
      </c>
      <c r="H1330" s="82" t="str">
        <f t="shared" ca="1" si="149"/>
        <v/>
      </c>
      <c r="I1330" s="82" t="str">
        <f t="shared" ca="1" si="150"/>
        <v/>
      </c>
    </row>
    <row r="1331" spans="2:9" ht="15" thickBot="1" x14ac:dyDescent="0.35">
      <c r="B1331" s="79" t="str">
        <f t="shared" ca="1" si="153"/>
        <v/>
      </c>
      <c r="C1331" s="80" t="str">
        <f t="shared" ca="1" si="147"/>
        <v/>
      </c>
      <c r="D1331" s="83" t="str">
        <f t="shared" ca="1" si="152"/>
        <v/>
      </c>
      <c r="E1331" s="81">
        <f t="shared" ca="1" si="151"/>
        <v>0</v>
      </c>
      <c r="F1331" s="83"/>
      <c r="G1331" s="82" t="str">
        <f t="shared" ca="1" si="148"/>
        <v/>
      </c>
      <c r="H1331" s="82" t="str">
        <f t="shared" ca="1" si="149"/>
        <v/>
      </c>
      <c r="I1331" s="82" t="str">
        <f t="shared" ca="1" si="150"/>
        <v/>
      </c>
    </row>
    <row r="1332" spans="2:9" ht="15" thickBot="1" x14ac:dyDescent="0.35">
      <c r="B1332" s="79" t="str">
        <f t="shared" ca="1" si="153"/>
        <v/>
      </c>
      <c r="C1332" s="80" t="str">
        <f t="shared" ca="1" si="147"/>
        <v/>
      </c>
      <c r="D1332" s="83" t="str">
        <f t="shared" ca="1" si="152"/>
        <v/>
      </c>
      <c r="E1332" s="81">
        <f t="shared" ca="1" si="151"/>
        <v>0</v>
      </c>
      <c r="F1332" s="83"/>
      <c r="G1332" s="82" t="str">
        <f t="shared" ca="1" si="148"/>
        <v/>
      </c>
      <c r="H1332" s="82" t="str">
        <f t="shared" ca="1" si="149"/>
        <v/>
      </c>
      <c r="I1332" s="82" t="str">
        <f t="shared" ca="1" si="150"/>
        <v/>
      </c>
    </row>
    <row r="1333" spans="2:9" ht="15" thickBot="1" x14ac:dyDescent="0.35">
      <c r="B1333" s="79" t="str">
        <f t="shared" ca="1" si="153"/>
        <v/>
      </c>
      <c r="C1333" s="80" t="str">
        <f t="shared" ca="1" si="147"/>
        <v/>
      </c>
      <c r="D1333" s="83" t="str">
        <f t="shared" ca="1" si="152"/>
        <v/>
      </c>
      <c r="E1333" s="81">
        <f t="shared" ca="1" si="151"/>
        <v>0</v>
      </c>
      <c r="F1333" s="83"/>
      <c r="G1333" s="82" t="str">
        <f t="shared" ca="1" si="148"/>
        <v/>
      </c>
      <c r="H1333" s="82" t="str">
        <f t="shared" ca="1" si="149"/>
        <v/>
      </c>
      <c r="I1333" s="82" t="str">
        <f t="shared" ca="1" si="150"/>
        <v/>
      </c>
    </row>
    <row r="1334" spans="2:9" ht="15" thickBot="1" x14ac:dyDescent="0.35">
      <c r="B1334" s="79" t="str">
        <f t="shared" ca="1" si="153"/>
        <v/>
      </c>
      <c r="C1334" s="80" t="str">
        <f t="shared" ca="1" si="147"/>
        <v/>
      </c>
      <c r="D1334" s="83" t="str">
        <f t="shared" ca="1" si="152"/>
        <v/>
      </c>
      <c r="E1334" s="81">
        <f t="shared" ca="1" si="151"/>
        <v>0</v>
      </c>
      <c r="F1334" s="83"/>
      <c r="G1334" s="82" t="str">
        <f t="shared" ca="1" si="148"/>
        <v/>
      </c>
      <c r="H1334" s="82" t="str">
        <f t="shared" ca="1" si="149"/>
        <v/>
      </c>
      <c r="I1334" s="82" t="str">
        <f t="shared" ca="1" si="150"/>
        <v/>
      </c>
    </row>
    <row r="1335" spans="2:9" ht="15" thickBot="1" x14ac:dyDescent="0.35">
      <c r="B1335" s="79" t="str">
        <f t="shared" ca="1" si="153"/>
        <v/>
      </c>
      <c r="C1335" s="80" t="str">
        <f t="shared" ca="1" si="147"/>
        <v/>
      </c>
      <c r="D1335" s="83" t="str">
        <f t="shared" ca="1" si="152"/>
        <v/>
      </c>
      <c r="E1335" s="81">
        <f t="shared" ca="1" si="151"/>
        <v>0</v>
      </c>
      <c r="F1335" s="83"/>
      <c r="G1335" s="82" t="str">
        <f t="shared" ca="1" si="148"/>
        <v/>
      </c>
      <c r="H1335" s="82" t="str">
        <f t="shared" ca="1" si="149"/>
        <v/>
      </c>
      <c r="I1335" s="82" t="str">
        <f t="shared" ca="1" si="150"/>
        <v/>
      </c>
    </row>
    <row r="1336" spans="2:9" ht="15" thickBot="1" x14ac:dyDescent="0.35">
      <c r="B1336" s="79" t="str">
        <f t="shared" ca="1" si="153"/>
        <v/>
      </c>
      <c r="C1336" s="80" t="str">
        <f t="shared" ca="1" si="147"/>
        <v/>
      </c>
      <c r="D1336" s="83" t="str">
        <f t="shared" ca="1" si="152"/>
        <v/>
      </c>
      <c r="E1336" s="81">
        <f t="shared" ca="1" si="151"/>
        <v>0</v>
      </c>
      <c r="F1336" s="83"/>
      <c r="G1336" s="82" t="str">
        <f t="shared" ca="1" si="148"/>
        <v/>
      </c>
      <c r="H1336" s="82" t="str">
        <f t="shared" ca="1" si="149"/>
        <v/>
      </c>
      <c r="I1336" s="82" t="str">
        <f t="shared" ca="1" si="150"/>
        <v/>
      </c>
    </row>
    <row r="1337" spans="2:9" ht="15" thickBot="1" x14ac:dyDescent="0.35">
      <c r="B1337" s="79" t="str">
        <f t="shared" ca="1" si="153"/>
        <v/>
      </c>
      <c r="C1337" s="80" t="str">
        <f t="shared" ca="1" si="147"/>
        <v/>
      </c>
      <c r="D1337" s="83" t="str">
        <f t="shared" ca="1" si="152"/>
        <v/>
      </c>
      <c r="E1337" s="81">
        <f t="shared" ca="1" si="151"/>
        <v>0</v>
      </c>
      <c r="F1337" s="83"/>
      <c r="G1337" s="82" t="str">
        <f t="shared" ca="1" si="148"/>
        <v/>
      </c>
      <c r="H1337" s="82" t="str">
        <f t="shared" ca="1" si="149"/>
        <v/>
      </c>
      <c r="I1337" s="82" t="str">
        <f t="shared" ca="1" si="150"/>
        <v/>
      </c>
    </row>
    <row r="1338" spans="2:9" ht="15" thickBot="1" x14ac:dyDescent="0.35">
      <c r="B1338" s="79" t="str">
        <f t="shared" ca="1" si="153"/>
        <v/>
      </c>
      <c r="C1338" s="80" t="str">
        <f t="shared" ca="1" si="147"/>
        <v/>
      </c>
      <c r="D1338" s="83" t="str">
        <f t="shared" ca="1" si="152"/>
        <v/>
      </c>
      <c r="E1338" s="81">
        <f t="shared" ca="1" si="151"/>
        <v>0</v>
      </c>
      <c r="F1338" s="83"/>
      <c r="G1338" s="82" t="str">
        <f t="shared" ca="1" si="148"/>
        <v/>
      </c>
      <c r="H1338" s="82" t="str">
        <f t="shared" ca="1" si="149"/>
        <v/>
      </c>
      <c r="I1338" s="82" t="str">
        <f t="shared" ca="1" si="150"/>
        <v/>
      </c>
    </row>
    <row r="1339" spans="2:9" ht="15" thickBot="1" x14ac:dyDescent="0.35">
      <c r="B1339" s="79" t="str">
        <f t="shared" ca="1" si="153"/>
        <v/>
      </c>
      <c r="C1339" s="80" t="str">
        <f t="shared" ca="1" si="147"/>
        <v/>
      </c>
      <c r="D1339" s="83" t="str">
        <f t="shared" ca="1" si="152"/>
        <v/>
      </c>
      <c r="E1339" s="81">
        <f t="shared" ca="1" si="151"/>
        <v>0</v>
      </c>
      <c r="F1339" s="83"/>
      <c r="G1339" s="82" t="str">
        <f t="shared" ca="1" si="148"/>
        <v/>
      </c>
      <c r="H1339" s="82" t="str">
        <f t="shared" ca="1" si="149"/>
        <v/>
      </c>
      <c r="I1339" s="82" t="str">
        <f t="shared" ca="1" si="150"/>
        <v/>
      </c>
    </row>
    <row r="1340" spans="2:9" ht="15" thickBot="1" x14ac:dyDescent="0.35">
      <c r="B1340" s="79" t="str">
        <f t="shared" ca="1" si="153"/>
        <v/>
      </c>
      <c r="C1340" s="80" t="str">
        <f t="shared" ca="1" si="147"/>
        <v/>
      </c>
      <c r="D1340" s="83" t="str">
        <f t="shared" ca="1" si="152"/>
        <v/>
      </c>
      <c r="E1340" s="81">
        <f t="shared" ca="1" si="151"/>
        <v>0</v>
      </c>
      <c r="F1340" s="83"/>
      <c r="G1340" s="82" t="str">
        <f t="shared" ca="1" si="148"/>
        <v/>
      </c>
      <c r="H1340" s="82" t="str">
        <f t="shared" ca="1" si="149"/>
        <v/>
      </c>
      <c r="I1340" s="82" t="str">
        <f t="shared" ca="1" si="150"/>
        <v/>
      </c>
    </row>
    <row r="1341" spans="2:9" ht="15" thickBot="1" x14ac:dyDescent="0.35">
      <c r="B1341" s="79" t="str">
        <f t="shared" ca="1" si="153"/>
        <v/>
      </c>
      <c r="C1341" s="80" t="str">
        <f t="shared" ca="1" si="147"/>
        <v/>
      </c>
      <c r="D1341" s="83" t="str">
        <f t="shared" ca="1" si="152"/>
        <v/>
      </c>
      <c r="E1341" s="81">
        <f t="shared" ca="1" si="151"/>
        <v>0</v>
      </c>
      <c r="F1341" s="83"/>
      <c r="G1341" s="82" t="str">
        <f t="shared" ca="1" si="148"/>
        <v/>
      </c>
      <c r="H1341" s="82" t="str">
        <f t="shared" ca="1" si="149"/>
        <v/>
      </c>
      <c r="I1341" s="82" t="str">
        <f t="shared" ca="1" si="150"/>
        <v/>
      </c>
    </row>
    <row r="1342" spans="2:9" ht="15" thickBot="1" x14ac:dyDescent="0.35">
      <c r="B1342" s="79" t="str">
        <f t="shared" ca="1" si="153"/>
        <v/>
      </c>
      <c r="C1342" s="80" t="str">
        <f t="shared" ca="1" si="147"/>
        <v/>
      </c>
      <c r="D1342" s="83" t="str">
        <f t="shared" ca="1" si="152"/>
        <v/>
      </c>
      <c r="E1342" s="81">
        <f t="shared" ca="1" si="151"/>
        <v>0</v>
      </c>
      <c r="F1342" s="83"/>
      <c r="G1342" s="82" t="str">
        <f t="shared" ca="1" si="148"/>
        <v/>
      </c>
      <c r="H1342" s="82" t="str">
        <f t="shared" ca="1" si="149"/>
        <v/>
      </c>
      <c r="I1342" s="82" t="str">
        <f t="shared" ca="1" si="150"/>
        <v/>
      </c>
    </row>
    <row r="1343" spans="2:9" ht="15" thickBot="1" x14ac:dyDescent="0.35">
      <c r="B1343" s="79" t="str">
        <f t="shared" ca="1" si="153"/>
        <v/>
      </c>
      <c r="C1343" s="80" t="str">
        <f t="shared" ca="1" si="147"/>
        <v/>
      </c>
      <c r="D1343" s="83" t="str">
        <f t="shared" ca="1" si="152"/>
        <v/>
      </c>
      <c r="E1343" s="81">
        <f t="shared" ca="1" si="151"/>
        <v>0</v>
      </c>
      <c r="F1343" s="83"/>
      <c r="G1343" s="82" t="str">
        <f t="shared" ca="1" si="148"/>
        <v/>
      </c>
      <c r="H1343" s="82" t="str">
        <f t="shared" ca="1" si="149"/>
        <v/>
      </c>
      <c r="I1343" s="82" t="str">
        <f t="shared" ca="1" si="150"/>
        <v/>
      </c>
    </row>
    <row r="1344" spans="2:9" ht="15" thickBot="1" x14ac:dyDescent="0.35">
      <c r="B1344" s="79" t="str">
        <f t="shared" ca="1" si="153"/>
        <v/>
      </c>
      <c r="C1344" s="80" t="str">
        <f t="shared" ca="1" si="147"/>
        <v/>
      </c>
      <c r="D1344" s="83" t="str">
        <f t="shared" ca="1" si="152"/>
        <v/>
      </c>
      <c r="E1344" s="81">
        <f t="shared" ca="1" si="151"/>
        <v>0</v>
      </c>
      <c r="F1344" s="83"/>
      <c r="G1344" s="82" t="str">
        <f t="shared" ca="1" si="148"/>
        <v/>
      </c>
      <c r="H1344" s="82" t="str">
        <f t="shared" ca="1" si="149"/>
        <v/>
      </c>
      <c r="I1344" s="82" t="str">
        <f t="shared" ca="1" si="150"/>
        <v/>
      </c>
    </row>
    <row r="1345" spans="2:9" ht="15" thickBot="1" x14ac:dyDescent="0.35">
      <c r="B1345" s="79" t="str">
        <f t="shared" ca="1" si="153"/>
        <v/>
      </c>
      <c r="C1345" s="80" t="str">
        <f t="shared" ca="1" si="147"/>
        <v/>
      </c>
      <c r="D1345" s="83" t="str">
        <f t="shared" ca="1" si="152"/>
        <v/>
      </c>
      <c r="E1345" s="81">
        <f t="shared" ca="1" si="151"/>
        <v>0</v>
      </c>
      <c r="F1345" s="83"/>
      <c r="G1345" s="82" t="str">
        <f t="shared" ca="1" si="148"/>
        <v/>
      </c>
      <c r="H1345" s="82" t="str">
        <f t="shared" ca="1" si="149"/>
        <v/>
      </c>
      <c r="I1345" s="82" t="str">
        <f t="shared" ca="1" si="150"/>
        <v/>
      </c>
    </row>
    <row r="1346" spans="2:9" ht="15" thickBot="1" x14ac:dyDescent="0.35">
      <c r="B1346" s="79" t="str">
        <f t="shared" ca="1" si="153"/>
        <v/>
      </c>
      <c r="C1346" s="80" t="str">
        <f t="shared" ca="1" si="147"/>
        <v/>
      </c>
      <c r="D1346" s="83" t="str">
        <f t="shared" ca="1" si="152"/>
        <v/>
      </c>
      <c r="E1346" s="81">
        <f t="shared" ca="1" si="151"/>
        <v>0</v>
      </c>
      <c r="F1346" s="83"/>
      <c r="G1346" s="82" t="str">
        <f t="shared" ca="1" si="148"/>
        <v/>
      </c>
      <c r="H1346" s="82" t="str">
        <f t="shared" ca="1" si="149"/>
        <v/>
      </c>
      <c r="I1346" s="82" t="str">
        <f t="shared" ca="1" si="150"/>
        <v/>
      </c>
    </row>
    <row r="1347" spans="2:9" ht="15" thickBot="1" x14ac:dyDescent="0.35">
      <c r="B1347" s="79" t="str">
        <f t="shared" ca="1" si="153"/>
        <v/>
      </c>
      <c r="C1347" s="80" t="str">
        <f t="shared" ca="1" si="147"/>
        <v/>
      </c>
      <c r="D1347" s="83" t="str">
        <f t="shared" ca="1" si="152"/>
        <v/>
      </c>
      <c r="E1347" s="81">
        <f t="shared" ca="1" si="151"/>
        <v>0</v>
      </c>
      <c r="F1347" s="83"/>
      <c r="G1347" s="82" t="str">
        <f t="shared" ca="1" si="148"/>
        <v/>
      </c>
      <c r="H1347" s="82" t="str">
        <f t="shared" ca="1" si="149"/>
        <v/>
      </c>
      <c r="I1347" s="82" t="str">
        <f t="shared" ca="1" si="150"/>
        <v/>
      </c>
    </row>
    <row r="1348" spans="2:9" ht="15" thickBot="1" x14ac:dyDescent="0.35">
      <c r="B1348" s="79" t="str">
        <f t="shared" ca="1" si="153"/>
        <v/>
      </c>
      <c r="C1348" s="80" t="str">
        <f t="shared" ca="1" si="147"/>
        <v/>
      </c>
      <c r="D1348" s="83" t="str">
        <f t="shared" ca="1" si="152"/>
        <v/>
      </c>
      <c r="E1348" s="81">
        <f t="shared" ca="1" si="151"/>
        <v>0</v>
      </c>
      <c r="F1348" s="83"/>
      <c r="G1348" s="82" t="str">
        <f t="shared" ca="1" si="148"/>
        <v/>
      </c>
      <c r="H1348" s="82" t="str">
        <f t="shared" ca="1" si="149"/>
        <v/>
      </c>
      <c r="I1348" s="82" t="str">
        <f t="shared" ca="1" si="150"/>
        <v/>
      </c>
    </row>
    <row r="1349" spans="2:9" ht="15" thickBot="1" x14ac:dyDescent="0.35">
      <c r="B1349" s="79" t="str">
        <f t="shared" ca="1" si="153"/>
        <v/>
      </c>
      <c r="C1349" s="80" t="str">
        <f t="shared" ca="1" si="147"/>
        <v/>
      </c>
      <c r="D1349" s="83" t="str">
        <f t="shared" ca="1" si="152"/>
        <v/>
      </c>
      <c r="E1349" s="81">
        <f t="shared" ca="1" si="151"/>
        <v>0</v>
      </c>
      <c r="F1349" s="83"/>
      <c r="G1349" s="82" t="str">
        <f t="shared" ca="1" si="148"/>
        <v/>
      </c>
      <c r="H1349" s="82" t="str">
        <f t="shared" ca="1" si="149"/>
        <v/>
      </c>
      <c r="I1349" s="82" t="str">
        <f t="shared" ca="1" si="150"/>
        <v/>
      </c>
    </row>
    <row r="1350" spans="2:9" ht="15" thickBot="1" x14ac:dyDescent="0.35">
      <c r="B1350" s="79" t="str">
        <f t="shared" ca="1" si="153"/>
        <v/>
      </c>
      <c r="C1350" s="80" t="str">
        <f t="shared" ca="1" si="147"/>
        <v/>
      </c>
      <c r="D1350" s="83" t="str">
        <f t="shared" ca="1" si="152"/>
        <v/>
      </c>
      <c r="E1350" s="81">
        <f t="shared" ca="1" si="151"/>
        <v>0</v>
      </c>
      <c r="F1350" s="83"/>
      <c r="G1350" s="82" t="str">
        <f t="shared" ca="1" si="148"/>
        <v/>
      </c>
      <c r="H1350" s="82" t="str">
        <f t="shared" ca="1" si="149"/>
        <v/>
      </c>
      <c r="I1350" s="82" t="str">
        <f t="shared" ca="1" si="150"/>
        <v/>
      </c>
    </row>
    <row r="1351" spans="2:9" ht="15" thickBot="1" x14ac:dyDescent="0.35">
      <c r="B1351" s="79" t="str">
        <f t="shared" ca="1" si="153"/>
        <v/>
      </c>
      <c r="C1351" s="80" t="str">
        <f t="shared" ca="1" si="147"/>
        <v/>
      </c>
      <c r="D1351" s="83" t="str">
        <f t="shared" ca="1" si="152"/>
        <v/>
      </c>
      <c r="E1351" s="81">
        <f t="shared" ca="1" si="151"/>
        <v>0</v>
      </c>
      <c r="F1351" s="83"/>
      <c r="G1351" s="82" t="str">
        <f t="shared" ca="1" si="148"/>
        <v/>
      </c>
      <c r="H1351" s="82" t="str">
        <f t="shared" ca="1" si="149"/>
        <v/>
      </c>
      <c r="I1351" s="82" t="str">
        <f t="shared" ca="1" si="150"/>
        <v/>
      </c>
    </row>
    <row r="1352" spans="2:9" ht="15" thickBot="1" x14ac:dyDescent="0.35">
      <c r="B1352" s="79" t="str">
        <f t="shared" ca="1" si="153"/>
        <v/>
      </c>
      <c r="C1352" s="80" t="str">
        <f t="shared" ca="1" si="147"/>
        <v/>
      </c>
      <c r="D1352" s="83" t="str">
        <f t="shared" ca="1" si="152"/>
        <v/>
      </c>
      <c r="E1352" s="81">
        <f t="shared" ca="1" si="151"/>
        <v>0</v>
      </c>
      <c r="F1352" s="83"/>
      <c r="G1352" s="82" t="str">
        <f t="shared" ca="1" si="148"/>
        <v/>
      </c>
      <c r="H1352" s="82" t="str">
        <f t="shared" ca="1" si="149"/>
        <v/>
      </c>
      <c r="I1352" s="82" t="str">
        <f t="shared" ca="1" si="150"/>
        <v/>
      </c>
    </row>
    <row r="1353" spans="2:9" ht="15" thickBot="1" x14ac:dyDescent="0.35">
      <c r="B1353" s="79" t="str">
        <f t="shared" ca="1" si="153"/>
        <v/>
      </c>
      <c r="C1353" s="80" t="str">
        <f t="shared" ca="1" si="147"/>
        <v/>
      </c>
      <c r="D1353" s="83" t="str">
        <f t="shared" ca="1" si="152"/>
        <v/>
      </c>
      <c r="E1353" s="81">
        <f t="shared" ca="1" si="151"/>
        <v>0</v>
      </c>
      <c r="F1353" s="83"/>
      <c r="G1353" s="82" t="str">
        <f t="shared" ca="1" si="148"/>
        <v/>
      </c>
      <c r="H1353" s="82" t="str">
        <f t="shared" ca="1" si="149"/>
        <v/>
      </c>
      <c r="I1353" s="82" t="str">
        <f t="shared" ca="1" si="150"/>
        <v/>
      </c>
    </row>
    <row r="1354" spans="2:9" ht="15" thickBot="1" x14ac:dyDescent="0.35">
      <c r="B1354" s="79" t="str">
        <f t="shared" ca="1" si="153"/>
        <v/>
      </c>
      <c r="C1354" s="80" t="str">
        <f t="shared" ca="1" si="147"/>
        <v/>
      </c>
      <c r="D1354" s="83" t="str">
        <f t="shared" ca="1" si="152"/>
        <v/>
      </c>
      <c r="E1354" s="81">
        <f t="shared" ca="1" si="151"/>
        <v>0</v>
      </c>
      <c r="F1354" s="83"/>
      <c r="G1354" s="82" t="str">
        <f t="shared" ca="1" si="148"/>
        <v/>
      </c>
      <c r="H1354" s="82" t="str">
        <f t="shared" ca="1" si="149"/>
        <v/>
      </c>
      <c r="I1354" s="82" t="str">
        <f t="shared" ca="1" si="150"/>
        <v/>
      </c>
    </row>
    <row r="1355" spans="2:9" ht="15" thickBot="1" x14ac:dyDescent="0.35">
      <c r="B1355" s="79" t="str">
        <f t="shared" ca="1" si="153"/>
        <v/>
      </c>
      <c r="C1355" s="80" t="str">
        <f t="shared" ca="1" si="147"/>
        <v/>
      </c>
      <c r="D1355" s="83" t="str">
        <f t="shared" ca="1" si="152"/>
        <v/>
      </c>
      <c r="E1355" s="81">
        <f t="shared" ca="1" si="151"/>
        <v>0</v>
      </c>
      <c r="F1355" s="83"/>
      <c r="G1355" s="82" t="str">
        <f t="shared" ca="1" si="148"/>
        <v/>
      </c>
      <c r="H1355" s="82" t="str">
        <f t="shared" ca="1" si="149"/>
        <v/>
      </c>
      <c r="I1355" s="82" t="str">
        <f t="shared" ca="1" si="150"/>
        <v/>
      </c>
    </row>
    <row r="1356" spans="2:9" ht="15" thickBot="1" x14ac:dyDescent="0.35">
      <c r="B1356" s="79" t="str">
        <f t="shared" ca="1" si="153"/>
        <v/>
      </c>
      <c r="C1356" s="80" t="str">
        <f t="shared" ca="1" si="147"/>
        <v/>
      </c>
      <c r="D1356" s="83" t="str">
        <f t="shared" ca="1" si="152"/>
        <v/>
      </c>
      <c r="E1356" s="81">
        <f t="shared" ca="1" si="151"/>
        <v>0</v>
      </c>
      <c r="F1356" s="83"/>
      <c r="G1356" s="82" t="str">
        <f t="shared" ca="1" si="148"/>
        <v/>
      </c>
      <c r="H1356" s="82" t="str">
        <f t="shared" ca="1" si="149"/>
        <v/>
      </c>
      <c r="I1356" s="82" t="str">
        <f t="shared" ca="1" si="150"/>
        <v/>
      </c>
    </row>
    <row r="1357" spans="2:9" ht="15" thickBot="1" x14ac:dyDescent="0.35">
      <c r="B1357" s="79" t="str">
        <f t="shared" ca="1" si="153"/>
        <v/>
      </c>
      <c r="C1357" s="80" t="str">
        <f t="shared" ca="1" si="147"/>
        <v/>
      </c>
      <c r="D1357" s="83" t="str">
        <f t="shared" ca="1" si="152"/>
        <v/>
      </c>
      <c r="E1357" s="81">
        <f t="shared" ca="1" si="151"/>
        <v>0</v>
      </c>
      <c r="F1357" s="83"/>
      <c r="G1357" s="82" t="str">
        <f t="shared" ca="1" si="148"/>
        <v/>
      </c>
      <c r="H1357" s="82" t="str">
        <f t="shared" ca="1" si="149"/>
        <v/>
      </c>
      <c r="I1357" s="82" t="str">
        <f t="shared" ca="1" si="150"/>
        <v/>
      </c>
    </row>
    <row r="1358" spans="2:9" ht="15" thickBot="1" x14ac:dyDescent="0.35">
      <c r="B1358" s="79" t="str">
        <f t="shared" ca="1" si="153"/>
        <v/>
      </c>
      <c r="C1358" s="80" t="str">
        <f t="shared" ca="1" si="147"/>
        <v/>
      </c>
      <c r="D1358" s="83" t="str">
        <f t="shared" ca="1" si="152"/>
        <v/>
      </c>
      <c r="E1358" s="81">
        <f t="shared" ca="1" si="151"/>
        <v>0</v>
      </c>
      <c r="F1358" s="83"/>
      <c r="G1358" s="82" t="str">
        <f t="shared" ca="1" si="148"/>
        <v/>
      </c>
      <c r="H1358" s="82" t="str">
        <f t="shared" ca="1" si="149"/>
        <v/>
      </c>
      <c r="I1358" s="82" t="str">
        <f t="shared" ca="1" si="150"/>
        <v/>
      </c>
    </row>
    <row r="1359" spans="2:9" ht="15" thickBot="1" x14ac:dyDescent="0.35">
      <c r="B1359" s="79" t="str">
        <f t="shared" ca="1" si="153"/>
        <v/>
      </c>
      <c r="C1359" s="80" t="str">
        <f t="shared" ca="1" si="147"/>
        <v/>
      </c>
      <c r="D1359" s="83" t="str">
        <f t="shared" ca="1" si="152"/>
        <v/>
      </c>
      <c r="E1359" s="81">
        <f t="shared" ca="1" si="151"/>
        <v>0</v>
      </c>
      <c r="F1359" s="83"/>
      <c r="G1359" s="82" t="str">
        <f t="shared" ca="1" si="148"/>
        <v/>
      </c>
      <c r="H1359" s="82" t="str">
        <f t="shared" ca="1" si="149"/>
        <v/>
      </c>
      <c r="I1359" s="82" t="str">
        <f t="shared" ca="1" si="150"/>
        <v/>
      </c>
    </row>
    <row r="1360" spans="2:9" ht="15" thickBot="1" x14ac:dyDescent="0.35">
      <c r="B1360" s="79" t="str">
        <f t="shared" ca="1" si="153"/>
        <v/>
      </c>
      <c r="C1360" s="80" t="str">
        <f t="shared" ca="1" si="147"/>
        <v/>
      </c>
      <c r="D1360" s="83" t="str">
        <f t="shared" ca="1" si="152"/>
        <v/>
      </c>
      <c r="E1360" s="81">
        <f t="shared" ca="1" si="151"/>
        <v>0</v>
      </c>
      <c r="F1360" s="83"/>
      <c r="G1360" s="82" t="str">
        <f t="shared" ca="1" si="148"/>
        <v/>
      </c>
      <c r="H1360" s="82" t="str">
        <f t="shared" ca="1" si="149"/>
        <v/>
      </c>
      <c r="I1360" s="82" t="str">
        <f t="shared" ca="1" si="150"/>
        <v/>
      </c>
    </row>
    <row r="1361" spans="2:9" ht="15" thickBot="1" x14ac:dyDescent="0.35">
      <c r="B1361" s="79" t="str">
        <f t="shared" ca="1" si="153"/>
        <v/>
      </c>
      <c r="C1361" s="80" t="str">
        <f t="shared" ca="1" si="147"/>
        <v/>
      </c>
      <c r="D1361" s="83" t="str">
        <f t="shared" ca="1" si="152"/>
        <v/>
      </c>
      <c r="E1361" s="81">
        <f t="shared" ca="1" si="151"/>
        <v>0</v>
      </c>
      <c r="F1361" s="83"/>
      <c r="G1361" s="82" t="str">
        <f t="shared" ca="1" si="148"/>
        <v/>
      </c>
      <c r="H1361" s="82" t="str">
        <f t="shared" ca="1" si="149"/>
        <v/>
      </c>
      <c r="I1361" s="82" t="str">
        <f t="shared" ca="1" si="150"/>
        <v/>
      </c>
    </row>
    <row r="1362" spans="2:9" ht="15" thickBot="1" x14ac:dyDescent="0.35">
      <c r="B1362" s="79" t="str">
        <f t="shared" ca="1" si="153"/>
        <v/>
      </c>
      <c r="C1362" s="80" t="str">
        <f t="shared" ca="1" si="147"/>
        <v/>
      </c>
      <c r="D1362" s="83" t="str">
        <f t="shared" ca="1" si="152"/>
        <v/>
      </c>
      <c r="E1362" s="81">
        <f t="shared" ca="1" si="151"/>
        <v>0</v>
      </c>
      <c r="F1362" s="83"/>
      <c r="G1362" s="82" t="str">
        <f t="shared" ca="1" si="148"/>
        <v/>
      </c>
      <c r="H1362" s="82" t="str">
        <f t="shared" ca="1" si="149"/>
        <v/>
      </c>
      <c r="I1362" s="82" t="str">
        <f t="shared" ca="1" si="150"/>
        <v/>
      </c>
    </row>
    <row r="1363" spans="2:9" ht="15" thickBot="1" x14ac:dyDescent="0.35">
      <c r="B1363" s="79" t="str">
        <f t="shared" ca="1" si="153"/>
        <v/>
      </c>
      <c r="C1363" s="80" t="str">
        <f t="shared" ca="1" si="147"/>
        <v/>
      </c>
      <c r="D1363" s="83" t="str">
        <f t="shared" ca="1" si="152"/>
        <v/>
      </c>
      <c r="E1363" s="81">
        <f t="shared" ca="1" si="151"/>
        <v>0</v>
      </c>
      <c r="F1363" s="83"/>
      <c r="G1363" s="82" t="str">
        <f t="shared" ca="1" si="148"/>
        <v/>
      </c>
      <c r="H1363" s="82" t="str">
        <f t="shared" ca="1" si="149"/>
        <v/>
      </c>
      <c r="I1363" s="82" t="str">
        <f t="shared" ca="1" si="150"/>
        <v/>
      </c>
    </row>
    <row r="1364" spans="2:9" ht="15" thickBot="1" x14ac:dyDescent="0.35">
      <c r="B1364" s="79" t="str">
        <f t="shared" ca="1" si="153"/>
        <v/>
      </c>
      <c r="C1364" s="80" t="str">
        <f t="shared" ca="1" si="147"/>
        <v/>
      </c>
      <c r="D1364" s="83" t="str">
        <f t="shared" ca="1" si="152"/>
        <v/>
      </c>
      <c r="E1364" s="81">
        <f t="shared" ca="1" si="151"/>
        <v>0</v>
      </c>
      <c r="F1364" s="83"/>
      <c r="G1364" s="82" t="str">
        <f t="shared" ca="1" si="148"/>
        <v/>
      </c>
      <c r="H1364" s="82" t="str">
        <f t="shared" ca="1" si="149"/>
        <v/>
      </c>
      <c r="I1364" s="82" t="str">
        <f t="shared" ca="1" si="150"/>
        <v/>
      </c>
    </row>
    <row r="1365" spans="2:9" ht="15" thickBot="1" x14ac:dyDescent="0.35">
      <c r="B1365" s="79" t="str">
        <f t="shared" ca="1" si="153"/>
        <v/>
      </c>
      <c r="C1365" s="80" t="str">
        <f t="shared" ca="1" si="147"/>
        <v/>
      </c>
      <c r="D1365" s="83" t="str">
        <f t="shared" ca="1" si="152"/>
        <v/>
      </c>
      <c r="E1365" s="81">
        <f t="shared" ca="1" si="151"/>
        <v>0</v>
      </c>
      <c r="F1365" s="83"/>
      <c r="G1365" s="82" t="str">
        <f t="shared" ca="1" si="148"/>
        <v/>
      </c>
      <c r="H1365" s="82" t="str">
        <f t="shared" ca="1" si="149"/>
        <v/>
      </c>
      <c r="I1365" s="82" t="str">
        <f t="shared" ca="1" si="150"/>
        <v/>
      </c>
    </row>
    <row r="1366" spans="2:9" ht="15" thickBot="1" x14ac:dyDescent="0.35">
      <c r="B1366" s="79" t="str">
        <f t="shared" ca="1" si="153"/>
        <v/>
      </c>
      <c r="C1366" s="80" t="str">
        <f t="shared" ca="1" si="147"/>
        <v/>
      </c>
      <c r="D1366" s="83" t="str">
        <f t="shared" ca="1" si="152"/>
        <v/>
      </c>
      <c r="E1366" s="81">
        <f t="shared" ca="1" si="151"/>
        <v>0</v>
      </c>
      <c r="F1366" s="83"/>
      <c r="G1366" s="82" t="str">
        <f t="shared" ca="1" si="148"/>
        <v/>
      </c>
      <c r="H1366" s="82" t="str">
        <f t="shared" ca="1" si="149"/>
        <v/>
      </c>
      <c r="I1366" s="82" t="str">
        <f t="shared" ca="1" si="150"/>
        <v/>
      </c>
    </row>
    <row r="1367" spans="2:9" ht="15" thickBot="1" x14ac:dyDescent="0.35">
      <c r="B1367" s="79" t="str">
        <f t="shared" ca="1" si="153"/>
        <v/>
      </c>
      <c r="C1367" s="80" t="str">
        <f t="shared" ca="1" si="147"/>
        <v/>
      </c>
      <c r="D1367" s="83" t="str">
        <f t="shared" ca="1" si="152"/>
        <v/>
      </c>
      <c r="E1367" s="81">
        <f t="shared" ca="1" si="151"/>
        <v>0</v>
      </c>
      <c r="F1367" s="83"/>
      <c r="G1367" s="82" t="str">
        <f t="shared" ca="1" si="148"/>
        <v/>
      </c>
      <c r="H1367" s="82" t="str">
        <f t="shared" ca="1" si="149"/>
        <v/>
      </c>
      <c r="I1367" s="82" t="str">
        <f t="shared" ca="1" si="150"/>
        <v/>
      </c>
    </row>
    <row r="1368" spans="2:9" ht="15" thickBot="1" x14ac:dyDescent="0.35">
      <c r="B1368" s="79" t="str">
        <f t="shared" ca="1" si="153"/>
        <v/>
      </c>
      <c r="C1368" s="80" t="str">
        <f t="shared" ref="C1368:C1431" ca="1" si="154">IF($E$10="End of the Period",IF(B1368="","",IF(OR(payment_frequency_5="Weekly",payment_frequency_5="Bi-weekly",payment_frequency_5="Semi-monthly"),first_payment_date_5+B1368*VLOOKUP(payment_frequency_5,periodic_table,2,0),EDATE(first_payment_date_5,B1368*VLOOKUP(payment_frequency_5,periodic_table,2,0)))),IF(B1368="","",IF(OR(payment_frequency_5="Weekly",payment_frequency_5="Bi-weekly",payment_frequency_5="Semi-monthly"),first_payment_date_5+(B1368-1)*VLOOKUP(payment_frequency_5,periodic_table,2,0),EDATE(first_payment_date_5,(B1368-1)*VLOOKUP(payment_frequency_5,periodic_table,2,0)))))</f>
        <v/>
      </c>
      <c r="D1368" s="83" t="str">
        <f t="shared" ca="1" si="152"/>
        <v/>
      </c>
      <c r="E1368" s="81">
        <f t="shared" ca="1" si="151"/>
        <v>0</v>
      </c>
      <c r="F1368" s="83"/>
      <c r="G1368" s="82" t="str">
        <f t="shared" ref="G1368:G1431" ca="1" si="155">IF(AND(payment_type_5=1,B1368=1),0,IF(B1368="","",I1367*rate_5))</f>
        <v/>
      </c>
      <c r="H1368" s="82" t="str">
        <f t="shared" ca="1" si="149"/>
        <v/>
      </c>
      <c r="I1368" s="82" t="str">
        <f t="shared" ca="1" si="150"/>
        <v/>
      </c>
    </row>
    <row r="1369" spans="2:9" ht="15" thickBot="1" x14ac:dyDescent="0.35">
      <c r="B1369" s="79" t="str">
        <f t="shared" ca="1" si="153"/>
        <v/>
      </c>
      <c r="C1369" s="80" t="str">
        <f t="shared" ca="1" si="154"/>
        <v/>
      </c>
      <c r="D1369" s="83" t="str">
        <f t="shared" ca="1" si="152"/>
        <v/>
      </c>
      <c r="E1369" s="81">
        <f t="shared" ca="1" si="151"/>
        <v>0</v>
      </c>
      <c r="F1369" s="83"/>
      <c r="G1369" s="82" t="str">
        <f t="shared" ca="1" si="155"/>
        <v/>
      </c>
      <c r="H1369" s="82" t="str">
        <f t="shared" ref="H1369:H1432" ca="1" si="156">IF(B1369="","",D1369-G1369+E1369+F1369)</f>
        <v/>
      </c>
      <c r="I1369" s="82" t="str">
        <f t="shared" ref="I1369:I1432" ca="1" si="157">IFERROR(IF(H1369&lt;=0,"",I1368-H1369),"")</f>
        <v/>
      </c>
    </row>
    <row r="1370" spans="2:9" ht="15" thickBot="1" x14ac:dyDescent="0.35">
      <c r="B1370" s="79" t="str">
        <f t="shared" ca="1" si="153"/>
        <v/>
      </c>
      <c r="C1370" s="80" t="str">
        <f t="shared" ca="1" si="154"/>
        <v/>
      </c>
      <c r="D1370" s="83" t="str">
        <f t="shared" ca="1" si="152"/>
        <v/>
      </c>
      <c r="E1370" s="81">
        <f t="shared" ca="1" si="151"/>
        <v>0</v>
      </c>
      <c r="F1370" s="83"/>
      <c r="G1370" s="82" t="str">
        <f t="shared" ca="1" si="155"/>
        <v/>
      </c>
      <c r="H1370" s="82" t="str">
        <f t="shared" ca="1" si="156"/>
        <v/>
      </c>
      <c r="I1370" s="82" t="str">
        <f t="shared" ca="1" si="157"/>
        <v/>
      </c>
    </row>
    <row r="1371" spans="2:9" ht="15" thickBot="1" x14ac:dyDescent="0.35">
      <c r="B1371" s="79" t="str">
        <f t="shared" ca="1" si="153"/>
        <v/>
      </c>
      <c r="C1371" s="80" t="str">
        <f t="shared" ca="1" si="154"/>
        <v/>
      </c>
      <c r="D1371" s="83" t="str">
        <f t="shared" ca="1" si="152"/>
        <v/>
      </c>
      <c r="E1371" s="81">
        <f t="shared" ca="1" si="151"/>
        <v>0</v>
      </c>
      <c r="F1371" s="83"/>
      <c r="G1371" s="82" t="str">
        <f t="shared" ca="1" si="155"/>
        <v/>
      </c>
      <c r="H1371" s="82" t="str">
        <f t="shared" ca="1" si="156"/>
        <v/>
      </c>
      <c r="I1371" s="82" t="str">
        <f t="shared" ca="1" si="157"/>
        <v/>
      </c>
    </row>
    <row r="1372" spans="2:9" ht="15" thickBot="1" x14ac:dyDescent="0.35">
      <c r="B1372" s="79" t="str">
        <f t="shared" ca="1" si="153"/>
        <v/>
      </c>
      <c r="C1372" s="80" t="str">
        <f t="shared" ca="1" si="154"/>
        <v/>
      </c>
      <c r="D1372" s="83" t="str">
        <f t="shared" ca="1" si="152"/>
        <v/>
      </c>
      <c r="E1372" s="81">
        <f t="shared" ca="1" si="151"/>
        <v>0</v>
      </c>
      <c r="F1372" s="83"/>
      <c r="G1372" s="82" t="str">
        <f t="shared" ca="1" si="155"/>
        <v/>
      </c>
      <c r="H1372" s="82" t="str">
        <f t="shared" ca="1" si="156"/>
        <v/>
      </c>
      <c r="I1372" s="82" t="str">
        <f t="shared" ca="1" si="157"/>
        <v/>
      </c>
    </row>
    <row r="1373" spans="2:9" ht="15" thickBot="1" x14ac:dyDescent="0.35">
      <c r="B1373" s="79" t="str">
        <f t="shared" ca="1" si="153"/>
        <v/>
      </c>
      <c r="C1373" s="80" t="str">
        <f t="shared" ca="1" si="154"/>
        <v/>
      </c>
      <c r="D1373" s="83" t="str">
        <f t="shared" ca="1" si="152"/>
        <v/>
      </c>
      <c r="E1373" s="81">
        <f t="shared" ca="1" si="151"/>
        <v>0</v>
      </c>
      <c r="F1373" s="83"/>
      <c r="G1373" s="82" t="str">
        <f t="shared" ca="1" si="155"/>
        <v/>
      </c>
      <c r="H1373" s="82" t="str">
        <f t="shared" ca="1" si="156"/>
        <v/>
      </c>
      <c r="I1373" s="82" t="str">
        <f t="shared" ca="1" si="157"/>
        <v/>
      </c>
    </row>
    <row r="1374" spans="2:9" ht="15" thickBot="1" x14ac:dyDescent="0.35">
      <c r="B1374" s="79" t="str">
        <f t="shared" ca="1" si="153"/>
        <v/>
      </c>
      <c r="C1374" s="80" t="str">
        <f t="shared" ca="1" si="154"/>
        <v/>
      </c>
      <c r="D1374" s="83" t="str">
        <f t="shared" ca="1" si="152"/>
        <v/>
      </c>
      <c r="E1374" s="81">
        <f t="shared" ca="1" si="151"/>
        <v>0</v>
      </c>
      <c r="F1374" s="83"/>
      <c r="G1374" s="82" t="str">
        <f t="shared" ca="1" si="155"/>
        <v/>
      </c>
      <c r="H1374" s="82" t="str">
        <f t="shared" ca="1" si="156"/>
        <v/>
      </c>
      <c r="I1374" s="82" t="str">
        <f t="shared" ca="1" si="157"/>
        <v/>
      </c>
    </row>
    <row r="1375" spans="2:9" ht="15" thickBot="1" x14ac:dyDescent="0.35">
      <c r="B1375" s="79" t="str">
        <f t="shared" ca="1" si="153"/>
        <v/>
      </c>
      <c r="C1375" s="80" t="str">
        <f t="shared" ca="1" si="154"/>
        <v/>
      </c>
      <c r="D1375" s="83" t="str">
        <f t="shared" ca="1" si="152"/>
        <v/>
      </c>
      <c r="E1375" s="81">
        <f t="shared" ca="1" si="151"/>
        <v>0</v>
      </c>
      <c r="F1375" s="83"/>
      <c r="G1375" s="82" t="str">
        <f t="shared" ca="1" si="155"/>
        <v/>
      </c>
      <c r="H1375" s="82" t="str">
        <f t="shared" ca="1" si="156"/>
        <v/>
      </c>
      <c r="I1375" s="82" t="str">
        <f t="shared" ca="1" si="157"/>
        <v/>
      </c>
    </row>
    <row r="1376" spans="2:9" ht="15" thickBot="1" x14ac:dyDescent="0.35">
      <c r="B1376" s="79" t="str">
        <f t="shared" ca="1" si="153"/>
        <v/>
      </c>
      <c r="C1376" s="80" t="str">
        <f t="shared" ca="1" si="154"/>
        <v/>
      </c>
      <c r="D1376" s="83" t="str">
        <f t="shared" ca="1" si="152"/>
        <v/>
      </c>
      <c r="E1376" s="81">
        <f t="shared" ca="1" si="151"/>
        <v>0</v>
      </c>
      <c r="F1376" s="83"/>
      <c r="G1376" s="82" t="str">
        <f t="shared" ca="1" si="155"/>
        <v/>
      </c>
      <c r="H1376" s="82" t="str">
        <f t="shared" ca="1" si="156"/>
        <v/>
      </c>
      <c r="I1376" s="82" t="str">
        <f t="shared" ca="1" si="157"/>
        <v/>
      </c>
    </row>
    <row r="1377" spans="2:9" ht="15" thickBot="1" x14ac:dyDescent="0.35">
      <c r="B1377" s="79" t="str">
        <f t="shared" ca="1" si="153"/>
        <v/>
      </c>
      <c r="C1377" s="80" t="str">
        <f t="shared" ca="1" si="154"/>
        <v/>
      </c>
      <c r="D1377" s="83" t="str">
        <f t="shared" ca="1" si="152"/>
        <v/>
      </c>
      <c r="E1377" s="81">
        <f t="shared" ca="1" si="151"/>
        <v>0</v>
      </c>
      <c r="F1377" s="83"/>
      <c r="G1377" s="82" t="str">
        <f t="shared" ca="1" si="155"/>
        <v/>
      </c>
      <c r="H1377" s="82" t="str">
        <f t="shared" ca="1" si="156"/>
        <v/>
      </c>
      <c r="I1377" s="82" t="str">
        <f t="shared" ca="1" si="157"/>
        <v/>
      </c>
    </row>
    <row r="1378" spans="2:9" ht="15" thickBot="1" x14ac:dyDescent="0.35">
      <c r="B1378" s="79" t="str">
        <f t="shared" ca="1" si="153"/>
        <v/>
      </c>
      <c r="C1378" s="80" t="str">
        <f t="shared" ca="1" si="154"/>
        <v/>
      </c>
      <c r="D1378" s="83" t="str">
        <f t="shared" ca="1" si="152"/>
        <v/>
      </c>
      <c r="E1378" s="81">
        <f t="shared" ca="1" si="151"/>
        <v>0</v>
      </c>
      <c r="F1378" s="83"/>
      <c r="G1378" s="82" t="str">
        <f t="shared" ca="1" si="155"/>
        <v/>
      </c>
      <c r="H1378" s="82" t="str">
        <f t="shared" ca="1" si="156"/>
        <v/>
      </c>
      <c r="I1378" s="82" t="str">
        <f t="shared" ca="1" si="157"/>
        <v/>
      </c>
    </row>
    <row r="1379" spans="2:9" ht="15" thickBot="1" x14ac:dyDescent="0.35">
      <c r="B1379" s="79" t="str">
        <f t="shared" ca="1" si="153"/>
        <v/>
      </c>
      <c r="C1379" s="80" t="str">
        <f t="shared" ca="1" si="154"/>
        <v/>
      </c>
      <c r="D1379" s="83" t="str">
        <f t="shared" ca="1" si="152"/>
        <v/>
      </c>
      <c r="E1379" s="81">
        <f t="shared" ca="1" si="151"/>
        <v>0</v>
      </c>
      <c r="F1379" s="83"/>
      <c r="G1379" s="82" t="str">
        <f t="shared" ca="1" si="155"/>
        <v/>
      </c>
      <c r="H1379" s="82" t="str">
        <f t="shared" ca="1" si="156"/>
        <v/>
      </c>
      <c r="I1379" s="82" t="str">
        <f t="shared" ca="1" si="157"/>
        <v/>
      </c>
    </row>
    <row r="1380" spans="2:9" ht="15" thickBot="1" x14ac:dyDescent="0.35">
      <c r="B1380" s="79" t="str">
        <f t="shared" ca="1" si="153"/>
        <v/>
      </c>
      <c r="C1380" s="80" t="str">
        <f t="shared" ca="1" si="154"/>
        <v/>
      </c>
      <c r="D1380" s="83" t="str">
        <f t="shared" ca="1" si="152"/>
        <v/>
      </c>
      <c r="E1380" s="81">
        <f t="shared" ref="E1380:E1443" ca="1" si="158">IFERROR(IF(I1379-D1380&lt;$E$13,0,IF(B1380=$I$17,$E$13,IF(B1380&lt;$I$17,0,IF(MOD(B1380-$I$17,$E$18)=0,$E$13,0)))),0)</f>
        <v>0</v>
      </c>
      <c r="F1380" s="83"/>
      <c r="G1380" s="82" t="str">
        <f t="shared" ca="1" si="155"/>
        <v/>
      </c>
      <c r="H1380" s="82" t="str">
        <f t="shared" ca="1" si="156"/>
        <v/>
      </c>
      <c r="I1380" s="82" t="str">
        <f t="shared" ca="1" si="157"/>
        <v/>
      </c>
    </row>
    <row r="1381" spans="2:9" ht="15" thickBot="1" x14ac:dyDescent="0.35">
      <c r="B1381" s="79" t="str">
        <f t="shared" ca="1" si="153"/>
        <v/>
      </c>
      <c r="C1381" s="80" t="str">
        <f t="shared" ca="1" si="154"/>
        <v/>
      </c>
      <c r="D1381" s="83" t="str">
        <f t="shared" ca="1" si="152"/>
        <v/>
      </c>
      <c r="E1381" s="81">
        <f t="shared" ca="1" si="158"/>
        <v>0</v>
      </c>
      <c r="F1381" s="83"/>
      <c r="G1381" s="82" t="str">
        <f t="shared" ca="1" si="155"/>
        <v/>
      </c>
      <c r="H1381" s="82" t="str">
        <f t="shared" ca="1" si="156"/>
        <v/>
      </c>
      <c r="I1381" s="82" t="str">
        <f t="shared" ca="1" si="157"/>
        <v/>
      </c>
    </row>
    <row r="1382" spans="2:9" ht="15" thickBot="1" x14ac:dyDescent="0.35">
      <c r="B1382" s="79" t="str">
        <f t="shared" ca="1" si="153"/>
        <v/>
      </c>
      <c r="C1382" s="80" t="str">
        <f t="shared" ca="1" si="154"/>
        <v/>
      </c>
      <c r="D1382" s="83" t="str">
        <f t="shared" ca="1" si="152"/>
        <v/>
      </c>
      <c r="E1382" s="81">
        <f t="shared" ca="1" si="158"/>
        <v>0</v>
      </c>
      <c r="F1382" s="83"/>
      <c r="G1382" s="82" t="str">
        <f t="shared" ca="1" si="155"/>
        <v/>
      </c>
      <c r="H1382" s="82" t="str">
        <f t="shared" ca="1" si="156"/>
        <v/>
      </c>
      <c r="I1382" s="82" t="str">
        <f t="shared" ca="1" si="157"/>
        <v/>
      </c>
    </row>
    <row r="1383" spans="2:9" ht="15" thickBot="1" x14ac:dyDescent="0.35">
      <c r="B1383" s="79" t="str">
        <f t="shared" ca="1" si="153"/>
        <v/>
      </c>
      <c r="C1383" s="80" t="str">
        <f t="shared" ca="1" si="154"/>
        <v/>
      </c>
      <c r="D1383" s="83" t="str">
        <f t="shared" ca="1" si="152"/>
        <v/>
      </c>
      <c r="E1383" s="81">
        <f t="shared" ca="1" si="158"/>
        <v>0</v>
      </c>
      <c r="F1383" s="83"/>
      <c r="G1383" s="82" t="str">
        <f t="shared" ca="1" si="155"/>
        <v/>
      </c>
      <c r="H1383" s="82" t="str">
        <f t="shared" ca="1" si="156"/>
        <v/>
      </c>
      <c r="I1383" s="82" t="str">
        <f t="shared" ca="1" si="157"/>
        <v/>
      </c>
    </row>
    <row r="1384" spans="2:9" ht="15" thickBot="1" x14ac:dyDescent="0.35">
      <c r="B1384" s="79" t="str">
        <f t="shared" ca="1" si="153"/>
        <v/>
      </c>
      <c r="C1384" s="80" t="str">
        <f t="shared" ca="1" si="154"/>
        <v/>
      </c>
      <c r="D1384" s="83" t="str">
        <f t="shared" ca="1" si="152"/>
        <v/>
      </c>
      <c r="E1384" s="81">
        <f t="shared" ca="1" si="158"/>
        <v>0</v>
      </c>
      <c r="F1384" s="83"/>
      <c r="G1384" s="82" t="str">
        <f t="shared" ca="1" si="155"/>
        <v/>
      </c>
      <c r="H1384" s="82" t="str">
        <f t="shared" ca="1" si="156"/>
        <v/>
      </c>
      <c r="I1384" s="82" t="str">
        <f t="shared" ca="1" si="157"/>
        <v/>
      </c>
    </row>
    <row r="1385" spans="2:9" ht="15" thickBot="1" x14ac:dyDescent="0.35">
      <c r="B1385" s="79" t="str">
        <f t="shared" ca="1" si="153"/>
        <v/>
      </c>
      <c r="C1385" s="80" t="str">
        <f t="shared" ca="1" si="154"/>
        <v/>
      </c>
      <c r="D1385" s="83" t="str">
        <f t="shared" ref="D1385:D1448" ca="1" si="159">IF(B1385="","",IF(I1384&lt;payment_5,I1384*(1+rate_5),payment_5))</f>
        <v/>
      </c>
      <c r="E1385" s="81">
        <f t="shared" ca="1" si="158"/>
        <v>0</v>
      </c>
      <c r="F1385" s="83"/>
      <c r="G1385" s="82" t="str">
        <f t="shared" ca="1" si="155"/>
        <v/>
      </c>
      <c r="H1385" s="82" t="str">
        <f t="shared" ca="1" si="156"/>
        <v/>
      </c>
      <c r="I1385" s="82" t="str">
        <f t="shared" ca="1" si="157"/>
        <v/>
      </c>
    </row>
    <row r="1386" spans="2:9" ht="15" thickBot="1" x14ac:dyDescent="0.35">
      <c r="B1386" s="79" t="str">
        <f t="shared" ca="1" si="153"/>
        <v/>
      </c>
      <c r="C1386" s="80" t="str">
        <f t="shared" ca="1" si="154"/>
        <v/>
      </c>
      <c r="D1386" s="83" t="str">
        <f t="shared" ca="1" si="159"/>
        <v/>
      </c>
      <c r="E1386" s="81">
        <f t="shared" ca="1" si="158"/>
        <v>0</v>
      </c>
      <c r="F1386" s="83"/>
      <c r="G1386" s="82" t="str">
        <f t="shared" ca="1" si="155"/>
        <v/>
      </c>
      <c r="H1386" s="82" t="str">
        <f t="shared" ca="1" si="156"/>
        <v/>
      </c>
      <c r="I1386" s="82" t="str">
        <f t="shared" ca="1" si="157"/>
        <v/>
      </c>
    </row>
    <row r="1387" spans="2:9" ht="15" thickBot="1" x14ac:dyDescent="0.35">
      <c r="B1387" s="79" t="str">
        <f t="shared" ca="1" si="153"/>
        <v/>
      </c>
      <c r="C1387" s="80" t="str">
        <f t="shared" ca="1" si="154"/>
        <v/>
      </c>
      <c r="D1387" s="83" t="str">
        <f t="shared" ca="1" si="159"/>
        <v/>
      </c>
      <c r="E1387" s="81">
        <f t="shared" ca="1" si="158"/>
        <v>0</v>
      </c>
      <c r="F1387" s="83"/>
      <c r="G1387" s="82" t="str">
        <f t="shared" ca="1" si="155"/>
        <v/>
      </c>
      <c r="H1387" s="82" t="str">
        <f t="shared" ca="1" si="156"/>
        <v/>
      </c>
      <c r="I1387" s="82" t="str">
        <f t="shared" ca="1" si="157"/>
        <v/>
      </c>
    </row>
    <row r="1388" spans="2:9" ht="15" thickBot="1" x14ac:dyDescent="0.35">
      <c r="B1388" s="79" t="str">
        <f t="shared" ca="1" si="153"/>
        <v/>
      </c>
      <c r="C1388" s="80" t="str">
        <f t="shared" ca="1" si="154"/>
        <v/>
      </c>
      <c r="D1388" s="83" t="str">
        <f t="shared" ca="1" si="159"/>
        <v/>
      </c>
      <c r="E1388" s="81">
        <f t="shared" ca="1" si="158"/>
        <v>0</v>
      </c>
      <c r="F1388" s="83"/>
      <c r="G1388" s="82" t="str">
        <f t="shared" ca="1" si="155"/>
        <v/>
      </c>
      <c r="H1388" s="82" t="str">
        <f t="shared" ca="1" si="156"/>
        <v/>
      </c>
      <c r="I1388" s="82" t="str">
        <f t="shared" ca="1" si="157"/>
        <v/>
      </c>
    </row>
    <row r="1389" spans="2:9" ht="15" thickBot="1" x14ac:dyDescent="0.35">
      <c r="B1389" s="79" t="str">
        <f t="shared" ca="1" si="153"/>
        <v/>
      </c>
      <c r="C1389" s="80" t="str">
        <f t="shared" ca="1" si="154"/>
        <v/>
      </c>
      <c r="D1389" s="83" t="str">
        <f t="shared" ca="1" si="159"/>
        <v/>
      </c>
      <c r="E1389" s="81">
        <f t="shared" ca="1" si="158"/>
        <v>0</v>
      </c>
      <c r="F1389" s="83"/>
      <c r="G1389" s="82" t="str">
        <f t="shared" ca="1" si="155"/>
        <v/>
      </c>
      <c r="H1389" s="82" t="str">
        <f t="shared" ca="1" si="156"/>
        <v/>
      </c>
      <c r="I1389" s="82" t="str">
        <f t="shared" ca="1" si="157"/>
        <v/>
      </c>
    </row>
    <row r="1390" spans="2:9" ht="15" thickBot="1" x14ac:dyDescent="0.35">
      <c r="B1390" s="79" t="str">
        <f t="shared" ca="1" si="153"/>
        <v/>
      </c>
      <c r="C1390" s="80" t="str">
        <f t="shared" ca="1" si="154"/>
        <v/>
      </c>
      <c r="D1390" s="83" t="str">
        <f t="shared" ca="1" si="159"/>
        <v/>
      </c>
      <c r="E1390" s="81">
        <f t="shared" ca="1" si="158"/>
        <v>0</v>
      </c>
      <c r="F1390" s="83"/>
      <c r="G1390" s="82" t="str">
        <f t="shared" ca="1" si="155"/>
        <v/>
      </c>
      <c r="H1390" s="82" t="str">
        <f t="shared" ca="1" si="156"/>
        <v/>
      </c>
      <c r="I1390" s="82" t="str">
        <f t="shared" ca="1" si="157"/>
        <v/>
      </c>
    </row>
    <row r="1391" spans="2:9" ht="15" thickBot="1" x14ac:dyDescent="0.35">
      <c r="B1391" s="79" t="str">
        <f t="shared" ref="B1391:B1454" ca="1" si="160">IFERROR(IF(I1390&lt;=0,"",B1390+1),"")</f>
        <v/>
      </c>
      <c r="C1391" s="80" t="str">
        <f t="shared" ca="1" si="154"/>
        <v/>
      </c>
      <c r="D1391" s="83" t="str">
        <f t="shared" ca="1" si="159"/>
        <v/>
      </c>
      <c r="E1391" s="81">
        <f t="shared" ca="1" si="158"/>
        <v>0</v>
      </c>
      <c r="F1391" s="83"/>
      <c r="G1391" s="82" t="str">
        <f t="shared" ca="1" si="155"/>
        <v/>
      </c>
      <c r="H1391" s="82" t="str">
        <f t="shared" ca="1" si="156"/>
        <v/>
      </c>
      <c r="I1391" s="82" t="str">
        <f t="shared" ca="1" si="157"/>
        <v/>
      </c>
    </row>
    <row r="1392" spans="2:9" ht="15" thickBot="1" x14ac:dyDescent="0.35">
      <c r="B1392" s="79" t="str">
        <f t="shared" ca="1" si="160"/>
        <v/>
      </c>
      <c r="C1392" s="80" t="str">
        <f t="shared" ca="1" si="154"/>
        <v/>
      </c>
      <c r="D1392" s="83" t="str">
        <f t="shared" ca="1" si="159"/>
        <v/>
      </c>
      <c r="E1392" s="81">
        <f t="shared" ca="1" si="158"/>
        <v>0</v>
      </c>
      <c r="F1392" s="83"/>
      <c r="G1392" s="82" t="str">
        <f t="shared" ca="1" si="155"/>
        <v/>
      </c>
      <c r="H1392" s="82" t="str">
        <f t="shared" ca="1" si="156"/>
        <v/>
      </c>
      <c r="I1392" s="82" t="str">
        <f t="shared" ca="1" si="157"/>
        <v/>
      </c>
    </row>
    <row r="1393" spans="2:9" ht="15" thickBot="1" x14ac:dyDescent="0.35">
      <c r="B1393" s="79" t="str">
        <f t="shared" ca="1" si="160"/>
        <v/>
      </c>
      <c r="C1393" s="80" t="str">
        <f t="shared" ca="1" si="154"/>
        <v/>
      </c>
      <c r="D1393" s="83" t="str">
        <f t="shared" ca="1" si="159"/>
        <v/>
      </c>
      <c r="E1393" s="81">
        <f t="shared" ca="1" si="158"/>
        <v>0</v>
      </c>
      <c r="F1393" s="83"/>
      <c r="G1393" s="82" t="str">
        <f t="shared" ca="1" si="155"/>
        <v/>
      </c>
      <c r="H1393" s="82" t="str">
        <f t="shared" ca="1" si="156"/>
        <v/>
      </c>
      <c r="I1393" s="82" t="str">
        <f t="shared" ca="1" si="157"/>
        <v/>
      </c>
    </row>
    <row r="1394" spans="2:9" ht="15" thickBot="1" x14ac:dyDescent="0.35">
      <c r="B1394" s="79" t="str">
        <f t="shared" ca="1" si="160"/>
        <v/>
      </c>
      <c r="C1394" s="80" t="str">
        <f t="shared" ca="1" si="154"/>
        <v/>
      </c>
      <c r="D1394" s="83" t="str">
        <f t="shared" ca="1" si="159"/>
        <v/>
      </c>
      <c r="E1394" s="81">
        <f t="shared" ca="1" si="158"/>
        <v>0</v>
      </c>
      <c r="F1394" s="83"/>
      <c r="G1394" s="82" t="str">
        <f t="shared" ca="1" si="155"/>
        <v/>
      </c>
      <c r="H1394" s="82" t="str">
        <f t="shared" ca="1" si="156"/>
        <v/>
      </c>
      <c r="I1394" s="82" t="str">
        <f t="shared" ca="1" si="157"/>
        <v/>
      </c>
    </row>
    <row r="1395" spans="2:9" ht="15" thickBot="1" x14ac:dyDescent="0.35">
      <c r="B1395" s="79" t="str">
        <f t="shared" ca="1" si="160"/>
        <v/>
      </c>
      <c r="C1395" s="80" t="str">
        <f t="shared" ca="1" si="154"/>
        <v/>
      </c>
      <c r="D1395" s="83" t="str">
        <f t="shared" ca="1" si="159"/>
        <v/>
      </c>
      <c r="E1395" s="81">
        <f t="shared" ca="1" si="158"/>
        <v>0</v>
      </c>
      <c r="F1395" s="83"/>
      <c r="G1395" s="82" t="str">
        <f t="shared" ca="1" si="155"/>
        <v/>
      </c>
      <c r="H1395" s="82" t="str">
        <f t="shared" ca="1" si="156"/>
        <v/>
      </c>
      <c r="I1395" s="82" t="str">
        <f t="shared" ca="1" si="157"/>
        <v/>
      </c>
    </row>
    <row r="1396" spans="2:9" ht="15" thickBot="1" x14ac:dyDescent="0.35">
      <c r="B1396" s="79" t="str">
        <f t="shared" ca="1" si="160"/>
        <v/>
      </c>
      <c r="C1396" s="80" t="str">
        <f t="shared" ca="1" si="154"/>
        <v/>
      </c>
      <c r="D1396" s="83" t="str">
        <f t="shared" ca="1" si="159"/>
        <v/>
      </c>
      <c r="E1396" s="81">
        <f t="shared" ca="1" si="158"/>
        <v>0</v>
      </c>
      <c r="F1396" s="83"/>
      <c r="G1396" s="82" t="str">
        <f t="shared" ca="1" si="155"/>
        <v/>
      </c>
      <c r="H1396" s="82" t="str">
        <f t="shared" ca="1" si="156"/>
        <v/>
      </c>
      <c r="I1396" s="82" t="str">
        <f t="shared" ca="1" si="157"/>
        <v/>
      </c>
    </row>
    <row r="1397" spans="2:9" ht="15" thickBot="1" x14ac:dyDescent="0.35">
      <c r="B1397" s="79" t="str">
        <f t="shared" ca="1" si="160"/>
        <v/>
      </c>
      <c r="C1397" s="80" t="str">
        <f t="shared" ca="1" si="154"/>
        <v/>
      </c>
      <c r="D1397" s="83" t="str">
        <f t="shared" ca="1" si="159"/>
        <v/>
      </c>
      <c r="E1397" s="81">
        <f t="shared" ca="1" si="158"/>
        <v>0</v>
      </c>
      <c r="F1397" s="83"/>
      <c r="G1397" s="82" t="str">
        <f t="shared" ca="1" si="155"/>
        <v/>
      </c>
      <c r="H1397" s="82" t="str">
        <f t="shared" ca="1" si="156"/>
        <v/>
      </c>
      <c r="I1397" s="82" t="str">
        <f t="shared" ca="1" si="157"/>
        <v/>
      </c>
    </row>
    <row r="1398" spans="2:9" ht="15" thickBot="1" x14ac:dyDescent="0.35">
      <c r="B1398" s="79" t="str">
        <f t="shared" ca="1" si="160"/>
        <v/>
      </c>
      <c r="C1398" s="80" t="str">
        <f t="shared" ca="1" si="154"/>
        <v/>
      </c>
      <c r="D1398" s="83" t="str">
        <f t="shared" ca="1" si="159"/>
        <v/>
      </c>
      <c r="E1398" s="81">
        <f t="shared" ca="1" si="158"/>
        <v>0</v>
      </c>
      <c r="F1398" s="83"/>
      <c r="G1398" s="82" t="str">
        <f t="shared" ca="1" si="155"/>
        <v/>
      </c>
      <c r="H1398" s="82" t="str">
        <f t="shared" ca="1" si="156"/>
        <v/>
      </c>
      <c r="I1398" s="82" t="str">
        <f t="shared" ca="1" si="157"/>
        <v/>
      </c>
    </row>
    <row r="1399" spans="2:9" ht="15" thickBot="1" x14ac:dyDescent="0.35">
      <c r="B1399" s="79" t="str">
        <f t="shared" ca="1" si="160"/>
        <v/>
      </c>
      <c r="C1399" s="80" t="str">
        <f t="shared" ca="1" si="154"/>
        <v/>
      </c>
      <c r="D1399" s="83" t="str">
        <f t="shared" ca="1" si="159"/>
        <v/>
      </c>
      <c r="E1399" s="81">
        <f t="shared" ca="1" si="158"/>
        <v>0</v>
      </c>
      <c r="F1399" s="83"/>
      <c r="G1399" s="82" t="str">
        <f t="shared" ca="1" si="155"/>
        <v/>
      </c>
      <c r="H1399" s="82" t="str">
        <f t="shared" ca="1" si="156"/>
        <v/>
      </c>
      <c r="I1399" s="82" t="str">
        <f t="shared" ca="1" si="157"/>
        <v/>
      </c>
    </row>
    <row r="1400" spans="2:9" ht="15" thickBot="1" x14ac:dyDescent="0.35">
      <c r="B1400" s="79" t="str">
        <f t="shared" ca="1" si="160"/>
        <v/>
      </c>
      <c r="C1400" s="80" t="str">
        <f t="shared" ca="1" si="154"/>
        <v/>
      </c>
      <c r="D1400" s="83" t="str">
        <f t="shared" ca="1" si="159"/>
        <v/>
      </c>
      <c r="E1400" s="81">
        <f t="shared" ca="1" si="158"/>
        <v>0</v>
      </c>
      <c r="F1400" s="83"/>
      <c r="G1400" s="82" t="str">
        <f t="shared" ca="1" si="155"/>
        <v/>
      </c>
      <c r="H1400" s="82" t="str">
        <f t="shared" ca="1" si="156"/>
        <v/>
      </c>
      <c r="I1400" s="82" t="str">
        <f t="shared" ca="1" si="157"/>
        <v/>
      </c>
    </row>
    <row r="1401" spans="2:9" ht="15" thickBot="1" x14ac:dyDescent="0.35">
      <c r="B1401" s="79" t="str">
        <f t="shared" ca="1" si="160"/>
        <v/>
      </c>
      <c r="C1401" s="80" t="str">
        <f t="shared" ca="1" si="154"/>
        <v/>
      </c>
      <c r="D1401" s="83" t="str">
        <f t="shared" ca="1" si="159"/>
        <v/>
      </c>
      <c r="E1401" s="81">
        <f t="shared" ca="1" si="158"/>
        <v>0</v>
      </c>
      <c r="F1401" s="83"/>
      <c r="G1401" s="82" t="str">
        <f t="shared" ca="1" si="155"/>
        <v/>
      </c>
      <c r="H1401" s="82" t="str">
        <f t="shared" ca="1" si="156"/>
        <v/>
      </c>
      <c r="I1401" s="82" t="str">
        <f t="shared" ca="1" si="157"/>
        <v/>
      </c>
    </row>
    <row r="1402" spans="2:9" ht="15" thickBot="1" x14ac:dyDescent="0.35">
      <c r="B1402" s="79" t="str">
        <f t="shared" ca="1" si="160"/>
        <v/>
      </c>
      <c r="C1402" s="80" t="str">
        <f t="shared" ca="1" si="154"/>
        <v/>
      </c>
      <c r="D1402" s="83" t="str">
        <f t="shared" ca="1" si="159"/>
        <v/>
      </c>
      <c r="E1402" s="81">
        <f t="shared" ca="1" si="158"/>
        <v>0</v>
      </c>
      <c r="F1402" s="83"/>
      <c r="G1402" s="82" t="str">
        <f t="shared" ca="1" si="155"/>
        <v/>
      </c>
      <c r="H1402" s="82" t="str">
        <f t="shared" ca="1" si="156"/>
        <v/>
      </c>
      <c r="I1402" s="82" t="str">
        <f t="shared" ca="1" si="157"/>
        <v/>
      </c>
    </row>
    <row r="1403" spans="2:9" ht="15" thickBot="1" x14ac:dyDescent="0.35">
      <c r="B1403" s="79" t="str">
        <f t="shared" ca="1" si="160"/>
        <v/>
      </c>
      <c r="C1403" s="80" t="str">
        <f t="shared" ca="1" si="154"/>
        <v/>
      </c>
      <c r="D1403" s="83" t="str">
        <f t="shared" ca="1" si="159"/>
        <v/>
      </c>
      <c r="E1403" s="81">
        <f t="shared" ca="1" si="158"/>
        <v>0</v>
      </c>
      <c r="F1403" s="83"/>
      <c r="G1403" s="82" t="str">
        <f t="shared" ca="1" si="155"/>
        <v/>
      </c>
      <c r="H1403" s="82" t="str">
        <f t="shared" ca="1" si="156"/>
        <v/>
      </c>
      <c r="I1403" s="82" t="str">
        <f t="shared" ca="1" si="157"/>
        <v/>
      </c>
    </row>
    <row r="1404" spans="2:9" ht="15" thickBot="1" x14ac:dyDescent="0.35">
      <c r="B1404" s="79" t="str">
        <f t="shared" ca="1" si="160"/>
        <v/>
      </c>
      <c r="C1404" s="80" t="str">
        <f t="shared" ca="1" si="154"/>
        <v/>
      </c>
      <c r="D1404" s="83" t="str">
        <f t="shared" ca="1" si="159"/>
        <v/>
      </c>
      <c r="E1404" s="81">
        <f t="shared" ca="1" si="158"/>
        <v>0</v>
      </c>
      <c r="F1404" s="83"/>
      <c r="G1404" s="82" t="str">
        <f t="shared" ca="1" si="155"/>
        <v/>
      </c>
      <c r="H1404" s="82" t="str">
        <f t="shared" ca="1" si="156"/>
        <v/>
      </c>
      <c r="I1404" s="82" t="str">
        <f t="shared" ca="1" si="157"/>
        <v/>
      </c>
    </row>
    <row r="1405" spans="2:9" ht="15" thickBot="1" x14ac:dyDescent="0.35">
      <c r="B1405" s="79" t="str">
        <f t="shared" ca="1" si="160"/>
        <v/>
      </c>
      <c r="C1405" s="80" t="str">
        <f t="shared" ca="1" si="154"/>
        <v/>
      </c>
      <c r="D1405" s="83" t="str">
        <f t="shared" ca="1" si="159"/>
        <v/>
      </c>
      <c r="E1405" s="81">
        <f t="shared" ca="1" si="158"/>
        <v>0</v>
      </c>
      <c r="F1405" s="83"/>
      <c r="G1405" s="82" t="str">
        <f t="shared" ca="1" si="155"/>
        <v/>
      </c>
      <c r="H1405" s="82" t="str">
        <f t="shared" ca="1" si="156"/>
        <v/>
      </c>
      <c r="I1405" s="82" t="str">
        <f t="shared" ca="1" si="157"/>
        <v/>
      </c>
    </row>
    <row r="1406" spans="2:9" ht="15" thickBot="1" x14ac:dyDescent="0.35">
      <c r="B1406" s="79" t="str">
        <f t="shared" ca="1" si="160"/>
        <v/>
      </c>
      <c r="C1406" s="80" t="str">
        <f t="shared" ca="1" si="154"/>
        <v/>
      </c>
      <c r="D1406" s="83" t="str">
        <f t="shared" ca="1" si="159"/>
        <v/>
      </c>
      <c r="E1406" s="81">
        <f t="shared" ca="1" si="158"/>
        <v>0</v>
      </c>
      <c r="F1406" s="83"/>
      <c r="G1406" s="82" t="str">
        <f t="shared" ca="1" si="155"/>
        <v/>
      </c>
      <c r="H1406" s="82" t="str">
        <f t="shared" ca="1" si="156"/>
        <v/>
      </c>
      <c r="I1406" s="82" t="str">
        <f t="shared" ca="1" si="157"/>
        <v/>
      </c>
    </row>
    <row r="1407" spans="2:9" ht="15" thickBot="1" x14ac:dyDescent="0.35">
      <c r="B1407" s="79" t="str">
        <f t="shared" ca="1" si="160"/>
        <v/>
      </c>
      <c r="C1407" s="80" t="str">
        <f t="shared" ca="1" si="154"/>
        <v/>
      </c>
      <c r="D1407" s="83" t="str">
        <f t="shared" ca="1" si="159"/>
        <v/>
      </c>
      <c r="E1407" s="81">
        <f t="shared" ca="1" si="158"/>
        <v>0</v>
      </c>
      <c r="F1407" s="83"/>
      <c r="G1407" s="82" t="str">
        <f t="shared" ca="1" si="155"/>
        <v/>
      </c>
      <c r="H1407" s="82" t="str">
        <f t="shared" ca="1" si="156"/>
        <v/>
      </c>
      <c r="I1407" s="82" t="str">
        <f t="shared" ca="1" si="157"/>
        <v/>
      </c>
    </row>
    <row r="1408" spans="2:9" ht="15" thickBot="1" x14ac:dyDescent="0.35">
      <c r="B1408" s="79" t="str">
        <f t="shared" ca="1" si="160"/>
        <v/>
      </c>
      <c r="C1408" s="80" t="str">
        <f t="shared" ca="1" si="154"/>
        <v/>
      </c>
      <c r="D1408" s="83" t="str">
        <f t="shared" ca="1" si="159"/>
        <v/>
      </c>
      <c r="E1408" s="81">
        <f t="shared" ca="1" si="158"/>
        <v>0</v>
      </c>
      <c r="F1408" s="83"/>
      <c r="G1408" s="82" t="str">
        <f t="shared" ca="1" si="155"/>
        <v/>
      </c>
      <c r="H1408" s="82" t="str">
        <f t="shared" ca="1" si="156"/>
        <v/>
      </c>
      <c r="I1408" s="82" t="str">
        <f t="shared" ca="1" si="157"/>
        <v/>
      </c>
    </row>
    <row r="1409" spans="2:9" ht="15" thickBot="1" x14ac:dyDescent="0.35">
      <c r="B1409" s="79" t="str">
        <f t="shared" ca="1" si="160"/>
        <v/>
      </c>
      <c r="C1409" s="80" t="str">
        <f t="shared" ca="1" si="154"/>
        <v/>
      </c>
      <c r="D1409" s="83" t="str">
        <f t="shared" ca="1" si="159"/>
        <v/>
      </c>
      <c r="E1409" s="81">
        <f t="shared" ca="1" si="158"/>
        <v>0</v>
      </c>
      <c r="F1409" s="83"/>
      <c r="G1409" s="82" t="str">
        <f t="shared" ca="1" si="155"/>
        <v/>
      </c>
      <c r="H1409" s="82" t="str">
        <f t="shared" ca="1" si="156"/>
        <v/>
      </c>
      <c r="I1409" s="82" t="str">
        <f t="shared" ca="1" si="157"/>
        <v/>
      </c>
    </row>
    <row r="1410" spans="2:9" ht="15" thickBot="1" x14ac:dyDescent="0.35">
      <c r="B1410" s="79" t="str">
        <f t="shared" ca="1" si="160"/>
        <v/>
      </c>
      <c r="C1410" s="80" t="str">
        <f t="shared" ca="1" si="154"/>
        <v/>
      </c>
      <c r="D1410" s="83" t="str">
        <f t="shared" ca="1" si="159"/>
        <v/>
      </c>
      <c r="E1410" s="81">
        <f t="shared" ca="1" si="158"/>
        <v>0</v>
      </c>
      <c r="F1410" s="83"/>
      <c r="G1410" s="82" t="str">
        <f t="shared" ca="1" si="155"/>
        <v/>
      </c>
      <c r="H1410" s="82" t="str">
        <f t="shared" ca="1" si="156"/>
        <v/>
      </c>
      <c r="I1410" s="82" t="str">
        <f t="shared" ca="1" si="157"/>
        <v/>
      </c>
    </row>
    <row r="1411" spans="2:9" ht="15" thickBot="1" x14ac:dyDescent="0.35">
      <c r="B1411" s="79" t="str">
        <f t="shared" ca="1" si="160"/>
        <v/>
      </c>
      <c r="C1411" s="80" t="str">
        <f t="shared" ca="1" si="154"/>
        <v/>
      </c>
      <c r="D1411" s="83" t="str">
        <f t="shared" ca="1" si="159"/>
        <v/>
      </c>
      <c r="E1411" s="81">
        <f t="shared" ca="1" si="158"/>
        <v>0</v>
      </c>
      <c r="F1411" s="83"/>
      <c r="G1411" s="82" t="str">
        <f t="shared" ca="1" si="155"/>
        <v/>
      </c>
      <c r="H1411" s="82" t="str">
        <f t="shared" ca="1" si="156"/>
        <v/>
      </c>
      <c r="I1411" s="82" t="str">
        <f t="shared" ca="1" si="157"/>
        <v/>
      </c>
    </row>
    <row r="1412" spans="2:9" ht="15" thickBot="1" x14ac:dyDescent="0.35">
      <c r="B1412" s="79" t="str">
        <f t="shared" ca="1" si="160"/>
        <v/>
      </c>
      <c r="C1412" s="80" t="str">
        <f t="shared" ca="1" si="154"/>
        <v/>
      </c>
      <c r="D1412" s="83" t="str">
        <f t="shared" ca="1" si="159"/>
        <v/>
      </c>
      <c r="E1412" s="81">
        <f t="shared" ca="1" si="158"/>
        <v>0</v>
      </c>
      <c r="F1412" s="83"/>
      <c r="G1412" s="82" t="str">
        <f t="shared" ca="1" si="155"/>
        <v/>
      </c>
      <c r="H1412" s="82" t="str">
        <f t="shared" ca="1" si="156"/>
        <v/>
      </c>
      <c r="I1412" s="82" t="str">
        <f t="shared" ca="1" si="157"/>
        <v/>
      </c>
    </row>
    <row r="1413" spans="2:9" ht="15" thickBot="1" x14ac:dyDescent="0.35">
      <c r="B1413" s="79" t="str">
        <f t="shared" ca="1" si="160"/>
        <v/>
      </c>
      <c r="C1413" s="80" t="str">
        <f t="shared" ca="1" si="154"/>
        <v/>
      </c>
      <c r="D1413" s="83" t="str">
        <f t="shared" ca="1" si="159"/>
        <v/>
      </c>
      <c r="E1413" s="81">
        <f t="shared" ca="1" si="158"/>
        <v>0</v>
      </c>
      <c r="F1413" s="83"/>
      <c r="G1413" s="82" t="str">
        <f t="shared" ca="1" si="155"/>
        <v/>
      </c>
      <c r="H1413" s="82" t="str">
        <f t="shared" ca="1" si="156"/>
        <v/>
      </c>
      <c r="I1413" s="82" t="str">
        <f t="shared" ca="1" si="157"/>
        <v/>
      </c>
    </row>
    <row r="1414" spans="2:9" ht="15" thickBot="1" x14ac:dyDescent="0.35">
      <c r="B1414" s="79" t="str">
        <f t="shared" ca="1" si="160"/>
        <v/>
      </c>
      <c r="C1414" s="80" t="str">
        <f t="shared" ca="1" si="154"/>
        <v/>
      </c>
      <c r="D1414" s="83" t="str">
        <f t="shared" ca="1" si="159"/>
        <v/>
      </c>
      <c r="E1414" s="81">
        <f t="shared" ca="1" si="158"/>
        <v>0</v>
      </c>
      <c r="F1414" s="83"/>
      <c r="G1414" s="82" t="str">
        <f t="shared" ca="1" si="155"/>
        <v/>
      </c>
      <c r="H1414" s="82" t="str">
        <f t="shared" ca="1" si="156"/>
        <v/>
      </c>
      <c r="I1414" s="82" t="str">
        <f t="shared" ca="1" si="157"/>
        <v/>
      </c>
    </row>
    <row r="1415" spans="2:9" ht="15" thickBot="1" x14ac:dyDescent="0.35">
      <c r="B1415" s="79" t="str">
        <f t="shared" ca="1" si="160"/>
        <v/>
      </c>
      <c r="C1415" s="80" t="str">
        <f t="shared" ca="1" si="154"/>
        <v/>
      </c>
      <c r="D1415" s="83" t="str">
        <f t="shared" ca="1" si="159"/>
        <v/>
      </c>
      <c r="E1415" s="81">
        <f t="shared" ca="1" si="158"/>
        <v>0</v>
      </c>
      <c r="F1415" s="83"/>
      <c r="G1415" s="82" t="str">
        <f t="shared" ca="1" si="155"/>
        <v/>
      </c>
      <c r="H1415" s="82" t="str">
        <f t="shared" ca="1" si="156"/>
        <v/>
      </c>
      <c r="I1415" s="82" t="str">
        <f t="shared" ca="1" si="157"/>
        <v/>
      </c>
    </row>
    <row r="1416" spans="2:9" ht="15" thickBot="1" x14ac:dyDescent="0.35">
      <c r="B1416" s="79" t="str">
        <f t="shared" ca="1" si="160"/>
        <v/>
      </c>
      <c r="C1416" s="80" t="str">
        <f t="shared" ca="1" si="154"/>
        <v/>
      </c>
      <c r="D1416" s="83" t="str">
        <f t="shared" ca="1" si="159"/>
        <v/>
      </c>
      <c r="E1416" s="81">
        <f t="shared" ca="1" si="158"/>
        <v>0</v>
      </c>
      <c r="F1416" s="83"/>
      <c r="G1416" s="82" t="str">
        <f t="shared" ca="1" si="155"/>
        <v/>
      </c>
      <c r="H1416" s="82" t="str">
        <f t="shared" ca="1" si="156"/>
        <v/>
      </c>
      <c r="I1416" s="82" t="str">
        <f t="shared" ca="1" si="157"/>
        <v/>
      </c>
    </row>
    <row r="1417" spans="2:9" ht="15" thickBot="1" x14ac:dyDescent="0.35">
      <c r="B1417" s="79" t="str">
        <f t="shared" ca="1" si="160"/>
        <v/>
      </c>
      <c r="C1417" s="80" t="str">
        <f t="shared" ca="1" si="154"/>
        <v/>
      </c>
      <c r="D1417" s="83" t="str">
        <f t="shared" ca="1" si="159"/>
        <v/>
      </c>
      <c r="E1417" s="81">
        <f t="shared" ca="1" si="158"/>
        <v>0</v>
      </c>
      <c r="F1417" s="83"/>
      <c r="G1417" s="82" t="str">
        <f t="shared" ca="1" si="155"/>
        <v/>
      </c>
      <c r="H1417" s="82" t="str">
        <f t="shared" ca="1" si="156"/>
        <v/>
      </c>
      <c r="I1417" s="82" t="str">
        <f t="shared" ca="1" si="157"/>
        <v/>
      </c>
    </row>
    <row r="1418" spans="2:9" ht="15" thickBot="1" x14ac:dyDescent="0.35">
      <c r="B1418" s="79" t="str">
        <f t="shared" ca="1" si="160"/>
        <v/>
      </c>
      <c r="C1418" s="80" t="str">
        <f t="shared" ca="1" si="154"/>
        <v/>
      </c>
      <c r="D1418" s="83" t="str">
        <f t="shared" ca="1" si="159"/>
        <v/>
      </c>
      <c r="E1418" s="81">
        <f t="shared" ca="1" si="158"/>
        <v>0</v>
      </c>
      <c r="F1418" s="83"/>
      <c r="G1418" s="82" t="str">
        <f t="shared" ca="1" si="155"/>
        <v/>
      </c>
      <c r="H1418" s="82" t="str">
        <f t="shared" ca="1" si="156"/>
        <v/>
      </c>
      <c r="I1418" s="82" t="str">
        <f t="shared" ca="1" si="157"/>
        <v/>
      </c>
    </row>
    <row r="1419" spans="2:9" ht="15" thickBot="1" x14ac:dyDescent="0.35">
      <c r="B1419" s="79" t="str">
        <f t="shared" ca="1" si="160"/>
        <v/>
      </c>
      <c r="C1419" s="80" t="str">
        <f t="shared" ca="1" si="154"/>
        <v/>
      </c>
      <c r="D1419" s="83" t="str">
        <f t="shared" ca="1" si="159"/>
        <v/>
      </c>
      <c r="E1419" s="81">
        <f t="shared" ca="1" si="158"/>
        <v>0</v>
      </c>
      <c r="F1419" s="83"/>
      <c r="G1419" s="82" t="str">
        <f t="shared" ca="1" si="155"/>
        <v/>
      </c>
      <c r="H1419" s="82" t="str">
        <f t="shared" ca="1" si="156"/>
        <v/>
      </c>
      <c r="I1419" s="82" t="str">
        <f t="shared" ca="1" si="157"/>
        <v/>
      </c>
    </row>
    <row r="1420" spans="2:9" ht="15" thickBot="1" x14ac:dyDescent="0.35">
      <c r="B1420" s="79" t="str">
        <f t="shared" ca="1" si="160"/>
        <v/>
      </c>
      <c r="C1420" s="80" t="str">
        <f t="shared" ca="1" si="154"/>
        <v/>
      </c>
      <c r="D1420" s="83" t="str">
        <f t="shared" ca="1" si="159"/>
        <v/>
      </c>
      <c r="E1420" s="81">
        <f t="shared" ca="1" si="158"/>
        <v>0</v>
      </c>
      <c r="F1420" s="83"/>
      <c r="G1420" s="82" t="str">
        <f t="shared" ca="1" si="155"/>
        <v/>
      </c>
      <c r="H1420" s="82" t="str">
        <f t="shared" ca="1" si="156"/>
        <v/>
      </c>
      <c r="I1420" s="82" t="str">
        <f t="shared" ca="1" si="157"/>
        <v/>
      </c>
    </row>
    <row r="1421" spans="2:9" ht="15" thickBot="1" x14ac:dyDescent="0.35">
      <c r="B1421" s="79" t="str">
        <f t="shared" ca="1" si="160"/>
        <v/>
      </c>
      <c r="C1421" s="80" t="str">
        <f t="shared" ca="1" si="154"/>
        <v/>
      </c>
      <c r="D1421" s="83" t="str">
        <f t="shared" ca="1" si="159"/>
        <v/>
      </c>
      <c r="E1421" s="81">
        <f t="shared" ca="1" si="158"/>
        <v>0</v>
      </c>
      <c r="F1421" s="83"/>
      <c r="G1421" s="82" t="str">
        <f t="shared" ca="1" si="155"/>
        <v/>
      </c>
      <c r="H1421" s="82" t="str">
        <f t="shared" ca="1" si="156"/>
        <v/>
      </c>
      <c r="I1421" s="82" t="str">
        <f t="shared" ca="1" si="157"/>
        <v/>
      </c>
    </row>
    <row r="1422" spans="2:9" ht="15" thickBot="1" x14ac:dyDescent="0.35">
      <c r="B1422" s="79" t="str">
        <f t="shared" ca="1" si="160"/>
        <v/>
      </c>
      <c r="C1422" s="80" t="str">
        <f t="shared" ca="1" si="154"/>
        <v/>
      </c>
      <c r="D1422" s="83" t="str">
        <f t="shared" ca="1" si="159"/>
        <v/>
      </c>
      <c r="E1422" s="81">
        <f t="shared" ca="1" si="158"/>
        <v>0</v>
      </c>
      <c r="F1422" s="83"/>
      <c r="G1422" s="82" t="str">
        <f t="shared" ca="1" si="155"/>
        <v/>
      </c>
      <c r="H1422" s="82" t="str">
        <f t="shared" ca="1" si="156"/>
        <v/>
      </c>
      <c r="I1422" s="82" t="str">
        <f t="shared" ca="1" si="157"/>
        <v/>
      </c>
    </row>
    <row r="1423" spans="2:9" ht="15" thickBot="1" x14ac:dyDescent="0.35">
      <c r="B1423" s="79" t="str">
        <f t="shared" ca="1" si="160"/>
        <v/>
      </c>
      <c r="C1423" s="80" t="str">
        <f t="shared" ca="1" si="154"/>
        <v/>
      </c>
      <c r="D1423" s="83" t="str">
        <f t="shared" ca="1" si="159"/>
        <v/>
      </c>
      <c r="E1423" s="81">
        <f t="shared" ca="1" si="158"/>
        <v>0</v>
      </c>
      <c r="F1423" s="83"/>
      <c r="G1423" s="82" t="str">
        <f t="shared" ca="1" si="155"/>
        <v/>
      </c>
      <c r="H1423" s="82" t="str">
        <f t="shared" ca="1" si="156"/>
        <v/>
      </c>
      <c r="I1423" s="82" t="str">
        <f t="shared" ca="1" si="157"/>
        <v/>
      </c>
    </row>
    <row r="1424" spans="2:9" ht="15" thickBot="1" x14ac:dyDescent="0.35">
      <c r="B1424" s="79" t="str">
        <f t="shared" ca="1" si="160"/>
        <v/>
      </c>
      <c r="C1424" s="80" t="str">
        <f t="shared" ca="1" si="154"/>
        <v/>
      </c>
      <c r="D1424" s="83" t="str">
        <f t="shared" ca="1" si="159"/>
        <v/>
      </c>
      <c r="E1424" s="81">
        <f t="shared" ca="1" si="158"/>
        <v>0</v>
      </c>
      <c r="F1424" s="83"/>
      <c r="G1424" s="82" t="str">
        <f t="shared" ca="1" si="155"/>
        <v/>
      </c>
      <c r="H1424" s="82" t="str">
        <f t="shared" ca="1" si="156"/>
        <v/>
      </c>
      <c r="I1424" s="82" t="str">
        <f t="shared" ca="1" si="157"/>
        <v/>
      </c>
    </row>
    <row r="1425" spans="2:9" ht="15" thickBot="1" x14ac:dyDescent="0.35">
      <c r="B1425" s="79" t="str">
        <f t="shared" ca="1" si="160"/>
        <v/>
      </c>
      <c r="C1425" s="80" t="str">
        <f t="shared" ca="1" si="154"/>
        <v/>
      </c>
      <c r="D1425" s="83" t="str">
        <f t="shared" ca="1" si="159"/>
        <v/>
      </c>
      <c r="E1425" s="81">
        <f t="shared" ca="1" si="158"/>
        <v>0</v>
      </c>
      <c r="F1425" s="83"/>
      <c r="G1425" s="82" t="str">
        <f t="shared" ca="1" si="155"/>
        <v/>
      </c>
      <c r="H1425" s="82" t="str">
        <f t="shared" ca="1" si="156"/>
        <v/>
      </c>
      <c r="I1425" s="82" t="str">
        <f t="shared" ca="1" si="157"/>
        <v/>
      </c>
    </row>
    <row r="1426" spans="2:9" ht="15" thickBot="1" x14ac:dyDescent="0.35">
      <c r="B1426" s="79" t="str">
        <f t="shared" ca="1" si="160"/>
        <v/>
      </c>
      <c r="C1426" s="80" t="str">
        <f t="shared" ca="1" si="154"/>
        <v/>
      </c>
      <c r="D1426" s="83" t="str">
        <f t="shared" ca="1" si="159"/>
        <v/>
      </c>
      <c r="E1426" s="81">
        <f t="shared" ca="1" si="158"/>
        <v>0</v>
      </c>
      <c r="F1426" s="83"/>
      <c r="G1426" s="82" t="str">
        <f t="shared" ca="1" si="155"/>
        <v/>
      </c>
      <c r="H1426" s="82" t="str">
        <f t="shared" ca="1" si="156"/>
        <v/>
      </c>
      <c r="I1426" s="82" t="str">
        <f t="shared" ca="1" si="157"/>
        <v/>
      </c>
    </row>
    <row r="1427" spans="2:9" ht="15" thickBot="1" x14ac:dyDescent="0.35">
      <c r="B1427" s="79" t="str">
        <f t="shared" ca="1" si="160"/>
        <v/>
      </c>
      <c r="C1427" s="80" t="str">
        <f t="shared" ca="1" si="154"/>
        <v/>
      </c>
      <c r="D1427" s="83" t="str">
        <f t="shared" ca="1" si="159"/>
        <v/>
      </c>
      <c r="E1427" s="81">
        <f t="shared" ca="1" si="158"/>
        <v>0</v>
      </c>
      <c r="F1427" s="83"/>
      <c r="G1427" s="82" t="str">
        <f t="shared" ca="1" si="155"/>
        <v/>
      </c>
      <c r="H1427" s="82" t="str">
        <f t="shared" ca="1" si="156"/>
        <v/>
      </c>
      <c r="I1427" s="82" t="str">
        <f t="shared" ca="1" si="157"/>
        <v/>
      </c>
    </row>
    <row r="1428" spans="2:9" ht="15" thickBot="1" x14ac:dyDescent="0.35">
      <c r="B1428" s="79" t="str">
        <f t="shared" ca="1" si="160"/>
        <v/>
      </c>
      <c r="C1428" s="80" t="str">
        <f t="shared" ca="1" si="154"/>
        <v/>
      </c>
      <c r="D1428" s="83" t="str">
        <f t="shared" ca="1" si="159"/>
        <v/>
      </c>
      <c r="E1428" s="81">
        <f t="shared" ca="1" si="158"/>
        <v>0</v>
      </c>
      <c r="F1428" s="83"/>
      <c r="G1428" s="82" t="str">
        <f t="shared" ca="1" si="155"/>
        <v/>
      </c>
      <c r="H1428" s="82" t="str">
        <f t="shared" ca="1" si="156"/>
        <v/>
      </c>
      <c r="I1428" s="82" t="str">
        <f t="shared" ca="1" si="157"/>
        <v/>
      </c>
    </row>
    <row r="1429" spans="2:9" ht="15" thickBot="1" x14ac:dyDescent="0.35">
      <c r="B1429" s="79" t="str">
        <f t="shared" ca="1" si="160"/>
        <v/>
      </c>
      <c r="C1429" s="80" t="str">
        <f t="shared" ca="1" si="154"/>
        <v/>
      </c>
      <c r="D1429" s="83" t="str">
        <f t="shared" ca="1" si="159"/>
        <v/>
      </c>
      <c r="E1429" s="81">
        <f t="shared" ca="1" si="158"/>
        <v>0</v>
      </c>
      <c r="F1429" s="83"/>
      <c r="G1429" s="82" t="str">
        <f t="shared" ca="1" si="155"/>
        <v/>
      </c>
      <c r="H1429" s="82" t="str">
        <f t="shared" ca="1" si="156"/>
        <v/>
      </c>
      <c r="I1429" s="82" t="str">
        <f t="shared" ca="1" si="157"/>
        <v/>
      </c>
    </row>
    <row r="1430" spans="2:9" ht="15" thickBot="1" x14ac:dyDescent="0.35">
      <c r="B1430" s="79" t="str">
        <f t="shared" ca="1" si="160"/>
        <v/>
      </c>
      <c r="C1430" s="80" t="str">
        <f t="shared" ca="1" si="154"/>
        <v/>
      </c>
      <c r="D1430" s="83" t="str">
        <f t="shared" ca="1" si="159"/>
        <v/>
      </c>
      <c r="E1430" s="81">
        <f t="shared" ca="1" si="158"/>
        <v>0</v>
      </c>
      <c r="F1430" s="83"/>
      <c r="G1430" s="82" t="str">
        <f t="shared" ca="1" si="155"/>
        <v/>
      </c>
      <c r="H1430" s="82" t="str">
        <f t="shared" ca="1" si="156"/>
        <v/>
      </c>
      <c r="I1430" s="82" t="str">
        <f t="shared" ca="1" si="157"/>
        <v/>
      </c>
    </row>
    <row r="1431" spans="2:9" ht="15" thickBot="1" x14ac:dyDescent="0.35">
      <c r="B1431" s="79" t="str">
        <f t="shared" ca="1" si="160"/>
        <v/>
      </c>
      <c r="C1431" s="80" t="str">
        <f t="shared" ca="1" si="154"/>
        <v/>
      </c>
      <c r="D1431" s="83" t="str">
        <f t="shared" ca="1" si="159"/>
        <v/>
      </c>
      <c r="E1431" s="81">
        <f t="shared" ca="1" si="158"/>
        <v>0</v>
      </c>
      <c r="F1431" s="83"/>
      <c r="G1431" s="82" t="str">
        <f t="shared" ca="1" si="155"/>
        <v/>
      </c>
      <c r="H1431" s="82" t="str">
        <f t="shared" ca="1" si="156"/>
        <v/>
      </c>
      <c r="I1431" s="82" t="str">
        <f t="shared" ca="1" si="157"/>
        <v/>
      </c>
    </row>
    <row r="1432" spans="2:9" ht="15" thickBot="1" x14ac:dyDescent="0.35">
      <c r="B1432" s="79" t="str">
        <f t="shared" ca="1" si="160"/>
        <v/>
      </c>
      <c r="C1432" s="80" t="str">
        <f t="shared" ref="C1432:C1495" ca="1" si="161">IF($E$10="End of the Period",IF(B1432="","",IF(OR(payment_frequency_5="Weekly",payment_frequency_5="Bi-weekly",payment_frequency_5="Semi-monthly"),first_payment_date_5+B1432*VLOOKUP(payment_frequency_5,periodic_table,2,0),EDATE(first_payment_date_5,B1432*VLOOKUP(payment_frequency_5,periodic_table,2,0)))),IF(B1432="","",IF(OR(payment_frequency_5="Weekly",payment_frequency_5="Bi-weekly",payment_frequency_5="Semi-monthly"),first_payment_date_5+(B1432-1)*VLOOKUP(payment_frequency_5,periodic_table,2,0),EDATE(first_payment_date_5,(B1432-1)*VLOOKUP(payment_frequency_5,periodic_table,2,0)))))</f>
        <v/>
      </c>
      <c r="D1432" s="83" t="str">
        <f t="shared" ca="1" si="159"/>
        <v/>
      </c>
      <c r="E1432" s="81">
        <f t="shared" ca="1" si="158"/>
        <v>0</v>
      </c>
      <c r="F1432" s="83"/>
      <c r="G1432" s="82" t="str">
        <f t="shared" ref="G1432:G1495" ca="1" si="162">IF(AND(payment_type_5=1,B1432=1),0,IF(B1432="","",I1431*rate_5))</f>
        <v/>
      </c>
      <c r="H1432" s="82" t="str">
        <f t="shared" ca="1" si="156"/>
        <v/>
      </c>
      <c r="I1432" s="82" t="str">
        <f t="shared" ca="1" si="157"/>
        <v/>
      </c>
    </row>
    <row r="1433" spans="2:9" ht="15" thickBot="1" x14ac:dyDescent="0.35">
      <c r="B1433" s="79" t="str">
        <f t="shared" ca="1" si="160"/>
        <v/>
      </c>
      <c r="C1433" s="80" t="str">
        <f t="shared" ca="1" si="161"/>
        <v/>
      </c>
      <c r="D1433" s="83" t="str">
        <f t="shared" ca="1" si="159"/>
        <v/>
      </c>
      <c r="E1433" s="81">
        <f t="shared" ca="1" si="158"/>
        <v>0</v>
      </c>
      <c r="F1433" s="83"/>
      <c r="G1433" s="82" t="str">
        <f t="shared" ca="1" si="162"/>
        <v/>
      </c>
      <c r="H1433" s="82" t="str">
        <f t="shared" ref="H1433:H1496" ca="1" si="163">IF(B1433="","",D1433-G1433+E1433+F1433)</f>
        <v/>
      </c>
      <c r="I1433" s="82" t="str">
        <f t="shared" ref="I1433:I1496" ca="1" si="164">IFERROR(IF(H1433&lt;=0,"",I1432-H1433),"")</f>
        <v/>
      </c>
    </row>
    <row r="1434" spans="2:9" ht="15" thickBot="1" x14ac:dyDescent="0.35">
      <c r="B1434" s="79" t="str">
        <f t="shared" ca="1" si="160"/>
        <v/>
      </c>
      <c r="C1434" s="80" t="str">
        <f t="shared" ca="1" si="161"/>
        <v/>
      </c>
      <c r="D1434" s="83" t="str">
        <f t="shared" ca="1" si="159"/>
        <v/>
      </c>
      <c r="E1434" s="81">
        <f t="shared" ca="1" si="158"/>
        <v>0</v>
      </c>
      <c r="F1434" s="83"/>
      <c r="G1434" s="82" t="str">
        <f t="shared" ca="1" si="162"/>
        <v/>
      </c>
      <c r="H1434" s="82" t="str">
        <f t="shared" ca="1" si="163"/>
        <v/>
      </c>
      <c r="I1434" s="82" t="str">
        <f t="shared" ca="1" si="164"/>
        <v/>
      </c>
    </row>
    <row r="1435" spans="2:9" ht="15" thickBot="1" x14ac:dyDescent="0.35">
      <c r="B1435" s="79" t="str">
        <f t="shared" ca="1" si="160"/>
        <v/>
      </c>
      <c r="C1435" s="80" t="str">
        <f t="shared" ca="1" si="161"/>
        <v/>
      </c>
      <c r="D1435" s="83" t="str">
        <f t="shared" ca="1" si="159"/>
        <v/>
      </c>
      <c r="E1435" s="81">
        <f t="shared" ca="1" si="158"/>
        <v>0</v>
      </c>
      <c r="F1435" s="83"/>
      <c r="G1435" s="82" t="str">
        <f t="shared" ca="1" si="162"/>
        <v/>
      </c>
      <c r="H1435" s="82" t="str">
        <f t="shared" ca="1" si="163"/>
        <v/>
      </c>
      <c r="I1435" s="82" t="str">
        <f t="shared" ca="1" si="164"/>
        <v/>
      </c>
    </row>
    <row r="1436" spans="2:9" ht="15" thickBot="1" x14ac:dyDescent="0.35">
      <c r="B1436" s="79" t="str">
        <f t="shared" ca="1" si="160"/>
        <v/>
      </c>
      <c r="C1436" s="80" t="str">
        <f t="shared" ca="1" si="161"/>
        <v/>
      </c>
      <c r="D1436" s="83" t="str">
        <f t="shared" ca="1" si="159"/>
        <v/>
      </c>
      <c r="E1436" s="81">
        <f t="shared" ca="1" si="158"/>
        <v>0</v>
      </c>
      <c r="F1436" s="83"/>
      <c r="G1436" s="82" t="str">
        <f t="shared" ca="1" si="162"/>
        <v/>
      </c>
      <c r="H1436" s="82" t="str">
        <f t="shared" ca="1" si="163"/>
        <v/>
      </c>
      <c r="I1436" s="82" t="str">
        <f t="shared" ca="1" si="164"/>
        <v/>
      </c>
    </row>
    <row r="1437" spans="2:9" ht="15" thickBot="1" x14ac:dyDescent="0.35">
      <c r="B1437" s="79" t="str">
        <f t="shared" ca="1" si="160"/>
        <v/>
      </c>
      <c r="C1437" s="80" t="str">
        <f t="shared" ca="1" si="161"/>
        <v/>
      </c>
      <c r="D1437" s="83" t="str">
        <f t="shared" ca="1" si="159"/>
        <v/>
      </c>
      <c r="E1437" s="81">
        <f t="shared" ca="1" si="158"/>
        <v>0</v>
      </c>
      <c r="F1437" s="83"/>
      <c r="G1437" s="82" t="str">
        <f t="shared" ca="1" si="162"/>
        <v/>
      </c>
      <c r="H1437" s="82" t="str">
        <f t="shared" ca="1" si="163"/>
        <v/>
      </c>
      <c r="I1437" s="82" t="str">
        <f t="shared" ca="1" si="164"/>
        <v/>
      </c>
    </row>
    <row r="1438" spans="2:9" ht="15" thickBot="1" x14ac:dyDescent="0.35">
      <c r="B1438" s="79" t="str">
        <f t="shared" ca="1" si="160"/>
        <v/>
      </c>
      <c r="C1438" s="80" t="str">
        <f t="shared" ca="1" si="161"/>
        <v/>
      </c>
      <c r="D1438" s="83" t="str">
        <f t="shared" ca="1" si="159"/>
        <v/>
      </c>
      <c r="E1438" s="81">
        <f t="shared" ca="1" si="158"/>
        <v>0</v>
      </c>
      <c r="F1438" s="83"/>
      <c r="G1438" s="82" t="str">
        <f t="shared" ca="1" si="162"/>
        <v/>
      </c>
      <c r="H1438" s="82" t="str">
        <f t="shared" ca="1" si="163"/>
        <v/>
      </c>
      <c r="I1438" s="82" t="str">
        <f t="shared" ca="1" si="164"/>
        <v/>
      </c>
    </row>
    <row r="1439" spans="2:9" ht="15" thickBot="1" x14ac:dyDescent="0.35">
      <c r="B1439" s="79" t="str">
        <f t="shared" ca="1" si="160"/>
        <v/>
      </c>
      <c r="C1439" s="80" t="str">
        <f t="shared" ca="1" si="161"/>
        <v/>
      </c>
      <c r="D1439" s="83" t="str">
        <f t="shared" ca="1" si="159"/>
        <v/>
      </c>
      <c r="E1439" s="81">
        <f t="shared" ca="1" si="158"/>
        <v>0</v>
      </c>
      <c r="F1439" s="83"/>
      <c r="G1439" s="82" t="str">
        <f t="shared" ca="1" si="162"/>
        <v/>
      </c>
      <c r="H1439" s="82" t="str">
        <f t="shared" ca="1" si="163"/>
        <v/>
      </c>
      <c r="I1439" s="82" t="str">
        <f t="shared" ca="1" si="164"/>
        <v/>
      </c>
    </row>
    <row r="1440" spans="2:9" ht="15" thickBot="1" x14ac:dyDescent="0.35">
      <c r="B1440" s="79" t="str">
        <f t="shared" ca="1" si="160"/>
        <v/>
      </c>
      <c r="C1440" s="80" t="str">
        <f t="shared" ca="1" si="161"/>
        <v/>
      </c>
      <c r="D1440" s="83" t="str">
        <f t="shared" ca="1" si="159"/>
        <v/>
      </c>
      <c r="E1440" s="81">
        <f t="shared" ca="1" si="158"/>
        <v>0</v>
      </c>
      <c r="F1440" s="83"/>
      <c r="G1440" s="82" t="str">
        <f t="shared" ca="1" si="162"/>
        <v/>
      </c>
      <c r="H1440" s="82" t="str">
        <f t="shared" ca="1" si="163"/>
        <v/>
      </c>
      <c r="I1440" s="82" t="str">
        <f t="shared" ca="1" si="164"/>
        <v/>
      </c>
    </row>
    <row r="1441" spans="2:9" ht="15" thickBot="1" x14ac:dyDescent="0.35">
      <c r="B1441" s="79" t="str">
        <f t="shared" ca="1" si="160"/>
        <v/>
      </c>
      <c r="C1441" s="80" t="str">
        <f t="shared" ca="1" si="161"/>
        <v/>
      </c>
      <c r="D1441" s="83" t="str">
        <f t="shared" ca="1" si="159"/>
        <v/>
      </c>
      <c r="E1441" s="81">
        <f t="shared" ca="1" si="158"/>
        <v>0</v>
      </c>
      <c r="F1441" s="83"/>
      <c r="G1441" s="82" t="str">
        <f t="shared" ca="1" si="162"/>
        <v/>
      </c>
      <c r="H1441" s="82" t="str">
        <f t="shared" ca="1" si="163"/>
        <v/>
      </c>
      <c r="I1441" s="82" t="str">
        <f t="shared" ca="1" si="164"/>
        <v/>
      </c>
    </row>
    <row r="1442" spans="2:9" ht="15" thickBot="1" x14ac:dyDescent="0.35">
      <c r="B1442" s="79" t="str">
        <f t="shared" ca="1" si="160"/>
        <v/>
      </c>
      <c r="C1442" s="80" t="str">
        <f t="shared" ca="1" si="161"/>
        <v/>
      </c>
      <c r="D1442" s="83" t="str">
        <f t="shared" ca="1" si="159"/>
        <v/>
      </c>
      <c r="E1442" s="81">
        <f t="shared" ca="1" si="158"/>
        <v>0</v>
      </c>
      <c r="F1442" s="83"/>
      <c r="G1442" s="82" t="str">
        <f t="shared" ca="1" si="162"/>
        <v/>
      </c>
      <c r="H1442" s="82" t="str">
        <f t="shared" ca="1" si="163"/>
        <v/>
      </c>
      <c r="I1442" s="82" t="str">
        <f t="shared" ca="1" si="164"/>
        <v/>
      </c>
    </row>
    <row r="1443" spans="2:9" ht="15" thickBot="1" x14ac:dyDescent="0.35">
      <c r="B1443" s="79" t="str">
        <f t="shared" ca="1" si="160"/>
        <v/>
      </c>
      <c r="C1443" s="80" t="str">
        <f t="shared" ca="1" si="161"/>
        <v/>
      </c>
      <c r="D1443" s="83" t="str">
        <f t="shared" ca="1" si="159"/>
        <v/>
      </c>
      <c r="E1443" s="81">
        <f t="shared" ca="1" si="158"/>
        <v>0</v>
      </c>
      <c r="F1443" s="83"/>
      <c r="G1443" s="82" t="str">
        <f t="shared" ca="1" si="162"/>
        <v/>
      </c>
      <c r="H1443" s="82" t="str">
        <f t="shared" ca="1" si="163"/>
        <v/>
      </c>
      <c r="I1443" s="82" t="str">
        <f t="shared" ca="1" si="164"/>
        <v/>
      </c>
    </row>
    <row r="1444" spans="2:9" ht="15" thickBot="1" x14ac:dyDescent="0.35">
      <c r="B1444" s="79" t="str">
        <f t="shared" ca="1" si="160"/>
        <v/>
      </c>
      <c r="C1444" s="80" t="str">
        <f t="shared" ca="1" si="161"/>
        <v/>
      </c>
      <c r="D1444" s="83" t="str">
        <f t="shared" ca="1" si="159"/>
        <v/>
      </c>
      <c r="E1444" s="81">
        <f t="shared" ref="E1444:E1507" ca="1" si="165">IFERROR(IF(I1443-D1444&lt;$E$13,0,IF(B1444=$I$17,$E$13,IF(B1444&lt;$I$17,0,IF(MOD(B1444-$I$17,$E$18)=0,$E$13,0)))),0)</f>
        <v>0</v>
      </c>
      <c r="F1444" s="83"/>
      <c r="G1444" s="82" t="str">
        <f t="shared" ca="1" si="162"/>
        <v/>
      </c>
      <c r="H1444" s="82" t="str">
        <f t="shared" ca="1" si="163"/>
        <v/>
      </c>
      <c r="I1444" s="82" t="str">
        <f t="shared" ca="1" si="164"/>
        <v/>
      </c>
    </row>
    <row r="1445" spans="2:9" ht="15" thickBot="1" x14ac:dyDescent="0.35">
      <c r="B1445" s="79" t="str">
        <f t="shared" ca="1" si="160"/>
        <v/>
      </c>
      <c r="C1445" s="80" t="str">
        <f t="shared" ca="1" si="161"/>
        <v/>
      </c>
      <c r="D1445" s="83" t="str">
        <f t="shared" ca="1" si="159"/>
        <v/>
      </c>
      <c r="E1445" s="81">
        <f t="shared" ca="1" si="165"/>
        <v>0</v>
      </c>
      <c r="F1445" s="83"/>
      <c r="G1445" s="82" t="str">
        <f t="shared" ca="1" si="162"/>
        <v/>
      </c>
      <c r="H1445" s="82" t="str">
        <f t="shared" ca="1" si="163"/>
        <v/>
      </c>
      <c r="I1445" s="82" t="str">
        <f t="shared" ca="1" si="164"/>
        <v/>
      </c>
    </row>
    <row r="1446" spans="2:9" ht="15" thickBot="1" x14ac:dyDescent="0.35">
      <c r="B1446" s="79" t="str">
        <f t="shared" ca="1" si="160"/>
        <v/>
      </c>
      <c r="C1446" s="80" t="str">
        <f t="shared" ca="1" si="161"/>
        <v/>
      </c>
      <c r="D1446" s="83" t="str">
        <f t="shared" ca="1" si="159"/>
        <v/>
      </c>
      <c r="E1446" s="81">
        <f t="shared" ca="1" si="165"/>
        <v>0</v>
      </c>
      <c r="F1446" s="83"/>
      <c r="G1446" s="82" t="str">
        <f t="shared" ca="1" si="162"/>
        <v/>
      </c>
      <c r="H1446" s="82" t="str">
        <f t="shared" ca="1" si="163"/>
        <v/>
      </c>
      <c r="I1446" s="82" t="str">
        <f t="shared" ca="1" si="164"/>
        <v/>
      </c>
    </row>
    <row r="1447" spans="2:9" ht="15" thickBot="1" x14ac:dyDescent="0.35">
      <c r="B1447" s="79" t="str">
        <f t="shared" ca="1" si="160"/>
        <v/>
      </c>
      <c r="C1447" s="80" t="str">
        <f t="shared" ca="1" si="161"/>
        <v/>
      </c>
      <c r="D1447" s="83" t="str">
        <f t="shared" ca="1" si="159"/>
        <v/>
      </c>
      <c r="E1447" s="81">
        <f t="shared" ca="1" si="165"/>
        <v>0</v>
      </c>
      <c r="F1447" s="83"/>
      <c r="G1447" s="82" t="str">
        <f t="shared" ca="1" si="162"/>
        <v/>
      </c>
      <c r="H1447" s="82" t="str">
        <f t="shared" ca="1" si="163"/>
        <v/>
      </c>
      <c r="I1447" s="82" t="str">
        <f t="shared" ca="1" si="164"/>
        <v/>
      </c>
    </row>
    <row r="1448" spans="2:9" ht="15" thickBot="1" x14ac:dyDescent="0.35">
      <c r="B1448" s="79" t="str">
        <f t="shared" ca="1" si="160"/>
        <v/>
      </c>
      <c r="C1448" s="80" t="str">
        <f t="shared" ca="1" si="161"/>
        <v/>
      </c>
      <c r="D1448" s="83" t="str">
        <f t="shared" ca="1" si="159"/>
        <v/>
      </c>
      <c r="E1448" s="81">
        <f t="shared" ca="1" si="165"/>
        <v>0</v>
      </c>
      <c r="F1448" s="83"/>
      <c r="G1448" s="82" t="str">
        <f t="shared" ca="1" si="162"/>
        <v/>
      </c>
      <c r="H1448" s="82" t="str">
        <f t="shared" ca="1" si="163"/>
        <v/>
      </c>
      <c r="I1448" s="82" t="str">
        <f t="shared" ca="1" si="164"/>
        <v/>
      </c>
    </row>
    <row r="1449" spans="2:9" ht="15" thickBot="1" x14ac:dyDescent="0.35">
      <c r="B1449" s="79" t="str">
        <f t="shared" ca="1" si="160"/>
        <v/>
      </c>
      <c r="C1449" s="80" t="str">
        <f t="shared" ca="1" si="161"/>
        <v/>
      </c>
      <c r="D1449" s="83" t="str">
        <f t="shared" ref="D1449:D1512" ca="1" si="166">IF(B1449="","",IF(I1448&lt;payment_5,I1448*(1+rate_5),payment_5))</f>
        <v/>
      </c>
      <c r="E1449" s="81">
        <f t="shared" ca="1" si="165"/>
        <v>0</v>
      </c>
      <c r="F1449" s="83"/>
      <c r="G1449" s="82" t="str">
        <f t="shared" ca="1" si="162"/>
        <v/>
      </c>
      <c r="H1449" s="82" t="str">
        <f t="shared" ca="1" si="163"/>
        <v/>
      </c>
      <c r="I1449" s="82" t="str">
        <f t="shared" ca="1" si="164"/>
        <v/>
      </c>
    </row>
    <row r="1450" spans="2:9" ht="15" thickBot="1" x14ac:dyDescent="0.35">
      <c r="B1450" s="79" t="str">
        <f t="shared" ca="1" si="160"/>
        <v/>
      </c>
      <c r="C1450" s="80" t="str">
        <f t="shared" ca="1" si="161"/>
        <v/>
      </c>
      <c r="D1450" s="83" t="str">
        <f t="shared" ca="1" si="166"/>
        <v/>
      </c>
      <c r="E1450" s="81">
        <f t="shared" ca="1" si="165"/>
        <v>0</v>
      </c>
      <c r="F1450" s="83"/>
      <c r="G1450" s="82" t="str">
        <f t="shared" ca="1" si="162"/>
        <v/>
      </c>
      <c r="H1450" s="82" t="str">
        <f t="shared" ca="1" si="163"/>
        <v/>
      </c>
      <c r="I1450" s="82" t="str">
        <f t="shared" ca="1" si="164"/>
        <v/>
      </c>
    </row>
    <row r="1451" spans="2:9" ht="15" thickBot="1" x14ac:dyDescent="0.35">
      <c r="B1451" s="79" t="str">
        <f t="shared" ca="1" si="160"/>
        <v/>
      </c>
      <c r="C1451" s="80" t="str">
        <f t="shared" ca="1" si="161"/>
        <v/>
      </c>
      <c r="D1451" s="83" t="str">
        <f t="shared" ca="1" si="166"/>
        <v/>
      </c>
      <c r="E1451" s="81">
        <f t="shared" ca="1" si="165"/>
        <v>0</v>
      </c>
      <c r="F1451" s="83"/>
      <c r="G1451" s="82" t="str">
        <f t="shared" ca="1" si="162"/>
        <v/>
      </c>
      <c r="H1451" s="82" t="str">
        <f t="shared" ca="1" si="163"/>
        <v/>
      </c>
      <c r="I1451" s="82" t="str">
        <f t="shared" ca="1" si="164"/>
        <v/>
      </c>
    </row>
    <row r="1452" spans="2:9" ht="15" thickBot="1" x14ac:dyDescent="0.35">
      <c r="B1452" s="79" t="str">
        <f t="shared" ca="1" si="160"/>
        <v/>
      </c>
      <c r="C1452" s="80" t="str">
        <f t="shared" ca="1" si="161"/>
        <v/>
      </c>
      <c r="D1452" s="83" t="str">
        <f t="shared" ca="1" si="166"/>
        <v/>
      </c>
      <c r="E1452" s="81">
        <f t="shared" ca="1" si="165"/>
        <v>0</v>
      </c>
      <c r="F1452" s="83"/>
      <c r="G1452" s="82" t="str">
        <f t="shared" ca="1" si="162"/>
        <v/>
      </c>
      <c r="H1452" s="82" t="str">
        <f t="shared" ca="1" si="163"/>
        <v/>
      </c>
      <c r="I1452" s="82" t="str">
        <f t="shared" ca="1" si="164"/>
        <v/>
      </c>
    </row>
    <row r="1453" spans="2:9" ht="15" thickBot="1" x14ac:dyDescent="0.35">
      <c r="B1453" s="79" t="str">
        <f t="shared" ca="1" si="160"/>
        <v/>
      </c>
      <c r="C1453" s="80" t="str">
        <f t="shared" ca="1" si="161"/>
        <v/>
      </c>
      <c r="D1453" s="83" t="str">
        <f t="shared" ca="1" si="166"/>
        <v/>
      </c>
      <c r="E1453" s="81">
        <f t="shared" ca="1" si="165"/>
        <v>0</v>
      </c>
      <c r="F1453" s="83"/>
      <c r="G1453" s="82" t="str">
        <f t="shared" ca="1" si="162"/>
        <v/>
      </c>
      <c r="H1453" s="82" t="str">
        <f t="shared" ca="1" si="163"/>
        <v/>
      </c>
      <c r="I1453" s="82" t="str">
        <f t="shared" ca="1" si="164"/>
        <v/>
      </c>
    </row>
    <row r="1454" spans="2:9" ht="15" thickBot="1" x14ac:dyDescent="0.35">
      <c r="B1454" s="79" t="str">
        <f t="shared" ca="1" si="160"/>
        <v/>
      </c>
      <c r="C1454" s="80" t="str">
        <f t="shared" ca="1" si="161"/>
        <v/>
      </c>
      <c r="D1454" s="83" t="str">
        <f t="shared" ca="1" si="166"/>
        <v/>
      </c>
      <c r="E1454" s="81">
        <f t="shared" ca="1" si="165"/>
        <v>0</v>
      </c>
      <c r="F1454" s="83"/>
      <c r="G1454" s="82" t="str">
        <f t="shared" ca="1" si="162"/>
        <v/>
      </c>
      <c r="H1454" s="82" t="str">
        <f t="shared" ca="1" si="163"/>
        <v/>
      </c>
      <c r="I1454" s="82" t="str">
        <f t="shared" ca="1" si="164"/>
        <v/>
      </c>
    </row>
    <row r="1455" spans="2:9" ht="15" thickBot="1" x14ac:dyDescent="0.35">
      <c r="B1455" s="79" t="str">
        <f t="shared" ref="B1455:B1518" ca="1" si="167">IFERROR(IF(I1454&lt;=0,"",B1454+1),"")</f>
        <v/>
      </c>
      <c r="C1455" s="80" t="str">
        <f t="shared" ca="1" si="161"/>
        <v/>
      </c>
      <c r="D1455" s="83" t="str">
        <f t="shared" ca="1" si="166"/>
        <v/>
      </c>
      <c r="E1455" s="81">
        <f t="shared" ca="1" si="165"/>
        <v>0</v>
      </c>
      <c r="F1455" s="83"/>
      <c r="G1455" s="82" t="str">
        <f t="shared" ca="1" si="162"/>
        <v/>
      </c>
      <c r="H1455" s="82" t="str">
        <f t="shared" ca="1" si="163"/>
        <v/>
      </c>
      <c r="I1455" s="82" t="str">
        <f t="shared" ca="1" si="164"/>
        <v/>
      </c>
    </row>
    <row r="1456" spans="2:9" ht="15" thickBot="1" x14ac:dyDescent="0.35">
      <c r="B1456" s="79" t="str">
        <f t="shared" ca="1" si="167"/>
        <v/>
      </c>
      <c r="C1456" s="80" t="str">
        <f t="shared" ca="1" si="161"/>
        <v/>
      </c>
      <c r="D1456" s="83" t="str">
        <f t="shared" ca="1" si="166"/>
        <v/>
      </c>
      <c r="E1456" s="81">
        <f t="shared" ca="1" si="165"/>
        <v>0</v>
      </c>
      <c r="F1456" s="83"/>
      <c r="G1456" s="82" t="str">
        <f t="shared" ca="1" si="162"/>
        <v/>
      </c>
      <c r="H1456" s="82" t="str">
        <f t="shared" ca="1" si="163"/>
        <v/>
      </c>
      <c r="I1456" s="82" t="str">
        <f t="shared" ca="1" si="164"/>
        <v/>
      </c>
    </row>
    <row r="1457" spans="2:9" ht="15" thickBot="1" x14ac:dyDescent="0.35">
      <c r="B1457" s="79" t="str">
        <f t="shared" ca="1" si="167"/>
        <v/>
      </c>
      <c r="C1457" s="80" t="str">
        <f t="shared" ca="1" si="161"/>
        <v/>
      </c>
      <c r="D1457" s="83" t="str">
        <f t="shared" ca="1" si="166"/>
        <v/>
      </c>
      <c r="E1457" s="81">
        <f t="shared" ca="1" si="165"/>
        <v>0</v>
      </c>
      <c r="F1457" s="83"/>
      <c r="G1457" s="82" t="str">
        <f t="shared" ca="1" si="162"/>
        <v/>
      </c>
      <c r="H1457" s="82" t="str">
        <f t="shared" ca="1" si="163"/>
        <v/>
      </c>
      <c r="I1457" s="82" t="str">
        <f t="shared" ca="1" si="164"/>
        <v/>
      </c>
    </row>
    <row r="1458" spans="2:9" ht="15" thickBot="1" x14ac:dyDescent="0.35">
      <c r="B1458" s="79" t="str">
        <f t="shared" ca="1" si="167"/>
        <v/>
      </c>
      <c r="C1458" s="80" t="str">
        <f t="shared" ca="1" si="161"/>
        <v/>
      </c>
      <c r="D1458" s="83" t="str">
        <f t="shared" ca="1" si="166"/>
        <v/>
      </c>
      <c r="E1458" s="81">
        <f t="shared" ca="1" si="165"/>
        <v>0</v>
      </c>
      <c r="F1458" s="83"/>
      <c r="G1458" s="82" t="str">
        <f t="shared" ca="1" si="162"/>
        <v/>
      </c>
      <c r="H1458" s="82" t="str">
        <f t="shared" ca="1" si="163"/>
        <v/>
      </c>
      <c r="I1458" s="82" t="str">
        <f t="shared" ca="1" si="164"/>
        <v/>
      </c>
    </row>
    <row r="1459" spans="2:9" ht="15" thickBot="1" x14ac:dyDescent="0.35">
      <c r="B1459" s="79" t="str">
        <f t="shared" ca="1" si="167"/>
        <v/>
      </c>
      <c r="C1459" s="80" t="str">
        <f t="shared" ca="1" si="161"/>
        <v/>
      </c>
      <c r="D1459" s="83" t="str">
        <f t="shared" ca="1" si="166"/>
        <v/>
      </c>
      <c r="E1459" s="81">
        <f t="shared" ca="1" si="165"/>
        <v>0</v>
      </c>
      <c r="F1459" s="83"/>
      <c r="G1459" s="82" t="str">
        <f t="shared" ca="1" si="162"/>
        <v/>
      </c>
      <c r="H1459" s="82" t="str">
        <f t="shared" ca="1" si="163"/>
        <v/>
      </c>
      <c r="I1459" s="82" t="str">
        <f t="shared" ca="1" si="164"/>
        <v/>
      </c>
    </row>
    <row r="1460" spans="2:9" ht="15" thickBot="1" x14ac:dyDescent="0.35">
      <c r="B1460" s="79" t="str">
        <f t="shared" ca="1" si="167"/>
        <v/>
      </c>
      <c r="C1460" s="80" t="str">
        <f t="shared" ca="1" si="161"/>
        <v/>
      </c>
      <c r="D1460" s="83" t="str">
        <f t="shared" ca="1" si="166"/>
        <v/>
      </c>
      <c r="E1460" s="81">
        <f t="shared" ca="1" si="165"/>
        <v>0</v>
      </c>
      <c r="F1460" s="83"/>
      <c r="G1460" s="82" t="str">
        <f t="shared" ca="1" si="162"/>
        <v/>
      </c>
      <c r="H1460" s="82" t="str">
        <f t="shared" ca="1" si="163"/>
        <v/>
      </c>
      <c r="I1460" s="82" t="str">
        <f t="shared" ca="1" si="164"/>
        <v/>
      </c>
    </row>
    <row r="1461" spans="2:9" ht="15" thickBot="1" x14ac:dyDescent="0.35">
      <c r="B1461" s="79" t="str">
        <f t="shared" ca="1" si="167"/>
        <v/>
      </c>
      <c r="C1461" s="80" t="str">
        <f t="shared" ca="1" si="161"/>
        <v/>
      </c>
      <c r="D1461" s="83" t="str">
        <f t="shared" ca="1" si="166"/>
        <v/>
      </c>
      <c r="E1461" s="81">
        <f t="shared" ca="1" si="165"/>
        <v>0</v>
      </c>
      <c r="F1461" s="83"/>
      <c r="G1461" s="82" t="str">
        <f t="shared" ca="1" si="162"/>
        <v/>
      </c>
      <c r="H1461" s="82" t="str">
        <f t="shared" ca="1" si="163"/>
        <v/>
      </c>
      <c r="I1461" s="82" t="str">
        <f t="shared" ca="1" si="164"/>
        <v/>
      </c>
    </row>
    <row r="1462" spans="2:9" ht="15" thickBot="1" x14ac:dyDescent="0.35">
      <c r="B1462" s="79" t="str">
        <f t="shared" ca="1" si="167"/>
        <v/>
      </c>
      <c r="C1462" s="80" t="str">
        <f t="shared" ca="1" si="161"/>
        <v/>
      </c>
      <c r="D1462" s="83" t="str">
        <f t="shared" ca="1" si="166"/>
        <v/>
      </c>
      <c r="E1462" s="81">
        <f t="shared" ca="1" si="165"/>
        <v>0</v>
      </c>
      <c r="F1462" s="83"/>
      <c r="G1462" s="82" t="str">
        <f t="shared" ca="1" si="162"/>
        <v/>
      </c>
      <c r="H1462" s="82" t="str">
        <f t="shared" ca="1" si="163"/>
        <v/>
      </c>
      <c r="I1462" s="82" t="str">
        <f t="shared" ca="1" si="164"/>
        <v/>
      </c>
    </row>
    <row r="1463" spans="2:9" ht="15" thickBot="1" x14ac:dyDescent="0.35">
      <c r="B1463" s="79" t="str">
        <f t="shared" ca="1" si="167"/>
        <v/>
      </c>
      <c r="C1463" s="80" t="str">
        <f t="shared" ca="1" si="161"/>
        <v/>
      </c>
      <c r="D1463" s="83" t="str">
        <f t="shared" ca="1" si="166"/>
        <v/>
      </c>
      <c r="E1463" s="81">
        <f t="shared" ca="1" si="165"/>
        <v>0</v>
      </c>
      <c r="F1463" s="83"/>
      <c r="G1463" s="82" t="str">
        <f t="shared" ca="1" si="162"/>
        <v/>
      </c>
      <c r="H1463" s="82" t="str">
        <f t="shared" ca="1" si="163"/>
        <v/>
      </c>
      <c r="I1463" s="82" t="str">
        <f t="shared" ca="1" si="164"/>
        <v/>
      </c>
    </row>
    <row r="1464" spans="2:9" ht="15" thickBot="1" x14ac:dyDescent="0.35">
      <c r="B1464" s="79" t="str">
        <f t="shared" ca="1" si="167"/>
        <v/>
      </c>
      <c r="C1464" s="80" t="str">
        <f t="shared" ca="1" si="161"/>
        <v/>
      </c>
      <c r="D1464" s="83" t="str">
        <f t="shared" ca="1" si="166"/>
        <v/>
      </c>
      <c r="E1464" s="81">
        <f t="shared" ca="1" si="165"/>
        <v>0</v>
      </c>
      <c r="F1464" s="83"/>
      <c r="G1464" s="82" t="str">
        <f t="shared" ca="1" si="162"/>
        <v/>
      </c>
      <c r="H1464" s="82" t="str">
        <f t="shared" ca="1" si="163"/>
        <v/>
      </c>
      <c r="I1464" s="82" t="str">
        <f t="shared" ca="1" si="164"/>
        <v/>
      </c>
    </row>
    <row r="1465" spans="2:9" ht="15" thickBot="1" x14ac:dyDescent="0.35">
      <c r="B1465" s="79" t="str">
        <f t="shared" ca="1" si="167"/>
        <v/>
      </c>
      <c r="C1465" s="80" t="str">
        <f t="shared" ca="1" si="161"/>
        <v/>
      </c>
      <c r="D1465" s="83" t="str">
        <f t="shared" ca="1" si="166"/>
        <v/>
      </c>
      <c r="E1465" s="81">
        <f t="shared" ca="1" si="165"/>
        <v>0</v>
      </c>
      <c r="F1465" s="83"/>
      <c r="G1465" s="82" t="str">
        <f t="shared" ca="1" si="162"/>
        <v/>
      </c>
      <c r="H1465" s="82" t="str">
        <f t="shared" ca="1" si="163"/>
        <v/>
      </c>
      <c r="I1465" s="82" t="str">
        <f t="shared" ca="1" si="164"/>
        <v/>
      </c>
    </row>
    <row r="1466" spans="2:9" ht="15" thickBot="1" x14ac:dyDescent="0.35">
      <c r="B1466" s="79" t="str">
        <f t="shared" ca="1" si="167"/>
        <v/>
      </c>
      <c r="C1466" s="80" t="str">
        <f t="shared" ca="1" si="161"/>
        <v/>
      </c>
      <c r="D1466" s="83" t="str">
        <f t="shared" ca="1" si="166"/>
        <v/>
      </c>
      <c r="E1466" s="81">
        <f t="shared" ca="1" si="165"/>
        <v>0</v>
      </c>
      <c r="F1466" s="83"/>
      <c r="G1466" s="82" t="str">
        <f t="shared" ca="1" si="162"/>
        <v/>
      </c>
      <c r="H1466" s="82" t="str">
        <f t="shared" ca="1" si="163"/>
        <v/>
      </c>
      <c r="I1466" s="82" t="str">
        <f t="shared" ca="1" si="164"/>
        <v/>
      </c>
    </row>
    <row r="1467" spans="2:9" ht="15" thickBot="1" x14ac:dyDescent="0.35">
      <c r="B1467" s="79" t="str">
        <f t="shared" ca="1" si="167"/>
        <v/>
      </c>
      <c r="C1467" s="80" t="str">
        <f t="shared" ca="1" si="161"/>
        <v/>
      </c>
      <c r="D1467" s="83" t="str">
        <f t="shared" ca="1" si="166"/>
        <v/>
      </c>
      <c r="E1467" s="81">
        <f t="shared" ca="1" si="165"/>
        <v>0</v>
      </c>
      <c r="F1467" s="83"/>
      <c r="G1467" s="82" t="str">
        <f t="shared" ca="1" si="162"/>
        <v/>
      </c>
      <c r="H1467" s="82" t="str">
        <f t="shared" ca="1" si="163"/>
        <v/>
      </c>
      <c r="I1467" s="82" t="str">
        <f t="shared" ca="1" si="164"/>
        <v/>
      </c>
    </row>
    <row r="1468" spans="2:9" ht="15" thickBot="1" x14ac:dyDescent="0.35">
      <c r="B1468" s="79" t="str">
        <f t="shared" ca="1" si="167"/>
        <v/>
      </c>
      <c r="C1468" s="80" t="str">
        <f t="shared" ca="1" si="161"/>
        <v/>
      </c>
      <c r="D1468" s="83" t="str">
        <f t="shared" ca="1" si="166"/>
        <v/>
      </c>
      <c r="E1468" s="81">
        <f t="shared" ca="1" si="165"/>
        <v>0</v>
      </c>
      <c r="F1468" s="83"/>
      <c r="G1468" s="82" t="str">
        <f t="shared" ca="1" si="162"/>
        <v/>
      </c>
      <c r="H1468" s="82" t="str">
        <f t="shared" ca="1" si="163"/>
        <v/>
      </c>
      <c r="I1468" s="82" t="str">
        <f t="shared" ca="1" si="164"/>
        <v/>
      </c>
    </row>
    <row r="1469" spans="2:9" ht="15" thickBot="1" x14ac:dyDescent="0.35">
      <c r="B1469" s="79" t="str">
        <f t="shared" ca="1" si="167"/>
        <v/>
      </c>
      <c r="C1469" s="80" t="str">
        <f t="shared" ca="1" si="161"/>
        <v/>
      </c>
      <c r="D1469" s="83" t="str">
        <f t="shared" ca="1" si="166"/>
        <v/>
      </c>
      <c r="E1469" s="81">
        <f t="shared" ca="1" si="165"/>
        <v>0</v>
      </c>
      <c r="F1469" s="83"/>
      <c r="G1469" s="82" t="str">
        <f t="shared" ca="1" si="162"/>
        <v/>
      </c>
      <c r="H1469" s="82" t="str">
        <f t="shared" ca="1" si="163"/>
        <v/>
      </c>
      <c r="I1469" s="82" t="str">
        <f t="shared" ca="1" si="164"/>
        <v/>
      </c>
    </row>
    <row r="1470" spans="2:9" ht="15" thickBot="1" x14ac:dyDescent="0.35">
      <c r="B1470" s="79" t="str">
        <f t="shared" ca="1" si="167"/>
        <v/>
      </c>
      <c r="C1470" s="80" t="str">
        <f t="shared" ca="1" si="161"/>
        <v/>
      </c>
      <c r="D1470" s="83" t="str">
        <f t="shared" ca="1" si="166"/>
        <v/>
      </c>
      <c r="E1470" s="81">
        <f t="shared" ca="1" si="165"/>
        <v>0</v>
      </c>
      <c r="F1470" s="83"/>
      <c r="G1470" s="82" t="str">
        <f t="shared" ca="1" si="162"/>
        <v/>
      </c>
      <c r="H1470" s="82" t="str">
        <f t="shared" ca="1" si="163"/>
        <v/>
      </c>
      <c r="I1470" s="82" t="str">
        <f t="shared" ca="1" si="164"/>
        <v/>
      </c>
    </row>
    <row r="1471" spans="2:9" ht="15" thickBot="1" x14ac:dyDescent="0.35">
      <c r="B1471" s="79" t="str">
        <f t="shared" ca="1" si="167"/>
        <v/>
      </c>
      <c r="C1471" s="80" t="str">
        <f t="shared" ca="1" si="161"/>
        <v/>
      </c>
      <c r="D1471" s="83" t="str">
        <f t="shared" ca="1" si="166"/>
        <v/>
      </c>
      <c r="E1471" s="81">
        <f t="shared" ca="1" si="165"/>
        <v>0</v>
      </c>
      <c r="F1471" s="83"/>
      <c r="G1471" s="82" t="str">
        <f t="shared" ca="1" si="162"/>
        <v/>
      </c>
      <c r="H1471" s="82" t="str">
        <f t="shared" ca="1" si="163"/>
        <v/>
      </c>
      <c r="I1471" s="82" t="str">
        <f t="shared" ca="1" si="164"/>
        <v/>
      </c>
    </row>
    <row r="1472" spans="2:9" ht="15" thickBot="1" x14ac:dyDescent="0.35">
      <c r="B1472" s="79" t="str">
        <f t="shared" ca="1" si="167"/>
        <v/>
      </c>
      <c r="C1472" s="80" t="str">
        <f t="shared" ca="1" si="161"/>
        <v/>
      </c>
      <c r="D1472" s="83" t="str">
        <f t="shared" ca="1" si="166"/>
        <v/>
      </c>
      <c r="E1472" s="81">
        <f t="shared" ca="1" si="165"/>
        <v>0</v>
      </c>
      <c r="F1472" s="83"/>
      <c r="G1472" s="82" t="str">
        <f t="shared" ca="1" si="162"/>
        <v/>
      </c>
      <c r="H1472" s="82" t="str">
        <f t="shared" ca="1" si="163"/>
        <v/>
      </c>
      <c r="I1472" s="82" t="str">
        <f t="shared" ca="1" si="164"/>
        <v/>
      </c>
    </row>
    <row r="1473" spans="2:9" ht="15" thickBot="1" x14ac:dyDescent="0.35">
      <c r="B1473" s="79" t="str">
        <f t="shared" ca="1" si="167"/>
        <v/>
      </c>
      <c r="C1473" s="80" t="str">
        <f t="shared" ca="1" si="161"/>
        <v/>
      </c>
      <c r="D1473" s="83" t="str">
        <f t="shared" ca="1" si="166"/>
        <v/>
      </c>
      <c r="E1473" s="81">
        <f t="shared" ca="1" si="165"/>
        <v>0</v>
      </c>
      <c r="F1473" s="83"/>
      <c r="G1473" s="82" t="str">
        <f t="shared" ca="1" si="162"/>
        <v/>
      </c>
      <c r="H1473" s="82" t="str">
        <f t="shared" ca="1" si="163"/>
        <v/>
      </c>
      <c r="I1473" s="82" t="str">
        <f t="shared" ca="1" si="164"/>
        <v/>
      </c>
    </row>
    <row r="1474" spans="2:9" ht="15" thickBot="1" x14ac:dyDescent="0.35">
      <c r="B1474" s="79" t="str">
        <f t="shared" ca="1" si="167"/>
        <v/>
      </c>
      <c r="C1474" s="80" t="str">
        <f t="shared" ca="1" si="161"/>
        <v/>
      </c>
      <c r="D1474" s="83" t="str">
        <f t="shared" ca="1" si="166"/>
        <v/>
      </c>
      <c r="E1474" s="81">
        <f t="shared" ca="1" si="165"/>
        <v>0</v>
      </c>
      <c r="F1474" s="83"/>
      <c r="G1474" s="82" t="str">
        <f t="shared" ca="1" si="162"/>
        <v/>
      </c>
      <c r="H1474" s="82" t="str">
        <f t="shared" ca="1" si="163"/>
        <v/>
      </c>
      <c r="I1474" s="82" t="str">
        <f t="shared" ca="1" si="164"/>
        <v/>
      </c>
    </row>
    <row r="1475" spans="2:9" ht="15" thickBot="1" x14ac:dyDescent="0.35">
      <c r="B1475" s="79" t="str">
        <f t="shared" ca="1" si="167"/>
        <v/>
      </c>
      <c r="C1475" s="80" t="str">
        <f t="shared" ca="1" si="161"/>
        <v/>
      </c>
      <c r="D1475" s="83" t="str">
        <f t="shared" ca="1" si="166"/>
        <v/>
      </c>
      <c r="E1475" s="81">
        <f t="shared" ca="1" si="165"/>
        <v>0</v>
      </c>
      <c r="F1475" s="83"/>
      <c r="G1475" s="82" t="str">
        <f t="shared" ca="1" si="162"/>
        <v/>
      </c>
      <c r="H1475" s="82" t="str">
        <f t="shared" ca="1" si="163"/>
        <v/>
      </c>
      <c r="I1475" s="82" t="str">
        <f t="shared" ca="1" si="164"/>
        <v/>
      </c>
    </row>
    <row r="1476" spans="2:9" ht="15" thickBot="1" x14ac:dyDescent="0.35">
      <c r="B1476" s="79" t="str">
        <f t="shared" ca="1" si="167"/>
        <v/>
      </c>
      <c r="C1476" s="80" t="str">
        <f t="shared" ca="1" si="161"/>
        <v/>
      </c>
      <c r="D1476" s="83" t="str">
        <f t="shared" ca="1" si="166"/>
        <v/>
      </c>
      <c r="E1476" s="81">
        <f t="shared" ca="1" si="165"/>
        <v>0</v>
      </c>
      <c r="F1476" s="83"/>
      <c r="G1476" s="82" t="str">
        <f t="shared" ca="1" si="162"/>
        <v/>
      </c>
      <c r="H1476" s="82" t="str">
        <f t="shared" ca="1" si="163"/>
        <v/>
      </c>
      <c r="I1476" s="82" t="str">
        <f t="shared" ca="1" si="164"/>
        <v/>
      </c>
    </row>
    <row r="1477" spans="2:9" ht="15" thickBot="1" x14ac:dyDescent="0.35">
      <c r="B1477" s="79" t="str">
        <f t="shared" ca="1" si="167"/>
        <v/>
      </c>
      <c r="C1477" s="80" t="str">
        <f t="shared" ca="1" si="161"/>
        <v/>
      </c>
      <c r="D1477" s="83" t="str">
        <f t="shared" ca="1" si="166"/>
        <v/>
      </c>
      <c r="E1477" s="81">
        <f t="shared" ca="1" si="165"/>
        <v>0</v>
      </c>
      <c r="F1477" s="83"/>
      <c r="G1477" s="82" t="str">
        <f t="shared" ca="1" si="162"/>
        <v/>
      </c>
      <c r="H1477" s="82" t="str">
        <f t="shared" ca="1" si="163"/>
        <v/>
      </c>
      <c r="I1477" s="82" t="str">
        <f t="shared" ca="1" si="164"/>
        <v/>
      </c>
    </row>
    <row r="1478" spans="2:9" ht="15" thickBot="1" x14ac:dyDescent="0.35">
      <c r="B1478" s="79" t="str">
        <f t="shared" ca="1" si="167"/>
        <v/>
      </c>
      <c r="C1478" s="80" t="str">
        <f t="shared" ca="1" si="161"/>
        <v/>
      </c>
      <c r="D1478" s="83" t="str">
        <f t="shared" ca="1" si="166"/>
        <v/>
      </c>
      <c r="E1478" s="81">
        <f t="shared" ca="1" si="165"/>
        <v>0</v>
      </c>
      <c r="F1478" s="83"/>
      <c r="G1478" s="82" t="str">
        <f t="shared" ca="1" si="162"/>
        <v/>
      </c>
      <c r="H1478" s="82" t="str">
        <f t="shared" ca="1" si="163"/>
        <v/>
      </c>
      <c r="I1478" s="82" t="str">
        <f t="shared" ca="1" si="164"/>
        <v/>
      </c>
    </row>
    <row r="1479" spans="2:9" ht="15" thickBot="1" x14ac:dyDescent="0.35">
      <c r="B1479" s="79" t="str">
        <f t="shared" ca="1" si="167"/>
        <v/>
      </c>
      <c r="C1479" s="80" t="str">
        <f t="shared" ca="1" si="161"/>
        <v/>
      </c>
      <c r="D1479" s="83" t="str">
        <f t="shared" ca="1" si="166"/>
        <v/>
      </c>
      <c r="E1479" s="81">
        <f t="shared" ca="1" si="165"/>
        <v>0</v>
      </c>
      <c r="F1479" s="83"/>
      <c r="G1479" s="82" t="str">
        <f t="shared" ca="1" si="162"/>
        <v/>
      </c>
      <c r="H1479" s="82" t="str">
        <f t="shared" ca="1" si="163"/>
        <v/>
      </c>
      <c r="I1479" s="82" t="str">
        <f t="shared" ca="1" si="164"/>
        <v/>
      </c>
    </row>
    <row r="1480" spans="2:9" ht="15" thickBot="1" x14ac:dyDescent="0.35">
      <c r="B1480" s="79" t="str">
        <f t="shared" ca="1" si="167"/>
        <v/>
      </c>
      <c r="C1480" s="80" t="str">
        <f t="shared" ca="1" si="161"/>
        <v/>
      </c>
      <c r="D1480" s="83" t="str">
        <f t="shared" ca="1" si="166"/>
        <v/>
      </c>
      <c r="E1480" s="81">
        <f t="shared" ca="1" si="165"/>
        <v>0</v>
      </c>
      <c r="F1480" s="83"/>
      <c r="G1480" s="82" t="str">
        <f t="shared" ca="1" si="162"/>
        <v/>
      </c>
      <c r="H1480" s="82" t="str">
        <f t="shared" ca="1" si="163"/>
        <v/>
      </c>
      <c r="I1480" s="82" t="str">
        <f t="shared" ca="1" si="164"/>
        <v/>
      </c>
    </row>
    <row r="1481" spans="2:9" ht="15" thickBot="1" x14ac:dyDescent="0.35">
      <c r="B1481" s="79" t="str">
        <f t="shared" ca="1" si="167"/>
        <v/>
      </c>
      <c r="C1481" s="80" t="str">
        <f t="shared" ca="1" si="161"/>
        <v/>
      </c>
      <c r="D1481" s="83" t="str">
        <f t="shared" ca="1" si="166"/>
        <v/>
      </c>
      <c r="E1481" s="81">
        <f t="shared" ca="1" si="165"/>
        <v>0</v>
      </c>
      <c r="F1481" s="83"/>
      <c r="G1481" s="82" t="str">
        <f t="shared" ca="1" si="162"/>
        <v/>
      </c>
      <c r="H1481" s="82" t="str">
        <f t="shared" ca="1" si="163"/>
        <v/>
      </c>
      <c r="I1481" s="82" t="str">
        <f t="shared" ca="1" si="164"/>
        <v/>
      </c>
    </row>
    <row r="1482" spans="2:9" ht="15" thickBot="1" x14ac:dyDescent="0.35">
      <c r="B1482" s="79" t="str">
        <f t="shared" ca="1" si="167"/>
        <v/>
      </c>
      <c r="C1482" s="80" t="str">
        <f t="shared" ca="1" si="161"/>
        <v/>
      </c>
      <c r="D1482" s="83" t="str">
        <f t="shared" ca="1" si="166"/>
        <v/>
      </c>
      <c r="E1482" s="81">
        <f t="shared" ca="1" si="165"/>
        <v>0</v>
      </c>
      <c r="F1482" s="83"/>
      <c r="G1482" s="82" t="str">
        <f t="shared" ca="1" si="162"/>
        <v/>
      </c>
      <c r="H1482" s="82" t="str">
        <f t="shared" ca="1" si="163"/>
        <v/>
      </c>
      <c r="I1482" s="82" t="str">
        <f t="shared" ca="1" si="164"/>
        <v/>
      </c>
    </row>
    <row r="1483" spans="2:9" ht="15" thickBot="1" x14ac:dyDescent="0.35">
      <c r="B1483" s="79" t="str">
        <f t="shared" ca="1" si="167"/>
        <v/>
      </c>
      <c r="C1483" s="80" t="str">
        <f t="shared" ca="1" si="161"/>
        <v/>
      </c>
      <c r="D1483" s="83" t="str">
        <f t="shared" ca="1" si="166"/>
        <v/>
      </c>
      <c r="E1483" s="81">
        <f t="shared" ca="1" si="165"/>
        <v>0</v>
      </c>
      <c r="F1483" s="83"/>
      <c r="G1483" s="82" t="str">
        <f t="shared" ca="1" si="162"/>
        <v/>
      </c>
      <c r="H1483" s="82" t="str">
        <f t="shared" ca="1" si="163"/>
        <v/>
      </c>
      <c r="I1483" s="82" t="str">
        <f t="shared" ca="1" si="164"/>
        <v/>
      </c>
    </row>
    <row r="1484" spans="2:9" ht="15" thickBot="1" x14ac:dyDescent="0.35">
      <c r="B1484" s="79" t="str">
        <f t="shared" ca="1" si="167"/>
        <v/>
      </c>
      <c r="C1484" s="80" t="str">
        <f t="shared" ca="1" si="161"/>
        <v/>
      </c>
      <c r="D1484" s="83" t="str">
        <f t="shared" ca="1" si="166"/>
        <v/>
      </c>
      <c r="E1484" s="81">
        <f t="shared" ca="1" si="165"/>
        <v>0</v>
      </c>
      <c r="F1484" s="83"/>
      <c r="G1484" s="82" t="str">
        <f t="shared" ca="1" si="162"/>
        <v/>
      </c>
      <c r="H1484" s="82" t="str">
        <f t="shared" ca="1" si="163"/>
        <v/>
      </c>
      <c r="I1484" s="82" t="str">
        <f t="shared" ca="1" si="164"/>
        <v/>
      </c>
    </row>
    <row r="1485" spans="2:9" ht="15" thickBot="1" x14ac:dyDescent="0.35">
      <c r="B1485" s="79" t="str">
        <f t="shared" ca="1" si="167"/>
        <v/>
      </c>
      <c r="C1485" s="80" t="str">
        <f t="shared" ca="1" si="161"/>
        <v/>
      </c>
      <c r="D1485" s="83" t="str">
        <f t="shared" ca="1" si="166"/>
        <v/>
      </c>
      <c r="E1485" s="81">
        <f t="shared" ca="1" si="165"/>
        <v>0</v>
      </c>
      <c r="F1485" s="83"/>
      <c r="G1485" s="82" t="str">
        <f t="shared" ca="1" si="162"/>
        <v/>
      </c>
      <c r="H1485" s="82" t="str">
        <f t="shared" ca="1" si="163"/>
        <v/>
      </c>
      <c r="I1485" s="82" t="str">
        <f t="shared" ca="1" si="164"/>
        <v/>
      </c>
    </row>
    <row r="1486" spans="2:9" ht="15" thickBot="1" x14ac:dyDescent="0.35">
      <c r="B1486" s="79" t="str">
        <f t="shared" ca="1" si="167"/>
        <v/>
      </c>
      <c r="C1486" s="80" t="str">
        <f t="shared" ca="1" si="161"/>
        <v/>
      </c>
      <c r="D1486" s="83" t="str">
        <f t="shared" ca="1" si="166"/>
        <v/>
      </c>
      <c r="E1486" s="81">
        <f t="shared" ca="1" si="165"/>
        <v>0</v>
      </c>
      <c r="F1486" s="83"/>
      <c r="G1486" s="82" t="str">
        <f t="shared" ca="1" si="162"/>
        <v/>
      </c>
      <c r="H1486" s="82" t="str">
        <f t="shared" ca="1" si="163"/>
        <v/>
      </c>
      <c r="I1486" s="82" t="str">
        <f t="shared" ca="1" si="164"/>
        <v/>
      </c>
    </row>
    <row r="1487" spans="2:9" ht="15" thickBot="1" x14ac:dyDescent="0.35">
      <c r="B1487" s="79" t="str">
        <f t="shared" ca="1" si="167"/>
        <v/>
      </c>
      <c r="C1487" s="80" t="str">
        <f t="shared" ca="1" si="161"/>
        <v/>
      </c>
      <c r="D1487" s="83" t="str">
        <f t="shared" ca="1" si="166"/>
        <v/>
      </c>
      <c r="E1487" s="81">
        <f t="shared" ca="1" si="165"/>
        <v>0</v>
      </c>
      <c r="F1487" s="83"/>
      <c r="G1487" s="82" t="str">
        <f t="shared" ca="1" si="162"/>
        <v/>
      </c>
      <c r="H1487" s="82" t="str">
        <f t="shared" ca="1" si="163"/>
        <v/>
      </c>
      <c r="I1487" s="82" t="str">
        <f t="shared" ca="1" si="164"/>
        <v/>
      </c>
    </row>
    <row r="1488" spans="2:9" ht="15" thickBot="1" x14ac:dyDescent="0.35">
      <c r="B1488" s="79" t="str">
        <f t="shared" ca="1" si="167"/>
        <v/>
      </c>
      <c r="C1488" s="80" t="str">
        <f t="shared" ca="1" si="161"/>
        <v/>
      </c>
      <c r="D1488" s="83" t="str">
        <f t="shared" ca="1" si="166"/>
        <v/>
      </c>
      <c r="E1488" s="81">
        <f t="shared" ca="1" si="165"/>
        <v>0</v>
      </c>
      <c r="F1488" s="83"/>
      <c r="G1488" s="82" t="str">
        <f t="shared" ca="1" si="162"/>
        <v/>
      </c>
      <c r="H1488" s="82" t="str">
        <f t="shared" ca="1" si="163"/>
        <v/>
      </c>
      <c r="I1488" s="82" t="str">
        <f t="shared" ca="1" si="164"/>
        <v/>
      </c>
    </row>
    <row r="1489" spans="2:9" ht="15" thickBot="1" x14ac:dyDescent="0.35">
      <c r="B1489" s="79" t="str">
        <f t="shared" ca="1" si="167"/>
        <v/>
      </c>
      <c r="C1489" s="80" t="str">
        <f t="shared" ca="1" si="161"/>
        <v/>
      </c>
      <c r="D1489" s="83" t="str">
        <f t="shared" ca="1" si="166"/>
        <v/>
      </c>
      <c r="E1489" s="81">
        <f t="shared" ca="1" si="165"/>
        <v>0</v>
      </c>
      <c r="F1489" s="83"/>
      <c r="G1489" s="82" t="str">
        <f t="shared" ca="1" si="162"/>
        <v/>
      </c>
      <c r="H1489" s="82" t="str">
        <f t="shared" ca="1" si="163"/>
        <v/>
      </c>
      <c r="I1489" s="82" t="str">
        <f t="shared" ca="1" si="164"/>
        <v/>
      </c>
    </row>
    <row r="1490" spans="2:9" ht="15" thickBot="1" x14ac:dyDescent="0.35">
      <c r="B1490" s="79" t="str">
        <f t="shared" ca="1" si="167"/>
        <v/>
      </c>
      <c r="C1490" s="80" t="str">
        <f t="shared" ca="1" si="161"/>
        <v/>
      </c>
      <c r="D1490" s="83" t="str">
        <f t="shared" ca="1" si="166"/>
        <v/>
      </c>
      <c r="E1490" s="81">
        <f t="shared" ca="1" si="165"/>
        <v>0</v>
      </c>
      <c r="F1490" s="83"/>
      <c r="G1490" s="82" t="str">
        <f t="shared" ca="1" si="162"/>
        <v/>
      </c>
      <c r="H1490" s="82" t="str">
        <f t="shared" ca="1" si="163"/>
        <v/>
      </c>
      <c r="I1490" s="82" t="str">
        <f t="shared" ca="1" si="164"/>
        <v/>
      </c>
    </row>
    <row r="1491" spans="2:9" ht="15" thickBot="1" x14ac:dyDescent="0.35">
      <c r="B1491" s="79" t="str">
        <f t="shared" ca="1" si="167"/>
        <v/>
      </c>
      <c r="C1491" s="80" t="str">
        <f t="shared" ca="1" si="161"/>
        <v/>
      </c>
      <c r="D1491" s="83" t="str">
        <f t="shared" ca="1" si="166"/>
        <v/>
      </c>
      <c r="E1491" s="81">
        <f t="shared" ca="1" si="165"/>
        <v>0</v>
      </c>
      <c r="F1491" s="83"/>
      <c r="G1491" s="82" t="str">
        <f t="shared" ca="1" si="162"/>
        <v/>
      </c>
      <c r="H1491" s="82" t="str">
        <f t="shared" ca="1" si="163"/>
        <v/>
      </c>
      <c r="I1491" s="82" t="str">
        <f t="shared" ca="1" si="164"/>
        <v/>
      </c>
    </row>
    <row r="1492" spans="2:9" ht="15" thickBot="1" x14ac:dyDescent="0.35">
      <c r="B1492" s="79" t="str">
        <f t="shared" ca="1" si="167"/>
        <v/>
      </c>
      <c r="C1492" s="80" t="str">
        <f t="shared" ca="1" si="161"/>
        <v/>
      </c>
      <c r="D1492" s="83" t="str">
        <f t="shared" ca="1" si="166"/>
        <v/>
      </c>
      <c r="E1492" s="81">
        <f t="shared" ca="1" si="165"/>
        <v>0</v>
      </c>
      <c r="F1492" s="83"/>
      <c r="G1492" s="82" t="str">
        <f t="shared" ca="1" si="162"/>
        <v/>
      </c>
      <c r="H1492" s="82" t="str">
        <f t="shared" ca="1" si="163"/>
        <v/>
      </c>
      <c r="I1492" s="82" t="str">
        <f t="shared" ca="1" si="164"/>
        <v/>
      </c>
    </row>
    <row r="1493" spans="2:9" ht="15" thickBot="1" x14ac:dyDescent="0.35">
      <c r="B1493" s="79" t="str">
        <f t="shared" ca="1" si="167"/>
        <v/>
      </c>
      <c r="C1493" s="80" t="str">
        <f t="shared" ca="1" si="161"/>
        <v/>
      </c>
      <c r="D1493" s="83" t="str">
        <f t="shared" ca="1" si="166"/>
        <v/>
      </c>
      <c r="E1493" s="81">
        <f t="shared" ca="1" si="165"/>
        <v>0</v>
      </c>
      <c r="F1493" s="83"/>
      <c r="G1493" s="82" t="str">
        <f t="shared" ca="1" si="162"/>
        <v/>
      </c>
      <c r="H1493" s="82" t="str">
        <f t="shared" ca="1" si="163"/>
        <v/>
      </c>
      <c r="I1493" s="82" t="str">
        <f t="shared" ca="1" si="164"/>
        <v/>
      </c>
    </row>
    <row r="1494" spans="2:9" ht="15" thickBot="1" x14ac:dyDescent="0.35">
      <c r="B1494" s="79" t="str">
        <f t="shared" ca="1" si="167"/>
        <v/>
      </c>
      <c r="C1494" s="80" t="str">
        <f t="shared" ca="1" si="161"/>
        <v/>
      </c>
      <c r="D1494" s="83" t="str">
        <f t="shared" ca="1" si="166"/>
        <v/>
      </c>
      <c r="E1494" s="81">
        <f t="shared" ca="1" si="165"/>
        <v>0</v>
      </c>
      <c r="F1494" s="83"/>
      <c r="G1494" s="82" t="str">
        <f t="shared" ca="1" si="162"/>
        <v/>
      </c>
      <c r="H1494" s="82" t="str">
        <f t="shared" ca="1" si="163"/>
        <v/>
      </c>
      <c r="I1494" s="82" t="str">
        <f t="shared" ca="1" si="164"/>
        <v/>
      </c>
    </row>
    <row r="1495" spans="2:9" ht="15" thickBot="1" x14ac:dyDescent="0.35">
      <c r="B1495" s="79" t="str">
        <f t="shared" ca="1" si="167"/>
        <v/>
      </c>
      <c r="C1495" s="80" t="str">
        <f t="shared" ca="1" si="161"/>
        <v/>
      </c>
      <c r="D1495" s="83" t="str">
        <f t="shared" ca="1" si="166"/>
        <v/>
      </c>
      <c r="E1495" s="81">
        <f t="shared" ca="1" si="165"/>
        <v>0</v>
      </c>
      <c r="F1495" s="83"/>
      <c r="G1495" s="82" t="str">
        <f t="shared" ca="1" si="162"/>
        <v/>
      </c>
      <c r="H1495" s="82" t="str">
        <f t="shared" ca="1" si="163"/>
        <v/>
      </c>
      <c r="I1495" s="82" t="str">
        <f t="shared" ca="1" si="164"/>
        <v/>
      </c>
    </row>
    <row r="1496" spans="2:9" ht="15" thickBot="1" x14ac:dyDescent="0.35">
      <c r="B1496" s="79" t="str">
        <f t="shared" ca="1" si="167"/>
        <v/>
      </c>
      <c r="C1496" s="80" t="str">
        <f t="shared" ref="C1496:C1559" ca="1" si="168">IF($E$10="End of the Period",IF(B1496="","",IF(OR(payment_frequency_5="Weekly",payment_frequency_5="Bi-weekly",payment_frequency_5="Semi-monthly"),first_payment_date_5+B1496*VLOOKUP(payment_frequency_5,periodic_table,2,0),EDATE(first_payment_date_5,B1496*VLOOKUP(payment_frequency_5,periodic_table,2,0)))),IF(B1496="","",IF(OR(payment_frequency_5="Weekly",payment_frequency_5="Bi-weekly",payment_frequency_5="Semi-monthly"),first_payment_date_5+(B1496-1)*VLOOKUP(payment_frequency_5,periodic_table,2,0),EDATE(first_payment_date_5,(B1496-1)*VLOOKUP(payment_frequency_5,periodic_table,2,0)))))</f>
        <v/>
      </c>
      <c r="D1496" s="83" t="str">
        <f t="shared" ca="1" si="166"/>
        <v/>
      </c>
      <c r="E1496" s="81">
        <f t="shared" ca="1" si="165"/>
        <v>0</v>
      </c>
      <c r="F1496" s="83"/>
      <c r="G1496" s="82" t="str">
        <f t="shared" ref="G1496:G1559" ca="1" si="169">IF(AND(payment_type_5=1,B1496=1),0,IF(B1496="","",I1495*rate_5))</f>
        <v/>
      </c>
      <c r="H1496" s="82" t="str">
        <f t="shared" ca="1" si="163"/>
        <v/>
      </c>
      <c r="I1496" s="82" t="str">
        <f t="shared" ca="1" si="164"/>
        <v/>
      </c>
    </row>
    <row r="1497" spans="2:9" ht="15" thickBot="1" x14ac:dyDescent="0.35">
      <c r="B1497" s="79" t="str">
        <f t="shared" ca="1" si="167"/>
        <v/>
      </c>
      <c r="C1497" s="80" t="str">
        <f t="shared" ca="1" si="168"/>
        <v/>
      </c>
      <c r="D1497" s="83" t="str">
        <f t="shared" ca="1" si="166"/>
        <v/>
      </c>
      <c r="E1497" s="81">
        <f t="shared" ca="1" si="165"/>
        <v>0</v>
      </c>
      <c r="F1497" s="83"/>
      <c r="G1497" s="82" t="str">
        <f t="shared" ca="1" si="169"/>
        <v/>
      </c>
      <c r="H1497" s="82" t="str">
        <f t="shared" ref="H1497:H1560" ca="1" si="170">IF(B1497="","",D1497-G1497+E1497+F1497)</f>
        <v/>
      </c>
      <c r="I1497" s="82" t="str">
        <f t="shared" ref="I1497:I1560" ca="1" si="171">IFERROR(IF(H1497&lt;=0,"",I1496-H1497),"")</f>
        <v/>
      </c>
    </row>
    <row r="1498" spans="2:9" ht="15" thickBot="1" x14ac:dyDescent="0.35">
      <c r="B1498" s="79" t="str">
        <f t="shared" ca="1" si="167"/>
        <v/>
      </c>
      <c r="C1498" s="80" t="str">
        <f t="shared" ca="1" si="168"/>
        <v/>
      </c>
      <c r="D1498" s="83" t="str">
        <f t="shared" ca="1" si="166"/>
        <v/>
      </c>
      <c r="E1498" s="81">
        <f t="shared" ca="1" si="165"/>
        <v>0</v>
      </c>
      <c r="F1498" s="83"/>
      <c r="G1498" s="82" t="str">
        <f t="shared" ca="1" si="169"/>
        <v/>
      </c>
      <c r="H1498" s="82" t="str">
        <f t="shared" ca="1" si="170"/>
        <v/>
      </c>
      <c r="I1498" s="82" t="str">
        <f t="shared" ca="1" si="171"/>
        <v/>
      </c>
    </row>
    <row r="1499" spans="2:9" ht="15" thickBot="1" x14ac:dyDescent="0.35">
      <c r="B1499" s="79" t="str">
        <f t="shared" ca="1" si="167"/>
        <v/>
      </c>
      <c r="C1499" s="80" t="str">
        <f t="shared" ca="1" si="168"/>
        <v/>
      </c>
      <c r="D1499" s="83" t="str">
        <f t="shared" ca="1" si="166"/>
        <v/>
      </c>
      <c r="E1499" s="81">
        <f t="shared" ca="1" si="165"/>
        <v>0</v>
      </c>
      <c r="F1499" s="83"/>
      <c r="G1499" s="82" t="str">
        <f t="shared" ca="1" si="169"/>
        <v/>
      </c>
      <c r="H1499" s="82" t="str">
        <f t="shared" ca="1" si="170"/>
        <v/>
      </c>
      <c r="I1499" s="82" t="str">
        <f t="shared" ca="1" si="171"/>
        <v/>
      </c>
    </row>
    <row r="1500" spans="2:9" ht="15" thickBot="1" x14ac:dyDescent="0.35">
      <c r="B1500" s="79" t="str">
        <f t="shared" ca="1" si="167"/>
        <v/>
      </c>
      <c r="C1500" s="80" t="str">
        <f t="shared" ca="1" si="168"/>
        <v/>
      </c>
      <c r="D1500" s="83" t="str">
        <f t="shared" ca="1" si="166"/>
        <v/>
      </c>
      <c r="E1500" s="81">
        <f t="shared" ca="1" si="165"/>
        <v>0</v>
      </c>
      <c r="F1500" s="83"/>
      <c r="G1500" s="82" t="str">
        <f t="shared" ca="1" si="169"/>
        <v/>
      </c>
      <c r="H1500" s="82" t="str">
        <f t="shared" ca="1" si="170"/>
        <v/>
      </c>
      <c r="I1500" s="82" t="str">
        <f t="shared" ca="1" si="171"/>
        <v/>
      </c>
    </row>
    <row r="1501" spans="2:9" ht="15" thickBot="1" x14ac:dyDescent="0.35">
      <c r="B1501" s="79" t="str">
        <f t="shared" ca="1" si="167"/>
        <v/>
      </c>
      <c r="C1501" s="80" t="str">
        <f t="shared" ca="1" si="168"/>
        <v/>
      </c>
      <c r="D1501" s="83" t="str">
        <f t="shared" ca="1" si="166"/>
        <v/>
      </c>
      <c r="E1501" s="81">
        <f t="shared" ca="1" si="165"/>
        <v>0</v>
      </c>
      <c r="F1501" s="83"/>
      <c r="G1501" s="82" t="str">
        <f t="shared" ca="1" si="169"/>
        <v/>
      </c>
      <c r="H1501" s="82" t="str">
        <f t="shared" ca="1" si="170"/>
        <v/>
      </c>
      <c r="I1501" s="82" t="str">
        <f t="shared" ca="1" si="171"/>
        <v/>
      </c>
    </row>
    <row r="1502" spans="2:9" ht="15" thickBot="1" x14ac:dyDescent="0.35">
      <c r="B1502" s="79" t="str">
        <f t="shared" ca="1" si="167"/>
        <v/>
      </c>
      <c r="C1502" s="80" t="str">
        <f t="shared" ca="1" si="168"/>
        <v/>
      </c>
      <c r="D1502" s="83" t="str">
        <f t="shared" ca="1" si="166"/>
        <v/>
      </c>
      <c r="E1502" s="81">
        <f t="shared" ca="1" si="165"/>
        <v>0</v>
      </c>
      <c r="F1502" s="83"/>
      <c r="G1502" s="82" t="str">
        <f t="shared" ca="1" si="169"/>
        <v/>
      </c>
      <c r="H1502" s="82" t="str">
        <f t="shared" ca="1" si="170"/>
        <v/>
      </c>
      <c r="I1502" s="82" t="str">
        <f t="shared" ca="1" si="171"/>
        <v/>
      </c>
    </row>
    <row r="1503" spans="2:9" ht="15" thickBot="1" x14ac:dyDescent="0.35">
      <c r="B1503" s="79" t="str">
        <f t="shared" ca="1" si="167"/>
        <v/>
      </c>
      <c r="C1503" s="80" t="str">
        <f t="shared" ca="1" si="168"/>
        <v/>
      </c>
      <c r="D1503" s="83" t="str">
        <f t="shared" ca="1" si="166"/>
        <v/>
      </c>
      <c r="E1503" s="81">
        <f t="shared" ca="1" si="165"/>
        <v>0</v>
      </c>
      <c r="F1503" s="83"/>
      <c r="G1503" s="82" t="str">
        <f t="shared" ca="1" si="169"/>
        <v/>
      </c>
      <c r="H1503" s="82" t="str">
        <f t="shared" ca="1" si="170"/>
        <v/>
      </c>
      <c r="I1503" s="82" t="str">
        <f t="shared" ca="1" si="171"/>
        <v/>
      </c>
    </row>
    <row r="1504" spans="2:9" ht="15" thickBot="1" x14ac:dyDescent="0.35">
      <c r="B1504" s="79" t="str">
        <f t="shared" ca="1" si="167"/>
        <v/>
      </c>
      <c r="C1504" s="80" t="str">
        <f t="shared" ca="1" si="168"/>
        <v/>
      </c>
      <c r="D1504" s="83" t="str">
        <f t="shared" ca="1" si="166"/>
        <v/>
      </c>
      <c r="E1504" s="81">
        <f t="shared" ca="1" si="165"/>
        <v>0</v>
      </c>
      <c r="F1504" s="83"/>
      <c r="G1504" s="82" t="str">
        <f t="shared" ca="1" si="169"/>
        <v/>
      </c>
      <c r="H1504" s="82" t="str">
        <f t="shared" ca="1" si="170"/>
        <v/>
      </c>
      <c r="I1504" s="82" t="str">
        <f t="shared" ca="1" si="171"/>
        <v/>
      </c>
    </row>
    <row r="1505" spans="2:9" ht="15" thickBot="1" x14ac:dyDescent="0.35">
      <c r="B1505" s="79" t="str">
        <f t="shared" ca="1" si="167"/>
        <v/>
      </c>
      <c r="C1505" s="80" t="str">
        <f t="shared" ca="1" si="168"/>
        <v/>
      </c>
      <c r="D1505" s="83" t="str">
        <f t="shared" ca="1" si="166"/>
        <v/>
      </c>
      <c r="E1505" s="81">
        <f t="shared" ca="1" si="165"/>
        <v>0</v>
      </c>
      <c r="F1505" s="83"/>
      <c r="G1505" s="82" t="str">
        <f t="shared" ca="1" si="169"/>
        <v/>
      </c>
      <c r="H1505" s="82" t="str">
        <f t="shared" ca="1" si="170"/>
        <v/>
      </c>
      <c r="I1505" s="82" t="str">
        <f t="shared" ca="1" si="171"/>
        <v/>
      </c>
    </row>
    <row r="1506" spans="2:9" ht="15" thickBot="1" x14ac:dyDescent="0.35">
      <c r="B1506" s="79" t="str">
        <f t="shared" ca="1" si="167"/>
        <v/>
      </c>
      <c r="C1506" s="80" t="str">
        <f t="shared" ca="1" si="168"/>
        <v/>
      </c>
      <c r="D1506" s="83" t="str">
        <f t="shared" ca="1" si="166"/>
        <v/>
      </c>
      <c r="E1506" s="81">
        <f t="shared" ca="1" si="165"/>
        <v>0</v>
      </c>
      <c r="F1506" s="83"/>
      <c r="G1506" s="82" t="str">
        <f t="shared" ca="1" si="169"/>
        <v/>
      </c>
      <c r="H1506" s="82" t="str">
        <f t="shared" ca="1" si="170"/>
        <v/>
      </c>
      <c r="I1506" s="82" t="str">
        <f t="shared" ca="1" si="171"/>
        <v/>
      </c>
    </row>
    <row r="1507" spans="2:9" ht="15" thickBot="1" x14ac:dyDescent="0.35">
      <c r="B1507" s="79" t="str">
        <f t="shared" ca="1" si="167"/>
        <v/>
      </c>
      <c r="C1507" s="80" t="str">
        <f t="shared" ca="1" si="168"/>
        <v/>
      </c>
      <c r="D1507" s="83" t="str">
        <f t="shared" ca="1" si="166"/>
        <v/>
      </c>
      <c r="E1507" s="81">
        <f t="shared" ca="1" si="165"/>
        <v>0</v>
      </c>
      <c r="F1507" s="83"/>
      <c r="G1507" s="82" t="str">
        <f t="shared" ca="1" si="169"/>
        <v/>
      </c>
      <c r="H1507" s="82" t="str">
        <f t="shared" ca="1" si="170"/>
        <v/>
      </c>
      <c r="I1507" s="82" t="str">
        <f t="shared" ca="1" si="171"/>
        <v/>
      </c>
    </row>
    <row r="1508" spans="2:9" ht="15" thickBot="1" x14ac:dyDescent="0.35">
      <c r="B1508" s="79" t="str">
        <f t="shared" ca="1" si="167"/>
        <v/>
      </c>
      <c r="C1508" s="80" t="str">
        <f t="shared" ca="1" si="168"/>
        <v/>
      </c>
      <c r="D1508" s="83" t="str">
        <f t="shared" ca="1" si="166"/>
        <v/>
      </c>
      <c r="E1508" s="81">
        <f t="shared" ref="E1508:E1571" ca="1" si="172">IFERROR(IF(I1507-D1508&lt;$E$13,0,IF(B1508=$I$17,$E$13,IF(B1508&lt;$I$17,0,IF(MOD(B1508-$I$17,$E$18)=0,$E$13,0)))),0)</f>
        <v>0</v>
      </c>
      <c r="F1508" s="83"/>
      <c r="G1508" s="82" t="str">
        <f t="shared" ca="1" si="169"/>
        <v/>
      </c>
      <c r="H1508" s="82" t="str">
        <f t="shared" ca="1" si="170"/>
        <v/>
      </c>
      <c r="I1508" s="82" t="str">
        <f t="shared" ca="1" si="171"/>
        <v/>
      </c>
    </row>
    <row r="1509" spans="2:9" ht="15" thickBot="1" x14ac:dyDescent="0.35">
      <c r="B1509" s="79" t="str">
        <f t="shared" ca="1" si="167"/>
        <v/>
      </c>
      <c r="C1509" s="80" t="str">
        <f t="shared" ca="1" si="168"/>
        <v/>
      </c>
      <c r="D1509" s="83" t="str">
        <f t="shared" ca="1" si="166"/>
        <v/>
      </c>
      <c r="E1509" s="81">
        <f t="shared" ca="1" si="172"/>
        <v>0</v>
      </c>
      <c r="F1509" s="83"/>
      <c r="G1509" s="82" t="str">
        <f t="shared" ca="1" si="169"/>
        <v/>
      </c>
      <c r="H1509" s="82" t="str">
        <f t="shared" ca="1" si="170"/>
        <v/>
      </c>
      <c r="I1509" s="82" t="str">
        <f t="shared" ca="1" si="171"/>
        <v/>
      </c>
    </row>
    <row r="1510" spans="2:9" ht="15" thickBot="1" x14ac:dyDescent="0.35">
      <c r="B1510" s="79" t="str">
        <f t="shared" ca="1" si="167"/>
        <v/>
      </c>
      <c r="C1510" s="80" t="str">
        <f t="shared" ca="1" si="168"/>
        <v/>
      </c>
      <c r="D1510" s="83" t="str">
        <f t="shared" ca="1" si="166"/>
        <v/>
      </c>
      <c r="E1510" s="81">
        <f t="shared" ca="1" si="172"/>
        <v>0</v>
      </c>
      <c r="F1510" s="83"/>
      <c r="G1510" s="82" t="str">
        <f t="shared" ca="1" si="169"/>
        <v/>
      </c>
      <c r="H1510" s="82" t="str">
        <f t="shared" ca="1" si="170"/>
        <v/>
      </c>
      <c r="I1510" s="82" t="str">
        <f t="shared" ca="1" si="171"/>
        <v/>
      </c>
    </row>
    <row r="1511" spans="2:9" ht="15" thickBot="1" x14ac:dyDescent="0.35">
      <c r="B1511" s="79" t="str">
        <f t="shared" ca="1" si="167"/>
        <v/>
      </c>
      <c r="C1511" s="80" t="str">
        <f t="shared" ca="1" si="168"/>
        <v/>
      </c>
      <c r="D1511" s="83" t="str">
        <f t="shared" ca="1" si="166"/>
        <v/>
      </c>
      <c r="E1511" s="81">
        <f t="shared" ca="1" si="172"/>
        <v>0</v>
      </c>
      <c r="F1511" s="83"/>
      <c r="G1511" s="82" t="str">
        <f t="shared" ca="1" si="169"/>
        <v/>
      </c>
      <c r="H1511" s="82" t="str">
        <f t="shared" ca="1" si="170"/>
        <v/>
      </c>
      <c r="I1511" s="82" t="str">
        <f t="shared" ca="1" si="171"/>
        <v/>
      </c>
    </row>
    <row r="1512" spans="2:9" ht="15" thickBot="1" x14ac:dyDescent="0.35">
      <c r="B1512" s="79" t="str">
        <f t="shared" ca="1" si="167"/>
        <v/>
      </c>
      <c r="C1512" s="80" t="str">
        <f t="shared" ca="1" si="168"/>
        <v/>
      </c>
      <c r="D1512" s="83" t="str">
        <f t="shared" ca="1" si="166"/>
        <v/>
      </c>
      <c r="E1512" s="81">
        <f t="shared" ca="1" si="172"/>
        <v>0</v>
      </c>
      <c r="F1512" s="83"/>
      <c r="G1512" s="82" t="str">
        <f t="shared" ca="1" si="169"/>
        <v/>
      </c>
      <c r="H1512" s="82" t="str">
        <f t="shared" ca="1" si="170"/>
        <v/>
      </c>
      <c r="I1512" s="82" t="str">
        <f t="shared" ca="1" si="171"/>
        <v/>
      </c>
    </row>
    <row r="1513" spans="2:9" ht="15" thickBot="1" x14ac:dyDescent="0.35">
      <c r="B1513" s="79" t="str">
        <f t="shared" ca="1" si="167"/>
        <v/>
      </c>
      <c r="C1513" s="80" t="str">
        <f t="shared" ca="1" si="168"/>
        <v/>
      </c>
      <c r="D1513" s="83" t="str">
        <f t="shared" ref="D1513:D1576" ca="1" si="173">IF(B1513="","",IF(I1512&lt;payment_5,I1512*(1+rate_5),payment_5))</f>
        <v/>
      </c>
      <c r="E1513" s="81">
        <f t="shared" ca="1" si="172"/>
        <v>0</v>
      </c>
      <c r="F1513" s="83"/>
      <c r="G1513" s="82" t="str">
        <f t="shared" ca="1" si="169"/>
        <v/>
      </c>
      <c r="H1513" s="82" t="str">
        <f t="shared" ca="1" si="170"/>
        <v/>
      </c>
      <c r="I1513" s="82" t="str">
        <f t="shared" ca="1" si="171"/>
        <v/>
      </c>
    </row>
    <row r="1514" spans="2:9" ht="15" thickBot="1" x14ac:dyDescent="0.35">
      <c r="B1514" s="79" t="str">
        <f t="shared" ca="1" si="167"/>
        <v/>
      </c>
      <c r="C1514" s="80" t="str">
        <f t="shared" ca="1" si="168"/>
        <v/>
      </c>
      <c r="D1514" s="83" t="str">
        <f t="shared" ca="1" si="173"/>
        <v/>
      </c>
      <c r="E1514" s="81">
        <f t="shared" ca="1" si="172"/>
        <v>0</v>
      </c>
      <c r="F1514" s="83"/>
      <c r="G1514" s="82" t="str">
        <f t="shared" ca="1" si="169"/>
        <v/>
      </c>
      <c r="H1514" s="82" t="str">
        <f t="shared" ca="1" si="170"/>
        <v/>
      </c>
      <c r="I1514" s="82" t="str">
        <f t="shared" ca="1" si="171"/>
        <v/>
      </c>
    </row>
    <row r="1515" spans="2:9" ht="15" thickBot="1" x14ac:dyDescent="0.35">
      <c r="B1515" s="79" t="str">
        <f t="shared" ca="1" si="167"/>
        <v/>
      </c>
      <c r="C1515" s="80" t="str">
        <f t="shared" ca="1" si="168"/>
        <v/>
      </c>
      <c r="D1515" s="83" t="str">
        <f t="shared" ca="1" si="173"/>
        <v/>
      </c>
      <c r="E1515" s="81">
        <f t="shared" ca="1" si="172"/>
        <v>0</v>
      </c>
      <c r="F1515" s="83"/>
      <c r="G1515" s="82" t="str">
        <f t="shared" ca="1" si="169"/>
        <v/>
      </c>
      <c r="H1515" s="82" t="str">
        <f t="shared" ca="1" si="170"/>
        <v/>
      </c>
      <c r="I1515" s="82" t="str">
        <f t="shared" ca="1" si="171"/>
        <v/>
      </c>
    </row>
    <row r="1516" spans="2:9" ht="15" thickBot="1" x14ac:dyDescent="0.35">
      <c r="B1516" s="79" t="str">
        <f t="shared" ca="1" si="167"/>
        <v/>
      </c>
      <c r="C1516" s="80" t="str">
        <f t="shared" ca="1" si="168"/>
        <v/>
      </c>
      <c r="D1516" s="83" t="str">
        <f t="shared" ca="1" si="173"/>
        <v/>
      </c>
      <c r="E1516" s="81">
        <f t="shared" ca="1" si="172"/>
        <v>0</v>
      </c>
      <c r="F1516" s="83"/>
      <c r="G1516" s="82" t="str">
        <f t="shared" ca="1" si="169"/>
        <v/>
      </c>
      <c r="H1516" s="82" t="str">
        <f t="shared" ca="1" si="170"/>
        <v/>
      </c>
      <c r="I1516" s="82" t="str">
        <f t="shared" ca="1" si="171"/>
        <v/>
      </c>
    </row>
    <row r="1517" spans="2:9" ht="15" thickBot="1" x14ac:dyDescent="0.35">
      <c r="B1517" s="79" t="str">
        <f t="shared" ca="1" si="167"/>
        <v/>
      </c>
      <c r="C1517" s="80" t="str">
        <f t="shared" ca="1" si="168"/>
        <v/>
      </c>
      <c r="D1517" s="83" t="str">
        <f t="shared" ca="1" si="173"/>
        <v/>
      </c>
      <c r="E1517" s="81">
        <f t="shared" ca="1" si="172"/>
        <v>0</v>
      </c>
      <c r="F1517" s="83"/>
      <c r="G1517" s="82" t="str">
        <f t="shared" ca="1" si="169"/>
        <v/>
      </c>
      <c r="H1517" s="82" t="str">
        <f t="shared" ca="1" si="170"/>
        <v/>
      </c>
      <c r="I1517" s="82" t="str">
        <f t="shared" ca="1" si="171"/>
        <v/>
      </c>
    </row>
    <row r="1518" spans="2:9" ht="15" thickBot="1" x14ac:dyDescent="0.35">
      <c r="B1518" s="79" t="str">
        <f t="shared" ca="1" si="167"/>
        <v/>
      </c>
      <c r="C1518" s="80" t="str">
        <f t="shared" ca="1" si="168"/>
        <v/>
      </c>
      <c r="D1518" s="83" t="str">
        <f t="shared" ca="1" si="173"/>
        <v/>
      </c>
      <c r="E1518" s="81">
        <f t="shared" ca="1" si="172"/>
        <v>0</v>
      </c>
      <c r="F1518" s="83"/>
      <c r="G1518" s="82" t="str">
        <f t="shared" ca="1" si="169"/>
        <v/>
      </c>
      <c r="H1518" s="82" t="str">
        <f t="shared" ca="1" si="170"/>
        <v/>
      </c>
      <c r="I1518" s="82" t="str">
        <f t="shared" ca="1" si="171"/>
        <v/>
      </c>
    </row>
    <row r="1519" spans="2:9" ht="15" thickBot="1" x14ac:dyDescent="0.35">
      <c r="B1519" s="79" t="str">
        <f t="shared" ref="B1519:B1582" ca="1" si="174">IFERROR(IF(I1518&lt;=0,"",B1518+1),"")</f>
        <v/>
      </c>
      <c r="C1519" s="80" t="str">
        <f t="shared" ca="1" si="168"/>
        <v/>
      </c>
      <c r="D1519" s="83" t="str">
        <f t="shared" ca="1" si="173"/>
        <v/>
      </c>
      <c r="E1519" s="81">
        <f t="shared" ca="1" si="172"/>
        <v>0</v>
      </c>
      <c r="F1519" s="83"/>
      <c r="G1519" s="82" t="str">
        <f t="shared" ca="1" si="169"/>
        <v/>
      </c>
      <c r="H1519" s="82" t="str">
        <f t="shared" ca="1" si="170"/>
        <v/>
      </c>
      <c r="I1519" s="82" t="str">
        <f t="shared" ca="1" si="171"/>
        <v/>
      </c>
    </row>
    <row r="1520" spans="2:9" ht="15" thickBot="1" x14ac:dyDescent="0.35">
      <c r="B1520" s="79" t="str">
        <f t="shared" ca="1" si="174"/>
        <v/>
      </c>
      <c r="C1520" s="80" t="str">
        <f t="shared" ca="1" si="168"/>
        <v/>
      </c>
      <c r="D1520" s="83" t="str">
        <f t="shared" ca="1" si="173"/>
        <v/>
      </c>
      <c r="E1520" s="81">
        <f t="shared" ca="1" si="172"/>
        <v>0</v>
      </c>
      <c r="F1520" s="83"/>
      <c r="G1520" s="82" t="str">
        <f t="shared" ca="1" si="169"/>
        <v/>
      </c>
      <c r="H1520" s="82" t="str">
        <f t="shared" ca="1" si="170"/>
        <v/>
      </c>
      <c r="I1520" s="82" t="str">
        <f t="shared" ca="1" si="171"/>
        <v/>
      </c>
    </row>
    <row r="1521" spans="2:9" ht="15" thickBot="1" x14ac:dyDescent="0.35">
      <c r="B1521" s="79" t="str">
        <f t="shared" ca="1" si="174"/>
        <v/>
      </c>
      <c r="C1521" s="80" t="str">
        <f t="shared" ca="1" si="168"/>
        <v/>
      </c>
      <c r="D1521" s="83" t="str">
        <f t="shared" ca="1" si="173"/>
        <v/>
      </c>
      <c r="E1521" s="81">
        <f t="shared" ca="1" si="172"/>
        <v>0</v>
      </c>
      <c r="F1521" s="83"/>
      <c r="G1521" s="82" t="str">
        <f t="shared" ca="1" si="169"/>
        <v/>
      </c>
      <c r="H1521" s="82" t="str">
        <f t="shared" ca="1" si="170"/>
        <v/>
      </c>
      <c r="I1521" s="82" t="str">
        <f t="shared" ca="1" si="171"/>
        <v/>
      </c>
    </row>
    <row r="1522" spans="2:9" ht="15" thickBot="1" x14ac:dyDescent="0.35">
      <c r="B1522" s="79" t="str">
        <f t="shared" ca="1" si="174"/>
        <v/>
      </c>
      <c r="C1522" s="80" t="str">
        <f t="shared" ca="1" si="168"/>
        <v/>
      </c>
      <c r="D1522" s="83" t="str">
        <f t="shared" ca="1" si="173"/>
        <v/>
      </c>
      <c r="E1522" s="81">
        <f t="shared" ca="1" si="172"/>
        <v>0</v>
      </c>
      <c r="F1522" s="83"/>
      <c r="G1522" s="82" t="str">
        <f t="shared" ca="1" si="169"/>
        <v/>
      </c>
      <c r="H1522" s="82" t="str">
        <f t="shared" ca="1" si="170"/>
        <v/>
      </c>
      <c r="I1522" s="82" t="str">
        <f t="shared" ca="1" si="171"/>
        <v/>
      </c>
    </row>
    <row r="1523" spans="2:9" ht="15" thickBot="1" x14ac:dyDescent="0.35">
      <c r="B1523" s="79" t="str">
        <f t="shared" ca="1" si="174"/>
        <v/>
      </c>
      <c r="C1523" s="80" t="str">
        <f t="shared" ca="1" si="168"/>
        <v/>
      </c>
      <c r="D1523" s="83" t="str">
        <f t="shared" ca="1" si="173"/>
        <v/>
      </c>
      <c r="E1523" s="81">
        <f t="shared" ca="1" si="172"/>
        <v>0</v>
      </c>
      <c r="F1523" s="83"/>
      <c r="G1523" s="82" t="str">
        <f t="shared" ca="1" si="169"/>
        <v/>
      </c>
      <c r="H1523" s="82" t="str">
        <f t="shared" ca="1" si="170"/>
        <v/>
      </c>
      <c r="I1523" s="82" t="str">
        <f t="shared" ca="1" si="171"/>
        <v/>
      </c>
    </row>
    <row r="1524" spans="2:9" ht="15" thickBot="1" x14ac:dyDescent="0.35">
      <c r="B1524" s="79" t="str">
        <f t="shared" ca="1" si="174"/>
        <v/>
      </c>
      <c r="C1524" s="80" t="str">
        <f t="shared" ca="1" si="168"/>
        <v/>
      </c>
      <c r="D1524" s="83" t="str">
        <f t="shared" ca="1" si="173"/>
        <v/>
      </c>
      <c r="E1524" s="81">
        <f t="shared" ca="1" si="172"/>
        <v>0</v>
      </c>
      <c r="F1524" s="83"/>
      <c r="G1524" s="82" t="str">
        <f t="shared" ca="1" si="169"/>
        <v/>
      </c>
      <c r="H1524" s="82" t="str">
        <f t="shared" ca="1" si="170"/>
        <v/>
      </c>
      <c r="I1524" s="82" t="str">
        <f t="shared" ca="1" si="171"/>
        <v/>
      </c>
    </row>
    <row r="1525" spans="2:9" ht="15" thickBot="1" x14ac:dyDescent="0.35">
      <c r="B1525" s="79" t="str">
        <f t="shared" ca="1" si="174"/>
        <v/>
      </c>
      <c r="C1525" s="80" t="str">
        <f t="shared" ca="1" si="168"/>
        <v/>
      </c>
      <c r="D1525" s="83" t="str">
        <f t="shared" ca="1" si="173"/>
        <v/>
      </c>
      <c r="E1525" s="81">
        <f t="shared" ca="1" si="172"/>
        <v>0</v>
      </c>
      <c r="F1525" s="83"/>
      <c r="G1525" s="82" t="str">
        <f t="shared" ca="1" si="169"/>
        <v/>
      </c>
      <c r="H1525" s="82" t="str">
        <f t="shared" ca="1" si="170"/>
        <v/>
      </c>
      <c r="I1525" s="82" t="str">
        <f t="shared" ca="1" si="171"/>
        <v/>
      </c>
    </row>
    <row r="1526" spans="2:9" ht="15" thickBot="1" x14ac:dyDescent="0.35">
      <c r="B1526" s="79" t="str">
        <f t="shared" ca="1" si="174"/>
        <v/>
      </c>
      <c r="C1526" s="80" t="str">
        <f t="shared" ca="1" si="168"/>
        <v/>
      </c>
      <c r="D1526" s="83" t="str">
        <f t="shared" ca="1" si="173"/>
        <v/>
      </c>
      <c r="E1526" s="81">
        <f t="shared" ca="1" si="172"/>
        <v>0</v>
      </c>
      <c r="F1526" s="83"/>
      <c r="G1526" s="82" t="str">
        <f t="shared" ca="1" si="169"/>
        <v/>
      </c>
      <c r="H1526" s="82" t="str">
        <f t="shared" ca="1" si="170"/>
        <v/>
      </c>
      <c r="I1526" s="82" t="str">
        <f t="shared" ca="1" si="171"/>
        <v/>
      </c>
    </row>
    <row r="1527" spans="2:9" ht="15" thickBot="1" x14ac:dyDescent="0.35">
      <c r="B1527" s="79" t="str">
        <f t="shared" ca="1" si="174"/>
        <v/>
      </c>
      <c r="C1527" s="80" t="str">
        <f t="shared" ca="1" si="168"/>
        <v/>
      </c>
      <c r="D1527" s="83" t="str">
        <f t="shared" ca="1" si="173"/>
        <v/>
      </c>
      <c r="E1527" s="81">
        <f t="shared" ca="1" si="172"/>
        <v>0</v>
      </c>
      <c r="F1527" s="83"/>
      <c r="G1527" s="82" t="str">
        <f t="shared" ca="1" si="169"/>
        <v/>
      </c>
      <c r="H1527" s="82" t="str">
        <f t="shared" ca="1" si="170"/>
        <v/>
      </c>
      <c r="I1527" s="82" t="str">
        <f t="shared" ca="1" si="171"/>
        <v/>
      </c>
    </row>
    <row r="1528" spans="2:9" ht="15" thickBot="1" x14ac:dyDescent="0.35">
      <c r="B1528" s="79" t="str">
        <f t="shared" ca="1" si="174"/>
        <v/>
      </c>
      <c r="C1528" s="80" t="str">
        <f t="shared" ca="1" si="168"/>
        <v/>
      </c>
      <c r="D1528" s="83" t="str">
        <f t="shared" ca="1" si="173"/>
        <v/>
      </c>
      <c r="E1528" s="81">
        <f t="shared" ca="1" si="172"/>
        <v>0</v>
      </c>
      <c r="F1528" s="83"/>
      <c r="G1528" s="82" t="str">
        <f t="shared" ca="1" si="169"/>
        <v/>
      </c>
      <c r="H1528" s="82" t="str">
        <f t="shared" ca="1" si="170"/>
        <v/>
      </c>
      <c r="I1528" s="82" t="str">
        <f t="shared" ca="1" si="171"/>
        <v/>
      </c>
    </row>
    <row r="1529" spans="2:9" ht="15" thickBot="1" x14ac:dyDescent="0.35">
      <c r="B1529" s="79" t="str">
        <f t="shared" ca="1" si="174"/>
        <v/>
      </c>
      <c r="C1529" s="80" t="str">
        <f t="shared" ca="1" si="168"/>
        <v/>
      </c>
      <c r="D1529" s="83" t="str">
        <f t="shared" ca="1" si="173"/>
        <v/>
      </c>
      <c r="E1529" s="81">
        <f t="shared" ca="1" si="172"/>
        <v>0</v>
      </c>
      <c r="F1529" s="83"/>
      <c r="G1529" s="82" t="str">
        <f t="shared" ca="1" si="169"/>
        <v/>
      </c>
      <c r="H1529" s="82" t="str">
        <f t="shared" ca="1" si="170"/>
        <v/>
      </c>
      <c r="I1529" s="82" t="str">
        <f t="shared" ca="1" si="171"/>
        <v/>
      </c>
    </row>
    <row r="1530" spans="2:9" ht="15" thickBot="1" x14ac:dyDescent="0.35">
      <c r="B1530" s="79" t="str">
        <f t="shared" ca="1" si="174"/>
        <v/>
      </c>
      <c r="C1530" s="80" t="str">
        <f t="shared" ca="1" si="168"/>
        <v/>
      </c>
      <c r="D1530" s="83" t="str">
        <f t="shared" ca="1" si="173"/>
        <v/>
      </c>
      <c r="E1530" s="81">
        <f t="shared" ca="1" si="172"/>
        <v>0</v>
      </c>
      <c r="F1530" s="83"/>
      <c r="G1530" s="82" t="str">
        <f t="shared" ca="1" si="169"/>
        <v/>
      </c>
      <c r="H1530" s="82" t="str">
        <f t="shared" ca="1" si="170"/>
        <v/>
      </c>
      <c r="I1530" s="82" t="str">
        <f t="shared" ca="1" si="171"/>
        <v/>
      </c>
    </row>
    <row r="1531" spans="2:9" ht="15" thickBot="1" x14ac:dyDescent="0.35">
      <c r="B1531" s="79" t="str">
        <f t="shared" ca="1" si="174"/>
        <v/>
      </c>
      <c r="C1531" s="80" t="str">
        <f t="shared" ca="1" si="168"/>
        <v/>
      </c>
      <c r="D1531" s="83" t="str">
        <f t="shared" ca="1" si="173"/>
        <v/>
      </c>
      <c r="E1531" s="81">
        <f t="shared" ca="1" si="172"/>
        <v>0</v>
      </c>
      <c r="F1531" s="83"/>
      <c r="G1531" s="82" t="str">
        <f t="shared" ca="1" si="169"/>
        <v/>
      </c>
      <c r="H1531" s="82" t="str">
        <f t="shared" ca="1" si="170"/>
        <v/>
      </c>
      <c r="I1531" s="82" t="str">
        <f t="shared" ca="1" si="171"/>
        <v/>
      </c>
    </row>
    <row r="1532" spans="2:9" ht="15" thickBot="1" x14ac:dyDescent="0.35">
      <c r="B1532" s="79" t="str">
        <f t="shared" ca="1" si="174"/>
        <v/>
      </c>
      <c r="C1532" s="80" t="str">
        <f t="shared" ca="1" si="168"/>
        <v/>
      </c>
      <c r="D1532" s="83" t="str">
        <f t="shared" ca="1" si="173"/>
        <v/>
      </c>
      <c r="E1532" s="81">
        <f t="shared" ca="1" si="172"/>
        <v>0</v>
      </c>
      <c r="F1532" s="83"/>
      <c r="G1532" s="82" t="str">
        <f t="shared" ca="1" si="169"/>
        <v/>
      </c>
      <c r="H1532" s="82" t="str">
        <f t="shared" ca="1" si="170"/>
        <v/>
      </c>
      <c r="I1532" s="82" t="str">
        <f t="shared" ca="1" si="171"/>
        <v/>
      </c>
    </row>
    <row r="1533" spans="2:9" ht="15" thickBot="1" x14ac:dyDescent="0.35">
      <c r="B1533" s="79" t="str">
        <f t="shared" ca="1" si="174"/>
        <v/>
      </c>
      <c r="C1533" s="80" t="str">
        <f t="shared" ca="1" si="168"/>
        <v/>
      </c>
      <c r="D1533" s="83" t="str">
        <f t="shared" ca="1" si="173"/>
        <v/>
      </c>
      <c r="E1533" s="81">
        <f t="shared" ca="1" si="172"/>
        <v>0</v>
      </c>
      <c r="F1533" s="83"/>
      <c r="G1533" s="82" t="str">
        <f t="shared" ca="1" si="169"/>
        <v/>
      </c>
      <c r="H1533" s="82" t="str">
        <f t="shared" ca="1" si="170"/>
        <v/>
      </c>
      <c r="I1533" s="82" t="str">
        <f t="shared" ca="1" si="171"/>
        <v/>
      </c>
    </row>
    <row r="1534" spans="2:9" ht="15" thickBot="1" x14ac:dyDescent="0.35">
      <c r="B1534" s="79" t="str">
        <f t="shared" ca="1" si="174"/>
        <v/>
      </c>
      <c r="C1534" s="80" t="str">
        <f t="shared" ca="1" si="168"/>
        <v/>
      </c>
      <c r="D1534" s="83" t="str">
        <f t="shared" ca="1" si="173"/>
        <v/>
      </c>
      <c r="E1534" s="81">
        <f t="shared" ca="1" si="172"/>
        <v>0</v>
      </c>
      <c r="F1534" s="83"/>
      <c r="G1534" s="82" t="str">
        <f t="shared" ca="1" si="169"/>
        <v/>
      </c>
      <c r="H1534" s="82" t="str">
        <f t="shared" ca="1" si="170"/>
        <v/>
      </c>
      <c r="I1534" s="82" t="str">
        <f t="shared" ca="1" si="171"/>
        <v/>
      </c>
    </row>
    <row r="1535" spans="2:9" ht="15" thickBot="1" x14ac:dyDescent="0.35">
      <c r="B1535" s="79" t="str">
        <f t="shared" ca="1" si="174"/>
        <v/>
      </c>
      <c r="C1535" s="80" t="str">
        <f t="shared" ca="1" si="168"/>
        <v/>
      </c>
      <c r="D1535" s="83" t="str">
        <f t="shared" ca="1" si="173"/>
        <v/>
      </c>
      <c r="E1535" s="81">
        <f t="shared" ca="1" si="172"/>
        <v>0</v>
      </c>
      <c r="F1535" s="83"/>
      <c r="G1535" s="82" t="str">
        <f t="shared" ca="1" si="169"/>
        <v/>
      </c>
      <c r="H1535" s="82" t="str">
        <f t="shared" ca="1" si="170"/>
        <v/>
      </c>
      <c r="I1535" s="82" t="str">
        <f t="shared" ca="1" si="171"/>
        <v/>
      </c>
    </row>
    <row r="1536" spans="2:9" ht="15" thickBot="1" x14ac:dyDescent="0.35">
      <c r="B1536" s="79" t="str">
        <f t="shared" ca="1" si="174"/>
        <v/>
      </c>
      <c r="C1536" s="80" t="str">
        <f t="shared" ca="1" si="168"/>
        <v/>
      </c>
      <c r="D1536" s="83" t="str">
        <f t="shared" ca="1" si="173"/>
        <v/>
      </c>
      <c r="E1536" s="81">
        <f t="shared" ca="1" si="172"/>
        <v>0</v>
      </c>
      <c r="F1536" s="83"/>
      <c r="G1536" s="82" t="str">
        <f t="shared" ca="1" si="169"/>
        <v/>
      </c>
      <c r="H1536" s="82" t="str">
        <f t="shared" ca="1" si="170"/>
        <v/>
      </c>
      <c r="I1536" s="82" t="str">
        <f t="shared" ca="1" si="171"/>
        <v/>
      </c>
    </row>
    <row r="1537" spans="2:9" ht="15" thickBot="1" x14ac:dyDescent="0.35">
      <c r="B1537" s="79" t="str">
        <f t="shared" ca="1" si="174"/>
        <v/>
      </c>
      <c r="C1537" s="80" t="str">
        <f t="shared" ca="1" si="168"/>
        <v/>
      </c>
      <c r="D1537" s="83" t="str">
        <f t="shared" ca="1" si="173"/>
        <v/>
      </c>
      <c r="E1537" s="81">
        <f t="shared" ca="1" si="172"/>
        <v>0</v>
      </c>
      <c r="F1537" s="83"/>
      <c r="G1537" s="82" t="str">
        <f t="shared" ca="1" si="169"/>
        <v/>
      </c>
      <c r="H1537" s="82" t="str">
        <f t="shared" ca="1" si="170"/>
        <v/>
      </c>
      <c r="I1537" s="82" t="str">
        <f t="shared" ca="1" si="171"/>
        <v/>
      </c>
    </row>
    <row r="1538" spans="2:9" ht="15" thickBot="1" x14ac:dyDescent="0.35">
      <c r="B1538" s="79" t="str">
        <f t="shared" ca="1" si="174"/>
        <v/>
      </c>
      <c r="C1538" s="80" t="str">
        <f t="shared" ca="1" si="168"/>
        <v/>
      </c>
      <c r="D1538" s="83" t="str">
        <f t="shared" ca="1" si="173"/>
        <v/>
      </c>
      <c r="E1538" s="81">
        <f t="shared" ca="1" si="172"/>
        <v>0</v>
      </c>
      <c r="F1538" s="83"/>
      <c r="G1538" s="82" t="str">
        <f t="shared" ca="1" si="169"/>
        <v/>
      </c>
      <c r="H1538" s="82" t="str">
        <f t="shared" ca="1" si="170"/>
        <v/>
      </c>
      <c r="I1538" s="82" t="str">
        <f t="shared" ca="1" si="171"/>
        <v/>
      </c>
    </row>
    <row r="1539" spans="2:9" ht="15" thickBot="1" x14ac:dyDescent="0.35">
      <c r="B1539" s="79" t="str">
        <f t="shared" ca="1" si="174"/>
        <v/>
      </c>
      <c r="C1539" s="80" t="str">
        <f t="shared" ca="1" si="168"/>
        <v/>
      </c>
      <c r="D1539" s="83" t="str">
        <f t="shared" ca="1" si="173"/>
        <v/>
      </c>
      <c r="E1539" s="81">
        <f t="shared" ca="1" si="172"/>
        <v>0</v>
      </c>
      <c r="F1539" s="83"/>
      <c r="G1539" s="82" t="str">
        <f t="shared" ca="1" si="169"/>
        <v/>
      </c>
      <c r="H1539" s="82" t="str">
        <f t="shared" ca="1" si="170"/>
        <v/>
      </c>
      <c r="I1539" s="82" t="str">
        <f t="shared" ca="1" si="171"/>
        <v/>
      </c>
    </row>
    <row r="1540" spans="2:9" ht="15" thickBot="1" x14ac:dyDescent="0.35">
      <c r="B1540" s="79" t="str">
        <f t="shared" ca="1" si="174"/>
        <v/>
      </c>
      <c r="C1540" s="80" t="str">
        <f t="shared" ca="1" si="168"/>
        <v/>
      </c>
      <c r="D1540" s="83" t="str">
        <f t="shared" ca="1" si="173"/>
        <v/>
      </c>
      <c r="E1540" s="81">
        <f t="shared" ca="1" si="172"/>
        <v>0</v>
      </c>
      <c r="F1540" s="83"/>
      <c r="G1540" s="82" t="str">
        <f t="shared" ca="1" si="169"/>
        <v/>
      </c>
      <c r="H1540" s="82" t="str">
        <f t="shared" ca="1" si="170"/>
        <v/>
      </c>
      <c r="I1540" s="82" t="str">
        <f t="shared" ca="1" si="171"/>
        <v/>
      </c>
    </row>
    <row r="1541" spans="2:9" ht="15" thickBot="1" x14ac:dyDescent="0.35">
      <c r="B1541" s="79" t="str">
        <f t="shared" ca="1" si="174"/>
        <v/>
      </c>
      <c r="C1541" s="80" t="str">
        <f t="shared" ca="1" si="168"/>
        <v/>
      </c>
      <c r="D1541" s="83" t="str">
        <f t="shared" ca="1" si="173"/>
        <v/>
      </c>
      <c r="E1541" s="81">
        <f t="shared" ca="1" si="172"/>
        <v>0</v>
      </c>
      <c r="F1541" s="83"/>
      <c r="G1541" s="82" t="str">
        <f t="shared" ca="1" si="169"/>
        <v/>
      </c>
      <c r="H1541" s="82" t="str">
        <f t="shared" ca="1" si="170"/>
        <v/>
      </c>
      <c r="I1541" s="82" t="str">
        <f t="shared" ca="1" si="171"/>
        <v/>
      </c>
    </row>
    <row r="1542" spans="2:9" ht="15" thickBot="1" x14ac:dyDescent="0.35">
      <c r="B1542" s="79" t="str">
        <f t="shared" ca="1" si="174"/>
        <v/>
      </c>
      <c r="C1542" s="80" t="str">
        <f t="shared" ca="1" si="168"/>
        <v/>
      </c>
      <c r="D1542" s="83" t="str">
        <f t="shared" ca="1" si="173"/>
        <v/>
      </c>
      <c r="E1542" s="81">
        <f t="shared" ca="1" si="172"/>
        <v>0</v>
      </c>
      <c r="F1542" s="83"/>
      <c r="G1542" s="82" t="str">
        <f t="shared" ca="1" si="169"/>
        <v/>
      </c>
      <c r="H1542" s="82" t="str">
        <f t="shared" ca="1" si="170"/>
        <v/>
      </c>
      <c r="I1542" s="82" t="str">
        <f t="shared" ca="1" si="171"/>
        <v/>
      </c>
    </row>
    <row r="1543" spans="2:9" ht="15" thickBot="1" x14ac:dyDescent="0.35">
      <c r="B1543" s="79" t="str">
        <f t="shared" ca="1" si="174"/>
        <v/>
      </c>
      <c r="C1543" s="80" t="str">
        <f t="shared" ca="1" si="168"/>
        <v/>
      </c>
      <c r="D1543" s="83" t="str">
        <f t="shared" ca="1" si="173"/>
        <v/>
      </c>
      <c r="E1543" s="81">
        <f t="shared" ca="1" si="172"/>
        <v>0</v>
      </c>
      <c r="F1543" s="83"/>
      <c r="G1543" s="82" t="str">
        <f t="shared" ca="1" si="169"/>
        <v/>
      </c>
      <c r="H1543" s="82" t="str">
        <f t="shared" ca="1" si="170"/>
        <v/>
      </c>
      <c r="I1543" s="82" t="str">
        <f t="shared" ca="1" si="171"/>
        <v/>
      </c>
    </row>
    <row r="1544" spans="2:9" ht="15" thickBot="1" x14ac:dyDescent="0.35">
      <c r="B1544" s="79" t="str">
        <f t="shared" ca="1" si="174"/>
        <v/>
      </c>
      <c r="C1544" s="80" t="str">
        <f t="shared" ca="1" si="168"/>
        <v/>
      </c>
      <c r="D1544" s="83" t="str">
        <f t="shared" ca="1" si="173"/>
        <v/>
      </c>
      <c r="E1544" s="81">
        <f t="shared" ca="1" si="172"/>
        <v>0</v>
      </c>
      <c r="F1544" s="83"/>
      <c r="G1544" s="82" t="str">
        <f t="shared" ca="1" si="169"/>
        <v/>
      </c>
      <c r="H1544" s="82" t="str">
        <f t="shared" ca="1" si="170"/>
        <v/>
      </c>
      <c r="I1544" s="82" t="str">
        <f t="shared" ca="1" si="171"/>
        <v/>
      </c>
    </row>
    <row r="1545" spans="2:9" ht="15" thickBot="1" x14ac:dyDescent="0.35">
      <c r="B1545" s="79" t="str">
        <f t="shared" ca="1" si="174"/>
        <v/>
      </c>
      <c r="C1545" s="80" t="str">
        <f t="shared" ca="1" si="168"/>
        <v/>
      </c>
      <c r="D1545" s="83" t="str">
        <f t="shared" ca="1" si="173"/>
        <v/>
      </c>
      <c r="E1545" s="81">
        <f t="shared" ca="1" si="172"/>
        <v>0</v>
      </c>
      <c r="F1545" s="83"/>
      <c r="G1545" s="82" t="str">
        <f t="shared" ca="1" si="169"/>
        <v/>
      </c>
      <c r="H1545" s="82" t="str">
        <f t="shared" ca="1" si="170"/>
        <v/>
      </c>
      <c r="I1545" s="82" t="str">
        <f t="shared" ca="1" si="171"/>
        <v/>
      </c>
    </row>
    <row r="1546" spans="2:9" ht="15" thickBot="1" x14ac:dyDescent="0.35">
      <c r="B1546" s="79" t="str">
        <f t="shared" ca="1" si="174"/>
        <v/>
      </c>
      <c r="C1546" s="80" t="str">
        <f t="shared" ca="1" si="168"/>
        <v/>
      </c>
      <c r="D1546" s="83" t="str">
        <f t="shared" ca="1" si="173"/>
        <v/>
      </c>
      <c r="E1546" s="81">
        <f t="shared" ca="1" si="172"/>
        <v>0</v>
      </c>
      <c r="F1546" s="83"/>
      <c r="G1546" s="82" t="str">
        <f t="shared" ca="1" si="169"/>
        <v/>
      </c>
      <c r="H1546" s="82" t="str">
        <f t="shared" ca="1" si="170"/>
        <v/>
      </c>
      <c r="I1546" s="82" t="str">
        <f t="shared" ca="1" si="171"/>
        <v/>
      </c>
    </row>
    <row r="1547" spans="2:9" ht="15" thickBot="1" x14ac:dyDescent="0.35">
      <c r="B1547" s="79" t="str">
        <f t="shared" ca="1" si="174"/>
        <v/>
      </c>
      <c r="C1547" s="80" t="str">
        <f t="shared" ca="1" si="168"/>
        <v/>
      </c>
      <c r="D1547" s="83" t="str">
        <f t="shared" ca="1" si="173"/>
        <v/>
      </c>
      <c r="E1547" s="81">
        <f t="shared" ca="1" si="172"/>
        <v>0</v>
      </c>
      <c r="F1547" s="83"/>
      <c r="G1547" s="82" t="str">
        <f t="shared" ca="1" si="169"/>
        <v/>
      </c>
      <c r="H1547" s="82" t="str">
        <f t="shared" ca="1" si="170"/>
        <v/>
      </c>
      <c r="I1547" s="82" t="str">
        <f t="shared" ca="1" si="171"/>
        <v/>
      </c>
    </row>
    <row r="1548" spans="2:9" ht="15" thickBot="1" x14ac:dyDescent="0.35">
      <c r="B1548" s="79" t="str">
        <f t="shared" ca="1" si="174"/>
        <v/>
      </c>
      <c r="C1548" s="80" t="str">
        <f t="shared" ca="1" si="168"/>
        <v/>
      </c>
      <c r="D1548" s="83" t="str">
        <f t="shared" ca="1" si="173"/>
        <v/>
      </c>
      <c r="E1548" s="81">
        <f t="shared" ca="1" si="172"/>
        <v>0</v>
      </c>
      <c r="F1548" s="83"/>
      <c r="G1548" s="82" t="str">
        <f t="shared" ca="1" si="169"/>
        <v/>
      </c>
      <c r="H1548" s="82" t="str">
        <f t="shared" ca="1" si="170"/>
        <v/>
      </c>
      <c r="I1548" s="82" t="str">
        <f t="shared" ca="1" si="171"/>
        <v/>
      </c>
    </row>
    <row r="1549" spans="2:9" ht="15" thickBot="1" x14ac:dyDescent="0.35">
      <c r="B1549" s="79" t="str">
        <f t="shared" ca="1" si="174"/>
        <v/>
      </c>
      <c r="C1549" s="80" t="str">
        <f t="shared" ca="1" si="168"/>
        <v/>
      </c>
      <c r="D1549" s="83" t="str">
        <f t="shared" ca="1" si="173"/>
        <v/>
      </c>
      <c r="E1549" s="81">
        <f t="shared" ca="1" si="172"/>
        <v>0</v>
      </c>
      <c r="F1549" s="83"/>
      <c r="G1549" s="82" t="str">
        <f t="shared" ca="1" si="169"/>
        <v/>
      </c>
      <c r="H1549" s="82" t="str">
        <f t="shared" ca="1" si="170"/>
        <v/>
      </c>
      <c r="I1549" s="82" t="str">
        <f t="shared" ca="1" si="171"/>
        <v/>
      </c>
    </row>
    <row r="1550" spans="2:9" ht="15" thickBot="1" x14ac:dyDescent="0.35">
      <c r="B1550" s="79" t="str">
        <f t="shared" ca="1" si="174"/>
        <v/>
      </c>
      <c r="C1550" s="80" t="str">
        <f t="shared" ca="1" si="168"/>
        <v/>
      </c>
      <c r="D1550" s="83" t="str">
        <f t="shared" ca="1" si="173"/>
        <v/>
      </c>
      <c r="E1550" s="81">
        <f t="shared" ca="1" si="172"/>
        <v>0</v>
      </c>
      <c r="F1550" s="83"/>
      <c r="G1550" s="82" t="str">
        <f t="shared" ca="1" si="169"/>
        <v/>
      </c>
      <c r="H1550" s="82" t="str">
        <f t="shared" ca="1" si="170"/>
        <v/>
      </c>
      <c r="I1550" s="82" t="str">
        <f t="shared" ca="1" si="171"/>
        <v/>
      </c>
    </row>
    <row r="1551" spans="2:9" ht="15" thickBot="1" x14ac:dyDescent="0.35">
      <c r="B1551" s="79" t="str">
        <f t="shared" ca="1" si="174"/>
        <v/>
      </c>
      <c r="C1551" s="80" t="str">
        <f t="shared" ca="1" si="168"/>
        <v/>
      </c>
      <c r="D1551" s="83" t="str">
        <f t="shared" ca="1" si="173"/>
        <v/>
      </c>
      <c r="E1551" s="81">
        <f t="shared" ca="1" si="172"/>
        <v>0</v>
      </c>
      <c r="F1551" s="83"/>
      <c r="G1551" s="82" t="str">
        <f t="shared" ca="1" si="169"/>
        <v/>
      </c>
      <c r="H1551" s="82" t="str">
        <f t="shared" ca="1" si="170"/>
        <v/>
      </c>
      <c r="I1551" s="82" t="str">
        <f t="shared" ca="1" si="171"/>
        <v/>
      </c>
    </row>
    <row r="1552" spans="2:9" ht="15" thickBot="1" x14ac:dyDescent="0.35">
      <c r="B1552" s="79" t="str">
        <f t="shared" ca="1" si="174"/>
        <v/>
      </c>
      <c r="C1552" s="80" t="str">
        <f t="shared" ca="1" si="168"/>
        <v/>
      </c>
      <c r="D1552" s="83" t="str">
        <f t="shared" ca="1" si="173"/>
        <v/>
      </c>
      <c r="E1552" s="81">
        <f t="shared" ca="1" si="172"/>
        <v>0</v>
      </c>
      <c r="F1552" s="83"/>
      <c r="G1552" s="82" t="str">
        <f t="shared" ca="1" si="169"/>
        <v/>
      </c>
      <c r="H1552" s="82" t="str">
        <f t="shared" ca="1" si="170"/>
        <v/>
      </c>
      <c r="I1552" s="82" t="str">
        <f t="shared" ca="1" si="171"/>
        <v/>
      </c>
    </row>
    <row r="1553" spans="2:9" ht="15" thickBot="1" x14ac:dyDescent="0.35">
      <c r="B1553" s="79" t="str">
        <f t="shared" ca="1" si="174"/>
        <v/>
      </c>
      <c r="C1553" s="80" t="str">
        <f t="shared" ca="1" si="168"/>
        <v/>
      </c>
      <c r="D1553" s="83" t="str">
        <f t="shared" ca="1" si="173"/>
        <v/>
      </c>
      <c r="E1553" s="81">
        <f t="shared" ca="1" si="172"/>
        <v>0</v>
      </c>
      <c r="F1553" s="83"/>
      <c r="G1553" s="82" t="str">
        <f t="shared" ca="1" si="169"/>
        <v/>
      </c>
      <c r="H1553" s="82" t="str">
        <f t="shared" ca="1" si="170"/>
        <v/>
      </c>
      <c r="I1553" s="82" t="str">
        <f t="shared" ca="1" si="171"/>
        <v/>
      </c>
    </row>
    <row r="1554" spans="2:9" ht="15" thickBot="1" x14ac:dyDescent="0.35">
      <c r="B1554" s="79" t="str">
        <f t="shared" ca="1" si="174"/>
        <v/>
      </c>
      <c r="C1554" s="80" t="str">
        <f t="shared" ca="1" si="168"/>
        <v/>
      </c>
      <c r="D1554" s="83" t="str">
        <f t="shared" ca="1" si="173"/>
        <v/>
      </c>
      <c r="E1554" s="81">
        <f t="shared" ca="1" si="172"/>
        <v>0</v>
      </c>
      <c r="F1554" s="83"/>
      <c r="G1554" s="82" t="str">
        <f t="shared" ca="1" si="169"/>
        <v/>
      </c>
      <c r="H1554" s="82" t="str">
        <f t="shared" ca="1" si="170"/>
        <v/>
      </c>
      <c r="I1554" s="82" t="str">
        <f t="shared" ca="1" si="171"/>
        <v/>
      </c>
    </row>
    <row r="1555" spans="2:9" ht="15" thickBot="1" x14ac:dyDescent="0.35">
      <c r="B1555" s="79" t="str">
        <f t="shared" ca="1" si="174"/>
        <v/>
      </c>
      <c r="C1555" s="80" t="str">
        <f t="shared" ca="1" si="168"/>
        <v/>
      </c>
      <c r="D1555" s="83" t="str">
        <f t="shared" ca="1" si="173"/>
        <v/>
      </c>
      <c r="E1555" s="81">
        <f t="shared" ca="1" si="172"/>
        <v>0</v>
      </c>
      <c r="F1555" s="83"/>
      <c r="G1555" s="82" t="str">
        <f t="shared" ca="1" si="169"/>
        <v/>
      </c>
      <c r="H1555" s="82" t="str">
        <f t="shared" ca="1" si="170"/>
        <v/>
      </c>
      <c r="I1555" s="82" t="str">
        <f t="shared" ca="1" si="171"/>
        <v/>
      </c>
    </row>
    <row r="1556" spans="2:9" ht="15" thickBot="1" x14ac:dyDescent="0.35">
      <c r="B1556" s="79" t="str">
        <f t="shared" ca="1" si="174"/>
        <v/>
      </c>
      <c r="C1556" s="80" t="str">
        <f t="shared" ca="1" si="168"/>
        <v/>
      </c>
      <c r="D1556" s="83" t="str">
        <f t="shared" ca="1" si="173"/>
        <v/>
      </c>
      <c r="E1556" s="81">
        <f t="shared" ca="1" si="172"/>
        <v>0</v>
      </c>
      <c r="F1556" s="83"/>
      <c r="G1556" s="82" t="str">
        <f t="shared" ca="1" si="169"/>
        <v/>
      </c>
      <c r="H1556" s="82" t="str">
        <f t="shared" ca="1" si="170"/>
        <v/>
      </c>
      <c r="I1556" s="82" t="str">
        <f t="shared" ca="1" si="171"/>
        <v/>
      </c>
    </row>
    <row r="1557" spans="2:9" ht="15" thickBot="1" x14ac:dyDescent="0.35">
      <c r="B1557" s="79" t="str">
        <f t="shared" ca="1" si="174"/>
        <v/>
      </c>
      <c r="C1557" s="80" t="str">
        <f t="shared" ca="1" si="168"/>
        <v/>
      </c>
      <c r="D1557" s="83" t="str">
        <f t="shared" ca="1" si="173"/>
        <v/>
      </c>
      <c r="E1557" s="81">
        <f t="shared" ca="1" si="172"/>
        <v>0</v>
      </c>
      <c r="F1557" s="83"/>
      <c r="G1557" s="82" t="str">
        <f t="shared" ca="1" si="169"/>
        <v/>
      </c>
      <c r="H1557" s="82" t="str">
        <f t="shared" ca="1" si="170"/>
        <v/>
      </c>
      <c r="I1557" s="82" t="str">
        <f t="shared" ca="1" si="171"/>
        <v/>
      </c>
    </row>
    <row r="1558" spans="2:9" ht="15" thickBot="1" x14ac:dyDescent="0.35">
      <c r="B1558" s="79" t="str">
        <f t="shared" ca="1" si="174"/>
        <v/>
      </c>
      <c r="C1558" s="80" t="str">
        <f t="shared" ca="1" si="168"/>
        <v/>
      </c>
      <c r="D1558" s="83" t="str">
        <f t="shared" ca="1" si="173"/>
        <v/>
      </c>
      <c r="E1558" s="81">
        <f t="shared" ca="1" si="172"/>
        <v>0</v>
      </c>
      <c r="F1558" s="83"/>
      <c r="G1558" s="82" t="str">
        <f t="shared" ca="1" si="169"/>
        <v/>
      </c>
      <c r="H1558" s="82" t="str">
        <f t="shared" ca="1" si="170"/>
        <v/>
      </c>
      <c r="I1558" s="82" t="str">
        <f t="shared" ca="1" si="171"/>
        <v/>
      </c>
    </row>
    <row r="1559" spans="2:9" ht="15" thickBot="1" x14ac:dyDescent="0.35">
      <c r="B1559" s="79" t="str">
        <f t="shared" ca="1" si="174"/>
        <v/>
      </c>
      <c r="C1559" s="80" t="str">
        <f t="shared" ca="1" si="168"/>
        <v/>
      </c>
      <c r="D1559" s="83" t="str">
        <f t="shared" ca="1" si="173"/>
        <v/>
      </c>
      <c r="E1559" s="81">
        <f t="shared" ca="1" si="172"/>
        <v>0</v>
      </c>
      <c r="F1559" s="83"/>
      <c r="G1559" s="82" t="str">
        <f t="shared" ca="1" si="169"/>
        <v/>
      </c>
      <c r="H1559" s="82" t="str">
        <f t="shared" ca="1" si="170"/>
        <v/>
      </c>
      <c r="I1559" s="82" t="str">
        <f t="shared" ca="1" si="171"/>
        <v/>
      </c>
    </row>
    <row r="1560" spans="2:9" ht="15" thickBot="1" x14ac:dyDescent="0.35">
      <c r="B1560" s="79" t="str">
        <f t="shared" ca="1" si="174"/>
        <v/>
      </c>
      <c r="C1560" s="80" t="str">
        <f t="shared" ref="C1560:C1623" ca="1" si="175">IF($E$10="End of the Period",IF(B1560="","",IF(OR(payment_frequency_5="Weekly",payment_frequency_5="Bi-weekly",payment_frequency_5="Semi-monthly"),first_payment_date_5+B1560*VLOOKUP(payment_frequency_5,periodic_table,2,0),EDATE(first_payment_date_5,B1560*VLOOKUP(payment_frequency_5,periodic_table,2,0)))),IF(B1560="","",IF(OR(payment_frequency_5="Weekly",payment_frequency_5="Bi-weekly",payment_frequency_5="Semi-monthly"),first_payment_date_5+(B1560-1)*VLOOKUP(payment_frequency_5,periodic_table,2,0),EDATE(first_payment_date_5,(B1560-1)*VLOOKUP(payment_frequency_5,periodic_table,2,0)))))</f>
        <v/>
      </c>
      <c r="D1560" s="83" t="str">
        <f t="shared" ca="1" si="173"/>
        <v/>
      </c>
      <c r="E1560" s="81">
        <f t="shared" ca="1" si="172"/>
        <v>0</v>
      </c>
      <c r="F1560" s="83"/>
      <c r="G1560" s="82" t="str">
        <f t="shared" ref="G1560:G1623" ca="1" si="176">IF(AND(payment_type_5=1,B1560=1),0,IF(B1560="","",I1559*rate_5))</f>
        <v/>
      </c>
      <c r="H1560" s="82" t="str">
        <f t="shared" ca="1" si="170"/>
        <v/>
      </c>
      <c r="I1560" s="82" t="str">
        <f t="shared" ca="1" si="171"/>
        <v/>
      </c>
    </row>
    <row r="1561" spans="2:9" ht="15" thickBot="1" x14ac:dyDescent="0.35">
      <c r="B1561" s="79" t="str">
        <f t="shared" ca="1" si="174"/>
        <v/>
      </c>
      <c r="C1561" s="80" t="str">
        <f t="shared" ca="1" si="175"/>
        <v/>
      </c>
      <c r="D1561" s="83" t="str">
        <f t="shared" ca="1" si="173"/>
        <v/>
      </c>
      <c r="E1561" s="81">
        <f t="shared" ca="1" si="172"/>
        <v>0</v>
      </c>
      <c r="F1561" s="83"/>
      <c r="G1561" s="82" t="str">
        <f t="shared" ca="1" si="176"/>
        <v/>
      </c>
      <c r="H1561" s="82" t="str">
        <f t="shared" ref="H1561:H1624" ca="1" si="177">IF(B1561="","",D1561-G1561+E1561+F1561)</f>
        <v/>
      </c>
      <c r="I1561" s="82" t="str">
        <f t="shared" ref="I1561:I1624" ca="1" si="178">IFERROR(IF(H1561&lt;=0,"",I1560-H1561),"")</f>
        <v/>
      </c>
    </row>
    <row r="1562" spans="2:9" ht="15" thickBot="1" x14ac:dyDescent="0.35">
      <c r="B1562" s="79" t="str">
        <f t="shared" ca="1" si="174"/>
        <v/>
      </c>
      <c r="C1562" s="80" t="str">
        <f t="shared" ca="1" si="175"/>
        <v/>
      </c>
      <c r="D1562" s="83" t="str">
        <f t="shared" ca="1" si="173"/>
        <v/>
      </c>
      <c r="E1562" s="81">
        <f t="shared" ca="1" si="172"/>
        <v>0</v>
      </c>
      <c r="F1562" s="83"/>
      <c r="G1562" s="82" t="str">
        <f t="shared" ca="1" si="176"/>
        <v/>
      </c>
      <c r="H1562" s="82" t="str">
        <f t="shared" ca="1" si="177"/>
        <v/>
      </c>
      <c r="I1562" s="82" t="str">
        <f t="shared" ca="1" si="178"/>
        <v/>
      </c>
    </row>
    <row r="1563" spans="2:9" ht="15" thickBot="1" x14ac:dyDescent="0.35">
      <c r="B1563" s="79" t="str">
        <f t="shared" ca="1" si="174"/>
        <v/>
      </c>
      <c r="C1563" s="80" t="str">
        <f t="shared" ca="1" si="175"/>
        <v/>
      </c>
      <c r="D1563" s="83" t="str">
        <f t="shared" ca="1" si="173"/>
        <v/>
      </c>
      <c r="E1563" s="81">
        <f t="shared" ca="1" si="172"/>
        <v>0</v>
      </c>
      <c r="F1563" s="83"/>
      <c r="G1563" s="82" t="str">
        <f t="shared" ca="1" si="176"/>
        <v/>
      </c>
      <c r="H1563" s="82" t="str">
        <f t="shared" ca="1" si="177"/>
        <v/>
      </c>
      <c r="I1563" s="82" t="str">
        <f t="shared" ca="1" si="178"/>
        <v/>
      </c>
    </row>
    <row r="1564" spans="2:9" ht="15" thickBot="1" x14ac:dyDescent="0.35">
      <c r="B1564" s="79" t="str">
        <f t="shared" ca="1" si="174"/>
        <v/>
      </c>
      <c r="C1564" s="80" t="str">
        <f t="shared" ca="1" si="175"/>
        <v/>
      </c>
      <c r="D1564" s="83" t="str">
        <f t="shared" ca="1" si="173"/>
        <v/>
      </c>
      <c r="E1564" s="81">
        <f t="shared" ca="1" si="172"/>
        <v>0</v>
      </c>
      <c r="F1564" s="83"/>
      <c r="G1564" s="82" t="str">
        <f t="shared" ca="1" si="176"/>
        <v/>
      </c>
      <c r="H1564" s="82" t="str">
        <f t="shared" ca="1" si="177"/>
        <v/>
      </c>
      <c r="I1564" s="82" t="str">
        <f t="shared" ca="1" si="178"/>
        <v/>
      </c>
    </row>
    <row r="1565" spans="2:9" ht="15" thickBot="1" x14ac:dyDescent="0.35">
      <c r="B1565" s="79" t="str">
        <f t="shared" ca="1" si="174"/>
        <v/>
      </c>
      <c r="C1565" s="80" t="str">
        <f t="shared" ca="1" si="175"/>
        <v/>
      </c>
      <c r="D1565" s="83" t="str">
        <f t="shared" ca="1" si="173"/>
        <v/>
      </c>
      <c r="E1565" s="81">
        <f t="shared" ca="1" si="172"/>
        <v>0</v>
      </c>
      <c r="F1565" s="83"/>
      <c r="G1565" s="82" t="str">
        <f t="shared" ca="1" si="176"/>
        <v/>
      </c>
      <c r="H1565" s="82" t="str">
        <f t="shared" ca="1" si="177"/>
        <v/>
      </c>
      <c r="I1565" s="82" t="str">
        <f t="shared" ca="1" si="178"/>
        <v/>
      </c>
    </row>
    <row r="1566" spans="2:9" ht="15" thickBot="1" x14ac:dyDescent="0.35">
      <c r="B1566" s="79" t="str">
        <f t="shared" ca="1" si="174"/>
        <v/>
      </c>
      <c r="C1566" s="80" t="str">
        <f t="shared" ca="1" si="175"/>
        <v/>
      </c>
      <c r="D1566" s="83" t="str">
        <f t="shared" ca="1" si="173"/>
        <v/>
      </c>
      <c r="E1566" s="81">
        <f t="shared" ca="1" si="172"/>
        <v>0</v>
      </c>
      <c r="F1566" s="83"/>
      <c r="G1566" s="82" t="str">
        <f t="shared" ca="1" si="176"/>
        <v/>
      </c>
      <c r="H1566" s="82" t="str">
        <f t="shared" ca="1" si="177"/>
        <v/>
      </c>
      <c r="I1566" s="82" t="str">
        <f t="shared" ca="1" si="178"/>
        <v/>
      </c>
    </row>
    <row r="1567" spans="2:9" ht="15" thickBot="1" x14ac:dyDescent="0.35">
      <c r="B1567" s="79" t="str">
        <f t="shared" ca="1" si="174"/>
        <v/>
      </c>
      <c r="C1567" s="80" t="str">
        <f t="shared" ca="1" si="175"/>
        <v/>
      </c>
      <c r="D1567" s="83" t="str">
        <f t="shared" ca="1" si="173"/>
        <v/>
      </c>
      <c r="E1567" s="81">
        <f t="shared" ca="1" si="172"/>
        <v>0</v>
      </c>
      <c r="F1567" s="83"/>
      <c r="G1567" s="82" t="str">
        <f t="shared" ca="1" si="176"/>
        <v/>
      </c>
      <c r="H1567" s="82" t="str">
        <f t="shared" ca="1" si="177"/>
        <v/>
      </c>
      <c r="I1567" s="82" t="str">
        <f t="shared" ca="1" si="178"/>
        <v/>
      </c>
    </row>
    <row r="1568" spans="2:9" ht="15" thickBot="1" x14ac:dyDescent="0.35">
      <c r="B1568" s="79" t="str">
        <f t="shared" ca="1" si="174"/>
        <v/>
      </c>
      <c r="C1568" s="80" t="str">
        <f t="shared" ca="1" si="175"/>
        <v/>
      </c>
      <c r="D1568" s="83" t="str">
        <f t="shared" ca="1" si="173"/>
        <v/>
      </c>
      <c r="E1568" s="81">
        <f t="shared" ca="1" si="172"/>
        <v>0</v>
      </c>
      <c r="F1568" s="83"/>
      <c r="G1568" s="82" t="str">
        <f t="shared" ca="1" si="176"/>
        <v/>
      </c>
      <c r="H1568" s="82" t="str">
        <f t="shared" ca="1" si="177"/>
        <v/>
      </c>
      <c r="I1568" s="82" t="str">
        <f t="shared" ca="1" si="178"/>
        <v/>
      </c>
    </row>
    <row r="1569" spans="2:9" ht="15" thickBot="1" x14ac:dyDescent="0.35">
      <c r="B1569" s="79" t="str">
        <f t="shared" ca="1" si="174"/>
        <v/>
      </c>
      <c r="C1569" s="80" t="str">
        <f t="shared" ca="1" si="175"/>
        <v/>
      </c>
      <c r="D1569" s="83" t="str">
        <f t="shared" ca="1" si="173"/>
        <v/>
      </c>
      <c r="E1569" s="81">
        <f t="shared" ca="1" si="172"/>
        <v>0</v>
      </c>
      <c r="F1569" s="83"/>
      <c r="G1569" s="82" t="str">
        <f t="shared" ca="1" si="176"/>
        <v/>
      </c>
      <c r="H1569" s="82" t="str">
        <f t="shared" ca="1" si="177"/>
        <v/>
      </c>
      <c r="I1569" s="82" t="str">
        <f t="shared" ca="1" si="178"/>
        <v/>
      </c>
    </row>
    <row r="1570" spans="2:9" ht="15" thickBot="1" x14ac:dyDescent="0.35">
      <c r="B1570" s="79" t="str">
        <f t="shared" ca="1" si="174"/>
        <v/>
      </c>
      <c r="C1570" s="80" t="str">
        <f t="shared" ca="1" si="175"/>
        <v/>
      </c>
      <c r="D1570" s="83" t="str">
        <f t="shared" ca="1" si="173"/>
        <v/>
      </c>
      <c r="E1570" s="81">
        <f t="shared" ca="1" si="172"/>
        <v>0</v>
      </c>
      <c r="F1570" s="83"/>
      <c r="G1570" s="82" t="str">
        <f t="shared" ca="1" si="176"/>
        <v/>
      </c>
      <c r="H1570" s="82" t="str">
        <f t="shared" ca="1" si="177"/>
        <v/>
      </c>
      <c r="I1570" s="82" t="str">
        <f t="shared" ca="1" si="178"/>
        <v/>
      </c>
    </row>
    <row r="1571" spans="2:9" ht="15" thickBot="1" x14ac:dyDescent="0.35">
      <c r="B1571" s="79" t="str">
        <f t="shared" ca="1" si="174"/>
        <v/>
      </c>
      <c r="C1571" s="80" t="str">
        <f t="shared" ca="1" si="175"/>
        <v/>
      </c>
      <c r="D1571" s="83" t="str">
        <f t="shared" ca="1" si="173"/>
        <v/>
      </c>
      <c r="E1571" s="81">
        <f t="shared" ca="1" si="172"/>
        <v>0</v>
      </c>
      <c r="F1571" s="83"/>
      <c r="G1571" s="82" t="str">
        <f t="shared" ca="1" si="176"/>
        <v/>
      </c>
      <c r="H1571" s="82" t="str">
        <f t="shared" ca="1" si="177"/>
        <v/>
      </c>
      <c r="I1571" s="82" t="str">
        <f t="shared" ca="1" si="178"/>
        <v/>
      </c>
    </row>
    <row r="1572" spans="2:9" ht="15" thickBot="1" x14ac:dyDescent="0.35">
      <c r="B1572" s="79" t="str">
        <f t="shared" ca="1" si="174"/>
        <v/>
      </c>
      <c r="C1572" s="80" t="str">
        <f t="shared" ca="1" si="175"/>
        <v/>
      </c>
      <c r="D1572" s="83" t="str">
        <f t="shared" ca="1" si="173"/>
        <v/>
      </c>
      <c r="E1572" s="81">
        <f t="shared" ref="E1572:E1635" ca="1" si="179">IFERROR(IF(I1571-D1572&lt;$E$13,0,IF(B1572=$I$17,$E$13,IF(B1572&lt;$I$17,0,IF(MOD(B1572-$I$17,$E$18)=0,$E$13,0)))),0)</f>
        <v>0</v>
      </c>
      <c r="F1572" s="83"/>
      <c r="G1572" s="82" t="str">
        <f t="shared" ca="1" si="176"/>
        <v/>
      </c>
      <c r="H1572" s="82" t="str">
        <f t="shared" ca="1" si="177"/>
        <v/>
      </c>
      <c r="I1572" s="82" t="str">
        <f t="shared" ca="1" si="178"/>
        <v/>
      </c>
    </row>
    <row r="1573" spans="2:9" ht="15" thickBot="1" x14ac:dyDescent="0.35">
      <c r="B1573" s="79" t="str">
        <f t="shared" ca="1" si="174"/>
        <v/>
      </c>
      <c r="C1573" s="80" t="str">
        <f t="shared" ca="1" si="175"/>
        <v/>
      </c>
      <c r="D1573" s="83" t="str">
        <f t="shared" ca="1" si="173"/>
        <v/>
      </c>
      <c r="E1573" s="81">
        <f t="shared" ca="1" si="179"/>
        <v>0</v>
      </c>
      <c r="F1573" s="83"/>
      <c r="G1573" s="82" t="str">
        <f t="shared" ca="1" si="176"/>
        <v/>
      </c>
      <c r="H1573" s="82" t="str">
        <f t="shared" ca="1" si="177"/>
        <v/>
      </c>
      <c r="I1573" s="82" t="str">
        <f t="shared" ca="1" si="178"/>
        <v/>
      </c>
    </row>
    <row r="1574" spans="2:9" ht="15" thickBot="1" x14ac:dyDescent="0.35">
      <c r="B1574" s="79" t="str">
        <f t="shared" ca="1" si="174"/>
        <v/>
      </c>
      <c r="C1574" s="80" t="str">
        <f t="shared" ca="1" si="175"/>
        <v/>
      </c>
      <c r="D1574" s="83" t="str">
        <f t="shared" ca="1" si="173"/>
        <v/>
      </c>
      <c r="E1574" s="81">
        <f t="shared" ca="1" si="179"/>
        <v>0</v>
      </c>
      <c r="F1574" s="83"/>
      <c r="G1574" s="82" t="str">
        <f t="shared" ca="1" si="176"/>
        <v/>
      </c>
      <c r="H1574" s="82" t="str">
        <f t="shared" ca="1" si="177"/>
        <v/>
      </c>
      <c r="I1574" s="82" t="str">
        <f t="shared" ca="1" si="178"/>
        <v/>
      </c>
    </row>
    <row r="1575" spans="2:9" ht="15" thickBot="1" x14ac:dyDescent="0.35">
      <c r="B1575" s="79" t="str">
        <f t="shared" ca="1" si="174"/>
        <v/>
      </c>
      <c r="C1575" s="80" t="str">
        <f t="shared" ca="1" si="175"/>
        <v/>
      </c>
      <c r="D1575" s="83" t="str">
        <f t="shared" ca="1" si="173"/>
        <v/>
      </c>
      <c r="E1575" s="81">
        <f t="shared" ca="1" si="179"/>
        <v>0</v>
      </c>
      <c r="F1575" s="83"/>
      <c r="G1575" s="82" t="str">
        <f t="shared" ca="1" si="176"/>
        <v/>
      </c>
      <c r="H1575" s="82" t="str">
        <f t="shared" ca="1" si="177"/>
        <v/>
      </c>
      <c r="I1575" s="82" t="str">
        <f t="shared" ca="1" si="178"/>
        <v/>
      </c>
    </row>
    <row r="1576" spans="2:9" ht="15" thickBot="1" x14ac:dyDescent="0.35">
      <c r="B1576" s="79" t="str">
        <f t="shared" ca="1" si="174"/>
        <v/>
      </c>
      <c r="C1576" s="80" t="str">
        <f t="shared" ca="1" si="175"/>
        <v/>
      </c>
      <c r="D1576" s="83" t="str">
        <f t="shared" ca="1" si="173"/>
        <v/>
      </c>
      <c r="E1576" s="81">
        <f t="shared" ca="1" si="179"/>
        <v>0</v>
      </c>
      <c r="F1576" s="83"/>
      <c r="G1576" s="82" t="str">
        <f t="shared" ca="1" si="176"/>
        <v/>
      </c>
      <c r="H1576" s="82" t="str">
        <f t="shared" ca="1" si="177"/>
        <v/>
      </c>
      <c r="I1576" s="82" t="str">
        <f t="shared" ca="1" si="178"/>
        <v/>
      </c>
    </row>
    <row r="1577" spans="2:9" ht="15" thickBot="1" x14ac:dyDescent="0.35">
      <c r="B1577" s="79" t="str">
        <f t="shared" ca="1" si="174"/>
        <v/>
      </c>
      <c r="C1577" s="80" t="str">
        <f t="shared" ca="1" si="175"/>
        <v/>
      </c>
      <c r="D1577" s="83" t="str">
        <f t="shared" ref="D1577:D1633" ca="1" si="180">IF(B1577="","",IF(I1576&lt;payment_5,I1576*(1+rate_5),payment_5))</f>
        <v/>
      </c>
      <c r="E1577" s="81">
        <f t="shared" ca="1" si="179"/>
        <v>0</v>
      </c>
      <c r="F1577" s="83"/>
      <c r="G1577" s="82" t="str">
        <f t="shared" ca="1" si="176"/>
        <v/>
      </c>
      <c r="H1577" s="82" t="str">
        <f t="shared" ca="1" si="177"/>
        <v/>
      </c>
      <c r="I1577" s="82" t="str">
        <f t="shared" ca="1" si="178"/>
        <v/>
      </c>
    </row>
    <row r="1578" spans="2:9" ht="15" thickBot="1" x14ac:dyDescent="0.35">
      <c r="B1578" s="79" t="str">
        <f t="shared" ca="1" si="174"/>
        <v/>
      </c>
      <c r="C1578" s="80" t="str">
        <f t="shared" ca="1" si="175"/>
        <v/>
      </c>
      <c r="D1578" s="83" t="str">
        <f t="shared" ca="1" si="180"/>
        <v/>
      </c>
      <c r="E1578" s="81">
        <f t="shared" ca="1" si="179"/>
        <v>0</v>
      </c>
      <c r="F1578" s="83"/>
      <c r="G1578" s="82" t="str">
        <f t="shared" ca="1" si="176"/>
        <v/>
      </c>
      <c r="H1578" s="82" t="str">
        <f t="shared" ca="1" si="177"/>
        <v/>
      </c>
      <c r="I1578" s="82" t="str">
        <f t="shared" ca="1" si="178"/>
        <v/>
      </c>
    </row>
    <row r="1579" spans="2:9" ht="15" thickBot="1" x14ac:dyDescent="0.35">
      <c r="B1579" s="79" t="str">
        <f t="shared" ca="1" si="174"/>
        <v/>
      </c>
      <c r="C1579" s="80" t="str">
        <f t="shared" ca="1" si="175"/>
        <v/>
      </c>
      <c r="D1579" s="83" t="str">
        <f t="shared" ca="1" si="180"/>
        <v/>
      </c>
      <c r="E1579" s="81">
        <f t="shared" ca="1" si="179"/>
        <v>0</v>
      </c>
      <c r="F1579" s="83"/>
      <c r="G1579" s="82" t="str">
        <f t="shared" ca="1" si="176"/>
        <v/>
      </c>
      <c r="H1579" s="82" t="str">
        <f t="shared" ca="1" si="177"/>
        <v/>
      </c>
      <c r="I1579" s="82" t="str">
        <f t="shared" ca="1" si="178"/>
        <v/>
      </c>
    </row>
    <row r="1580" spans="2:9" ht="15" thickBot="1" x14ac:dyDescent="0.35">
      <c r="B1580" s="79" t="str">
        <f t="shared" ca="1" si="174"/>
        <v/>
      </c>
      <c r="C1580" s="80" t="str">
        <f t="shared" ca="1" si="175"/>
        <v/>
      </c>
      <c r="D1580" s="83" t="str">
        <f t="shared" ca="1" si="180"/>
        <v/>
      </c>
      <c r="E1580" s="81">
        <f t="shared" ca="1" si="179"/>
        <v>0</v>
      </c>
      <c r="F1580" s="83"/>
      <c r="G1580" s="82" t="str">
        <f t="shared" ca="1" si="176"/>
        <v/>
      </c>
      <c r="H1580" s="82" t="str">
        <f t="shared" ca="1" si="177"/>
        <v/>
      </c>
      <c r="I1580" s="82" t="str">
        <f t="shared" ca="1" si="178"/>
        <v/>
      </c>
    </row>
    <row r="1581" spans="2:9" ht="15" thickBot="1" x14ac:dyDescent="0.35">
      <c r="B1581" s="79" t="str">
        <f t="shared" ca="1" si="174"/>
        <v/>
      </c>
      <c r="C1581" s="80" t="str">
        <f t="shared" ca="1" si="175"/>
        <v/>
      </c>
      <c r="D1581" s="83" t="str">
        <f t="shared" ca="1" si="180"/>
        <v/>
      </c>
      <c r="E1581" s="81">
        <f t="shared" ca="1" si="179"/>
        <v>0</v>
      </c>
      <c r="F1581" s="83"/>
      <c r="G1581" s="82" t="str">
        <f t="shared" ca="1" si="176"/>
        <v/>
      </c>
      <c r="H1581" s="82" t="str">
        <f t="shared" ca="1" si="177"/>
        <v/>
      </c>
      <c r="I1581" s="82" t="str">
        <f t="shared" ca="1" si="178"/>
        <v/>
      </c>
    </row>
    <row r="1582" spans="2:9" ht="15" thickBot="1" x14ac:dyDescent="0.35">
      <c r="B1582" s="79" t="str">
        <f t="shared" ca="1" si="174"/>
        <v/>
      </c>
      <c r="C1582" s="80" t="str">
        <f t="shared" ca="1" si="175"/>
        <v/>
      </c>
      <c r="D1582" s="83" t="str">
        <f t="shared" ca="1" si="180"/>
        <v/>
      </c>
      <c r="E1582" s="81">
        <f t="shared" ca="1" si="179"/>
        <v>0</v>
      </c>
      <c r="F1582" s="83"/>
      <c r="G1582" s="82" t="str">
        <f t="shared" ca="1" si="176"/>
        <v/>
      </c>
      <c r="H1582" s="82" t="str">
        <f t="shared" ca="1" si="177"/>
        <v/>
      </c>
      <c r="I1582" s="82" t="str">
        <f t="shared" ca="1" si="178"/>
        <v/>
      </c>
    </row>
    <row r="1583" spans="2:9" ht="15" thickBot="1" x14ac:dyDescent="0.35">
      <c r="B1583" s="79" t="str">
        <f t="shared" ref="B1583:B1646" ca="1" si="181">IFERROR(IF(I1582&lt;=0,"",B1582+1),"")</f>
        <v/>
      </c>
      <c r="C1583" s="80" t="str">
        <f t="shared" ca="1" si="175"/>
        <v/>
      </c>
      <c r="D1583" s="83" t="str">
        <f t="shared" ca="1" si="180"/>
        <v/>
      </c>
      <c r="E1583" s="81">
        <f t="shared" ca="1" si="179"/>
        <v>0</v>
      </c>
      <c r="F1583" s="83"/>
      <c r="G1583" s="82" t="str">
        <f t="shared" ca="1" si="176"/>
        <v/>
      </c>
      <c r="H1583" s="82" t="str">
        <f t="shared" ca="1" si="177"/>
        <v/>
      </c>
      <c r="I1583" s="82" t="str">
        <f t="shared" ca="1" si="178"/>
        <v/>
      </c>
    </row>
    <row r="1584" spans="2:9" ht="15" thickBot="1" x14ac:dyDescent="0.35">
      <c r="B1584" s="79" t="str">
        <f t="shared" ca="1" si="181"/>
        <v/>
      </c>
      <c r="C1584" s="80" t="str">
        <f t="shared" ca="1" si="175"/>
        <v/>
      </c>
      <c r="D1584" s="83" t="str">
        <f t="shared" ca="1" si="180"/>
        <v/>
      </c>
      <c r="E1584" s="81">
        <f t="shared" ca="1" si="179"/>
        <v>0</v>
      </c>
      <c r="F1584" s="83"/>
      <c r="G1584" s="82" t="str">
        <f t="shared" ca="1" si="176"/>
        <v/>
      </c>
      <c r="H1584" s="82" t="str">
        <f t="shared" ca="1" si="177"/>
        <v/>
      </c>
      <c r="I1584" s="82" t="str">
        <f t="shared" ca="1" si="178"/>
        <v/>
      </c>
    </row>
    <row r="1585" spans="2:9" ht="15" thickBot="1" x14ac:dyDescent="0.35">
      <c r="B1585" s="79" t="str">
        <f t="shared" ca="1" si="181"/>
        <v/>
      </c>
      <c r="C1585" s="80" t="str">
        <f t="shared" ca="1" si="175"/>
        <v/>
      </c>
      <c r="D1585" s="83" t="str">
        <f t="shared" ca="1" si="180"/>
        <v/>
      </c>
      <c r="E1585" s="81">
        <f t="shared" ca="1" si="179"/>
        <v>0</v>
      </c>
      <c r="F1585" s="83"/>
      <c r="G1585" s="82" t="str">
        <f t="shared" ca="1" si="176"/>
        <v/>
      </c>
      <c r="H1585" s="82" t="str">
        <f t="shared" ca="1" si="177"/>
        <v/>
      </c>
      <c r="I1585" s="82" t="str">
        <f t="shared" ca="1" si="178"/>
        <v/>
      </c>
    </row>
    <row r="1586" spans="2:9" ht="15" thickBot="1" x14ac:dyDescent="0.35">
      <c r="B1586" s="79" t="str">
        <f t="shared" ca="1" si="181"/>
        <v/>
      </c>
      <c r="C1586" s="80" t="str">
        <f t="shared" ca="1" si="175"/>
        <v/>
      </c>
      <c r="D1586" s="83" t="str">
        <f t="shared" ca="1" si="180"/>
        <v/>
      </c>
      <c r="E1586" s="81">
        <f t="shared" ca="1" si="179"/>
        <v>0</v>
      </c>
      <c r="F1586" s="83"/>
      <c r="G1586" s="82" t="str">
        <f t="shared" ca="1" si="176"/>
        <v/>
      </c>
      <c r="H1586" s="82" t="str">
        <f t="shared" ca="1" si="177"/>
        <v/>
      </c>
      <c r="I1586" s="82" t="str">
        <f t="shared" ca="1" si="178"/>
        <v/>
      </c>
    </row>
    <row r="1587" spans="2:9" ht="15" thickBot="1" x14ac:dyDescent="0.35">
      <c r="B1587" s="79" t="str">
        <f t="shared" ca="1" si="181"/>
        <v/>
      </c>
      <c r="C1587" s="80" t="str">
        <f t="shared" ca="1" si="175"/>
        <v/>
      </c>
      <c r="D1587" s="83" t="str">
        <f t="shared" ca="1" si="180"/>
        <v/>
      </c>
      <c r="E1587" s="81">
        <f t="shared" ca="1" si="179"/>
        <v>0</v>
      </c>
      <c r="F1587" s="83"/>
      <c r="G1587" s="82" t="str">
        <f t="shared" ca="1" si="176"/>
        <v/>
      </c>
      <c r="H1587" s="82" t="str">
        <f t="shared" ca="1" si="177"/>
        <v/>
      </c>
      <c r="I1587" s="82" t="str">
        <f t="shared" ca="1" si="178"/>
        <v/>
      </c>
    </row>
    <row r="1588" spans="2:9" ht="15" thickBot="1" x14ac:dyDescent="0.35">
      <c r="B1588" s="79" t="str">
        <f t="shared" ca="1" si="181"/>
        <v/>
      </c>
      <c r="C1588" s="80" t="str">
        <f t="shared" ca="1" si="175"/>
        <v/>
      </c>
      <c r="D1588" s="83" t="str">
        <f t="shared" ca="1" si="180"/>
        <v/>
      </c>
      <c r="E1588" s="81">
        <f t="shared" ca="1" si="179"/>
        <v>0</v>
      </c>
      <c r="F1588" s="83"/>
      <c r="G1588" s="82" t="str">
        <f t="shared" ca="1" si="176"/>
        <v/>
      </c>
      <c r="H1588" s="82" t="str">
        <f t="shared" ca="1" si="177"/>
        <v/>
      </c>
      <c r="I1588" s="82" t="str">
        <f t="shared" ca="1" si="178"/>
        <v/>
      </c>
    </row>
    <row r="1589" spans="2:9" ht="15" thickBot="1" x14ac:dyDescent="0.35">
      <c r="B1589" s="79" t="str">
        <f t="shared" ca="1" si="181"/>
        <v/>
      </c>
      <c r="C1589" s="80" t="str">
        <f t="shared" ca="1" si="175"/>
        <v/>
      </c>
      <c r="D1589" s="83" t="str">
        <f t="shared" ca="1" si="180"/>
        <v/>
      </c>
      <c r="E1589" s="81">
        <f t="shared" ca="1" si="179"/>
        <v>0</v>
      </c>
      <c r="F1589" s="83"/>
      <c r="G1589" s="82" t="str">
        <f t="shared" ca="1" si="176"/>
        <v/>
      </c>
      <c r="H1589" s="82" t="str">
        <f t="shared" ca="1" si="177"/>
        <v/>
      </c>
      <c r="I1589" s="82" t="str">
        <f t="shared" ca="1" si="178"/>
        <v/>
      </c>
    </row>
    <row r="1590" spans="2:9" ht="15" thickBot="1" x14ac:dyDescent="0.35">
      <c r="B1590" s="79" t="str">
        <f t="shared" ca="1" si="181"/>
        <v/>
      </c>
      <c r="C1590" s="80" t="str">
        <f t="shared" ca="1" si="175"/>
        <v/>
      </c>
      <c r="D1590" s="83" t="str">
        <f t="shared" ca="1" si="180"/>
        <v/>
      </c>
      <c r="E1590" s="81">
        <f t="shared" ca="1" si="179"/>
        <v>0</v>
      </c>
      <c r="F1590" s="83"/>
      <c r="G1590" s="82" t="str">
        <f t="shared" ca="1" si="176"/>
        <v/>
      </c>
      <c r="H1590" s="82" t="str">
        <f t="shared" ca="1" si="177"/>
        <v/>
      </c>
      <c r="I1590" s="82" t="str">
        <f t="shared" ca="1" si="178"/>
        <v/>
      </c>
    </row>
    <row r="1591" spans="2:9" ht="15" thickBot="1" x14ac:dyDescent="0.35">
      <c r="B1591" s="79" t="str">
        <f t="shared" ca="1" si="181"/>
        <v/>
      </c>
      <c r="C1591" s="80" t="str">
        <f t="shared" ca="1" si="175"/>
        <v/>
      </c>
      <c r="D1591" s="83" t="str">
        <f t="shared" ca="1" si="180"/>
        <v/>
      </c>
      <c r="E1591" s="81">
        <f t="shared" ca="1" si="179"/>
        <v>0</v>
      </c>
      <c r="F1591" s="83"/>
      <c r="G1591" s="82" t="str">
        <f t="shared" ca="1" si="176"/>
        <v/>
      </c>
      <c r="H1591" s="82" t="str">
        <f t="shared" ca="1" si="177"/>
        <v/>
      </c>
      <c r="I1591" s="82" t="str">
        <f t="shared" ca="1" si="178"/>
        <v/>
      </c>
    </row>
    <row r="1592" spans="2:9" ht="15" thickBot="1" x14ac:dyDescent="0.35">
      <c r="B1592" s="79" t="str">
        <f t="shared" ca="1" si="181"/>
        <v/>
      </c>
      <c r="C1592" s="80" t="str">
        <f t="shared" ca="1" si="175"/>
        <v/>
      </c>
      <c r="D1592" s="83" t="str">
        <f t="shared" ca="1" si="180"/>
        <v/>
      </c>
      <c r="E1592" s="81">
        <f t="shared" ca="1" si="179"/>
        <v>0</v>
      </c>
      <c r="F1592" s="83"/>
      <c r="G1592" s="82" t="str">
        <f t="shared" ca="1" si="176"/>
        <v/>
      </c>
      <c r="H1592" s="82" t="str">
        <f t="shared" ca="1" si="177"/>
        <v/>
      </c>
      <c r="I1592" s="82" t="str">
        <f t="shared" ca="1" si="178"/>
        <v/>
      </c>
    </row>
    <row r="1593" spans="2:9" ht="15" thickBot="1" x14ac:dyDescent="0.35">
      <c r="B1593" s="79" t="str">
        <f t="shared" ca="1" si="181"/>
        <v/>
      </c>
      <c r="C1593" s="80" t="str">
        <f t="shared" ca="1" si="175"/>
        <v/>
      </c>
      <c r="D1593" s="83" t="str">
        <f t="shared" ca="1" si="180"/>
        <v/>
      </c>
      <c r="E1593" s="81">
        <f t="shared" ca="1" si="179"/>
        <v>0</v>
      </c>
      <c r="F1593" s="83"/>
      <c r="G1593" s="82" t="str">
        <f t="shared" ca="1" si="176"/>
        <v/>
      </c>
      <c r="H1593" s="82" t="str">
        <f t="shared" ca="1" si="177"/>
        <v/>
      </c>
      <c r="I1593" s="82" t="str">
        <f t="shared" ca="1" si="178"/>
        <v/>
      </c>
    </row>
    <row r="1594" spans="2:9" ht="15" thickBot="1" x14ac:dyDescent="0.35">
      <c r="B1594" s="79" t="str">
        <f t="shared" ca="1" si="181"/>
        <v/>
      </c>
      <c r="C1594" s="80" t="str">
        <f t="shared" ca="1" si="175"/>
        <v/>
      </c>
      <c r="D1594" s="83" t="str">
        <f t="shared" ca="1" si="180"/>
        <v/>
      </c>
      <c r="E1594" s="81">
        <f t="shared" ca="1" si="179"/>
        <v>0</v>
      </c>
      <c r="F1594" s="83"/>
      <c r="G1594" s="82" t="str">
        <f t="shared" ca="1" si="176"/>
        <v/>
      </c>
      <c r="H1594" s="82" t="str">
        <f t="shared" ca="1" si="177"/>
        <v/>
      </c>
      <c r="I1594" s="82" t="str">
        <f t="shared" ca="1" si="178"/>
        <v/>
      </c>
    </row>
    <row r="1595" spans="2:9" ht="15" thickBot="1" x14ac:dyDescent="0.35">
      <c r="B1595" s="79" t="str">
        <f t="shared" ca="1" si="181"/>
        <v/>
      </c>
      <c r="C1595" s="80" t="str">
        <f t="shared" ca="1" si="175"/>
        <v/>
      </c>
      <c r="D1595" s="83" t="str">
        <f t="shared" ca="1" si="180"/>
        <v/>
      </c>
      <c r="E1595" s="81">
        <f t="shared" ca="1" si="179"/>
        <v>0</v>
      </c>
      <c r="F1595" s="83"/>
      <c r="G1595" s="82" t="str">
        <f t="shared" ca="1" si="176"/>
        <v/>
      </c>
      <c r="H1595" s="82" t="str">
        <f t="shared" ca="1" si="177"/>
        <v/>
      </c>
      <c r="I1595" s="82" t="str">
        <f t="shared" ca="1" si="178"/>
        <v/>
      </c>
    </row>
    <row r="1596" spans="2:9" ht="15" thickBot="1" x14ac:dyDescent="0.35">
      <c r="B1596" s="79" t="str">
        <f t="shared" ca="1" si="181"/>
        <v/>
      </c>
      <c r="C1596" s="80" t="str">
        <f t="shared" ca="1" si="175"/>
        <v/>
      </c>
      <c r="D1596" s="83" t="str">
        <f t="shared" ca="1" si="180"/>
        <v/>
      </c>
      <c r="E1596" s="81">
        <f t="shared" ca="1" si="179"/>
        <v>0</v>
      </c>
      <c r="F1596" s="83"/>
      <c r="G1596" s="82" t="str">
        <f t="shared" ca="1" si="176"/>
        <v/>
      </c>
      <c r="H1596" s="82" t="str">
        <f t="shared" ca="1" si="177"/>
        <v/>
      </c>
      <c r="I1596" s="82" t="str">
        <f t="shared" ca="1" si="178"/>
        <v/>
      </c>
    </row>
    <row r="1597" spans="2:9" ht="15" thickBot="1" x14ac:dyDescent="0.35">
      <c r="B1597" s="79" t="str">
        <f t="shared" ca="1" si="181"/>
        <v/>
      </c>
      <c r="C1597" s="80" t="str">
        <f t="shared" ca="1" si="175"/>
        <v/>
      </c>
      <c r="D1597" s="83" t="str">
        <f t="shared" ca="1" si="180"/>
        <v/>
      </c>
      <c r="E1597" s="81">
        <f t="shared" ca="1" si="179"/>
        <v>0</v>
      </c>
      <c r="F1597" s="83"/>
      <c r="G1597" s="82" t="str">
        <f t="shared" ca="1" si="176"/>
        <v/>
      </c>
      <c r="H1597" s="82" t="str">
        <f t="shared" ca="1" si="177"/>
        <v/>
      </c>
      <c r="I1597" s="82" t="str">
        <f t="shared" ca="1" si="178"/>
        <v/>
      </c>
    </row>
    <row r="1598" spans="2:9" ht="15" thickBot="1" x14ac:dyDescent="0.35">
      <c r="B1598" s="79" t="str">
        <f t="shared" ca="1" si="181"/>
        <v/>
      </c>
      <c r="C1598" s="80" t="str">
        <f t="shared" ca="1" si="175"/>
        <v/>
      </c>
      <c r="D1598" s="83" t="str">
        <f t="shared" ca="1" si="180"/>
        <v/>
      </c>
      <c r="E1598" s="81">
        <f t="shared" ca="1" si="179"/>
        <v>0</v>
      </c>
      <c r="F1598" s="83"/>
      <c r="G1598" s="82" t="str">
        <f t="shared" ca="1" si="176"/>
        <v/>
      </c>
      <c r="H1598" s="82" t="str">
        <f t="shared" ca="1" si="177"/>
        <v/>
      </c>
      <c r="I1598" s="82" t="str">
        <f t="shared" ca="1" si="178"/>
        <v/>
      </c>
    </row>
    <row r="1599" spans="2:9" ht="15" thickBot="1" x14ac:dyDescent="0.35">
      <c r="B1599" s="79" t="str">
        <f t="shared" ca="1" si="181"/>
        <v/>
      </c>
      <c r="C1599" s="80" t="str">
        <f t="shared" ca="1" si="175"/>
        <v/>
      </c>
      <c r="D1599" s="83" t="str">
        <f t="shared" ca="1" si="180"/>
        <v/>
      </c>
      <c r="E1599" s="81">
        <f t="shared" ca="1" si="179"/>
        <v>0</v>
      </c>
      <c r="F1599" s="83"/>
      <c r="G1599" s="82" t="str">
        <f t="shared" ca="1" si="176"/>
        <v/>
      </c>
      <c r="H1599" s="82" t="str">
        <f t="shared" ca="1" si="177"/>
        <v/>
      </c>
      <c r="I1599" s="82" t="str">
        <f t="shared" ca="1" si="178"/>
        <v/>
      </c>
    </row>
    <row r="1600" spans="2:9" ht="15" thickBot="1" x14ac:dyDescent="0.35">
      <c r="B1600" s="79" t="str">
        <f t="shared" ca="1" si="181"/>
        <v/>
      </c>
      <c r="C1600" s="80" t="str">
        <f t="shared" ca="1" si="175"/>
        <v/>
      </c>
      <c r="D1600" s="83" t="str">
        <f t="shared" ca="1" si="180"/>
        <v/>
      </c>
      <c r="E1600" s="81">
        <f t="shared" ca="1" si="179"/>
        <v>0</v>
      </c>
      <c r="F1600" s="83"/>
      <c r="G1600" s="82" t="str">
        <f t="shared" ca="1" si="176"/>
        <v/>
      </c>
      <c r="H1600" s="82" t="str">
        <f t="shared" ca="1" si="177"/>
        <v/>
      </c>
      <c r="I1600" s="82" t="str">
        <f t="shared" ca="1" si="178"/>
        <v/>
      </c>
    </row>
    <row r="1601" spans="2:9" ht="15" thickBot="1" x14ac:dyDescent="0.35">
      <c r="B1601" s="79" t="str">
        <f t="shared" ca="1" si="181"/>
        <v/>
      </c>
      <c r="C1601" s="80" t="str">
        <f t="shared" ca="1" si="175"/>
        <v/>
      </c>
      <c r="D1601" s="83" t="str">
        <f t="shared" ca="1" si="180"/>
        <v/>
      </c>
      <c r="E1601" s="81">
        <f t="shared" ca="1" si="179"/>
        <v>0</v>
      </c>
      <c r="F1601" s="83"/>
      <c r="G1601" s="82" t="str">
        <f t="shared" ca="1" si="176"/>
        <v/>
      </c>
      <c r="H1601" s="82" t="str">
        <f t="shared" ca="1" si="177"/>
        <v/>
      </c>
      <c r="I1601" s="82" t="str">
        <f t="shared" ca="1" si="178"/>
        <v/>
      </c>
    </row>
    <row r="1602" spans="2:9" ht="15" thickBot="1" x14ac:dyDescent="0.35">
      <c r="B1602" s="79" t="str">
        <f t="shared" ca="1" si="181"/>
        <v/>
      </c>
      <c r="C1602" s="80" t="str">
        <f t="shared" ca="1" si="175"/>
        <v/>
      </c>
      <c r="D1602" s="83" t="str">
        <f t="shared" ca="1" si="180"/>
        <v/>
      </c>
      <c r="E1602" s="81">
        <f t="shared" ca="1" si="179"/>
        <v>0</v>
      </c>
      <c r="F1602" s="83"/>
      <c r="G1602" s="82" t="str">
        <f t="shared" ca="1" si="176"/>
        <v/>
      </c>
      <c r="H1602" s="82" t="str">
        <f t="shared" ca="1" si="177"/>
        <v/>
      </c>
      <c r="I1602" s="82" t="str">
        <f t="shared" ca="1" si="178"/>
        <v/>
      </c>
    </row>
    <row r="1603" spans="2:9" ht="15" thickBot="1" x14ac:dyDescent="0.35">
      <c r="B1603" s="79" t="str">
        <f t="shared" ca="1" si="181"/>
        <v/>
      </c>
      <c r="C1603" s="80" t="str">
        <f t="shared" ca="1" si="175"/>
        <v/>
      </c>
      <c r="D1603" s="83" t="str">
        <f t="shared" ca="1" si="180"/>
        <v/>
      </c>
      <c r="E1603" s="81">
        <f t="shared" ca="1" si="179"/>
        <v>0</v>
      </c>
      <c r="F1603" s="83"/>
      <c r="G1603" s="82" t="str">
        <f t="shared" ca="1" si="176"/>
        <v/>
      </c>
      <c r="H1603" s="82" t="str">
        <f t="shared" ca="1" si="177"/>
        <v/>
      </c>
      <c r="I1603" s="82" t="str">
        <f t="shared" ca="1" si="178"/>
        <v/>
      </c>
    </row>
    <row r="1604" spans="2:9" ht="15" thickBot="1" x14ac:dyDescent="0.35">
      <c r="B1604" s="79" t="str">
        <f t="shared" ca="1" si="181"/>
        <v/>
      </c>
      <c r="C1604" s="80" t="str">
        <f t="shared" ca="1" si="175"/>
        <v/>
      </c>
      <c r="D1604" s="83" t="str">
        <f t="shared" ca="1" si="180"/>
        <v/>
      </c>
      <c r="E1604" s="81">
        <f t="shared" ca="1" si="179"/>
        <v>0</v>
      </c>
      <c r="F1604" s="83"/>
      <c r="G1604" s="82" t="str">
        <f t="shared" ca="1" si="176"/>
        <v/>
      </c>
      <c r="H1604" s="82" t="str">
        <f t="shared" ca="1" si="177"/>
        <v/>
      </c>
      <c r="I1604" s="82" t="str">
        <f t="shared" ca="1" si="178"/>
        <v/>
      </c>
    </row>
    <row r="1605" spans="2:9" ht="15" thickBot="1" x14ac:dyDescent="0.35">
      <c r="B1605" s="79" t="str">
        <f t="shared" ca="1" si="181"/>
        <v/>
      </c>
      <c r="C1605" s="80" t="str">
        <f t="shared" ca="1" si="175"/>
        <v/>
      </c>
      <c r="D1605" s="83" t="str">
        <f t="shared" ca="1" si="180"/>
        <v/>
      </c>
      <c r="E1605" s="81">
        <f t="shared" ca="1" si="179"/>
        <v>0</v>
      </c>
      <c r="F1605" s="83"/>
      <c r="G1605" s="82" t="str">
        <f t="shared" ca="1" si="176"/>
        <v/>
      </c>
      <c r="H1605" s="82" t="str">
        <f t="shared" ca="1" si="177"/>
        <v/>
      </c>
      <c r="I1605" s="82" t="str">
        <f t="shared" ca="1" si="178"/>
        <v/>
      </c>
    </row>
    <row r="1606" spans="2:9" ht="15" thickBot="1" x14ac:dyDescent="0.35">
      <c r="B1606" s="79" t="str">
        <f t="shared" ca="1" si="181"/>
        <v/>
      </c>
      <c r="C1606" s="80" t="str">
        <f t="shared" ca="1" si="175"/>
        <v/>
      </c>
      <c r="D1606" s="83" t="str">
        <f t="shared" ca="1" si="180"/>
        <v/>
      </c>
      <c r="E1606" s="81">
        <f t="shared" ca="1" si="179"/>
        <v>0</v>
      </c>
      <c r="F1606" s="83"/>
      <c r="G1606" s="82" t="str">
        <f t="shared" ca="1" si="176"/>
        <v/>
      </c>
      <c r="H1606" s="82" t="str">
        <f t="shared" ca="1" si="177"/>
        <v/>
      </c>
      <c r="I1606" s="82" t="str">
        <f t="shared" ca="1" si="178"/>
        <v/>
      </c>
    </row>
    <row r="1607" spans="2:9" ht="15" thickBot="1" x14ac:dyDescent="0.35">
      <c r="B1607" s="79" t="str">
        <f t="shared" ca="1" si="181"/>
        <v/>
      </c>
      <c r="C1607" s="80" t="str">
        <f t="shared" ca="1" si="175"/>
        <v/>
      </c>
      <c r="D1607" s="83" t="str">
        <f t="shared" ca="1" si="180"/>
        <v/>
      </c>
      <c r="E1607" s="81">
        <f t="shared" ca="1" si="179"/>
        <v>0</v>
      </c>
      <c r="F1607" s="83"/>
      <c r="G1607" s="82" t="str">
        <f t="shared" ca="1" si="176"/>
        <v/>
      </c>
      <c r="H1607" s="82" t="str">
        <f t="shared" ca="1" si="177"/>
        <v/>
      </c>
      <c r="I1607" s="82" t="str">
        <f t="shared" ca="1" si="178"/>
        <v/>
      </c>
    </row>
    <row r="1608" spans="2:9" ht="15" thickBot="1" x14ac:dyDescent="0.35">
      <c r="B1608" s="79" t="str">
        <f t="shared" ca="1" si="181"/>
        <v/>
      </c>
      <c r="C1608" s="80" t="str">
        <f t="shared" ca="1" si="175"/>
        <v/>
      </c>
      <c r="D1608" s="83" t="str">
        <f t="shared" ca="1" si="180"/>
        <v/>
      </c>
      <c r="E1608" s="81">
        <f t="shared" ca="1" si="179"/>
        <v>0</v>
      </c>
      <c r="F1608" s="83"/>
      <c r="G1608" s="82" t="str">
        <f t="shared" ca="1" si="176"/>
        <v/>
      </c>
      <c r="H1608" s="82" t="str">
        <f t="shared" ca="1" si="177"/>
        <v/>
      </c>
      <c r="I1608" s="82" t="str">
        <f t="shared" ca="1" si="178"/>
        <v/>
      </c>
    </row>
    <row r="1609" spans="2:9" ht="15" thickBot="1" x14ac:dyDescent="0.35">
      <c r="B1609" s="79" t="str">
        <f t="shared" ca="1" si="181"/>
        <v/>
      </c>
      <c r="C1609" s="80" t="str">
        <f t="shared" ca="1" si="175"/>
        <v/>
      </c>
      <c r="D1609" s="83" t="str">
        <f t="shared" ca="1" si="180"/>
        <v/>
      </c>
      <c r="E1609" s="81">
        <f t="shared" ca="1" si="179"/>
        <v>0</v>
      </c>
      <c r="F1609" s="83"/>
      <c r="G1609" s="82" t="str">
        <f t="shared" ca="1" si="176"/>
        <v/>
      </c>
      <c r="H1609" s="82" t="str">
        <f t="shared" ca="1" si="177"/>
        <v/>
      </c>
      <c r="I1609" s="82" t="str">
        <f t="shared" ca="1" si="178"/>
        <v/>
      </c>
    </row>
    <row r="1610" spans="2:9" ht="15" thickBot="1" x14ac:dyDescent="0.35">
      <c r="B1610" s="79" t="str">
        <f t="shared" ca="1" si="181"/>
        <v/>
      </c>
      <c r="C1610" s="80" t="str">
        <f t="shared" ca="1" si="175"/>
        <v/>
      </c>
      <c r="D1610" s="83" t="str">
        <f t="shared" ca="1" si="180"/>
        <v/>
      </c>
      <c r="E1610" s="81">
        <f t="shared" ca="1" si="179"/>
        <v>0</v>
      </c>
      <c r="F1610" s="83"/>
      <c r="G1610" s="82" t="str">
        <f t="shared" ca="1" si="176"/>
        <v/>
      </c>
      <c r="H1610" s="82" t="str">
        <f t="shared" ca="1" si="177"/>
        <v/>
      </c>
      <c r="I1610" s="82" t="str">
        <f t="shared" ca="1" si="178"/>
        <v/>
      </c>
    </row>
    <row r="1611" spans="2:9" ht="15" thickBot="1" x14ac:dyDescent="0.35">
      <c r="B1611" s="79" t="str">
        <f t="shared" ca="1" si="181"/>
        <v/>
      </c>
      <c r="C1611" s="80" t="str">
        <f t="shared" ca="1" si="175"/>
        <v/>
      </c>
      <c r="D1611" s="83" t="str">
        <f t="shared" ca="1" si="180"/>
        <v/>
      </c>
      <c r="E1611" s="81">
        <f t="shared" ca="1" si="179"/>
        <v>0</v>
      </c>
      <c r="F1611" s="83"/>
      <c r="G1611" s="82" t="str">
        <f t="shared" ca="1" si="176"/>
        <v/>
      </c>
      <c r="H1611" s="82" t="str">
        <f t="shared" ca="1" si="177"/>
        <v/>
      </c>
      <c r="I1611" s="82" t="str">
        <f t="shared" ca="1" si="178"/>
        <v/>
      </c>
    </row>
    <row r="1612" spans="2:9" ht="15" thickBot="1" x14ac:dyDescent="0.35">
      <c r="B1612" s="79" t="str">
        <f t="shared" ca="1" si="181"/>
        <v/>
      </c>
      <c r="C1612" s="80" t="str">
        <f t="shared" ca="1" si="175"/>
        <v/>
      </c>
      <c r="D1612" s="83" t="str">
        <f t="shared" ca="1" si="180"/>
        <v/>
      </c>
      <c r="E1612" s="81">
        <f t="shared" ca="1" si="179"/>
        <v>0</v>
      </c>
      <c r="F1612" s="83"/>
      <c r="G1612" s="82" t="str">
        <f t="shared" ca="1" si="176"/>
        <v/>
      </c>
      <c r="H1612" s="82" t="str">
        <f t="shared" ca="1" si="177"/>
        <v/>
      </c>
      <c r="I1612" s="82" t="str">
        <f t="shared" ca="1" si="178"/>
        <v/>
      </c>
    </row>
    <row r="1613" spans="2:9" ht="15" thickBot="1" x14ac:dyDescent="0.35">
      <c r="B1613" s="79" t="str">
        <f t="shared" ca="1" si="181"/>
        <v/>
      </c>
      <c r="C1613" s="80" t="str">
        <f t="shared" ca="1" si="175"/>
        <v/>
      </c>
      <c r="D1613" s="83" t="str">
        <f t="shared" ca="1" si="180"/>
        <v/>
      </c>
      <c r="E1613" s="81">
        <f t="shared" ca="1" si="179"/>
        <v>0</v>
      </c>
      <c r="F1613" s="83"/>
      <c r="G1613" s="82" t="str">
        <f t="shared" ca="1" si="176"/>
        <v/>
      </c>
      <c r="H1613" s="82" t="str">
        <f t="shared" ca="1" si="177"/>
        <v/>
      </c>
      <c r="I1613" s="82" t="str">
        <f t="shared" ca="1" si="178"/>
        <v/>
      </c>
    </row>
    <row r="1614" spans="2:9" ht="15" thickBot="1" x14ac:dyDescent="0.35">
      <c r="B1614" s="79" t="str">
        <f t="shared" ca="1" si="181"/>
        <v/>
      </c>
      <c r="C1614" s="80" t="str">
        <f t="shared" ca="1" si="175"/>
        <v/>
      </c>
      <c r="D1614" s="83" t="str">
        <f t="shared" ca="1" si="180"/>
        <v/>
      </c>
      <c r="E1614" s="81">
        <f t="shared" ca="1" si="179"/>
        <v>0</v>
      </c>
      <c r="F1614" s="83"/>
      <c r="G1614" s="82" t="str">
        <f t="shared" ca="1" si="176"/>
        <v/>
      </c>
      <c r="H1614" s="82" t="str">
        <f t="shared" ca="1" si="177"/>
        <v/>
      </c>
      <c r="I1614" s="82" t="str">
        <f t="shared" ca="1" si="178"/>
        <v/>
      </c>
    </row>
    <row r="1615" spans="2:9" ht="15" thickBot="1" x14ac:dyDescent="0.35">
      <c r="B1615" s="79" t="str">
        <f t="shared" ca="1" si="181"/>
        <v/>
      </c>
      <c r="C1615" s="80" t="str">
        <f t="shared" ca="1" si="175"/>
        <v/>
      </c>
      <c r="D1615" s="83" t="str">
        <f t="shared" ca="1" si="180"/>
        <v/>
      </c>
      <c r="E1615" s="81">
        <f t="shared" ca="1" si="179"/>
        <v>0</v>
      </c>
      <c r="F1615" s="83"/>
      <c r="G1615" s="82" t="str">
        <f t="shared" ca="1" si="176"/>
        <v/>
      </c>
      <c r="H1615" s="82" t="str">
        <f t="shared" ca="1" si="177"/>
        <v/>
      </c>
      <c r="I1615" s="82" t="str">
        <f t="shared" ca="1" si="178"/>
        <v/>
      </c>
    </row>
    <row r="1616" spans="2:9" ht="15" thickBot="1" x14ac:dyDescent="0.35">
      <c r="B1616" s="79" t="str">
        <f t="shared" ca="1" si="181"/>
        <v/>
      </c>
      <c r="C1616" s="80" t="str">
        <f t="shared" ca="1" si="175"/>
        <v/>
      </c>
      <c r="D1616" s="83" t="str">
        <f t="shared" ca="1" si="180"/>
        <v/>
      </c>
      <c r="E1616" s="81">
        <f t="shared" ca="1" si="179"/>
        <v>0</v>
      </c>
      <c r="F1616" s="83"/>
      <c r="G1616" s="82" t="str">
        <f t="shared" ca="1" si="176"/>
        <v/>
      </c>
      <c r="H1616" s="82" t="str">
        <f t="shared" ca="1" si="177"/>
        <v/>
      </c>
      <c r="I1616" s="82" t="str">
        <f t="shared" ca="1" si="178"/>
        <v/>
      </c>
    </row>
    <row r="1617" spans="2:9" ht="15" thickBot="1" x14ac:dyDescent="0.35">
      <c r="B1617" s="79" t="str">
        <f t="shared" ca="1" si="181"/>
        <v/>
      </c>
      <c r="C1617" s="80" t="str">
        <f t="shared" ca="1" si="175"/>
        <v/>
      </c>
      <c r="D1617" s="83" t="str">
        <f t="shared" ca="1" si="180"/>
        <v/>
      </c>
      <c r="E1617" s="81">
        <f t="shared" ca="1" si="179"/>
        <v>0</v>
      </c>
      <c r="F1617" s="83"/>
      <c r="G1617" s="82" t="str">
        <f t="shared" ca="1" si="176"/>
        <v/>
      </c>
      <c r="H1617" s="82" t="str">
        <f t="shared" ca="1" si="177"/>
        <v/>
      </c>
      <c r="I1617" s="82" t="str">
        <f t="shared" ca="1" si="178"/>
        <v/>
      </c>
    </row>
    <row r="1618" spans="2:9" ht="15" thickBot="1" x14ac:dyDescent="0.35">
      <c r="B1618" s="79" t="str">
        <f t="shared" ca="1" si="181"/>
        <v/>
      </c>
      <c r="C1618" s="80" t="str">
        <f t="shared" ca="1" si="175"/>
        <v/>
      </c>
      <c r="D1618" s="83" t="str">
        <f t="shared" ca="1" si="180"/>
        <v/>
      </c>
      <c r="E1618" s="81">
        <f t="shared" ca="1" si="179"/>
        <v>0</v>
      </c>
      <c r="F1618" s="83"/>
      <c r="G1618" s="82" t="str">
        <f t="shared" ca="1" si="176"/>
        <v/>
      </c>
      <c r="H1618" s="82" t="str">
        <f t="shared" ca="1" si="177"/>
        <v/>
      </c>
      <c r="I1618" s="82" t="str">
        <f t="shared" ca="1" si="178"/>
        <v/>
      </c>
    </row>
    <row r="1619" spans="2:9" ht="15" thickBot="1" x14ac:dyDescent="0.35">
      <c r="B1619" s="79" t="str">
        <f t="shared" ca="1" si="181"/>
        <v/>
      </c>
      <c r="C1619" s="80" t="str">
        <f t="shared" ca="1" si="175"/>
        <v/>
      </c>
      <c r="D1619" s="83" t="str">
        <f t="shared" ca="1" si="180"/>
        <v/>
      </c>
      <c r="E1619" s="81">
        <f t="shared" ca="1" si="179"/>
        <v>0</v>
      </c>
      <c r="F1619" s="83"/>
      <c r="G1619" s="82" t="str">
        <f t="shared" ca="1" si="176"/>
        <v/>
      </c>
      <c r="H1619" s="82" t="str">
        <f t="shared" ca="1" si="177"/>
        <v/>
      </c>
      <c r="I1619" s="82" t="str">
        <f t="shared" ca="1" si="178"/>
        <v/>
      </c>
    </row>
    <row r="1620" spans="2:9" ht="15" thickBot="1" x14ac:dyDescent="0.35">
      <c r="B1620" s="79" t="str">
        <f t="shared" ca="1" si="181"/>
        <v/>
      </c>
      <c r="C1620" s="80" t="str">
        <f t="shared" ca="1" si="175"/>
        <v/>
      </c>
      <c r="D1620" s="83" t="str">
        <f t="shared" ca="1" si="180"/>
        <v/>
      </c>
      <c r="E1620" s="81">
        <f t="shared" ca="1" si="179"/>
        <v>0</v>
      </c>
      <c r="F1620" s="83"/>
      <c r="G1620" s="82" t="str">
        <f t="shared" ca="1" si="176"/>
        <v/>
      </c>
      <c r="H1620" s="82" t="str">
        <f t="shared" ca="1" si="177"/>
        <v/>
      </c>
      <c r="I1620" s="82" t="str">
        <f t="shared" ca="1" si="178"/>
        <v/>
      </c>
    </row>
    <row r="1621" spans="2:9" ht="15" thickBot="1" x14ac:dyDescent="0.35">
      <c r="B1621" s="79" t="str">
        <f t="shared" ca="1" si="181"/>
        <v/>
      </c>
      <c r="C1621" s="80" t="str">
        <f t="shared" ca="1" si="175"/>
        <v/>
      </c>
      <c r="D1621" s="83" t="str">
        <f t="shared" ca="1" si="180"/>
        <v/>
      </c>
      <c r="E1621" s="81">
        <f t="shared" ca="1" si="179"/>
        <v>0</v>
      </c>
      <c r="F1621" s="83"/>
      <c r="G1621" s="82" t="str">
        <f t="shared" ca="1" si="176"/>
        <v/>
      </c>
      <c r="H1621" s="82" t="str">
        <f t="shared" ca="1" si="177"/>
        <v/>
      </c>
      <c r="I1621" s="82" t="str">
        <f t="shared" ca="1" si="178"/>
        <v/>
      </c>
    </row>
    <row r="1622" spans="2:9" ht="15" thickBot="1" x14ac:dyDescent="0.35">
      <c r="B1622" s="79" t="str">
        <f t="shared" ca="1" si="181"/>
        <v/>
      </c>
      <c r="C1622" s="80" t="str">
        <f t="shared" ca="1" si="175"/>
        <v/>
      </c>
      <c r="D1622" s="83" t="str">
        <f t="shared" ca="1" si="180"/>
        <v/>
      </c>
      <c r="E1622" s="81">
        <f t="shared" ca="1" si="179"/>
        <v>0</v>
      </c>
      <c r="F1622" s="83"/>
      <c r="G1622" s="82" t="str">
        <f t="shared" ca="1" si="176"/>
        <v/>
      </c>
      <c r="H1622" s="82" t="str">
        <f t="shared" ca="1" si="177"/>
        <v/>
      </c>
      <c r="I1622" s="82" t="str">
        <f t="shared" ca="1" si="178"/>
        <v/>
      </c>
    </row>
    <row r="1623" spans="2:9" ht="15" thickBot="1" x14ac:dyDescent="0.35">
      <c r="B1623" s="79" t="str">
        <f t="shared" ca="1" si="181"/>
        <v/>
      </c>
      <c r="C1623" s="80" t="str">
        <f t="shared" ca="1" si="175"/>
        <v/>
      </c>
      <c r="D1623" s="83" t="str">
        <f t="shared" ca="1" si="180"/>
        <v/>
      </c>
      <c r="E1623" s="81">
        <f t="shared" ca="1" si="179"/>
        <v>0</v>
      </c>
      <c r="F1623" s="83"/>
      <c r="G1623" s="82" t="str">
        <f t="shared" ca="1" si="176"/>
        <v/>
      </c>
      <c r="H1623" s="82" t="str">
        <f t="shared" ca="1" si="177"/>
        <v/>
      </c>
      <c r="I1623" s="82" t="str">
        <f t="shared" ca="1" si="178"/>
        <v/>
      </c>
    </row>
    <row r="1624" spans="2:9" ht="15" thickBot="1" x14ac:dyDescent="0.35">
      <c r="B1624" s="79" t="str">
        <f t="shared" ca="1" si="181"/>
        <v/>
      </c>
      <c r="C1624" s="80" t="str">
        <f t="shared" ref="C1624:C1650" ca="1" si="182">IF($E$10="End of the Period",IF(B1624="","",IF(OR(payment_frequency_5="Weekly",payment_frequency_5="Bi-weekly",payment_frequency_5="Semi-monthly"),first_payment_date_5+B1624*VLOOKUP(payment_frequency_5,periodic_table,2,0),EDATE(first_payment_date_5,B1624*VLOOKUP(payment_frequency_5,periodic_table,2,0)))),IF(B1624="","",IF(OR(payment_frequency_5="Weekly",payment_frequency_5="Bi-weekly",payment_frequency_5="Semi-monthly"),first_payment_date_5+(B1624-1)*VLOOKUP(payment_frequency_5,periodic_table,2,0),EDATE(first_payment_date_5,(B1624-1)*VLOOKUP(payment_frequency_5,periodic_table,2,0)))))</f>
        <v/>
      </c>
      <c r="D1624" s="83" t="str">
        <f t="shared" ca="1" si="180"/>
        <v/>
      </c>
      <c r="E1624" s="81">
        <f t="shared" ca="1" si="179"/>
        <v>0</v>
      </c>
      <c r="F1624" s="83"/>
      <c r="G1624" s="82" t="str">
        <f t="shared" ref="G1624:G1650" ca="1" si="183">IF(AND(payment_type_5=1,B1624=1),0,IF(B1624="","",I1623*rate_5))</f>
        <v/>
      </c>
      <c r="H1624" s="82" t="str">
        <f t="shared" ca="1" si="177"/>
        <v/>
      </c>
      <c r="I1624" s="82" t="str">
        <f t="shared" ca="1" si="178"/>
        <v/>
      </c>
    </row>
    <row r="1625" spans="2:9" ht="15" thickBot="1" x14ac:dyDescent="0.35">
      <c r="B1625" s="79" t="str">
        <f t="shared" ca="1" si="181"/>
        <v/>
      </c>
      <c r="C1625" s="80" t="str">
        <f t="shared" ca="1" si="182"/>
        <v/>
      </c>
      <c r="D1625" s="83" t="str">
        <f t="shared" ca="1" si="180"/>
        <v/>
      </c>
      <c r="E1625" s="81">
        <f t="shared" ca="1" si="179"/>
        <v>0</v>
      </c>
      <c r="F1625" s="83"/>
      <c r="G1625" s="82" t="str">
        <f t="shared" ca="1" si="183"/>
        <v/>
      </c>
      <c r="H1625" s="82" t="str">
        <f t="shared" ref="H1625:H1650" ca="1" si="184">IF(B1625="","",D1625-G1625+E1625+F1625)</f>
        <v/>
      </c>
      <c r="I1625" s="82" t="str">
        <f t="shared" ref="I1625:I1650" ca="1" si="185">IFERROR(IF(H1625&lt;=0,"",I1624-H1625),"")</f>
        <v/>
      </c>
    </row>
    <row r="1626" spans="2:9" ht="15" thickBot="1" x14ac:dyDescent="0.35">
      <c r="B1626" s="79" t="str">
        <f t="shared" ca="1" si="181"/>
        <v/>
      </c>
      <c r="C1626" s="80" t="str">
        <f t="shared" ca="1" si="182"/>
        <v/>
      </c>
      <c r="D1626" s="83" t="str">
        <f t="shared" ca="1" si="180"/>
        <v/>
      </c>
      <c r="E1626" s="81">
        <f t="shared" ca="1" si="179"/>
        <v>0</v>
      </c>
      <c r="F1626" s="83"/>
      <c r="G1626" s="82" t="str">
        <f t="shared" ca="1" si="183"/>
        <v/>
      </c>
      <c r="H1626" s="82" t="str">
        <f t="shared" ca="1" si="184"/>
        <v/>
      </c>
      <c r="I1626" s="82" t="str">
        <f t="shared" ca="1" si="185"/>
        <v/>
      </c>
    </row>
    <row r="1627" spans="2:9" ht="15" thickBot="1" x14ac:dyDescent="0.35">
      <c r="B1627" s="79" t="str">
        <f t="shared" ca="1" si="181"/>
        <v/>
      </c>
      <c r="C1627" s="80" t="str">
        <f t="shared" ca="1" si="182"/>
        <v/>
      </c>
      <c r="D1627" s="83" t="str">
        <f t="shared" ca="1" si="180"/>
        <v/>
      </c>
      <c r="E1627" s="81">
        <f t="shared" ca="1" si="179"/>
        <v>0</v>
      </c>
      <c r="F1627" s="83"/>
      <c r="G1627" s="82" t="str">
        <f t="shared" ca="1" si="183"/>
        <v/>
      </c>
      <c r="H1627" s="82" t="str">
        <f t="shared" ca="1" si="184"/>
        <v/>
      </c>
      <c r="I1627" s="82" t="str">
        <f t="shared" ca="1" si="185"/>
        <v/>
      </c>
    </row>
    <row r="1628" spans="2:9" ht="15" thickBot="1" x14ac:dyDescent="0.35">
      <c r="B1628" s="79" t="str">
        <f t="shared" ca="1" si="181"/>
        <v/>
      </c>
      <c r="C1628" s="80" t="str">
        <f t="shared" ca="1" si="182"/>
        <v/>
      </c>
      <c r="D1628" s="83" t="str">
        <f t="shared" ca="1" si="180"/>
        <v/>
      </c>
      <c r="E1628" s="81">
        <f t="shared" ca="1" si="179"/>
        <v>0</v>
      </c>
      <c r="F1628" s="83"/>
      <c r="G1628" s="82" t="str">
        <f t="shared" ca="1" si="183"/>
        <v/>
      </c>
      <c r="H1628" s="82" t="str">
        <f t="shared" ca="1" si="184"/>
        <v/>
      </c>
      <c r="I1628" s="82" t="str">
        <f t="shared" ca="1" si="185"/>
        <v/>
      </c>
    </row>
    <row r="1629" spans="2:9" ht="15" thickBot="1" x14ac:dyDescent="0.35">
      <c r="B1629" s="79" t="str">
        <f t="shared" ca="1" si="181"/>
        <v/>
      </c>
      <c r="C1629" s="80" t="str">
        <f t="shared" ca="1" si="182"/>
        <v/>
      </c>
      <c r="D1629" s="83" t="str">
        <f t="shared" ca="1" si="180"/>
        <v/>
      </c>
      <c r="E1629" s="81">
        <f t="shared" ca="1" si="179"/>
        <v>0</v>
      </c>
      <c r="F1629" s="83"/>
      <c r="G1629" s="82" t="str">
        <f t="shared" ca="1" si="183"/>
        <v/>
      </c>
      <c r="H1629" s="82" t="str">
        <f t="shared" ca="1" si="184"/>
        <v/>
      </c>
      <c r="I1629" s="82" t="str">
        <f t="shared" ca="1" si="185"/>
        <v/>
      </c>
    </row>
    <row r="1630" spans="2:9" ht="15" thickBot="1" x14ac:dyDescent="0.35">
      <c r="B1630" s="79" t="str">
        <f t="shared" ca="1" si="181"/>
        <v/>
      </c>
      <c r="C1630" s="80" t="str">
        <f t="shared" ca="1" si="182"/>
        <v/>
      </c>
      <c r="D1630" s="83" t="str">
        <f t="shared" ca="1" si="180"/>
        <v/>
      </c>
      <c r="E1630" s="81">
        <f t="shared" ca="1" si="179"/>
        <v>0</v>
      </c>
      <c r="F1630" s="83"/>
      <c r="G1630" s="82" t="str">
        <f t="shared" ca="1" si="183"/>
        <v/>
      </c>
      <c r="H1630" s="82" t="str">
        <f t="shared" ca="1" si="184"/>
        <v/>
      </c>
      <c r="I1630" s="82" t="str">
        <f t="shared" ca="1" si="185"/>
        <v/>
      </c>
    </row>
    <row r="1631" spans="2:9" ht="15" thickBot="1" x14ac:dyDescent="0.35">
      <c r="B1631" s="79" t="str">
        <f t="shared" ca="1" si="181"/>
        <v/>
      </c>
      <c r="C1631" s="80" t="str">
        <f t="shared" ca="1" si="182"/>
        <v/>
      </c>
      <c r="D1631" s="83" t="str">
        <f t="shared" ca="1" si="180"/>
        <v/>
      </c>
      <c r="E1631" s="81">
        <f t="shared" ca="1" si="179"/>
        <v>0</v>
      </c>
      <c r="F1631" s="83"/>
      <c r="G1631" s="82" t="str">
        <f t="shared" ca="1" si="183"/>
        <v/>
      </c>
      <c r="H1631" s="82" t="str">
        <f t="shared" ca="1" si="184"/>
        <v/>
      </c>
      <c r="I1631" s="82" t="str">
        <f t="shared" ca="1" si="185"/>
        <v/>
      </c>
    </row>
    <row r="1632" spans="2:9" ht="15" thickBot="1" x14ac:dyDescent="0.35">
      <c r="B1632" s="79" t="str">
        <f t="shared" ca="1" si="181"/>
        <v/>
      </c>
      <c r="C1632" s="80" t="str">
        <f t="shared" ca="1" si="182"/>
        <v/>
      </c>
      <c r="D1632" s="83" t="str">
        <f t="shared" ca="1" si="180"/>
        <v/>
      </c>
      <c r="E1632" s="81">
        <f t="shared" ca="1" si="179"/>
        <v>0</v>
      </c>
      <c r="F1632" s="83"/>
      <c r="G1632" s="82" t="str">
        <f t="shared" ca="1" si="183"/>
        <v/>
      </c>
      <c r="H1632" s="82" t="str">
        <f t="shared" ca="1" si="184"/>
        <v/>
      </c>
      <c r="I1632" s="82" t="str">
        <f t="shared" ca="1" si="185"/>
        <v/>
      </c>
    </row>
    <row r="1633" spans="2:9" ht="15" thickBot="1" x14ac:dyDescent="0.35">
      <c r="B1633" s="79" t="str">
        <f t="shared" ca="1" si="181"/>
        <v/>
      </c>
      <c r="C1633" s="80" t="str">
        <f t="shared" ca="1" si="182"/>
        <v/>
      </c>
      <c r="D1633" s="83" t="str">
        <f t="shared" ca="1" si="180"/>
        <v/>
      </c>
      <c r="E1633" s="81">
        <f t="shared" ca="1" si="179"/>
        <v>0</v>
      </c>
      <c r="F1633" s="83"/>
      <c r="G1633" s="82" t="str">
        <f t="shared" ca="1" si="183"/>
        <v/>
      </c>
      <c r="H1633" s="82" t="str">
        <f t="shared" ca="1" si="184"/>
        <v/>
      </c>
      <c r="I1633" s="82" t="str">
        <f t="shared" ca="1" si="185"/>
        <v/>
      </c>
    </row>
    <row r="1634" spans="2:9" ht="15" thickBot="1" x14ac:dyDescent="0.35">
      <c r="B1634" s="79" t="str">
        <f t="shared" ca="1" si="181"/>
        <v/>
      </c>
      <c r="C1634" s="80" t="str">
        <f t="shared" ca="1" si="182"/>
        <v/>
      </c>
      <c r="D1634" s="83" t="str">
        <f t="shared" ref="D1634:D1650" ca="1" si="186">IF(B1634="","",IF(I1633&lt;payment_5,I1633*(1+rate_5),payment_5))</f>
        <v/>
      </c>
      <c r="E1634" s="81">
        <f t="shared" ca="1" si="179"/>
        <v>0</v>
      </c>
      <c r="F1634" s="83"/>
      <c r="G1634" s="82" t="str">
        <f t="shared" ca="1" si="183"/>
        <v/>
      </c>
      <c r="H1634" s="82" t="str">
        <f t="shared" ca="1" si="184"/>
        <v/>
      </c>
      <c r="I1634" s="82" t="str">
        <f t="shared" ca="1" si="185"/>
        <v/>
      </c>
    </row>
    <row r="1635" spans="2:9" ht="15" thickBot="1" x14ac:dyDescent="0.35">
      <c r="B1635" s="79" t="str">
        <f t="shared" ca="1" si="181"/>
        <v/>
      </c>
      <c r="C1635" s="80" t="str">
        <f t="shared" ca="1" si="182"/>
        <v/>
      </c>
      <c r="D1635" s="83" t="str">
        <f t="shared" ca="1" si="186"/>
        <v/>
      </c>
      <c r="E1635" s="81">
        <f t="shared" ca="1" si="179"/>
        <v>0</v>
      </c>
      <c r="F1635" s="83"/>
      <c r="G1635" s="82" t="str">
        <f t="shared" ca="1" si="183"/>
        <v/>
      </c>
      <c r="H1635" s="82" t="str">
        <f t="shared" ca="1" si="184"/>
        <v/>
      </c>
      <c r="I1635" s="82" t="str">
        <f t="shared" ca="1" si="185"/>
        <v/>
      </c>
    </row>
    <row r="1636" spans="2:9" ht="15" thickBot="1" x14ac:dyDescent="0.35">
      <c r="B1636" s="79" t="str">
        <f t="shared" ca="1" si="181"/>
        <v/>
      </c>
      <c r="C1636" s="80" t="str">
        <f t="shared" ca="1" si="182"/>
        <v/>
      </c>
      <c r="D1636" s="83" t="str">
        <f t="shared" ca="1" si="186"/>
        <v/>
      </c>
      <c r="E1636" s="81">
        <f t="shared" ref="E1636:E1650" ca="1" si="187">IFERROR(IF(I1635-D1636&lt;$E$13,0,IF(B1636=$I$17,$E$13,IF(B1636&lt;$I$17,0,IF(MOD(B1636-$I$17,$E$18)=0,$E$13,0)))),0)</f>
        <v>0</v>
      </c>
      <c r="F1636" s="83"/>
      <c r="G1636" s="82" t="str">
        <f t="shared" ca="1" si="183"/>
        <v/>
      </c>
      <c r="H1636" s="82" t="str">
        <f t="shared" ca="1" si="184"/>
        <v/>
      </c>
      <c r="I1636" s="82" t="str">
        <f t="shared" ca="1" si="185"/>
        <v/>
      </c>
    </row>
    <row r="1637" spans="2:9" ht="15" thickBot="1" x14ac:dyDescent="0.35">
      <c r="B1637" s="79" t="str">
        <f t="shared" ca="1" si="181"/>
        <v/>
      </c>
      <c r="C1637" s="80" t="str">
        <f t="shared" ca="1" si="182"/>
        <v/>
      </c>
      <c r="D1637" s="83" t="str">
        <f t="shared" ca="1" si="186"/>
        <v/>
      </c>
      <c r="E1637" s="81">
        <f t="shared" ca="1" si="187"/>
        <v>0</v>
      </c>
      <c r="F1637" s="83"/>
      <c r="G1637" s="82" t="str">
        <f t="shared" ca="1" si="183"/>
        <v/>
      </c>
      <c r="H1637" s="82" t="str">
        <f t="shared" ca="1" si="184"/>
        <v/>
      </c>
      <c r="I1637" s="82" t="str">
        <f t="shared" ca="1" si="185"/>
        <v/>
      </c>
    </row>
    <row r="1638" spans="2:9" ht="15" thickBot="1" x14ac:dyDescent="0.35">
      <c r="B1638" s="79" t="str">
        <f t="shared" ca="1" si="181"/>
        <v/>
      </c>
      <c r="C1638" s="80" t="str">
        <f t="shared" ca="1" si="182"/>
        <v/>
      </c>
      <c r="D1638" s="83" t="str">
        <f t="shared" ca="1" si="186"/>
        <v/>
      </c>
      <c r="E1638" s="81">
        <f t="shared" ca="1" si="187"/>
        <v>0</v>
      </c>
      <c r="F1638" s="83"/>
      <c r="G1638" s="82" t="str">
        <f t="shared" ca="1" si="183"/>
        <v/>
      </c>
      <c r="H1638" s="82" t="str">
        <f t="shared" ca="1" si="184"/>
        <v/>
      </c>
      <c r="I1638" s="82" t="str">
        <f t="shared" ca="1" si="185"/>
        <v/>
      </c>
    </row>
    <row r="1639" spans="2:9" ht="15" thickBot="1" x14ac:dyDescent="0.35">
      <c r="B1639" s="79" t="str">
        <f t="shared" ca="1" si="181"/>
        <v/>
      </c>
      <c r="C1639" s="80" t="str">
        <f t="shared" ca="1" si="182"/>
        <v/>
      </c>
      <c r="D1639" s="83" t="str">
        <f t="shared" ca="1" si="186"/>
        <v/>
      </c>
      <c r="E1639" s="81">
        <f t="shared" ca="1" si="187"/>
        <v>0</v>
      </c>
      <c r="F1639" s="83"/>
      <c r="G1639" s="82" t="str">
        <f t="shared" ca="1" si="183"/>
        <v/>
      </c>
      <c r="H1639" s="82" t="str">
        <f t="shared" ca="1" si="184"/>
        <v/>
      </c>
      <c r="I1639" s="82" t="str">
        <f t="shared" ca="1" si="185"/>
        <v/>
      </c>
    </row>
    <row r="1640" spans="2:9" ht="15" thickBot="1" x14ac:dyDescent="0.35">
      <c r="B1640" s="79" t="str">
        <f t="shared" ca="1" si="181"/>
        <v/>
      </c>
      <c r="C1640" s="80" t="str">
        <f t="shared" ca="1" si="182"/>
        <v/>
      </c>
      <c r="D1640" s="83" t="str">
        <f t="shared" ca="1" si="186"/>
        <v/>
      </c>
      <c r="E1640" s="81">
        <f t="shared" ca="1" si="187"/>
        <v>0</v>
      </c>
      <c r="F1640" s="83"/>
      <c r="G1640" s="82" t="str">
        <f t="shared" ca="1" si="183"/>
        <v/>
      </c>
      <c r="H1640" s="82" t="str">
        <f t="shared" ca="1" si="184"/>
        <v/>
      </c>
      <c r="I1640" s="82" t="str">
        <f t="shared" ca="1" si="185"/>
        <v/>
      </c>
    </row>
    <row r="1641" spans="2:9" ht="15" thickBot="1" x14ac:dyDescent="0.35">
      <c r="B1641" s="79" t="str">
        <f t="shared" ca="1" si="181"/>
        <v/>
      </c>
      <c r="C1641" s="80" t="str">
        <f t="shared" ca="1" si="182"/>
        <v/>
      </c>
      <c r="D1641" s="83" t="str">
        <f t="shared" ca="1" si="186"/>
        <v/>
      </c>
      <c r="E1641" s="81">
        <f t="shared" ca="1" si="187"/>
        <v>0</v>
      </c>
      <c r="F1641" s="83"/>
      <c r="G1641" s="82" t="str">
        <f t="shared" ca="1" si="183"/>
        <v/>
      </c>
      <c r="H1641" s="82" t="str">
        <f t="shared" ca="1" si="184"/>
        <v/>
      </c>
      <c r="I1641" s="82" t="str">
        <f t="shared" ca="1" si="185"/>
        <v/>
      </c>
    </row>
    <row r="1642" spans="2:9" ht="15" thickBot="1" x14ac:dyDescent="0.35">
      <c r="B1642" s="79" t="str">
        <f t="shared" ca="1" si="181"/>
        <v/>
      </c>
      <c r="C1642" s="80" t="str">
        <f t="shared" ca="1" si="182"/>
        <v/>
      </c>
      <c r="D1642" s="83" t="str">
        <f t="shared" ca="1" si="186"/>
        <v/>
      </c>
      <c r="E1642" s="81">
        <f t="shared" ca="1" si="187"/>
        <v>0</v>
      </c>
      <c r="F1642" s="83"/>
      <c r="G1642" s="82" t="str">
        <f t="shared" ca="1" si="183"/>
        <v/>
      </c>
      <c r="H1642" s="82" t="str">
        <f t="shared" ca="1" si="184"/>
        <v/>
      </c>
      <c r="I1642" s="82" t="str">
        <f t="shared" ca="1" si="185"/>
        <v/>
      </c>
    </row>
    <row r="1643" spans="2:9" ht="15" thickBot="1" x14ac:dyDescent="0.35">
      <c r="B1643" s="79" t="str">
        <f t="shared" ca="1" si="181"/>
        <v/>
      </c>
      <c r="C1643" s="80" t="str">
        <f t="shared" ca="1" si="182"/>
        <v/>
      </c>
      <c r="D1643" s="83" t="str">
        <f t="shared" ca="1" si="186"/>
        <v/>
      </c>
      <c r="E1643" s="81">
        <f t="shared" ca="1" si="187"/>
        <v>0</v>
      </c>
      <c r="F1643" s="83"/>
      <c r="G1643" s="82" t="str">
        <f t="shared" ca="1" si="183"/>
        <v/>
      </c>
      <c r="H1643" s="82" t="str">
        <f t="shared" ca="1" si="184"/>
        <v/>
      </c>
      <c r="I1643" s="82" t="str">
        <f t="shared" ca="1" si="185"/>
        <v/>
      </c>
    </row>
    <row r="1644" spans="2:9" ht="15" thickBot="1" x14ac:dyDescent="0.35">
      <c r="B1644" s="79" t="str">
        <f t="shared" ca="1" si="181"/>
        <v/>
      </c>
      <c r="C1644" s="80" t="str">
        <f t="shared" ca="1" si="182"/>
        <v/>
      </c>
      <c r="D1644" s="83" t="str">
        <f t="shared" ca="1" si="186"/>
        <v/>
      </c>
      <c r="E1644" s="81">
        <f t="shared" ca="1" si="187"/>
        <v>0</v>
      </c>
      <c r="F1644" s="83"/>
      <c r="G1644" s="82" t="str">
        <f t="shared" ca="1" si="183"/>
        <v/>
      </c>
      <c r="H1644" s="82" t="str">
        <f t="shared" ca="1" si="184"/>
        <v/>
      </c>
      <c r="I1644" s="82" t="str">
        <f t="shared" ca="1" si="185"/>
        <v/>
      </c>
    </row>
    <row r="1645" spans="2:9" ht="15" thickBot="1" x14ac:dyDescent="0.35">
      <c r="B1645" s="79" t="str">
        <f t="shared" ca="1" si="181"/>
        <v/>
      </c>
      <c r="C1645" s="80" t="str">
        <f t="shared" ca="1" si="182"/>
        <v/>
      </c>
      <c r="D1645" s="83" t="str">
        <f t="shared" ca="1" si="186"/>
        <v/>
      </c>
      <c r="E1645" s="81">
        <f t="shared" ca="1" si="187"/>
        <v>0</v>
      </c>
      <c r="F1645" s="83"/>
      <c r="G1645" s="82" t="str">
        <f t="shared" ca="1" si="183"/>
        <v/>
      </c>
      <c r="H1645" s="82" t="str">
        <f t="shared" ca="1" si="184"/>
        <v/>
      </c>
      <c r="I1645" s="82" t="str">
        <f t="shared" ca="1" si="185"/>
        <v/>
      </c>
    </row>
    <row r="1646" spans="2:9" ht="15" thickBot="1" x14ac:dyDescent="0.35">
      <c r="B1646" s="79" t="str">
        <f t="shared" ca="1" si="181"/>
        <v/>
      </c>
      <c r="C1646" s="80" t="str">
        <f t="shared" ca="1" si="182"/>
        <v/>
      </c>
      <c r="D1646" s="83" t="str">
        <f t="shared" ca="1" si="186"/>
        <v/>
      </c>
      <c r="E1646" s="81">
        <f t="shared" ca="1" si="187"/>
        <v>0</v>
      </c>
      <c r="F1646" s="83"/>
      <c r="G1646" s="82" t="str">
        <f t="shared" ca="1" si="183"/>
        <v/>
      </c>
      <c r="H1646" s="82" t="str">
        <f t="shared" ca="1" si="184"/>
        <v/>
      </c>
      <c r="I1646" s="82" t="str">
        <f t="shared" ca="1" si="185"/>
        <v/>
      </c>
    </row>
    <row r="1647" spans="2:9" ht="15" thickBot="1" x14ac:dyDescent="0.35">
      <c r="B1647" s="79" t="str">
        <f t="shared" ref="B1647:B1650" ca="1" si="188">IFERROR(IF(I1646&lt;=0,"",B1646+1),"")</f>
        <v/>
      </c>
      <c r="C1647" s="80" t="str">
        <f t="shared" ca="1" si="182"/>
        <v/>
      </c>
      <c r="D1647" s="83" t="str">
        <f t="shared" ca="1" si="186"/>
        <v/>
      </c>
      <c r="E1647" s="81">
        <f t="shared" ca="1" si="187"/>
        <v>0</v>
      </c>
      <c r="F1647" s="83"/>
      <c r="G1647" s="82" t="str">
        <f t="shared" ca="1" si="183"/>
        <v/>
      </c>
      <c r="H1647" s="82" t="str">
        <f t="shared" ca="1" si="184"/>
        <v/>
      </c>
      <c r="I1647" s="82" t="str">
        <f t="shared" ca="1" si="185"/>
        <v/>
      </c>
    </row>
    <row r="1648" spans="2:9" ht="15" thickBot="1" x14ac:dyDescent="0.35">
      <c r="B1648" s="79" t="str">
        <f t="shared" ca="1" si="188"/>
        <v/>
      </c>
      <c r="C1648" s="80" t="str">
        <f t="shared" ca="1" si="182"/>
        <v/>
      </c>
      <c r="D1648" s="83" t="str">
        <f t="shared" ca="1" si="186"/>
        <v/>
      </c>
      <c r="E1648" s="81">
        <f t="shared" ca="1" si="187"/>
        <v>0</v>
      </c>
      <c r="F1648" s="83"/>
      <c r="G1648" s="82" t="str">
        <f t="shared" ca="1" si="183"/>
        <v/>
      </c>
      <c r="H1648" s="82" t="str">
        <f t="shared" ca="1" si="184"/>
        <v/>
      </c>
      <c r="I1648" s="82" t="str">
        <f t="shared" ca="1" si="185"/>
        <v/>
      </c>
    </row>
    <row r="1649" spans="2:9" ht="15" thickBot="1" x14ac:dyDescent="0.35">
      <c r="B1649" s="79" t="str">
        <f t="shared" ca="1" si="188"/>
        <v/>
      </c>
      <c r="C1649" s="80" t="str">
        <f t="shared" ca="1" si="182"/>
        <v/>
      </c>
      <c r="D1649" s="83" t="str">
        <f t="shared" ca="1" si="186"/>
        <v/>
      </c>
      <c r="E1649" s="81">
        <f t="shared" ca="1" si="187"/>
        <v>0</v>
      </c>
      <c r="F1649" s="83"/>
      <c r="G1649" s="82" t="str">
        <f t="shared" ca="1" si="183"/>
        <v/>
      </c>
      <c r="H1649" s="82" t="str">
        <f t="shared" ca="1" si="184"/>
        <v/>
      </c>
      <c r="I1649" s="82" t="str">
        <f t="shared" ca="1" si="185"/>
        <v/>
      </c>
    </row>
    <row r="1650" spans="2:9" ht="15" thickBot="1" x14ac:dyDescent="0.35">
      <c r="B1650" s="79" t="str">
        <f t="shared" ca="1" si="188"/>
        <v/>
      </c>
      <c r="C1650" s="80" t="str">
        <f t="shared" ca="1" si="182"/>
        <v/>
      </c>
      <c r="D1650" s="83" t="str">
        <f t="shared" ca="1" si="186"/>
        <v/>
      </c>
      <c r="E1650" s="81">
        <f t="shared" ca="1" si="187"/>
        <v>0</v>
      </c>
      <c r="F1650" s="83"/>
      <c r="G1650" s="82" t="str">
        <f t="shared" ca="1" si="183"/>
        <v/>
      </c>
      <c r="H1650" s="82" t="str">
        <f t="shared" ca="1" si="184"/>
        <v/>
      </c>
      <c r="I1650" s="82" t="str">
        <f t="shared" ca="1" si="185"/>
        <v/>
      </c>
    </row>
    <row r="1651" spans="2:9" x14ac:dyDescent="0.3">
      <c r="B1651" s="71"/>
      <c r="C1651" s="71"/>
      <c r="D1651" s="72"/>
      <c r="E1651" s="72"/>
      <c r="F1651" s="72"/>
      <c r="G1651" s="72"/>
      <c r="H1651" s="72"/>
      <c r="I1651" s="72"/>
    </row>
  </sheetData>
  <mergeCells count="8">
    <mergeCell ref="F14:I15"/>
    <mergeCell ref="B20:C20"/>
    <mergeCell ref="B4:D4"/>
    <mergeCell ref="G4:I4"/>
    <mergeCell ref="J5:L11"/>
    <mergeCell ref="B6:D6"/>
    <mergeCell ref="G6:H6"/>
    <mergeCell ref="F12:I13"/>
  </mergeCells>
  <conditionalFormatting sqref="B23">
    <cfRule type="expression" dxfId="23" priority="18">
      <formula>$B24=""</formula>
    </cfRule>
  </conditionalFormatting>
  <conditionalFormatting sqref="C23">
    <cfRule type="expression" dxfId="22" priority="17">
      <formula>$B24=""</formula>
    </cfRule>
  </conditionalFormatting>
  <conditionalFormatting sqref="D23:F23">
    <cfRule type="expression" dxfId="21" priority="16">
      <formula>$B24=""</formula>
    </cfRule>
  </conditionalFormatting>
  <conditionalFormatting sqref="G23:H23">
    <cfRule type="expression" dxfId="20" priority="15">
      <formula>$B24=""</formula>
    </cfRule>
  </conditionalFormatting>
  <conditionalFormatting sqref="I23">
    <cfRule type="expression" dxfId="19" priority="14">
      <formula>$B24=""</formula>
    </cfRule>
  </conditionalFormatting>
  <conditionalFormatting sqref="B23:I23">
    <cfRule type="expression" dxfId="18" priority="13">
      <formula>$C24&lt;=TODAY()</formula>
    </cfRule>
  </conditionalFormatting>
  <conditionalFormatting sqref="B24">
    <cfRule type="expression" dxfId="17" priority="12">
      <formula>$B24=""</formula>
    </cfRule>
  </conditionalFormatting>
  <conditionalFormatting sqref="C24">
    <cfRule type="expression" dxfId="16" priority="11">
      <formula>$B24=""</formula>
    </cfRule>
  </conditionalFormatting>
  <conditionalFormatting sqref="D24:F24">
    <cfRule type="expression" dxfId="15" priority="10">
      <formula>$B24=""</formula>
    </cfRule>
  </conditionalFormatting>
  <conditionalFormatting sqref="G24:H24">
    <cfRule type="expression" dxfId="14" priority="9">
      <formula>$B24=""</formula>
    </cfRule>
  </conditionalFormatting>
  <conditionalFormatting sqref="I24">
    <cfRule type="expression" dxfId="13" priority="8">
      <formula>$B24=""</formula>
    </cfRule>
  </conditionalFormatting>
  <conditionalFormatting sqref="B25:B1650">
    <cfRule type="expression" dxfId="12" priority="7">
      <formula>$B25=""</formula>
    </cfRule>
  </conditionalFormatting>
  <conditionalFormatting sqref="C25:C1650">
    <cfRule type="expression" dxfId="11" priority="6">
      <formula>$B25=""</formula>
    </cfRule>
  </conditionalFormatting>
  <conditionalFormatting sqref="D25:F1650">
    <cfRule type="expression" dxfId="10" priority="5">
      <formula>$B25=""</formula>
    </cfRule>
  </conditionalFormatting>
  <conditionalFormatting sqref="G25:H1650">
    <cfRule type="expression" dxfId="9" priority="4">
      <formula>$B25=""</formula>
    </cfRule>
  </conditionalFormatting>
  <conditionalFormatting sqref="I25:I1650">
    <cfRule type="expression" dxfId="8" priority="3">
      <formula>$B25=""</formula>
    </cfRule>
  </conditionalFormatting>
  <conditionalFormatting sqref="B23:I1650">
    <cfRule type="expression" dxfId="7" priority="1">
      <formula>$C23&lt;=TODAY()</formula>
    </cfRule>
    <cfRule type="expression" dxfId="6" priority="2">
      <formula>MOD($B23,VLOOKUP(payment_frequency_5,periodic_table,3,FALSE))=0</formula>
    </cfRule>
  </conditionalFormatting>
  <dataValidations count="2">
    <dataValidation type="whole" operator="greaterThan" allowBlank="1" showInputMessage="1" showErrorMessage="1" errorTitle="Whole Numbers" error="Only whole numbers that are greater than 0" sqref="I17" xr:uid="{0D35C02B-32BE-4CCD-9727-6D61A823D28D}">
      <formula1>0</formula1>
    </dataValidation>
    <dataValidation type="list" allowBlank="1" showInputMessage="1" showErrorMessage="1" sqref="N14" xr:uid="{8C84A8A0-D512-43A3-9E7D-E0C911638258}">
      <formula1>$M$6:$M$11</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47EF61-3419-4DE6-A0E9-7533532E9139}">
  <dimension ref="B4:Q2002"/>
  <sheetViews>
    <sheetView showGridLines="0" tabSelected="1" topLeftCell="A2" zoomScale="80" zoomScaleNormal="80" workbookViewId="0">
      <selection activeCell="S8" sqref="S8"/>
    </sheetView>
  </sheetViews>
  <sheetFormatPr defaultRowHeight="14.4" x14ac:dyDescent="0.3"/>
  <cols>
    <col min="1" max="1" width="1.88671875" customWidth="1"/>
    <col min="2" max="2" width="11.21875" customWidth="1"/>
    <col min="3" max="4" width="12.6640625" bestFit="1" customWidth="1"/>
    <col min="5" max="5" width="11.6640625" bestFit="1" customWidth="1"/>
    <col min="6" max="7" width="12.6640625" bestFit="1" customWidth="1"/>
    <col min="8" max="8" width="3.21875" customWidth="1"/>
    <col min="9" max="9" width="17.77734375" customWidth="1"/>
    <col min="10" max="10" width="18.77734375" customWidth="1"/>
    <col min="11" max="11" width="16.109375" customWidth="1"/>
    <col min="12" max="12" width="17.44140625" customWidth="1"/>
    <col min="13" max="13" width="15.5546875" customWidth="1"/>
    <col min="14" max="14" width="17.5546875" customWidth="1"/>
    <col min="15" max="15" width="13.5546875" customWidth="1"/>
    <col min="16" max="16" width="15.88671875" customWidth="1"/>
  </cols>
  <sheetData>
    <row r="4" spans="2:16" hidden="1" x14ac:dyDescent="0.3">
      <c r="I4" s="109">
        <f>IF(C7="Monthly",C9/30*30,IF(C7="Semi-monthly",C9/15*30,IF(C7="Weekly",C9/7*30,IF(C7="Bi-weekly",C9/14*30))))</f>
        <v>1670.5881996665489</v>
      </c>
      <c r="J4" s="109">
        <f t="shared" ref="J4:M4" si="0">IF(D7="Monthly",D9/30*30,IF(D7="Semi-monthly",D9/15*30,IF(D7="Weekly",D9/7*30,IF(D7="Bi-weekly",D9/14*30))))</f>
        <v>2201.804426784875</v>
      </c>
      <c r="K4" s="109">
        <f t="shared" si="0"/>
        <v>1555.2955647258129</v>
      </c>
      <c r="L4" s="109">
        <f t="shared" si="0"/>
        <v>1313.0194357120777</v>
      </c>
      <c r="M4" s="109">
        <f t="shared" si="0"/>
        <v>1961.5093976104188</v>
      </c>
    </row>
    <row r="5" spans="2:16" ht="15" thickBot="1" x14ac:dyDescent="0.35"/>
    <row r="6" spans="2:16" ht="36" customHeight="1" thickBot="1" x14ac:dyDescent="0.35">
      <c r="B6" s="106" t="s">
        <v>1</v>
      </c>
      <c r="C6" s="107" t="s">
        <v>82</v>
      </c>
      <c r="D6" s="107" t="s">
        <v>83</v>
      </c>
      <c r="E6" s="107" t="s">
        <v>84</v>
      </c>
      <c r="F6" s="107" t="s">
        <v>85</v>
      </c>
      <c r="G6" s="108" t="s">
        <v>86</v>
      </c>
      <c r="I6" s="52" t="s">
        <v>89</v>
      </c>
      <c r="J6" s="53" t="s">
        <v>101</v>
      </c>
      <c r="K6" s="97" t="s">
        <v>90</v>
      </c>
      <c r="L6" s="97" t="s">
        <v>100</v>
      </c>
    </row>
    <row r="7" spans="2:16" ht="28.2" customHeight="1" x14ac:dyDescent="0.3">
      <c r="B7" s="128"/>
      <c r="C7" s="129" t="str">
        <f>'Loan Input'!C12</f>
        <v>Monthly</v>
      </c>
      <c r="D7" s="129" t="str">
        <f>'Loan Input'!D12</f>
        <v>Semi-monthly</v>
      </c>
      <c r="E7" s="129" t="str">
        <f>'Loan Input'!E12</f>
        <v>Weekly</v>
      </c>
      <c r="F7" s="129" t="str">
        <f>'Loan Input'!F12</f>
        <v>Bi-weekly</v>
      </c>
      <c r="G7" s="129" t="str">
        <f>'Loan Input'!G12</f>
        <v>Monthly</v>
      </c>
      <c r="I7" s="104">
        <f>-(C8+D8+E8+F8+G8)</f>
        <v>880000</v>
      </c>
      <c r="J7" s="75">
        <f>SUM(I4:M4)</f>
        <v>8702.2170244997324</v>
      </c>
      <c r="K7" s="75" t="str">
        <f ca="1">TRUNC(COUNTIF(B9:B1635,"&gt;=0")/12) &amp; " Years " &amp; MOD(COUNTIF(B9:B1635,"&gt;=0"),12)&amp; " Months"</f>
        <v>21 Years 8 Months</v>
      </c>
      <c r="L7" s="104">
        <f ca="1">'Loan 1'!I7+'Loan 2'!I7+'Loan 3'!I7+'Loan 4'!I7+'Loan 5'!I7</f>
        <v>377489.68006714893</v>
      </c>
    </row>
    <row r="8" spans="2:16" ht="15" thickBot="1" x14ac:dyDescent="0.35">
      <c r="B8" s="130"/>
      <c r="C8" s="131">
        <f>-'Loan Input'!$C$8</f>
        <v>-200000</v>
      </c>
      <c r="D8" s="131">
        <f>-'Loan Input'!$D$8</f>
        <v>-200000</v>
      </c>
      <c r="E8" s="131">
        <f>-'Loan Input'!$E$8</f>
        <v>-80000</v>
      </c>
      <c r="F8" s="131">
        <f>-'Loan Input'!$F$8</f>
        <v>-100000</v>
      </c>
      <c r="G8" s="131">
        <f>-'Loan Input'!$G$8</f>
        <v>-300000</v>
      </c>
      <c r="I8" s="110"/>
    </row>
    <row r="9" spans="2:16" ht="19.2" customHeight="1" thickBot="1" x14ac:dyDescent="0.35">
      <c r="B9" s="132">
        <v>1</v>
      </c>
      <c r="C9" s="133">
        <f>'Loan 1'!D24</f>
        <v>1670.5881996665489</v>
      </c>
      <c r="D9" s="133">
        <f>'Loan 2'!D24</f>
        <v>1100.9022133924375</v>
      </c>
      <c r="E9" s="133">
        <f>'Loan 3'!D24</f>
        <v>362.90229843602299</v>
      </c>
      <c r="F9" s="133">
        <f>'Loan 4'!D24</f>
        <v>612.74240333230284</v>
      </c>
      <c r="G9" s="133">
        <f>'Loan 5'!D24</f>
        <v>1961.5093976104188</v>
      </c>
      <c r="I9" s="126" t="s">
        <v>95</v>
      </c>
      <c r="J9" s="126"/>
      <c r="K9" s="126"/>
      <c r="L9" s="126"/>
      <c r="M9" s="126"/>
      <c r="N9" s="126"/>
    </row>
    <row r="10" spans="2:16" ht="32.4" customHeight="1" thickBot="1" x14ac:dyDescent="0.35">
      <c r="B10" s="132">
        <f>IF(AND(C10="",D10="",E10="",F10="",G10=""),"",B9+1)</f>
        <v>2</v>
      </c>
      <c r="C10" s="133">
        <f>'Loan 1'!D25</f>
        <v>1670.5881996665489</v>
      </c>
      <c r="D10" s="133">
        <f>'Loan 2'!D25</f>
        <v>1100.9022133924375</v>
      </c>
      <c r="E10" s="133">
        <f>'Loan 3'!D25</f>
        <v>362.90229843602299</v>
      </c>
      <c r="F10" s="133">
        <f>'Loan 4'!D25</f>
        <v>612.74240333230284</v>
      </c>
      <c r="G10" s="133">
        <f>'Loan 5'!D25</f>
        <v>1961.5093976104188</v>
      </c>
      <c r="I10" s="99" t="s">
        <v>89</v>
      </c>
      <c r="J10" s="100" t="s">
        <v>102</v>
      </c>
      <c r="K10" s="100" t="s">
        <v>91</v>
      </c>
      <c r="L10" s="100" t="s">
        <v>93</v>
      </c>
      <c r="M10" s="101" t="s">
        <v>100</v>
      </c>
      <c r="N10" s="101" t="s">
        <v>94</v>
      </c>
    </row>
    <row r="11" spans="2:16" ht="16.8" customHeight="1" thickBot="1" x14ac:dyDescent="0.35">
      <c r="B11" s="132">
        <f t="shared" ref="B11:B74" ca="1" si="1">IF(AND(C11="",D11="",E11="",F11="",G11=""),"",B10+1)</f>
        <v>3</v>
      </c>
      <c r="C11" s="133">
        <f ca="1">'Loan 1'!D26</f>
        <v>1670.5881996665489</v>
      </c>
      <c r="D11" s="133">
        <f ca="1">'Loan 2'!D26</f>
        <v>1100.9022133924375</v>
      </c>
      <c r="E11" s="133">
        <f ca="1">'Loan 3'!D26</f>
        <v>362.90229843602299</v>
      </c>
      <c r="F11" s="133">
        <f>'Loan 4'!D26</f>
        <v>612.74240333230284</v>
      </c>
      <c r="G11" s="133">
        <f ca="1">'Loan 5'!D26</f>
        <v>1961.5093976104188</v>
      </c>
      <c r="I11" s="104">
        <f>-(C8+D8+E8+F8+G8)</f>
        <v>880000</v>
      </c>
      <c r="J11" s="75">
        <f>SUM(I4:M4)</f>
        <v>8702.2170244997324</v>
      </c>
      <c r="K11" s="102">
        <f>SUM(('Loan Input'!C8*'Loan Input'!C9),('Loan Input'!D8*'Loan Input'!D9),('Loan Input'!E8*'Loan Input'!E9),('Loan Input'!F8*'Loan Input'!F9),('Loan Input'!G8*'Loan Input'!G9))/SUM('Loan Input'!C8:G8)</f>
        <v>5.8068181818181817E-2</v>
      </c>
      <c r="L11" s="75" t="str">
        <f>TRUNC(NPER(K11/12,J11,-I11)/12)&amp; " Years "&amp; ROUNDUP(MOD(NPER(K11/12,J11,-I11),12),0)&amp; " Months"</f>
        <v>11 Years 8 Months</v>
      </c>
      <c r="M11" s="75">
        <f>-CUMIPMT(K11/12,NPER(K11/12,J11,-I11),I11,1,NPER(K11/12,J11,-I11),0)</f>
        <v>331492.21054910601</v>
      </c>
      <c r="N11" s="75">
        <f ca="1">L7-M11</f>
        <v>45997.469518042926</v>
      </c>
    </row>
    <row r="12" spans="2:16" ht="15" thickBot="1" x14ac:dyDescent="0.35">
      <c r="B12" s="132">
        <f t="shared" ca="1" si="1"/>
        <v>4</v>
      </c>
      <c r="C12" s="133">
        <f ca="1">'Loan 1'!D27</f>
        <v>1670.5881996665489</v>
      </c>
      <c r="D12" s="133">
        <f ca="1">'Loan 2'!D27</f>
        <v>1100.9022133924375</v>
      </c>
      <c r="E12" s="133">
        <f ca="1">'Loan 3'!D27</f>
        <v>362.90229843602299</v>
      </c>
      <c r="F12" s="133">
        <f>'Loan 4'!D27</f>
        <v>612.74240333230284</v>
      </c>
      <c r="G12" s="133">
        <f ca="1">'Loan 5'!D27</f>
        <v>1961.5093976104188</v>
      </c>
    </row>
    <row r="13" spans="2:16" ht="21" customHeight="1" thickBot="1" x14ac:dyDescent="0.35">
      <c r="B13" s="132">
        <f t="shared" ca="1" si="1"/>
        <v>5</v>
      </c>
      <c r="C13" s="133">
        <f ca="1">'Loan 1'!D28</f>
        <v>1670.5881996665489</v>
      </c>
      <c r="D13" s="133">
        <f ca="1">'Loan 2'!D28</f>
        <v>1100.9022133924375</v>
      </c>
      <c r="E13" s="133">
        <f ca="1">'Loan 3'!D28</f>
        <v>362.90229843602299</v>
      </c>
      <c r="F13" s="133">
        <f>'Loan 4'!D28</f>
        <v>612.74240333230284</v>
      </c>
      <c r="G13" s="133">
        <f ca="1">'Loan 5'!D28</f>
        <v>1961.5093976104188</v>
      </c>
      <c r="I13" s="126" t="s">
        <v>96</v>
      </c>
      <c r="J13" s="126"/>
      <c r="K13" s="126"/>
      <c r="L13" s="126"/>
      <c r="M13" s="126"/>
      <c r="N13" s="126"/>
      <c r="O13" s="126"/>
      <c r="P13" s="126"/>
    </row>
    <row r="14" spans="2:16" ht="32.4" customHeight="1" thickBot="1" x14ac:dyDescent="0.35">
      <c r="B14" s="132">
        <f t="shared" ca="1" si="1"/>
        <v>6</v>
      </c>
      <c r="C14" s="133">
        <f ca="1">'Loan 1'!D29</f>
        <v>1670.5881996665489</v>
      </c>
      <c r="D14" s="133">
        <f ca="1">'Loan 2'!D29</f>
        <v>1100.9022133924375</v>
      </c>
      <c r="E14" s="133">
        <f ca="1">'Loan 3'!D29</f>
        <v>362.90229843602299</v>
      </c>
      <c r="F14" s="133">
        <f>'Loan 4'!D29</f>
        <v>612.74240333230284</v>
      </c>
      <c r="G14" s="133">
        <f ca="1">'Loan 5'!D29</f>
        <v>1961.5093976104188</v>
      </c>
      <c r="I14" s="99" t="s">
        <v>97</v>
      </c>
      <c r="J14" s="100" t="s">
        <v>89</v>
      </c>
      <c r="K14" s="100" t="s">
        <v>92</v>
      </c>
      <c r="L14" s="100" t="s">
        <v>93</v>
      </c>
      <c r="M14" s="101" t="s">
        <v>98</v>
      </c>
      <c r="N14" s="101" t="s">
        <v>99</v>
      </c>
      <c r="O14" s="101" t="s">
        <v>100</v>
      </c>
      <c r="P14" s="101" t="s">
        <v>94</v>
      </c>
    </row>
    <row r="15" spans="2:16" ht="17.399999999999999" customHeight="1" thickBot="1" x14ac:dyDescent="0.35">
      <c r="B15" s="132">
        <f t="shared" ca="1" si="1"/>
        <v>7</v>
      </c>
      <c r="C15" s="133">
        <f ca="1">'Loan 1'!D30</f>
        <v>1670.5881996665489</v>
      </c>
      <c r="D15" s="133">
        <f ca="1">'Loan 2'!D30</f>
        <v>1100.9022133924375</v>
      </c>
      <c r="E15" s="133">
        <f ca="1">'Loan 3'!D30</f>
        <v>362.90229843602299</v>
      </c>
      <c r="F15" s="133">
        <f>'Loan 4'!D30</f>
        <v>612.74240333230284</v>
      </c>
      <c r="G15" s="133">
        <f ca="1">'Loan 5'!D30</f>
        <v>1961.5093976104188</v>
      </c>
      <c r="I15" s="103">
        <v>2000</v>
      </c>
      <c r="J15" s="103">
        <f>-(C8+D8+E8+F8+G8)</f>
        <v>880000</v>
      </c>
      <c r="K15" s="127">
        <v>5.5E-2</v>
      </c>
      <c r="L15" s="41">
        <v>12</v>
      </c>
      <c r="M15" s="41" t="s">
        <v>8</v>
      </c>
      <c r="N15" s="75">
        <f>-PMT(K15/12,(L15*VLOOKUP(M15,periodic_table,3,FALSE)),(J15+I15))</f>
        <v>8380.5185301745842</v>
      </c>
      <c r="O15" s="75">
        <f>-CUMIPMT(K15/12,L15*12,(I15+J15),1,L15*12,0)</f>
        <v>324794.66834514006</v>
      </c>
      <c r="P15" s="75">
        <f ca="1">L7-O15</f>
        <v>52695.011722008872</v>
      </c>
    </row>
    <row r="16" spans="2:16" ht="15" thickBot="1" x14ac:dyDescent="0.35">
      <c r="B16" s="132">
        <f t="shared" ca="1" si="1"/>
        <v>8</v>
      </c>
      <c r="C16" s="133">
        <f ca="1">'Loan 1'!D31</f>
        <v>1670.5881996665489</v>
      </c>
      <c r="D16" s="133">
        <f ca="1">'Loan 2'!D31</f>
        <v>1100.9022133924375</v>
      </c>
      <c r="E16" s="133">
        <f ca="1">'Loan 3'!D31</f>
        <v>362.90229843602299</v>
      </c>
      <c r="F16" s="133">
        <f>'Loan 4'!D31</f>
        <v>612.74240333230284</v>
      </c>
      <c r="G16" s="133">
        <f ca="1">'Loan 5'!D31</f>
        <v>1961.5093976104188</v>
      </c>
    </row>
    <row r="17" spans="2:17" ht="15" thickBot="1" x14ac:dyDescent="0.35">
      <c r="B17" s="132">
        <f t="shared" ca="1" si="1"/>
        <v>9</v>
      </c>
      <c r="C17" s="133">
        <f ca="1">'Loan 1'!D32</f>
        <v>1670.5881996665489</v>
      </c>
      <c r="D17" s="133">
        <f ca="1">'Loan 2'!D32</f>
        <v>1100.9022133924375</v>
      </c>
      <c r="E17" s="133">
        <f ca="1">'Loan 3'!D32</f>
        <v>362.90229843602299</v>
      </c>
      <c r="F17" s="133">
        <f>'Loan 4'!D32</f>
        <v>612.74240333230284</v>
      </c>
      <c r="G17" s="133">
        <f ca="1">'Loan 5'!D32</f>
        <v>1961.5093976104188</v>
      </c>
      <c r="N17" s="98"/>
      <c r="Q17" s="98"/>
    </row>
    <row r="18" spans="2:17" ht="15" thickBot="1" x14ac:dyDescent="0.35">
      <c r="B18" s="132">
        <f t="shared" ca="1" si="1"/>
        <v>10</v>
      </c>
      <c r="C18" s="133">
        <f ca="1">'Loan 1'!D33</f>
        <v>1670.5881996665489</v>
      </c>
      <c r="D18" s="133">
        <f ca="1">'Loan 2'!D33</f>
        <v>1100.9022133924375</v>
      </c>
      <c r="E18" s="133">
        <f ca="1">'Loan 3'!D33</f>
        <v>362.90229843602299</v>
      </c>
      <c r="F18" s="133">
        <f>'Loan 4'!D33</f>
        <v>612.74240333230284</v>
      </c>
      <c r="G18" s="133">
        <f ca="1">'Loan 5'!D33</f>
        <v>1961.5093976104188</v>
      </c>
      <c r="N18" s="98"/>
    </row>
    <row r="19" spans="2:17" ht="15" thickBot="1" x14ac:dyDescent="0.35">
      <c r="B19" s="132">
        <f t="shared" ca="1" si="1"/>
        <v>11</v>
      </c>
      <c r="C19" s="133">
        <f ca="1">'Loan 1'!D34</f>
        <v>1670.5881996665489</v>
      </c>
      <c r="D19" s="133">
        <f ca="1">'Loan 2'!D34</f>
        <v>1100.9022133924375</v>
      </c>
      <c r="E19" s="133">
        <f ca="1">'Loan 3'!D34</f>
        <v>362.90229843602299</v>
      </c>
      <c r="F19" s="133">
        <f>'Loan 4'!D34</f>
        <v>612.74240333230284</v>
      </c>
      <c r="G19" s="133">
        <f ca="1">'Loan 5'!D34</f>
        <v>1961.5093976104188</v>
      </c>
    </row>
    <row r="20" spans="2:17" ht="15" thickBot="1" x14ac:dyDescent="0.35">
      <c r="B20" s="132">
        <f t="shared" ca="1" si="1"/>
        <v>12</v>
      </c>
      <c r="C20" s="133">
        <f ca="1">'Loan 1'!D35</f>
        <v>1670.5881996665489</v>
      </c>
      <c r="D20" s="133">
        <f ca="1">'Loan 2'!D35</f>
        <v>1100.9022133924375</v>
      </c>
      <c r="E20" s="133">
        <f ca="1">'Loan 3'!D35</f>
        <v>362.90229843602299</v>
      </c>
      <c r="F20" s="133">
        <f>'Loan 4'!D35</f>
        <v>612.74240333230284</v>
      </c>
      <c r="G20" s="133">
        <f ca="1">'Loan 5'!D35</f>
        <v>1961.5093976104188</v>
      </c>
    </row>
    <row r="21" spans="2:17" ht="15" thickBot="1" x14ac:dyDescent="0.35">
      <c r="B21" s="132">
        <f t="shared" ca="1" si="1"/>
        <v>13</v>
      </c>
      <c r="C21" s="133">
        <f ca="1">'Loan 1'!D36</f>
        <v>1670.5881996665489</v>
      </c>
      <c r="D21" s="133">
        <f ca="1">'Loan 2'!D36</f>
        <v>1100.9022133924375</v>
      </c>
      <c r="E21" s="133">
        <f ca="1">'Loan 3'!D36</f>
        <v>362.90229843602299</v>
      </c>
      <c r="F21" s="133">
        <f>'Loan 4'!D36</f>
        <v>612.74240333230284</v>
      </c>
      <c r="G21" s="133">
        <f ca="1">'Loan 5'!D36</f>
        <v>1961.5093976104188</v>
      </c>
      <c r="J21" s="105"/>
    </row>
    <row r="22" spans="2:17" ht="15" thickBot="1" x14ac:dyDescent="0.35">
      <c r="B22" s="132">
        <f t="shared" ca="1" si="1"/>
        <v>14</v>
      </c>
      <c r="C22" s="133">
        <f ca="1">'Loan 1'!D37</f>
        <v>1670.5881996665489</v>
      </c>
      <c r="D22" s="133">
        <f ca="1">'Loan 2'!D37</f>
        <v>1100.9022133924375</v>
      </c>
      <c r="E22" s="133">
        <f ca="1">'Loan 3'!D37</f>
        <v>362.90229843602299</v>
      </c>
      <c r="F22" s="133">
        <f>'Loan 4'!D37</f>
        <v>612.74240333230284</v>
      </c>
      <c r="G22" s="133">
        <f ca="1">'Loan 5'!D37</f>
        <v>1961.5093976104188</v>
      </c>
    </row>
    <row r="23" spans="2:17" ht="15" thickBot="1" x14ac:dyDescent="0.35">
      <c r="B23" s="132">
        <f t="shared" ca="1" si="1"/>
        <v>15</v>
      </c>
      <c r="C23" s="133">
        <f ca="1">'Loan 1'!D38</f>
        <v>1670.5881996665489</v>
      </c>
      <c r="D23" s="133">
        <f ca="1">'Loan 2'!D38</f>
        <v>1100.9022133924375</v>
      </c>
      <c r="E23" s="133">
        <f ca="1">'Loan 3'!D38</f>
        <v>362.90229843602299</v>
      </c>
      <c r="F23" s="133">
        <f>'Loan 4'!D38</f>
        <v>612.74240333230284</v>
      </c>
      <c r="G23" s="133">
        <f ca="1">'Loan 5'!D38</f>
        <v>1961.5093976104188</v>
      </c>
    </row>
    <row r="24" spans="2:17" ht="15" thickBot="1" x14ac:dyDescent="0.35">
      <c r="B24" s="132">
        <f t="shared" ca="1" si="1"/>
        <v>16</v>
      </c>
      <c r="C24" s="133">
        <f ca="1">'Loan 1'!D39</f>
        <v>1670.5881996665489</v>
      </c>
      <c r="D24" s="133">
        <f ca="1">'Loan 2'!D39</f>
        <v>1100.9022133924375</v>
      </c>
      <c r="E24" s="133">
        <f ca="1">'Loan 3'!D39</f>
        <v>362.90229843602299</v>
      </c>
      <c r="F24" s="133">
        <f>'Loan 4'!D39</f>
        <v>612.74240333230284</v>
      </c>
      <c r="G24" s="133">
        <f ca="1">'Loan 5'!D39</f>
        <v>1961.5093976104188</v>
      </c>
    </row>
    <row r="25" spans="2:17" ht="15" thickBot="1" x14ac:dyDescent="0.35">
      <c r="B25" s="132">
        <f t="shared" ca="1" si="1"/>
        <v>17</v>
      </c>
      <c r="C25" s="133">
        <f ca="1">'Loan 1'!D40</f>
        <v>1670.5881996665489</v>
      </c>
      <c r="D25" s="133">
        <f ca="1">'Loan 2'!D40</f>
        <v>1100.9022133924375</v>
      </c>
      <c r="E25" s="133">
        <f ca="1">'Loan 3'!D40</f>
        <v>362.90229843602299</v>
      </c>
      <c r="F25" s="133">
        <f>'Loan 4'!D40</f>
        <v>612.74240333230284</v>
      </c>
      <c r="G25" s="133">
        <f ca="1">'Loan 5'!D40</f>
        <v>1961.5093976104188</v>
      </c>
    </row>
    <row r="26" spans="2:17" ht="15" thickBot="1" x14ac:dyDescent="0.35">
      <c r="B26" s="132">
        <f t="shared" ca="1" si="1"/>
        <v>18</v>
      </c>
      <c r="C26" s="133">
        <f ca="1">'Loan 1'!D41</f>
        <v>1670.5881996665489</v>
      </c>
      <c r="D26" s="133">
        <f ca="1">'Loan 2'!D41</f>
        <v>1100.9022133924375</v>
      </c>
      <c r="E26" s="133">
        <f ca="1">'Loan 3'!D41</f>
        <v>362.90229843602299</v>
      </c>
      <c r="F26" s="133">
        <f>'Loan 4'!D41</f>
        <v>612.74240333230284</v>
      </c>
      <c r="G26" s="133">
        <f ca="1">'Loan 5'!D41</f>
        <v>1961.5093976104188</v>
      </c>
    </row>
    <row r="27" spans="2:17" ht="15" thickBot="1" x14ac:dyDescent="0.35">
      <c r="B27" s="132">
        <f t="shared" ca="1" si="1"/>
        <v>19</v>
      </c>
      <c r="C27" s="133">
        <f ca="1">'Loan 1'!D42</f>
        <v>1670.5881996665489</v>
      </c>
      <c r="D27" s="133">
        <f ca="1">'Loan 2'!D42</f>
        <v>1100.9022133924375</v>
      </c>
      <c r="E27" s="133">
        <f ca="1">'Loan 3'!D42</f>
        <v>362.90229843602299</v>
      </c>
      <c r="F27" s="133">
        <f>'Loan 4'!D42</f>
        <v>612.74240333230284</v>
      </c>
      <c r="G27" s="133">
        <f ca="1">'Loan 5'!D42</f>
        <v>1961.5093976104188</v>
      </c>
    </row>
    <row r="28" spans="2:17" ht="15" thickBot="1" x14ac:dyDescent="0.35">
      <c r="B28" s="132">
        <f t="shared" ca="1" si="1"/>
        <v>20</v>
      </c>
      <c r="C28" s="133">
        <f ca="1">'Loan 1'!D43</f>
        <v>1670.5881996665489</v>
      </c>
      <c r="D28" s="133">
        <f ca="1">'Loan 2'!D43</f>
        <v>1100.9022133924375</v>
      </c>
      <c r="E28" s="133">
        <f ca="1">'Loan 3'!D43</f>
        <v>362.90229843602299</v>
      </c>
      <c r="F28" s="133">
        <f>'Loan 4'!D43</f>
        <v>612.74240333230284</v>
      </c>
      <c r="G28" s="133">
        <f ca="1">'Loan 5'!D43</f>
        <v>1961.5093976104188</v>
      </c>
    </row>
    <row r="29" spans="2:17" ht="15" thickBot="1" x14ac:dyDescent="0.35">
      <c r="B29" s="132">
        <f t="shared" ca="1" si="1"/>
        <v>21</v>
      </c>
      <c r="C29" s="133">
        <f ca="1">'Loan 1'!D44</f>
        <v>1670.5881996665489</v>
      </c>
      <c r="D29" s="133">
        <f ca="1">'Loan 2'!D44</f>
        <v>1100.9022133924375</v>
      </c>
      <c r="E29" s="133">
        <f ca="1">'Loan 3'!D44</f>
        <v>362.90229843602299</v>
      </c>
      <c r="F29" s="133">
        <f>'Loan 4'!D44</f>
        <v>612.74240333230284</v>
      </c>
      <c r="G29" s="133">
        <f ca="1">'Loan 5'!D44</f>
        <v>1961.5093976104188</v>
      </c>
    </row>
    <row r="30" spans="2:17" ht="15" thickBot="1" x14ac:dyDescent="0.35">
      <c r="B30" s="132">
        <f t="shared" ca="1" si="1"/>
        <v>22</v>
      </c>
      <c r="C30" s="133">
        <f ca="1">'Loan 1'!D45</f>
        <v>1670.5881996665489</v>
      </c>
      <c r="D30" s="133">
        <f ca="1">'Loan 2'!D45</f>
        <v>1100.9022133924375</v>
      </c>
      <c r="E30" s="133">
        <f ca="1">'Loan 3'!D45</f>
        <v>362.90229843602299</v>
      </c>
      <c r="F30" s="133">
        <f>'Loan 4'!D45</f>
        <v>612.74240333230284</v>
      </c>
      <c r="G30" s="133">
        <f ca="1">'Loan 5'!D45</f>
        <v>1961.5093976104188</v>
      </c>
    </row>
    <row r="31" spans="2:17" ht="15" thickBot="1" x14ac:dyDescent="0.35">
      <c r="B31" s="132">
        <f t="shared" ca="1" si="1"/>
        <v>23</v>
      </c>
      <c r="C31" s="133">
        <f ca="1">'Loan 1'!D46</f>
        <v>1670.5881996665489</v>
      </c>
      <c r="D31" s="133">
        <f ca="1">'Loan 2'!D46</f>
        <v>1100.9022133924375</v>
      </c>
      <c r="E31" s="133">
        <f ca="1">'Loan 3'!D46</f>
        <v>362.90229843602299</v>
      </c>
      <c r="F31" s="133">
        <f>'Loan 4'!D46</f>
        <v>612.74240333230284</v>
      </c>
      <c r="G31" s="133">
        <f ca="1">'Loan 5'!D46</f>
        <v>1961.5093976104188</v>
      </c>
    </row>
    <row r="32" spans="2:17" ht="15" thickBot="1" x14ac:dyDescent="0.35">
      <c r="B32" s="132">
        <f t="shared" ca="1" si="1"/>
        <v>24</v>
      </c>
      <c r="C32" s="133">
        <f ca="1">'Loan 1'!D47</f>
        <v>1670.5881996665489</v>
      </c>
      <c r="D32" s="133">
        <f ca="1">'Loan 2'!D47</f>
        <v>1100.9022133924375</v>
      </c>
      <c r="E32" s="133">
        <f ca="1">'Loan 3'!D47</f>
        <v>362.90229843602299</v>
      </c>
      <c r="F32" s="133">
        <f>'Loan 4'!D47</f>
        <v>612.74240333230284</v>
      </c>
      <c r="G32" s="133">
        <f ca="1">'Loan 5'!D47</f>
        <v>1961.5093976104188</v>
      </c>
    </row>
    <row r="33" spans="2:7" ht="15" thickBot="1" x14ac:dyDescent="0.35">
      <c r="B33" s="132">
        <f t="shared" ca="1" si="1"/>
        <v>25</v>
      </c>
      <c r="C33" s="133">
        <f ca="1">'Loan 1'!D48</f>
        <v>1670.5881996665489</v>
      </c>
      <c r="D33" s="133">
        <f ca="1">'Loan 2'!D48</f>
        <v>1100.9022133924375</v>
      </c>
      <c r="E33" s="133">
        <f ca="1">'Loan 3'!D48</f>
        <v>362.90229843602299</v>
      </c>
      <c r="F33" s="133">
        <f>'Loan 4'!D48</f>
        <v>612.74240333230284</v>
      </c>
      <c r="G33" s="133">
        <f ca="1">'Loan 5'!D48</f>
        <v>1961.5093976104188</v>
      </c>
    </row>
    <row r="34" spans="2:7" ht="15" thickBot="1" x14ac:dyDescent="0.35">
      <c r="B34" s="132">
        <f t="shared" ca="1" si="1"/>
        <v>26</v>
      </c>
      <c r="C34" s="133">
        <f ca="1">'Loan 1'!D49</f>
        <v>1670.5881996665489</v>
      </c>
      <c r="D34" s="133">
        <f ca="1">'Loan 2'!D49</f>
        <v>1100.9022133924375</v>
      </c>
      <c r="E34" s="133">
        <f ca="1">'Loan 3'!D49</f>
        <v>362.90229843602299</v>
      </c>
      <c r="F34" s="133">
        <f>'Loan 4'!D49</f>
        <v>612.74240333230284</v>
      </c>
      <c r="G34" s="133">
        <f ca="1">'Loan 5'!D49</f>
        <v>1961.5093976104188</v>
      </c>
    </row>
    <row r="35" spans="2:7" ht="15" thickBot="1" x14ac:dyDescent="0.35">
      <c r="B35" s="132">
        <f t="shared" ca="1" si="1"/>
        <v>27</v>
      </c>
      <c r="C35" s="133">
        <f ca="1">'Loan 1'!D50</f>
        <v>1670.5881996665489</v>
      </c>
      <c r="D35" s="133">
        <f ca="1">'Loan 2'!D50</f>
        <v>1100.9022133924375</v>
      </c>
      <c r="E35" s="133">
        <f ca="1">'Loan 3'!D50</f>
        <v>362.90229843602299</v>
      </c>
      <c r="F35" s="133">
        <f>'Loan 4'!D50</f>
        <v>612.74240333230284</v>
      </c>
      <c r="G35" s="133">
        <f ca="1">'Loan 5'!D50</f>
        <v>1961.5093976104188</v>
      </c>
    </row>
    <row r="36" spans="2:7" ht="15" thickBot="1" x14ac:dyDescent="0.35">
      <c r="B36" s="132">
        <f t="shared" ca="1" si="1"/>
        <v>28</v>
      </c>
      <c r="C36" s="133">
        <f ca="1">'Loan 1'!D51</f>
        <v>1670.5881996665489</v>
      </c>
      <c r="D36" s="133">
        <f ca="1">'Loan 2'!D51</f>
        <v>1100.9022133924375</v>
      </c>
      <c r="E36" s="133">
        <f ca="1">'Loan 3'!D51</f>
        <v>362.90229843602299</v>
      </c>
      <c r="F36" s="133">
        <f>'Loan 4'!D51</f>
        <v>612.74240333230284</v>
      </c>
      <c r="G36" s="133">
        <f ca="1">'Loan 5'!D51</f>
        <v>1961.5093976104188</v>
      </c>
    </row>
    <row r="37" spans="2:7" ht="15" thickBot="1" x14ac:dyDescent="0.35">
      <c r="B37" s="132">
        <f t="shared" ca="1" si="1"/>
        <v>29</v>
      </c>
      <c r="C37" s="133">
        <f ca="1">'Loan 1'!D52</f>
        <v>1670.5881996665489</v>
      </c>
      <c r="D37" s="133">
        <f ca="1">'Loan 2'!D52</f>
        <v>1100.9022133924375</v>
      </c>
      <c r="E37" s="133">
        <f ca="1">'Loan 3'!D52</f>
        <v>362.90229843602299</v>
      </c>
      <c r="F37" s="133">
        <f>'Loan 4'!D52</f>
        <v>612.74240333230284</v>
      </c>
      <c r="G37" s="133">
        <f ca="1">'Loan 5'!D52</f>
        <v>1961.5093976104188</v>
      </c>
    </row>
    <row r="38" spans="2:7" ht="15" thickBot="1" x14ac:dyDescent="0.35">
      <c r="B38" s="132">
        <f t="shared" ca="1" si="1"/>
        <v>30</v>
      </c>
      <c r="C38" s="133">
        <f ca="1">'Loan 1'!D53</f>
        <v>1670.5881996665489</v>
      </c>
      <c r="D38" s="133">
        <f ca="1">'Loan 2'!D53</f>
        <v>1100.9022133924375</v>
      </c>
      <c r="E38" s="133">
        <f ca="1">'Loan 3'!D53</f>
        <v>362.90229843602299</v>
      </c>
      <c r="F38" s="133">
        <f>'Loan 4'!D53</f>
        <v>612.74240333230284</v>
      </c>
      <c r="G38" s="133">
        <f ca="1">'Loan 5'!D53</f>
        <v>1961.5093976104188</v>
      </c>
    </row>
    <row r="39" spans="2:7" ht="15" thickBot="1" x14ac:dyDescent="0.35">
      <c r="B39" s="132">
        <f t="shared" ca="1" si="1"/>
        <v>31</v>
      </c>
      <c r="C39" s="133">
        <f ca="1">'Loan 1'!D54</f>
        <v>1670.5881996665489</v>
      </c>
      <c r="D39" s="133">
        <f ca="1">'Loan 2'!D54</f>
        <v>1100.9022133924375</v>
      </c>
      <c r="E39" s="133">
        <f ca="1">'Loan 3'!D54</f>
        <v>362.90229843602299</v>
      </c>
      <c r="F39" s="133">
        <f>'Loan 4'!D54</f>
        <v>612.74240333230284</v>
      </c>
      <c r="G39" s="133">
        <f ca="1">'Loan 5'!D54</f>
        <v>1961.5093976104188</v>
      </c>
    </row>
    <row r="40" spans="2:7" ht="15" thickBot="1" x14ac:dyDescent="0.35">
      <c r="B40" s="132">
        <f t="shared" ca="1" si="1"/>
        <v>32</v>
      </c>
      <c r="C40" s="133">
        <f ca="1">'Loan 1'!D55</f>
        <v>1670.5881996665489</v>
      </c>
      <c r="D40" s="133">
        <f ca="1">'Loan 2'!D55</f>
        <v>1100.9022133924375</v>
      </c>
      <c r="E40" s="133">
        <f ca="1">'Loan 3'!D55</f>
        <v>362.90229843602299</v>
      </c>
      <c r="F40" s="133">
        <f>'Loan 4'!D55</f>
        <v>612.74240333230284</v>
      </c>
      <c r="G40" s="133">
        <f ca="1">'Loan 5'!D55</f>
        <v>1961.5093976104188</v>
      </c>
    </row>
    <row r="41" spans="2:7" ht="15" thickBot="1" x14ac:dyDescent="0.35">
      <c r="B41" s="132">
        <f t="shared" ca="1" si="1"/>
        <v>33</v>
      </c>
      <c r="C41" s="133">
        <f ca="1">'Loan 1'!D56</f>
        <v>1670.5881996665489</v>
      </c>
      <c r="D41" s="133">
        <f ca="1">'Loan 2'!D56</f>
        <v>1100.9022133924375</v>
      </c>
      <c r="E41" s="133">
        <f ca="1">'Loan 3'!D56</f>
        <v>362.90229843602299</v>
      </c>
      <c r="F41" s="133">
        <f>'Loan 4'!D56</f>
        <v>612.74240333230284</v>
      </c>
      <c r="G41" s="133">
        <f ca="1">'Loan 5'!D56</f>
        <v>1961.5093976104188</v>
      </c>
    </row>
    <row r="42" spans="2:7" ht="15" thickBot="1" x14ac:dyDescent="0.35">
      <c r="B42" s="132">
        <f t="shared" ca="1" si="1"/>
        <v>34</v>
      </c>
      <c r="C42" s="133">
        <f ca="1">'Loan 1'!D57</f>
        <v>1670.5881996665489</v>
      </c>
      <c r="D42" s="133">
        <f ca="1">'Loan 2'!D57</f>
        <v>1100.9022133924375</v>
      </c>
      <c r="E42" s="133">
        <f ca="1">'Loan 3'!D57</f>
        <v>362.90229843602299</v>
      </c>
      <c r="F42" s="133">
        <f>'Loan 4'!D57</f>
        <v>612.74240333230284</v>
      </c>
      <c r="G42" s="133">
        <f ca="1">'Loan 5'!D57</f>
        <v>1961.5093976104188</v>
      </c>
    </row>
    <row r="43" spans="2:7" ht="15" thickBot="1" x14ac:dyDescent="0.35">
      <c r="B43" s="132">
        <f t="shared" ca="1" si="1"/>
        <v>35</v>
      </c>
      <c r="C43" s="133">
        <f ca="1">'Loan 1'!D58</f>
        <v>1670.5881996665489</v>
      </c>
      <c r="D43" s="133">
        <f ca="1">'Loan 2'!D58</f>
        <v>1100.9022133924375</v>
      </c>
      <c r="E43" s="133">
        <f ca="1">'Loan 3'!D58</f>
        <v>362.90229843602299</v>
      </c>
      <c r="F43" s="133">
        <f>'Loan 4'!D58</f>
        <v>612.74240333230284</v>
      </c>
      <c r="G43" s="133">
        <f ca="1">'Loan 5'!D58</f>
        <v>1961.5093976104188</v>
      </c>
    </row>
    <row r="44" spans="2:7" ht="15" thickBot="1" x14ac:dyDescent="0.35">
      <c r="B44" s="132">
        <f t="shared" ca="1" si="1"/>
        <v>36</v>
      </c>
      <c r="C44" s="133">
        <f ca="1">'Loan 1'!D59</f>
        <v>1670.5881996665489</v>
      </c>
      <c r="D44" s="133">
        <f ca="1">'Loan 2'!D59</f>
        <v>1100.9022133924375</v>
      </c>
      <c r="E44" s="133">
        <f ca="1">'Loan 3'!D59</f>
        <v>362.90229843602299</v>
      </c>
      <c r="F44" s="133">
        <f>'Loan 4'!D59</f>
        <v>612.74240333230284</v>
      </c>
      <c r="G44" s="133">
        <f ca="1">'Loan 5'!D59</f>
        <v>1961.5093976104188</v>
      </c>
    </row>
    <row r="45" spans="2:7" ht="15" thickBot="1" x14ac:dyDescent="0.35">
      <c r="B45" s="132">
        <f t="shared" ca="1" si="1"/>
        <v>37</v>
      </c>
      <c r="C45" s="133">
        <f ca="1">'Loan 1'!D60</f>
        <v>1670.5881996665489</v>
      </c>
      <c r="D45" s="133">
        <f ca="1">'Loan 2'!D60</f>
        <v>1100.9022133924375</v>
      </c>
      <c r="E45" s="133">
        <f ca="1">'Loan 3'!D60</f>
        <v>362.90229843602299</v>
      </c>
      <c r="F45" s="133">
        <f>'Loan 4'!D60</f>
        <v>612.74240333230284</v>
      </c>
      <c r="G45" s="133">
        <f ca="1">'Loan 5'!D60</f>
        <v>1961.5093976104188</v>
      </c>
    </row>
    <row r="46" spans="2:7" ht="15" thickBot="1" x14ac:dyDescent="0.35">
      <c r="B46" s="132">
        <f t="shared" ca="1" si="1"/>
        <v>38</v>
      </c>
      <c r="C46" s="133">
        <f ca="1">'Loan 1'!D61</f>
        <v>1670.5881996665489</v>
      </c>
      <c r="D46" s="133">
        <f ca="1">'Loan 2'!D61</f>
        <v>1100.9022133924375</v>
      </c>
      <c r="E46" s="133">
        <f ca="1">'Loan 3'!D61</f>
        <v>362.90229843602299</v>
      </c>
      <c r="F46" s="133">
        <f>'Loan 4'!D61</f>
        <v>612.74240333230284</v>
      </c>
      <c r="G46" s="133">
        <f ca="1">'Loan 5'!D61</f>
        <v>1961.5093976104188</v>
      </c>
    </row>
    <row r="47" spans="2:7" ht="15" thickBot="1" x14ac:dyDescent="0.35">
      <c r="B47" s="132">
        <f t="shared" ca="1" si="1"/>
        <v>39</v>
      </c>
      <c r="C47" s="133">
        <f ca="1">'Loan 1'!D62</f>
        <v>1670.5881996665489</v>
      </c>
      <c r="D47" s="133">
        <f ca="1">'Loan 2'!D62</f>
        <v>1100.9022133924375</v>
      </c>
      <c r="E47" s="133">
        <f ca="1">'Loan 3'!D62</f>
        <v>362.90229843602299</v>
      </c>
      <c r="F47" s="133">
        <f>'Loan 4'!D62</f>
        <v>612.74240333230284</v>
      </c>
      <c r="G47" s="133">
        <f ca="1">'Loan 5'!D62</f>
        <v>1961.5093976104188</v>
      </c>
    </row>
    <row r="48" spans="2:7" ht="15" thickBot="1" x14ac:dyDescent="0.35">
      <c r="B48" s="132">
        <f t="shared" ca="1" si="1"/>
        <v>40</v>
      </c>
      <c r="C48" s="133">
        <f ca="1">'Loan 1'!D63</f>
        <v>1670.5881996665489</v>
      </c>
      <c r="D48" s="133">
        <f ca="1">'Loan 2'!D63</f>
        <v>1100.9022133924375</v>
      </c>
      <c r="E48" s="133">
        <f ca="1">'Loan 3'!D63</f>
        <v>362.90229843602299</v>
      </c>
      <c r="F48" s="133">
        <f>'Loan 4'!D63</f>
        <v>612.74240333230284</v>
      </c>
      <c r="G48" s="133">
        <f ca="1">'Loan 5'!D63</f>
        <v>1961.5093976104188</v>
      </c>
    </row>
    <row r="49" spans="2:7" ht="15" thickBot="1" x14ac:dyDescent="0.35">
      <c r="B49" s="132">
        <f t="shared" ca="1" si="1"/>
        <v>41</v>
      </c>
      <c r="C49" s="133">
        <f ca="1">'Loan 1'!D64</f>
        <v>1670.5881996665489</v>
      </c>
      <c r="D49" s="133">
        <f ca="1">'Loan 2'!D64</f>
        <v>1100.9022133924375</v>
      </c>
      <c r="E49" s="133">
        <f ca="1">'Loan 3'!D64</f>
        <v>362.90229843602299</v>
      </c>
      <c r="F49" s="133">
        <f>'Loan 4'!D64</f>
        <v>612.74240333230284</v>
      </c>
      <c r="G49" s="133">
        <f ca="1">'Loan 5'!D64</f>
        <v>1961.5093976104188</v>
      </c>
    </row>
    <row r="50" spans="2:7" ht="15" thickBot="1" x14ac:dyDescent="0.35">
      <c r="B50" s="132">
        <f t="shared" ca="1" si="1"/>
        <v>42</v>
      </c>
      <c r="C50" s="133">
        <f ca="1">'Loan 1'!D65</f>
        <v>1670.5881996665489</v>
      </c>
      <c r="D50" s="133">
        <f ca="1">'Loan 2'!D65</f>
        <v>1100.9022133924375</v>
      </c>
      <c r="E50" s="133">
        <f ca="1">'Loan 3'!D65</f>
        <v>362.90229843602299</v>
      </c>
      <c r="F50" s="133">
        <f>'Loan 4'!D65</f>
        <v>612.74240333230284</v>
      </c>
      <c r="G50" s="133">
        <f ca="1">'Loan 5'!D65</f>
        <v>1961.5093976104188</v>
      </c>
    </row>
    <row r="51" spans="2:7" ht="15" thickBot="1" x14ac:dyDescent="0.35">
      <c r="B51" s="132">
        <f t="shared" ca="1" si="1"/>
        <v>43</v>
      </c>
      <c r="C51" s="133">
        <f ca="1">'Loan 1'!D66</f>
        <v>1670.5881996665489</v>
      </c>
      <c r="D51" s="133">
        <f ca="1">'Loan 2'!D66</f>
        <v>1100.9022133924375</v>
      </c>
      <c r="E51" s="133">
        <f ca="1">'Loan 3'!D66</f>
        <v>362.90229843602299</v>
      </c>
      <c r="F51" s="133">
        <f>'Loan 4'!D66</f>
        <v>612.74240333230284</v>
      </c>
      <c r="G51" s="133">
        <f ca="1">'Loan 5'!D66</f>
        <v>1961.5093976104188</v>
      </c>
    </row>
    <row r="52" spans="2:7" ht="15" thickBot="1" x14ac:dyDescent="0.35">
      <c r="B52" s="132">
        <f t="shared" ca="1" si="1"/>
        <v>44</v>
      </c>
      <c r="C52" s="133">
        <f ca="1">'Loan 1'!D67</f>
        <v>1670.5881996665489</v>
      </c>
      <c r="D52" s="133">
        <f ca="1">'Loan 2'!D67</f>
        <v>1100.9022133924375</v>
      </c>
      <c r="E52" s="133">
        <f ca="1">'Loan 3'!D67</f>
        <v>362.90229843602299</v>
      </c>
      <c r="F52" s="133">
        <f>'Loan 4'!D67</f>
        <v>612.74240333230284</v>
      </c>
      <c r="G52" s="133">
        <f ca="1">'Loan 5'!D67</f>
        <v>1961.5093976104188</v>
      </c>
    </row>
    <row r="53" spans="2:7" ht="15" thickBot="1" x14ac:dyDescent="0.35">
      <c r="B53" s="132">
        <f t="shared" ca="1" si="1"/>
        <v>45</v>
      </c>
      <c r="C53" s="133">
        <f ca="1">'Loan 1'!D68</f>
        <v>1670.5881996665489</v>
      </c>
      <c r="D53" s="133">
        <f ca="1">'Loan 2'!D68</f>
        <v>1100.9022133924375</v>
      </c>
      <c r="E53" s="133">
        <f ca="1">'Loan 3'!D68</f>
        <v>362.90229843602299</v>
      </c>
      <c r="F53" s="133">
        <f>'Loan 4'!D68</f>
        <v>612.74240333230284</v>
      </c>
      <c r="G53" s="133">
        <f ca="1">'Loan 5'!D68</f>
        <v>1961.5093976104188</v>
      </c>
    </row>
    <row r="54" spans="2:7" ht="15" thickBot="1" x14ac:dyDescent="0.35">
      <c r="B54" s="132">
        <f t="shared" ca="1" si="1"/>
        <v>46</v>
      </c>
      <c r="C54" s="133">
        <f ca="1">'Loan 1'!D69</f>
        <v>1670.5881996665489</v>
      </c>
      <c r="D54" s="133">
        <f ca="1">'Loan 2'!D69</f>
        <v>1100.9022133924375</v>
      </c>
      <c r="E54" s="133">
        <f ca="1">'Loan 3'!D69</f>
        <v>362.90229843602299</v>
      </c>
      <c r="F54" s="133">
        <f>'Loan 4'!D69</f>
        <v>612.74240333230284</v>
      </c>
      <c r="G54" s="133">
        <f ca="1">'Loan 5'!D69</f>
        <v>1961.5093976104188</v>
      </c>
    </row>
    <row r="55" spans="2:7" ht="15" thickBot="1" x14ac:dyDescent="0.35">
      <c r="B55" s="132">
        <f t="shared" ca="1" si="1"/>
        <v>47</v>
      </c>
      <c r="C55" s="133">
        <f ca="1">'Loan 1'!D70</f>
        <v>1670.5881996665489</v>
      </c>
      <c r="D55" s="133">
        <f ca="1">'Loan 2'!D70</f>
        <v>1100.9022133924375</v>
      </c>
      <c r="E55" s="133">
        <f ca="1">'Loan 3'!D70</f>
        <v>362.90229843602299</v>
      </c>
      <c r="F55" s="133">
        <f>'Loan 4'!D70</f>
        <v>612.74240333230284</v>
      </c>
      <c r="G55" s="133">
        <f ca="1">'Loan 5'!D70</f>
        <v>1961.5093976104188</v>
      </c>
    </row>
    <row r="56" spans="2:7" ht="15" thickBot="1" x14ac:dyDescent="0.35">
      <c r="B56" s="132">
        <f t="shared" ca="1" si="1"/>
        <v>48</v>
      </c>
      <c r="C56" s="133">
        <f ca="1">'Loan 1'!D71</f>
        <v>1670.5881996665489</v>
      </c>
      <c r="D56" s="133">
        <f ca="1">'Loan 2'!D71</f>
        <v>1100.9022133924375</v>
      </c>
      <c r="E56" s="133">
        <f ca="1">'Loan 3'!D71</f>
        <v>362.90229843602299</v>
      </c>
      <c r="F56" s="133">
        <f>'Loan 4'!D71</f>
        <v>612.74240333230284</v>
      </c>
      <c r="G56" s="133">
        <f ca="1">'Loan 5'!D71</f>
        <v>1961.5093976104188</v>
      </c>
    </row>
    <row r="57" spans="2:7" ht="15" thickBot="1" x14ac:dyDescent="0.35">
      <c r="B57" s="132">
        <f t="shared" ca="1" si="1"/>
        <v>49</v>
      </c>
      <c r="C57" s="133">
        <f ca="1">'Loan 1'!D72</f>
        <v>1670.5881996665489</v>
      </c>
      <c r="D57" s="133">
        <f ca="1">'Loan 2'!D72</f>
        <v>1100.9022133924375</v>
      </c>
      <c r="E57" s="133">
        <f ca="1">'Loan 3'!D72</f>
        <v>362.90229843602299</v>
      </c>
      <c r="F57" s="133">
        <f>'Loan 4'!D72</f>
        <v>612.74240333230284</v>
      </c>
      <c r="G57" s="133">
        <f ca="1">'Loan 5'!D72</f>
        <v>1961.5093976104188</v>
      </c>
    </row>
    <row r="58" spans="2:7" ht="15" thickBot="1" x14ac:dyDescent="0.35">
      <c r="B58" s="132">
        <f t="shared" ca="1" si="1"/>
        <v>50</v>
      </c>
      <c r="C58" s="133">
        <f ca="1">'Loan 1'!D73</f>
        <v>1670.5881996665489</v>
      </c>
      <c r="D58" s="133">
        <f ca="1">'Loan 2'!D73</f>
        <v>1100.9022133924375</v>
      </c>
      <c r="E58" s="133">
        <f ca="1">'Loan 3'!D73</f>
        <v>362.90229843602299</v>
      </c>
      <c r="F58" s="133">
        <f>'Loan 4'!D73</f>
        <v>612.74240333230284</v>
      </c>
      <c r="G58" s="133">
        <f ca="1">'Loan 5'!D73</f>
        <v>1961.5093976104188</v>
      </c>
    </row>
    <row r="59" spans="2:7" ht="15" thickBot="1" x14ac:dyDescent="0.35">
      <c r="B59" s="132">
        <f t="shared" ca="1" si="1"/>
        <v>51</v>
      </c>
      <c r="C59" s="133">
        <f ca="1">'Loan 1'!D74</f>
        <v>1670.5881996665489</v>
      </c>
      <c r="D59" s="133">
        <f ca="1">'Loan 2'!D74</f>
        <v>1100.9022133924375</v>
      </c>
      <c r="E59" s="133">
        <f ca="1">'Loan 3'!D74</f>
        <v>362.90229843602299</v>
      </c>
      <c r="F59" s="133">
        <f>'Loan 4'!D74</f>
        <v>612.74240333230284</v>
      </c>
      <c r="G59" s="133">
        <f ca="1">'Loan 5'!D74</f>
        <v>1961.5093976104188</v>
      </c>
    </row>
    <row r="60" spans="2:7" ht="15" thickBot="1" x14ac:dyDescent="0.35">
      <c r="B60" s="132">
        <f t="shared" ca="1" si="1"/>
        <v>52</v>
      </c>
      <c r="C60" s="133">
        <f ca="1">'Loan 1'!D75</f>
        <v>1670.5881996665489</v>
      </c>
      <c r="D60" s="133">
        <f ca="1">'Loan 2'!D75</f>
        <v>1100.9022133924375</v>
      </c>
      <c r="E60" s="133">
        <f ca="1">'Loan 3'!D75</f>
        <v>362.90229843602299</v>
      </c>
      <c r="F60" s="133">
        <f>'Loan 4'!D75</f>
        <v>612.74240333230284</v>
      </c>
      <c r="G60" s="133">
        <f ca="1">'Loan 5'!D75</f>
        <v>1961.5093976104188</v>
      </c>
    </row>
    <row r="61" spans="2:7" ht="15" thickBot="1" x14ac:dyDescent="0.35">
      <c r="B61" s="132">
        <f t="shared" ca="1" si="1"/>
        <v>53</v>
      </c>
      <c r="C61" s="133">
        <f ca="1">'Loan 1'!D76</f>
        <v>1670.5881996665489</v>
      </c>
      <c r="D61" s="133">
        <f ca="1">'Loan 2'!D76</f>
        <v>1100.9022133924375</v>
      </c>
      <c r="E61" s="133">
        <f ca="1">'Loan 3'!D76</f>
        <v>362.90229843602299</v>
      </c>
      <c r="F61" s="133">
        <f>'Loan 4'!D76</f>
        <v>612.74240333230284</v>
      </c>
      <c r="G61" s="133">
        <f ca="1">'Loan 5'!D76</f>
        <v>1961.5093976104188</v>
      </c>
    </row>
    <row r="62" spans="2:7" ht="15" thickBot="1" x14ac:dyDescent="0.35">
      <c r="B62" s="132">
        <f t="shared" ca="1" si="1"/>
        <v>54</v>
      </c>
      <c r="C62" s="133">
        <f ca="1">'Loan 1'!D77</f>
        <v>1670.5881996665489</v>
      </c>
      <c r="D62" s="133">
        <f ca="1">'Loan 2'!D77</f>
        <v>1100.9022133924375</v>
      </c>
      <c r="E62" s="133">
        <f ca="1">'Loan 3'!D77</f>
        <v>362.90229843602299</v>
      </c>
      <c r="F62" s="133">
        <f>'Loan 4'!D77</f>
        <v>612.74240333230284</v>
      </c>
      <c r="G62" s="133">
        <f ca="1">'Loan 5'!D77</f>
        <v>1961.5093976104188</v>
      </c>
    </row>
    <row r="63" spans="2:7" ht="15" thickBot="1" x14ac:dyDescent="0.35">
      <c r="B63" s="132">
        <f t="shared" ca="1" si="1"/>
        <v>55</v>
      </c>
      <c r="C63" s="133">
        <f ca="1">'Loan 1'!D78</f>
        <v>1670.5881996665489</v>
      </c>
      <c r="D63" s="133">
        <f ca="1">'Loan 2'!D78</f>
        <v>1100.9022133924375</v>
      </c>
      <c r="E63" s="133">
        <f ca="1">'Loan 3'!D78</f>
        <v>362.90229843602299</v>
      </c>
      <c r="F63" s="133">
        <f ca="1">'Loan 4'!D78</f>
        <v>612.74240333230284</v>
      </c>
      <c r="G63" s="133">
        <f ca="1">'Loan 5'!D78</f>
        <v>1961.5093976104188</v>
      </c>
    </row>
    <row r="64" spans="2:7" ht="15" thickBot="1" x14ac:dyDescent="0.35">
      <c r="B64" s="132">
        <f t="shared" ca="1" si="1"/>
        <v>56</v>
      </c>
      <c r="C64" s="133">
        <f ca="1">'Loan 1'!D79</f>
        <v>1670.5881996665489</v>
      </c>
      <c r="D64" s="133">
        <f ca="1">'Loan 2'!D79</f>
        <v>1100.9022133924375</v>
      </c>
      <c r="E64" s="133">
        <f ca="1">'Loan 3'!D79</f>
        <v>362.90229843602299</v>
      </c>
      <c r="F64" s="133">
        <f ca="1">'Loan 4'!D79</f>
        <v>612.74240333230284</v>
      </c>
      <c r="G64" s="133">
        <f ca="1">'Loan 5'!D79</f>
        <v>1961.5093976104188</v>
      </c>
    </row>
    <row r="65" spans="2:7" ht="15" thickBot="1" x14ac:dyDescent="0.35">
      <c r="B65" s="132">
        <f t="shared" ca="1" si="1"/>
        <v>57</v>
      </c>
      <c r="C65" s="133">
        <f ca="1">'Loan 1'!D80</f>
        <v>1670.5881996665489</v>
      </c>
      <c r="D65" s="133">
        <f ca="1">'Loan 2'!D80</f>
        <v>1100.9022133924375</v>
      </c>
      <c r="E65" s="133">
        <f ca="1">'Loan 3'!D80</f>
        <v>362.90229843602299</v>
      </c>
      <c r="F65" s="133">
        <f ca="1">'Loan 4'!D80</f>
        <v>612.74240333230284</v>
      </c>
      <c r="G65" s="133">
        <f ca="1">'Loan 5'!D80</f>
        <v>1961.5093976104188</v>
      </c>
    </row>
    <row r="66" spans="2:7" ht="15" thickBot="1" x14ac:dyDescent="0.35">
      <c r="B66" s="132">
        <f t="shared" ca="1" si="1"/>
        <v>58</v>
      </c>
      <c r="C66" s="133">
        <f ca="1">'Loan 1'!D81</f>
        <v>1670.5881996665489</v>
      </c>
      <c r="D66" s="133">
        <f ca="1">'Loan 2'!D81</f>
        <v>1100.9022133924375</v>
      </c>
      <c r="E66" s="133">
        <f ca="1">'Loan 3'!D81</f>
        <v>362.90229843602299</v>
      </c>
      <c r="F66" s="133">
        <f ca="1">'Loan 4'!D81</f>
        <v>612.74240333230284</v>
      </c>
      <c r="G66" s="133">
        <f ca="1">'Loan 5'!D81</f>
        <v>1961.5093976104188</v>
      </c>
    </row>
    <row r="67" spans="2:7" ht="15" thickBot="1" x14ac:dyDescent="0.35">
      <c r="B67" s="132">
        <f t="shared" ca="1" si="1"/>
        <v>59</v>
      </c>
      <c r="C67" s="133">
        <f ca="1">'Loan 1'!D82</f>
        <v>1670.5881996665489</v>
      </c>
      <c r="D67" s="133">
        <f ca="1">'Loan 2'!D82</f>
        <v>1100.9022133924375</v>
      </c>
      <c r="E67" s="133">
        <f ca="1">'Loan 3'!D82</f>
        <v>362.90229843602299</v>
      </c>
      <c r="F67" s="133">
        <f ca="1">'Loan 4'!D82</f>
        <v>612.74240333230284</v>
      </c>
      <c r="G67" s="133">
        <f ca="1">'Loan 5'!D82</f>
        <v>1961.5093976104188</v>
      </c>
    </row>
    <row r="68" spans="2:7" ht="15" thickBot="1" x14ac:dyDescent="0.35">
      <c r="B68" s="132">
        <f t="shared" ca="1" si="1"/>
        <v>60</v>
      </c>
      <c r="C68" s="133">
        <f ca="1">'Loan 1'!D83</f>
        <v>1670.5881996665489</v>
      </c>
      <c r="D68" s="133">
        <f ca="1">'Loan 2'!D83</f>
        <v>1100.9022133924375</v>
      </c>
      <c r="E68" s="133">
        <f ca="1">'Loan 3'!D83</f>
        <v>362.90229843602299</v>
      </c>
      <c r="F68" s="133">
        <f ca="1">'Loan 4'!D83</f>
        <v>612.74240333230284</v>
      </c>
      <c r="G68" s="133">
        <f ca="1">'Loan 5'!D83</f>
        <v>1961.5093976104188</v>
      </c>
    </row>
    <row r="69" spans="2:7" ht="15" thickBot="1" x14ac:dyDescent="0.35">
      <c r="B69" s="132">
        <f t="shared" ca="1" si="1"/>
        <v>61</v>
      </c>
      <c r="C69" s="133">
        <f ca="1">'Loan 1'!D84</f>
        <v>1670.5881996665489</v>
      </c>
      <c r="D69" s="133">
        <f ca="1">'Loan 2'!D84</f>
        <v>1100.9022133924375</v>
      </c>
      <c r="E69" s="133">
        <f ca="1">'Loan 3'!D84</f>
        <v>362.90229843602299</v>
      </c>
      <c r="F69" s="133">
        <f ca="1">'Loan 4'!D84</f>
        <v>612.74240333230284</v>
      </c>
      <c r="G69" s="133">
        <f ca="1">'Loan 5'!D84</f>
        <v>1961.5093976104188</v>
      </c>
    </row>
    <row r="70" spans="2:7" ht="15" thickBot="1" x14ac:dyDescent="0.35">
      <c r="B70" s="132">
        <f t="shared" ca="1" si="1"/>
        <v>62</v>
      </c>
      <c r="C70" s="133">
        <f ca="1">'Loan 1'!D85</f>
        <v>1670.5881996665489</v>
      </c>
      <c r="D70" s="133">
        <f ca="1">'Loan 2'!D85</f>
        <v>1100.9022133924375</v>
      </c>
      <c r="E70" s="133">
        <f ca="1">'Loan 3'!D85</f>
        <v>362.90229843602299</v>
      </c>
      <c r="F70" s="133">
        <f ca="1">'Loan 4'!D85</f>
        <v>612.74240333230284</v>
      </c>
      <c r="G70" s="133">
        <f ca="1">'Loan 5'!D85</f>
        <v>1961.5093976104188</v>
      </c>
    </row>
    <row r="71" spans="2:7" ht="15" thickBot="1" x14ac:dyDescent="0.35">
      <c r="B71" s="132">
        <f t="shared" ca="1" si="1"/>
        <v>63</v>
      </c>
      <c r="C71" s="133">
        <f ca="1">'Loan 1'!D86</f>
        <v>1670.5881996665489</v>
      </c>
      <c r="D71" s="133">
        <f ca="1">'Loan 2'!D86</f>
        <v>1100.9022133924375</v>
      </c>
      <c r="E71" s="133">
        <f ca="1">'Loan 3'!D86</f>
        <v>362.90229843602299</v>
      </c>
      <c r="F71" s="133">
        <f ca="1">'Loan 4'!D86</f>
        <v>612.74240333230284</v>
      </c>
      <c r="G71" s="133">
        <f ca="1">'Loan 5'!D86</f>
        <v>1961.5093976104188</v>
      </c>
    </row>
    <row r="72" spans="2:7" ht="15" thickBot="1" x14ac:dyDescent="0.35">
      <c r="B72" s="132">
        <f t="shared" ca="1" si="1"/>
        <v>64</v>
      </c>
      <c r="C72" s="133">
        <f ca="1">'Loan 1'!D87</f>
        <v>1670.5881996665489</v>
      </c>
      <c r="D72" s="133">
        <f ca="1">'Loan 2'!D87</f>
        <v>1100.9022133924375</v>
      </c>
      <c r="E72" s="133">
        <f ca="1">'Loan 3'!D87</f>
        <v>362.90229843602299</v>
      </c>
      <c r="F72" s="133">
        <f ca="1">'Loan 4'!D87</f>
        <v>612.74240333230284</v>
      </c>
      <c r="G72" s="133">
        <f ca="1">'Loan 5'!D87</f>
        <v>1961.5093976104188</v>
      </c>
    </row>
    <row r="73" spans="2:7" ht="15" thickBot="1" x14ac:dyDescent="0.35">
      <c r="B73" s="132">
        <f t="shared" ca="1" si="1"/>
        <v>65</v>
      </c>
      <c r="C73" s="133">
        <f ca="1">'Loan 1'!D88</f>
        <v>1670.5881996665489</v>
      </c>
      <c r="D73" s="133">
        <f ca="1">'Loan 2'!D88</f>
        <v>1100.9022133924375</v>
      </c>
      <c r="E73" s="133">
        <f ca="1">'Loan 3'!D88</f>
        <v>362.90229843602299</v>
      </c>
      <c r="F73" s="133">
        <f ca="1">'Loan 4'!D88</f>
        <v>612.74240333230284</v>
      </c>
      <c r="G73" s="133">
        <f ca="1">'Loan 5'!D88</f>
        <v>1961.5093976104188</v>
      </c>
    </row>
    <row r="74" spans="2:7" ht="15" thickBot="1" x14ac:dyDescent="0.35">
      <c r="B74" s="132">
        <f t="shared" ca="1" si="1"/>
        <v>66</v>
      </c>
      <c r="C74" s="133">
        <f ca="1">'Loan 1'!D89</f>
        <v>1670.5881996665489</v>
      </c>
      <c r="D74" s="133">
        <f ca="1">'Loan 2'!D89</f>
        <v>1100.9022133924375</v>
      </c>
      <c r="E74" s="133">
        <f ca="1">'Loan 3'!D89</f>
        <v>362.90229843602299</v>
      </c>
      <c r="F74" s="133">
        <f ca="1">'Loan 4'!D89</f>
        <v>612.74240333230284</v>
      </c>
      <c r="G74" s="133">
        <f ca="1">'Loan 5'!D89</f>
        <v>1961.5093976104188</v>
      </c>
    </row>
    <row r="75" spans="2:7" ht="15" thickBot="1" x14ac:dyDescent="0.35">
      <c r="B75" s="132">
        <f t="shared" ref="B75:B138" ca="1" si="2">IF(AND(C75="",D75="",E75="",F75="",G75=""),"",B74+1)</f>
        <v>67</v>
      </c>
      <c r="C75" s="133">
        <f ca="1">'Loan 1'!D90</f>
        <v>1670.5881996665489</v>
      </c>
      <c r="D75" s="133">
        <f ca="1">'Loan 2'!D90</f>
        <v>1100.9022133924375</v>
      </c>
      <c r="E75" s="133">
        <f ca="1">'Loan 3'!D90</f>
        <v>362.90229843602299</v>
      </c>
      <c r="F75" s="133">
        <f ca="1">'Loan 4'!D90</f>
        <v>612.74240333230284</v>
      </c>
      <c r="G75" s="133">
        <f ca="1">'Loan 5'!D90</f>
        <v>1961.5093976104188</v>
      </c>
    </row>
    <row r="76" spans="2:7" ht="15" thickBot="1" x14ac:dyDescent="0.35">
      <c r="B76" s="132">
        <f t="shared" ca="1" si="2"/>
        <v>68</v>
      </c>
      <c r="C76" s="133">
        <f ca="1">'Loan 1'!D91</f>
        <v>1670.5881996665489</v>
      </c>
      <c r="D76" s="133">
        <f ca="1">'Loan 2'!D91</f>
        <v>1100.9022133924375</v>
      </c>
      <c r="E76" s="133">
        <f ca="1">'Loan 3'!D91</f>
        <v>362.90229843602299</v>
      </c>
      <c r="F76" s="133">
        <f ca="1">'Loan 4'!D91</f>
        <v>612.74240333230284</v>
      </c>
      <c r="G76" s="133">
        <f ca="1">'Loan 5'!D91</f>
        <v>1961.5093976104188</v>
      </c>
    </row>
    <row r="77" spans="2:7" ht="15" thickBot="1" x14ac:dyDescent="0.35">
      <c r="B77" s="132">
        <f t="shared" ca="1" si="2"/>
        <v>69</v>
      </c>
      <c r="C77" s="133">
        <f ca="1">'Loan 1'!D92</f>
        <v>1670.5881996665489</v>
      </c>
      <c r="D77" s="133">
        <f ca="1">'Loan 2'!D92</f>
        <v>1100.9022133924375</v>
      </c>
      <c r="E77" s="133">
        <f ca="1">'Loan 3'!D92</f>
        <v>362.90229843602299</v>
      </c>
      <c r="F77" s="133">
        <f ca="1">'Loan 4'!D92</f>
        <v>612.74240333230284</v>
      </c>
      <c r="G77" s="133">
        <f ca="1">'Loan 5'!D92</f>
        <v>1961.5093976104188</v>
      </c>
    </row>
    <row r="78" spans="2:7" ht="15" thickBot="1" x14ac:dyDescent="0.35">
      <c r="B78" s="132">
        <f t="shared" ca="1" si="2"/>
        <v>70</v>
      </c>
      <c r="C78" s="133">
        <f ca="1">'Loan 1'!D93</f>
        <v>1670.5881996665489</v>
      </c>
      <c r="D78" s="133">
        <f ca="1">'Loan 2'!D93</f>
        <v>1100.9022133924375</v>
      </c>
      <c r="E78" s="133">
        <f ca="1">'Loan 3'!D93</f>
        <v>362.90229843602299</v>
      </c>
      <c r="F78" s="133">
        <f ca="1">'Loan 4'!D93</f>
        <v>612.74240333230284</v>
      </c>
      <c r="G78" s="133">
        <f ca="1">'Loan 5'!D93</f>
        <v>1961.5093976104188</v>
      </c>
    </row>
    <row r="79" spans="2:7" ht="15" thickBot="1" x14ac:dyDescent="0.35">
      <c r="B79" s="132">
        <f t="shared" ca="1" si="2"/>
        <v>71</v>
      </c>
      <c r="C79" s="133">
        <f ca="1">'Loan 1'!D94</f>
        <v>1670.5881996665489</v>
      </c>
      <c r="D79" s="133">
        <f ca="1">'Loan 2'!D94</f>
        <v>1100.9022133924375</v>
      </c>
      <c r="E79" s="133">
        <f ca="1">'Loan 3'!D94</f>
        <v>362.90229843602299</v>
      </c>
      <c r="F79" s="133">
        <f ca="1">'Loan 4'!D94</f>
        <v>612.74240333230284</v>
      </c>
      <c r="G79" s="133">
        <f ca="1">'Loan 5'!D94</f>
        <v>1961.5093976104188</v>
      </c>
    </row>
    <row r="80" spans="2:7" ht="15" thickBot="1" x14ac:dyDescent="0.35">
      <c r="B80" s="132">
        <f t="shared" ca="1" si="2"/>
        <v>72</v>
      </c>
      <c r="C80" s="133">
        <f ca="1">'Loan 1'!D95</f>
        <v>1670.5881996665489</v>
      </c>
      <c r="D80" s="133">
        <f ca="1">'Loan 2'!D95</f>
        <v>1100.9022133924375</v>
      </c>
      <c r="E80" s="133">
        <f ca="1">'Loan 3'!D95</f>
        <v>362.90229843602299</v>
      </c>
      <c r="F80" s="133">
        <f ca="1">'Loan 4'!D95</f>
        <v>612.74240333230284</v>
      </c>
      <c r="G80" s="133">
        <f ca="1">'Loan 5'!D95</f>
        <v>1961.5093976104188</v>
      </c>
    </row>
    <row r="81" spans="2:7" ht="15" thickBot="1" x14ac:dyDescent="0.35">
      <c r="B81" s="132">
        <f t="shared" ca="1" si="2"/>
        <v>73</v>
      </c>
      <c r="C81" s="133">
        <f ca="1">'Loan 1'!D96</f>
        <v>1670.5881996665489</v>
      </c>
      <c r="D81" s="133">
        <f ca="1">'Loan 2'!D96</f>
        <v>1100.9022133924375</v>
      </c>
      <c r="E81" s="133">
        <f ca="1">'Loan 3'!D96</f>
        <v>362.90229843602299</v>
      </c>
      <c r="F81" s="133">
        <f ca="1">'Loan 4'!D96</f>
        <v>612.74240333230284</v>
      </c>
      <c r="G81" s="133">
        <f ca="1">'Loan 5'!D96</f>
        <v>1961.5093976104188</v>
      </c>
    </row>
    <row r="82" spans="2:7" ht="15" thickBot="1" x14ac:dyDescent="0.35">
      <c r="B82" s="132">
        <f t="shared" ca="1" si="2"/>
        <v>74</v>
      </c>
      <c r="C82" s="133">
        <f ca="1">'Loan 1'!D97</f>
        <v>1670.5881996665489</v>
      </c>
      <c r="D82" s="133">
        <f ca="1">'Loan 2'!D97</f>
        <v>1100.9022133924375</v>
      </c>
      <c r="E82" s="133">
        <f ca="1">'Loan 3'!D97</f>
        <v>362.90229843602299</v>
      </c>
      <c r="F82" s="133">
        <f ca="1">'Loan 4'!D97</f>
        <v>612.74240333230284</v>
      </c>
      <c r="G82" s="133">
        <f ca="1">'Loan 5'!D97</f>
        <v>1961.5093976104188</v>
      </c>
    </row>
    <row r="83" spans="2:7" ht="15" thickBot="1" x14ac:dyDescent="0.35">
      <c r="B83" s="132">
        <f t="shared" ca="1" si="2"/>
        <v>75</v>
      </c>
      <c r="C83" s="133">
        <f ca="1">'Loan 1'!D98</f>
        <v>1670.5881996665489</v>
      </c>
      <c r="D83" s="133">
        <f ca="1">'Loan 2'!D98</f>
        <v>1100.9022133924375</v>
      </c>
      <c r="E83" s="133">
        <f ca="1">'Loan 3'!D98</f>
        <v>362.90229843602299</v>
      </c>
      <c r="F83" s="133">
        <f ca="1">'Loan 4'!D98</f>
        <v>612.74240333230284</v>
      </c>
      <c r="G83" s="133">
        <f ca="1">'Loan 5'!D98</f>
        <v>1961.5093976104188</v>
      </c>
    </row>
    <row r="84" spans="2:7" ht="15" thickBot="1" x14ac:dyDescent="0.35">
      <c r="B84" s="132">
        <f t="shared" ca="1" si="2"/>
        <v>76</v>
      </c>
      <c r="C84" s="133">
        <f ca="1">'Loan 1'!D99</f>
        <v>1670.5881996665489</v>
      </c>
      <c r="D84" s="133">
        <f ca="1">'Loan 2'!D99</f>
        <v>1100.9022133924375</v>
      </c>
      <c r="E84" s="133">
        <f ca="1">'Loan 3'!D99</f>
        <v>362.90229843602299</v>
      </c>
      <c r="F84" s="133">
        <f ca="1">'Loan 4'!D99</f>
        <v>612.74240333230284</v>
      </c>
      <c r="G84" s="133">
        <f ca="1">'Loan 5'!D99</f>
        <v>1961.5093976104188</v>
      </c>
    </row>
    <row r="85" spans="2:7" ht="15" thickBot="1" x14ac:dyDescent="0.35">
      <c r="B85" s="132">
        <f t="shared" ca="1" si="2"/>
        <v>77</v>
      </c>
      <c r="C85" s="133">
        <f ca="1">'Loan 1'!D100</f>
        <v>1670.5881996665489</v>
      </c>
      <c r="D85" s="133">
        <f ca="1">'Loan 2'!D100</f>
        <v>1100.9022133924375</v>
      </c>
      <c r="E85" s="133">
        <f ca="1">'Loan 3'!D100</f>
        <v>362.90229843602299</v>
      </c>
      <c r="F85" s="133">
        <f ca="1">'Loan 4'!D100</f>
        <v>612.74240333230284</v>
      </c>
      <c r="G85" s="133">
        <f ca="1">'Loan 5'!D100</f>
        <v>1961.5093976104188</v>
      </c>
    </row>
    <row r="86" spans="2:7" ht="15" thickBot="1" x14ac:dyDescent="0.35">
      <c r="B86" s="132">
        <f t="shared" ca="1" si="2"/>
        <v>78</v>
      </c>
      <c r="C86" s="133">
        <f ca="1">'Loan 1'!D101</f>
        <v>1670.5881996665489</v>
      </c>
      <c r="D86" s="133">
        <f ca="1">'Loan 2'!D101</f>
        <v>1100.9022133924375</v>
      </c>
      <c r="E86" s="133">
        <f ca="1">'Loan 3'!D101</f>
        <v>362.90229843602299</v>
      </c>
      <c r="F86" s="133">
        <f ca="1">'Loan 4'!D101</f>
        <v>612.74240333230284</v>
      </c>
      <c r="G86" s="133">
        <f ca="1">'Loan 5'!D101</f>
        <v>1961.5093976104188</v>
      </c>
    </row>
    <row r="87" spans="2:7" ht="15" thickBot="1" x14ac:dyDescent="0.35">
      <c r="B87" s="132">
        <f t="shared" ca="1" si="2"/>
        <v>79</v>
      </c>
      <c r="C87" s="133">
        <f ca="1">'Loan 1'!D102</f>
        <v>1670.5881996665489</v>
      </c>
      <c r="D87" s="133">
        <f ca="1">'Loan 2'!D102</f>
        <v>1100.9022133924375</v>
      </c>
      <c r="E87" s="133">
        <f ca="1">'Loan 3'!D102</f>
        <v>362.90229843602299</v>
      </c>
      <c r="F87" s="133">
        <f ca="1">'Loan 4'!D102</f>
        <v>612.74240333230284</v>
      </c>
      <c r="G87" s="133">
        <f ca="1">'Loan 5'!D102</f>
        <v>1961.5093976104188</v>
      </c>
    </row>
    <row r="88" spans="2:7" ht="15" thickBot="1" x14ac:dyDescent="0.35">
      <c r="B88" s="132">
        <f t="shared" ca="1" si="2"/>
        <v>80</v>
      </c>
      <c r="C88" s="133">
        <f ca="1">'Loan 1'!D103</f>
        <v>1670.5881996665489</v>
      </c>
      <c r="D88" s="133">
        <f ca="1">'Loan 2'!D103</f>
        <v>1100.9022133924375</v>
      </c>
      <c r="E88" s="133">
        <f ca="1">'Loan 3'!D103</f>
        <v>362.90229843602299</v>
      </c>
      <c r="F88" s="133">
        <f ca="1">'Loan 4'!D103</f>
        <v>612.74240333230284</v>
      </c>
      <c r="G88" s="133">
        <f ca="1">'Loan 5'!D103</f>
        <v>1961.5093976104188</v>
      </c>
    </row>
    <row r="89" spans="2:7" ht="15" thickBot="1" x14ac:dyDescent="0.35">
      <c r="B89" s="132">
        <f t="shared" ca="1" si="2"/>
        <v>81</v>
      </c>
      <c r="C89" s="133">
        <f ca="1">'Loan 1'!D104</f>
        <v>1670.5881996665489</v>
      </c>
      <c r="D89" s="133">
        <f ca="1">'Loan 2'!D104</f>
        <v>1100.9022133924375</v>
      </c>
      <c r="E89" s="133">
        <f ca="1">'Loan 3'!D104</f>
        <v>362.90229843602299</v>
      </c>
      <c r="F89" s="133">
        <f ca="1">'Loan 4'!D104</f>
        <v>612.74240333230284</v>
      </c>
      <c r="G89" s="133">
        <f ca="1">'Loan 5'!D104</f>
        <v>1961.5093976104188</v>
      </c>
    </row>
    <row r="90" spans="2:7" ht="15" thickBot="1" x14ac:dyDescent="0.35">
      <c r="B90" s="132">
        <f t="shared" ca="1" si="2"/>
        <v>82</v>
      </c>
      <c r="C90" s="133">
        <f ca="1">'Loan 1'!D105</f>
        <v>1670.5881996665489</v>
      </c>
      <c r="D90" s="133">
        <f ca="1">'Loan 2'!D105</f>
        <v>1100.9022133924375</v>
      </c>
      <c r="E90" s="133">
        <f ca="1">'Loan 3'!D105</f>
        <v>362.90229843602299</v>
      </c>
      <c r="F90" s="133">
        <f ca="1">'Loan 4'!D105</f>
        <v>612.74240333230284</v>
      </c>
      <c r="G90" s="133">
        <f ca="1">'Loan 5'!D105</f>
        <v>1961.5093976104188</v>
      </c>
    </row>
    <row r="91" spans="2:7" ht="15" thickBot="1" x14ac:dyDescent="0.35">
      <c r="B91" s="132">
        <f t="shared" ca="1" si="2"/>
        <v>83</v>
      </c>
      <c r="C91" s="133">
        <f ca="1">'Loan 1'!D106</f>
        <v>1670.5881996665489</v>
      </c>
      <c r="D91" s="133">
        <f ca="1">'Loan 2'!D106</f>
        <v>1100.9022133924375</v>
      </c>
      <c r="E91" s="133">
        <f ca="1">'Loan 3'!D106</f>
        <v>362.90229843602299</v>
      </c>
      <c r="F91" s="133">
        <f ca="1">'Loan 4'!D106</f>
        <v>612.74240333230284</v>
      </c>
      <c r="G91" s="133">
        <f ca="1">'Loan 5'!D106</f>
        <v>1961.5093976104188</v>
      </c>
    </row>
    <row r="92" spans="2:7" ht="15" thickBot="1" x14ac:dyDescent="0.35">
      <c r="B92" s="132">
        <f t="shared" ca="1" si="2"/>
        <v>84</v>
      </c>
      <c r="C92" s="133">
        <f ca="1">'Loan 1'!D107</f>
        <v>1670.5881996665489</v>
      </c>
      <c r="D92" s="133">
        <f ca="1">'Loan 2'!D107</f>
        <v>1100.9022133924375</v>
      </c>
      <c r="E92" s="133">
        <f ca="1">'Loan 3'!D107</f>
        <v>362.90229843602299</v>
      </c>
      <c r="F92" s="133">
        <f ca="1">'Loan 4'!D107</f>
        <v>612.74240333230284</v>
      </c>
      <c r="G92" s="133">
        <f ca="1">'Loan 5'!D107</f>
        <v>1961.5093976104188</v>
      </c>
    </row>
    <row r="93" spans="2:7" ht="15" thickBot="1" x14ac:dyDescent="0.35">
      <c r="B93" s="132">
        <f t="shared" ca="1" si="2"/>
        <v>85</v>
      </c>
      <c r="C93" s="133">
        <f ca="1">'Loan 1'!D108</f>
        <v>1670.5881996665489</v>
      </c>
      <c r="D93" s="133">
        <f ca="1">'Loan 2'!D108</f>
        <v>1100.9022133924375</v>
      </c>
      <c r="E93" s="133">
        <f ca="1">'Loan 3'!D108</f>
        <v>362.90229843602299</v>
      </c>
      <c r="F93" s="133">
        <f ca="1">'Loan 4'!D108</f>
        <v>612.74240333230284</v>
      </c>
      <c r="G93" s="133">
        <f ca="1">'Loan 5'!D108</f>
        <v>1961.5093976104188</v>
      </c>
    </row>
    <row r="94" spans="2:7" ht="15" thickBot="1" x14ac:dyDescent="0.35">
      <c r="B94" s="132">
        <f t="shared" ca="1" si="2"/>
        <v>86</v>
      </c>
      <c r="C94" s="133">
        <f ca="1">'Loan 1'!D109</f>
        <v>1670.5881996665489</v>
      </c>
      <c r="D94" s="133">
        <f ca="1">'Loan 2'!D109</f>
        <v>1100.9022133924375</v>
      </c>
      <c r="E94" s="133">
        <f ca="1">'Loan 3'!D109</f>
        <v>362.90229843602299</v>
      </c>
      <c r="F94" s="133">
        <f ca="1">'Loan 4'!D109</f>
        <v>612.74240333230284</v>
      </c>
      <c r="G94" s="133">
        <f ca="1">'Loan 5'!D109</f>
        <v>1961.5093976104188</v>
      </c>
    </row>
    <row r="95" spans="2:7" ht="15" thickBot="1" x14ac:dyDescent="0.35">
      <c r="B95" s="132">
        <f t="shared" ca="1" si="2"/>
        <v>87</v>
      </c>
      <c r="C95" s="133">
        <f ca="1">'Loan 1'!D110</f>
        <v>1670.5881996665489</v>
      </c>
      <c r="D95" s="133">
        <f ca="1">'Loan 2'!D110</f>
        <v>1100.9022133924375</v>
      </c>
      <c r="E95" s="133">
        <f ca="1">'Loan 3'!D110</f>
        <v>362.90229843602299</v>
      </c>
      <c r="F95" s="133">
        <f ca="1">'Loan 4'!D110</f>
        <v>612.74240333230284</v>
      </c>
      <c r="G95" s="133">
        <f ca="1">'Loan 5'!D110</f>
        <v>1961.5093976104188</v>
      </c>
    </row>
    <row r="96" spans="2:7" ht="15" thickBot="1" x14ac:dyDescent="0.35">
      <c r="B96" s="132">
        <f t="shared" ca="1" si="2"/>
        <v>88</v>
      </c>
      <c r="C96" s="133">
        <f ca="1">'Loan 1'!D111</f>
        <v>1670.5881996665489</v>
      </c>
      <c r="D96" s="133">
        <f ca="1">'Loan 2'!D111</f>
        <v>1100.9022133924375</v>
      </c>
      <c r="E96" s="133">
        <f ca="1">'Loan 3'!D111</f>
        <v>362.90229843602299</v>
      </c>
      <c r="F96" s="133">
        <f ca="1">'Loan 4'!D111</f>
        <v>612.74240333230284</v>
      </c>
      <c r="G96" s="133">
        <f ca="1">'Loan 5'!D111</f>
        <v>1961.5093976104188</v>
      </c>
    </row>
    <row r="97" spans="2:7" ht="15" thickBot="1" x14ac:dyDescent="0.35">
      <c r="B97" s="132">
        <f t="shared" ca="1" si="2"/>
        <v>89</v>
      </c>
      <c r="C97" s="133">
        <f ca="1">'Loan 1'!D112</f>
        <v>1670.5881996665489</v>
      </c>
      <c r="D97" s="133">
        <f ca="1">'Loan 2'!D112</f>
        <v>1100.9022133924375</v>
      </c>
      <c r="E97" s="133">
        <f ca="1">'Loan 3'!D112</f>
        <v>362.90229843602299</v>
      </c>
      <c r="F97" s="133">
        <f ca="1">'Loan 4'!D112</f>
        <v>612.74240333230284</v>
      </c>
      <c r="G97" s="133">
        <f ca="1">'Loan 5'!D112</f>
        <v>1961.5093976104188</v>
      </c>
    </row>
    <row r="98" spans="2:7" ht="15" thickBot="1" x14ac:dyDescent="0.35">
      <c r="B98" s="132">
        <f t="shared" ca="1" si="2"/>
        <v>90</v>
      </c>
      <c r="C98" s="133">
        <f ca="1">'Loan 1'!D113</f>
        <v>1670.5881996665489</v>
      </c>
      <c r="D98" s="133">
        <f ca="1">'Loan 2'!D113</f>
        <v>1100.9022133924375</v>
      </c>
      <c r="E98" s="133">
        <f ca="1">'Loan 3'!D113</f>
        <v>362.90229843602299</v>
      </c>
      <c r="F98" s="133">
        <f ca="1">'Loan 4'!D113</f>
        <v>612.74240333230284</v>
      </c>
      <c r="G98" s="133">
        <f ca="1">'Loan 5'!D113</f>
        <v>1961.5093976104188</v>
      </c>
    </row>
    <row r="99" spans="2:7" ht="15" thickBot="1" x14ac:dyDescent="0.35">
      <c r="B99" s="132">
        <f t="shared" ca="1" si="2"/>
        <v>91</v>
      </c>
      <c r="C99" s="133">
        <f ca="1">'Loan 1'!D114</f>
        <v>1670.5881996665489</v>
      </c>
      <c r="D99" s="133">
        <f ca="1">'Loan 2'!D114</f>
        <v>1100.9022133924375</v>
      </c>
      <c r="E99" s="133">
        <f ca="1">'Loan 3'!D114</f>
        <v>362.90229843602299</v>
      </c>
      <c r="F99" s="133">
        <f ca="1">'Loan 4'!D114</f>
        <v>612.74240333230284</v>
      </c>
      <c r="G99" s="133">
        <f ca="1">'Loan 5'!D114</f>
        <v>1961.5093976104188</v>
      </c>
    </row>
    <row r="100" spans="2:7" ht="15" thickBot="1" x14ac:dyDescent="0.35">
      <c r="B100" s="132">
        <f t="shared" ca="1" si="2"/>
        <v>92</v>
      </c>
      <c r="C100" s="133">
        <f ca="1">'Loan 1'!D115</f>
        <v>1670.5881996665489</v>
      </c>
      <c r="D100" s="133">
        <f ca="1">'Loan 2'!D115</f>
        <v>1100.9022133924375</v>
      </c>
      <c r="E100" s="133">
        <f ca="1">'Loan 3'!D115</f>
        <v>362.90229843602299</v>
      </c>
      <c r="F100" s="133">
        <f ca="1">'Loan 4'!D115</f>
        <v>612.74240333230284</v>
      </c>
      <c r="G100" s="133">
        <f ca="1">'Loan 5'!D115</f>
        <v>1961.5093976104188</v>
      </c>
    </row>
    <row r="101" spans="2:7" ht="15" thickBot="1" x14ac:dyDescent="0.35">
      <c r="B101" s="132">
        <f t="shared" ca="1" si="2"/>
        <v>93</v>
      </c>
      <c r="C101" s="133">
        <f ca="1">'Loan 1'!D116</f>
        <v>1670.5881996665489</v>
      </c>
      <c r="D101" s="133">
        <f ca="1">'Loan 2'!D116</f>
        <v>1100.9022133924375</v>
      </c>
      <c r="E101" s="133">
        <f ca="1">'Loan 3'!D116</f>
        <v>362.90229843602299</v>
      </c>
      <c r="F101" s="133">
        <f ca="1">'Loan 4'!D116</f>
        <v>612.74240333230284</v>
      </c>
      <c r="G101" s="133">
        <f ca="1">'Loan 5'!D116</f>
        <v>1961.5093976104188</v>
      </c>
    </row>
    <row r="102" spans="2:7" ht="15" thickBot="1" x14ac:dyDescent="0.35">
      <c r="B102" s="132">
        <f t="shared" ca="1" si="2"/>
        <v>94</v>
      </c>
      <c r="C102" s="133">
        <f ca="1">'Loan 1'!D117</f>
        <v>1670.5881996665489</v>
      </c>
      <c r="D102" s="133">
        <f ca="1">'Loan 2'!D117</f>
        <v>1100.9022133924375</v>
      </c>
      <c r="E102" s="133">
        <f ca="1">'Loan 3'!D117</f>
        <v>362.90229843602299</v>
      </c>
      <c r="F102" s="133">
        <f ca="1">'Loan 4'!D117</f>
        <v>612.74240333230284</v>
      </c>
      <c r="G102" s="133">
        <f ca="1">'Loan 5'!D117</f>
        <v>1961.5093976104188</v>
      </c>
    </row>
    <row r="103" spans="2:7" ht="15" thickBot="1" x14ac:dyDescent="0.35">
      <c r="B103" s="132">
        <f t="shared" ca="1" si="2"/>
        <v>95</v>
      </c>
      <c r="C103" s="133">
        <f ca="1">'Loan 1'!D118</f>
        <v>1670.5881996665489</v>
      </c>
      <c r="D103" s="133">
        <f ca="1">'Loan 2'!D118</f>
        <v>1100.9022133924375</v>
      </c>
      <c r="E103" s="133">
        <f ca="1">'Loan 3'!D118</f>
        <v>362.90229843602299</v>
      </c>
      <c r="F103" s="133">
        <f ca="1">'Loan 4'!D118</f>
        <v>612.74240333230284</v>
      </c>
      <c r="G103" s="133">
        <f ca="1">'Loan 5'!D118</f>
        <v>1961.5093976104188</v>
      </c>
    </row>
    <row r="104" spans="2:7" ht="15" thickBot="1" x14ac:dyDescent="0.35">
      <c r="B104" s="132">
        <f t="shared" ca="1" si="2"/>
        <v>96</v>
      </c>
      <c r="C104" s="133">
        <f ca="1">'Loan 1'!D119</f>
        <v>1670.5881996665489</v>
      </c>
      <c r="D104" s="133">
        <f ca="1">'Loan 2'!D119</f>
        <v>1100.9022133924375</v>
      </c>
      <c r="E104" s="133">
        <f ca="1">'Loan 3'!D119</f>
        <v>362.90229843602299</v>
      </c>
      <c r="F104" s="133">
        <f ca="1">'Loan 4'!D119</f>
        <v>612.74240333230284</v>
      </c>
      <c r="G104" s="133">
        <f ca="1">'Loan 5'!D119</f>
        <v>1961.5093976104188</v>
      </c>
    </row>
    <row r="105" spans="2:7" ht="15" thickBot="1" x14ac:dyDescent="0.35">
      <c r="B105" s="132">
        <f t="shared" ca="1" si="2"/>
        <v>97</v>
      </c>
      <c r="C105" s="133">
        <f ca="1">'Loan 1'!D120</f>
        <v>1670.5881996665489</v>
      </c>
      <c r="D105" s="133">
        <f ca="1">'Loan 2'!D120</f>
        <v>1100.9022133924375</v>
      </c>
      <c r="E105" s="133">
        <f ca="1">'Loan 3'!D120</f>
        <v>362.90229843602299</v>
      </c>
      <c r="F105" s="133">
        <f ca="1">'Loan 4'!D120</f>
        <v>612.74240333230284</v>
      </c>
      <c r="G105" s="133">
        <f ca="1">'Loan 5'!D120</f>
        <v>1961.5093976104188</v>
      </c>
    </row>
    <row r="106" spans="2:7" ht="15" thickBot="1" x14ac:dyDescent="0.35">
      <c r="B106" s="132">
        <f t="shared" ca="1" si="2"/>
        <v>98</v>
      </c>
      <c r="C106" s="133">
        <f ca="1">'Loan 1'!D121</f>
        <v>1670.5881996665489</v>
      </c>
      <c r="D106" s="133">
        <f ca="1">'Loan 2'!D121</f>
        <v>1100.9022133924375</v>
      </c>
      <c r="E106" s="133">
        <f ca="1">'Loan 3'!D121</f>
        <v>362.90229843602299</v>
      </c>
      <c r="F106" s="133">
        <f ca="1">'Loan 4'!D121</f>
        <v>612.74240333230284</v>
      </c>
      <c r="G106" s="133">
        <f ca="1">'Loan 5'!D121</f>
        <v>1961.5093976104188</v>
      </c>
    </row>
    <row r="107" spans="2:7" ht="15" thickBot="1" x14ac:dyDescent="0.35">
      <c r="B107" s="132">
        <f t="shared" ca="1" si="2"/>
        <v>99</v>
      </c>
      <c r="C107" s="133">
        <f ca="1">'Loan 1'!D122</f>
        <v>1670.5881996665489</v>
      </c>
      <c r="D107" s="133">
        <f ca="1">'Loan 2'!D122</f>
        <v>1100.9022133924375</v>
      </c>
      <c r="E107" s="133">
        <f ca="1">'Loan 3'!D122</f>
        <v>362.90229843602299</v>
      </c>
      <c r="F107" s="133">
        <f ca="1">'Loan 4'!D122</f>
        <v>612.74240333230284</v>
      </c>
      <c r="G107" s="133">
        <f ca="1">'Loan 5'!D122</f>
        <v>1961.5093976104188</v>
      </c>
    </row>
    <row r="108" spans="2:7" ht="15" thickBot="1" x14ac:dyDescent="0.35">
      <c r="B108" s="132">
        <f t="shared" ca="1" si="2"/>
        <v>100</v>
      </c>
      <c r="C108" s="133">
        <f ca="1">'Loan 1'!D123</f>
        <v>1670.5881996665489</v>
      </c>
      <c r="D108" s="133">
        <f ca="1">'Loan 2'!D123</f>
        <v>1100.9022133924375</v>
      </c>
      <c r="E108" s="133">
        <f ca="1">'Loan 3'!D123</f>
        <v>362.90229843602299</v>
      </c>
      <c r="F108" s="133">
        <f ca="1">'Loan 4'!D123</f>
        <v>612.74240333230284</v>
      </c>
      <c r="G108" s="133">
        <f ca="1">'Loan 5'!D123</f>
        <v>1961.5093976104188</v>
      </c>
    </row>
    <row r="109" spans="2:7" ht="15" thickBot="1" x14ac:dyDescent="0.35">
      <c r="B109" s="132">
        <f t="shared" ca="1" si="2"/>
        <v>101</v>
      </c>
      <c r="C109" s="133">
        <f ca="1">'Loan 1'!D124</f>
        <v>1670.5881996665489</v>
      </c>
      <c r="D109" s="133">
        <f ca="1">'Loan 2'!D124</f>
        <v>1100.9022133924375</v>
      </c>
      <c r="E109" s="133">
        <f ca="1">'Loan 3'!D124</f>
        <v>362.90229843602299</v>
      </c>
      <c r="F109" s="133">
        <f ca="1">'Loan 4'!D124</f>
        <v>612.74240333230284</v>
      </c>
      <c r="G109" s="133">
        <f ca="1">'Loan 5'!D124</f>
        <v>1961.5093976104188</v>
      </c>
    </row>
    <row r="110" spans="2:7" ht="15" thickBot="1" x14ac:dyDescent="0.35">
      <c r="B110" s="132">
        <f t="shared" ca="1" si="2"/>
        <v>102</v>
      </c>
      <c r="C110" s="133">
        <f ca="1">'Loan 1'!D125</f>
        <v>1670.5881996665489</v>
      </c>
      <c r="D110" s="133">
        <f ca="1">'Loan 2'!D125</f>
        <v>1100.9022133924375</v>
      </c>
      <c r="E110" s="133">
        <f ca="1">'Loan 3'!D125</f>
        <v>362.90229843602299</v>
      </c>
      <c r="F110" s="133">
        <f ca="1">'Loan 4'!D125</f>
        <v>612.74240333230284</v>
      </c>
      <c r="G110" s="133">
        <f ca="1">'Loan 5'!D125</f>
        <v>1961.5093976104188</v>
      </c>
    </row>
    <row r="111" spans="2:7" ht="15" thickBot="1" x14ac:dyDescent="0.35">
      <c r="B111" s="132">
        <f t="shared" ca="1" si="2"/>
        <v>103</v>
      </c>
      <c r="C111" s="133">
        <f ca="1">'Loan 1'!D126</f>
        <v>1670.5881996665489</v>
      </c>
      <c r="D111" s="133">
        <f ca="1">'Loan 2'!D126</f>
        <v>1100.9022133924375</v>
      </c>
      <c r="E111" s="133">
        <f ca="1">'Loan 3'!D126</f>
        <v>362.90229843602299</v>
      </c>
      <c r="F111" s="133">
        <f ca="1">'Loan 4'!D126</f>
        <v>612.74240333230284</v>
      </c>
      <c r="G111" s="133">
        <f ca="1">'Loan 5'!D126</f>
        <v>1961.5093976104188</v>
      </c>
    </row>
    <row r="112" spans="2:7" ht="15" thickBot="1" x14ac:dyDescent="0.35">
      <c r="B112" s="132">
        <f t="shared" ca="1" si="2"/>
        <v>104</v>
      </c>
      <c r="C112" s="133">
        <f ca="1">'Loan 1'!D127</f>
        <v>1670.5881996665489</v>
      </c>
      <c r="D112" s="133">
        <f ca="1">'Loan 2'!D127</f>
        <v>1100.9022133924375</v>
      </c>
      <c r="E112" s="133">
        <f ca="1">'Loan 3'!D127</f>
        <v>362.90229843602299</v>
      </c>
      <c r="F112" s="133">
        <f ca="1">'Loan 4'!D127</f>
        <v>612.74240333230284</v>
      </c>
      <c r="G112" s="133">
        <f ca="1">'Loan 5'!D127</f>
        <v>1961.5093976104188</v>
      </c>
    </row>
    <row r="113" spans="2:7" ht="15" thickBot="1" x14ac:dyDescent="0.35">
      <c r="B113" s="132">
        <f t="shared" ca="1" si="2"/>
        <v>105</v>
      </c>
      <c r="C113" s="133">
        <f ca="1">'Loan 1'!D128</f>
        <v>1670.5881996665489</v>
      </c>
      <c r="D113" s="133">
        <f ca="1">'Loan 2'!D128</f>
        <v>1100.9022133924375</v>
      </c>
      <c r="E113" s="133">
        <f ca="1">'Loan 3'!D128</f>
        <v>362.90229843602299</v>
      </c>
      <c r="F113" s="133">
        <f ca="1">'Loan 4'!D128</f>
        <v>612.74240333230284</v>
      </c>
      <c r="G113" s="133">
        <f ca="1">'Loan 5'!D128</f>
        <v>1961.5093976104188</v>
      </c>
    </row>
    <row r="114" spans="2:7" ht="15" thickBot="1" x14ac:dyDescent="0.35">
      <c r="B114" s="132">
        <f t="shared" ca="1" si="2"/>
        <v>106</v>
      </c>
      <c r="C114" s="133">
        <f ca="1">'Loan 1'!D129</f>
        <v>1670.5881996665489</v>
      </c>
      <c r="D114" s="133">
        <f ca="1">'Loan 2'!D129</f>
        <v>1100.9022133924375</v>
      </c>
      <c r="E114" s="133">
        <f ca="1">'Loan 3'!D129</f>
        <v>362.90229843602299</v>
      </c>
      <c r="F114" s="133">
        <f ca="1">'Loan 4'!D129</f>
        <v>612.74240333230284</v>
      </c>
      <c r="G114" s="133">
        <f ca="1">'Loan 5'!D129</f>
        <v>1961.5093976104188</v>
      </c>
    </row>
    <row r="115" spans="2:7" ht="15" thickBot="1" x14ac:dyDescent="0.35">
      <c r="B115" s="132">
        <f t="shared" ca="1" si="2"/>
        <v>107</v>
      </c>
      <c r="C115" s="133">
        <f ca="1">'Loan 1'!D130</f>
        <v>1670.5881996665489</v>
      </c>
      <c r="D115" s="133">
        <f ca="1">'Loan 2'!D130</f>
        <v>1100.9022133924375</v>
      </c>
      <c r="E115" s="133">
        <f ca="1">'Loan 3'!D130</f>
        <v>362.90229843602299</v>
      </c>
      <c r="F115" s="133">
        <f ca="1">'Loan 4'!D130</f>
        <v>612.74240333230284</v>
      </c>
      <c r="G115" s="133">
        <f ca="1">'Loan 5'!D130</f>
        <v>1961.5093976104188</v>
      </c>
    </row>
    <row r="116" spans="2:7" ht="15" thickBot="1" x14ac:dyDescent="0.35">
      <c r="B116" s="132">
        <f t="shared" ca="1" si="2"/>
        <v>108</v>
      </c>
      <c r="C116" s="133">
        <f ca="1">'Loan 1'!D131</f>
        <v>1670.5881996665489</v>
      </c>
      <c r="D116" s="133">
        <f ca="1">'Loan 2'!D131</f>
        <v>1100.9022133924375</v>
      </c>
      <c r="E116" s="133">
        <f ca="1">'Loan 3'!D131</f>
        <v>362.90229843602299</v>
      </c>
      <c r="F116" s="133">
        <f ca="1">'Loan 4'!D131</f>
        <v>612.74240333230284</v>
      </c>
      <c r="G116" s="133">
        <f ca="1">'Loan 5'!D131</f>
        <v>1961.5093976104188</v>
      </c>
    </row>
    <row r="117" spans="2:7" ht="15" thickBot="1" x14ac:dyDescent="0.35">
      <c r="B117" s="132">
        <f t="shared" ca="1" si="2"/>
        <v>109</v>
      </c>
      <c r="C117" s="133">
        <f ca="1">'Loan 1'!D132</f>
        <v>1670.5881996665489</v>
      </c>
      <c r="D117" s="133">
        <f ca="1">'Loan 2'!D132</f>
        <v>1100.9022133924375</v>
      </c>
      <c r="E117" s="133">
        <f ca="1">'Loan 3'!D132</f>
        <v>362.90229843602299</v>
      </c>
      <c r="F117" s="133">
        <f ca="1">'Loan 4'!D132</f>
        <v>612.74240333230284</v>
      </c>
      <c r="G117" s="133">
        <f ca="1">'Loan 5'!D132</f>
        <v>1961.5093976104188</v>
      </c>
    </row>
    <row r="118" spans="2:7" ht="15" thickBot="1" x14ac:dyDescent="0.35">
      <c r="B118" s="132">
        <f t="shared" ca="1" si="2"/>
        <v>110</v>
      </c>
      <c r="C118" s="133">
        <f ca="1">'Loan 1'!D133</f>
        <v>1670.5881996665489</v>
      </c>
      <c r="D118" s="133">
        <f ca="1">'Loan 2'!D133</f>
        <v>1100.9022133924375</v>
      </c>
      <c r="E118" s="133">
        <f ca="1">'Loan 3'!D133</f>
        <v>362.90229843602299</v>
      </c>
      <c r="F118" s="133">
        <f ca="1">'Loan 4'!D133</f>
        <v>612.74240333230284</v>
      </c>
      <c r="G118" s="133">
        <f ca="1">'Loan 5'!D133</f>
        <v>1961.5093976104188</v>
      </c>
    </row>
    <row r="119" spans="2:7" ht="15" thickBot="1" x14ac:dyDescent="0.35">
      <c r="B119" s="132">
        <f t="shared" ca="1" si="2"/>
        <v>111</v>
      </c>
      <c r="C119" s="133">
        <f ca="1">'Loan 1'!D134</f>
        <v>1670.5881996665489</v>
      </c>
      <c r="D119" s="133">
        <f ca="1">'Loan 2'!D134</f>
        <v>1100.9022133924375</v>
      </c>
      <c r="E119" s="133">
        <f ca="1">'Loan 3'!D134</f>
        <v>362.90229843602299</v>
      </c>
      <c r="F119" s="133">
        <f ca="1">'Loan 4'!D134</f>
        <v>612.74240333230284</v>
      </c>
      <c r="G119" s="133">
        <f ca="1">'Loan 5'!D134</f>
        <v>1961.5093976104188</v>
      </c>
    </row>
    <row r="120" spans="2:7" ht="15" thickBot="1" x14ac:dyDescent="0.35">
      <c r="B120" s="132">
        <f t="shared" ca="1" si="2"/>
        <v>112</v>
      </c>
      <c r="C120" s="133">
        <f ca="1">'Loan 1'!D135</f>
        <v>1670.5881996665489</v>
      </c>
      <c r="D120" s="133">
        <f ca="1">'Loan 2'!D135</f>
        <v>1100.9022133924375</v>
      </c>
      <c r="E120" s="133">
        <f ca="1">'Loan 3'!D135</f>
        <v>362.90229843602299</v>
      </c>
      <c r="F120" s="133">
        <f ca="1">'Loan 4'!D135</f>
        <v>612.74240333230284</v>
      </c>
      <c r="G120" s="133">
        <f ca="1">'Loan 5'!D135</f>
        <v>1961.5093976104188</v>
      </c>
    </row>
    <row r="121" spans="2:7" ht="15" thickBot="1" x14ac:dyDescent="0.35">
      <c r="B121" s="132">
        <f t="shared" ca="1" si="2"/>
        <v>113</v>
      </c>
      <c r="C121" s="133">
        <f ca="1">'Loan 1'!D136</f>
        <v>1670.5881996665489</v>
      </c>
      <c r="D121" s="133">
        <f ca="1">'Loan 2'!D136</f>
        <v>1100.9022133924375</v>
      </c>
      <c r="E121" s="133">
        <f ca="1">'Loan 3'!D136</f>
        <v>362.90229843602299</v>
      </c>
      <c r="F121" s="133">
        <f ca="1">'Loan 4'!D136</f>
        <v>612.74240333230284</v>
      </c>
      <c r="G121" s="133">
        <f ca="1">'Loan 5'!D136</f>
        <v>1961.5093976104188</v>
      </c>
    </row>
    <row r="122" spans="2:7" ht="15" thickBot="1" x14ac:dyDescent="0.35">
      <c r="B122" s="132">
        <f t="shared" ca="1" si="2"/>
        <v>114</v>
      </c>
      <c r="C122" s="133">
        <f ca="1">'Loan 1'!D137</f>
        <v>1670.5881996665489</v>
      </c>
      <c r="D122" s="133">
        <f ca="1">'Loan 2'!D137</f>
        <v>1100.9022133924375</v>
      </c>
      <c r="E122" s="133">
        <f ca="1">'Loan 3'!D137</f>
        <v>362.90229843602299</v>
      </c>
      <c r="F122" s="133">
        <f ca="1">'Loan 4'!D137</f>
        <v>612.74240333230284</v>
      </c>
      <c r="G122" s="133">
        <f ca="1">'Loan 5'!D137</f>
        <v>1961.5093976104188</v>
      </c>
    </row>
    <row r="123" spans="2:7" ht="15" thickBot="1" x14ac:dyDescent="0.35">
      <c r="B123" s="132">
        <f t="shared" ca="1" si="2"/>
        <v>115</v>
      </c>
      <c r="C123" s="133">
        <f ca="1">'Loan 1'!D138</f>
        <v>1670.5881996665489</v>
      </c>
      <c r="D123" s="133">
        <f ca="1">'Loan 2'!D138</f>
        <v>1100.9022133924375</v>
      </c>
      <c r="E123" s="133">
        <f ca="1">'Loan 3'!D138</f>
        <v>362.90229843602299</v>
      </c>
      <c r="F123" s="133">
        <f ca="1">'Loan 4'!D138</f>
        <v>612.74240333230284</v>
      </c>
      <c r="G123" s="133">
        <f ca="1">'Loan 5'!D138</f>
        <v>1961.5093976104188</v>
      </c>
    </row>
    <row r="124" spans="2:7" ht="15" thickBot="1" x14ac:dyDescent="0.35">
      <c r="B124" s="132">
        <f t="shared" ca="1" si="2"/>
        <v>116</v>
      </c>
      <c r="C124" s="133">
        <f ca="1">'Loan 1'!D139</f>
        <v>1670.5881996665489</v>
      </c>
      <c r="D124" s="133">
        <f ca="1">'Loan 2'!D139</f>
        <v>1100.9022133924375</v>
      </c>
      <c r="E124" s="133">
        <f ca="1">'Loan 3'!D139</f>
        <v>362.90229843602299</v>
      </c>
      <c r="F124" s="133">
        <f ca="1">'Loan 4'!D139</f>
        <v>612.74240333230284</v>
      </c>
      <c r="G124" s="133">
        <f ca="1">'Loan 5'!D139</f>
        <v>1961.5093976104188</v>
      </c>
    </row>
    <row r="125" spans="2:7" ht="15" thickBot="1" x14ac:dyDescent="0.35">
      <c r="B125" s="132">
        <f t="shared" ca="1" si="2"/>
        <v>117</v>
      </c>
      <c r="C125" s="133">
        <f ca="1">'Loan 1'!D140</f>
        <v>1670.5881996665489</v>
      </c>
      <c r="D125" s="133">
        <f ca="1">'Loan 2'!D140</f>
        <v>1100.9022133924375</v>
      </c>
      <c r="E125" s="133">
        <f ca="1">'Loan 3'!D140</f>
        <v>362.90229843602299</v>
      </c>
      <c r="F125" s="133">
        <f ca="1">'Loan 4'!D140</f>
        <v>612.74240333230284</v>
      </c>
      <c r="G125" s="133">
        <f ca="1">'Loan 5'!D140</f>
        <v>1961.5093976104188</v>
      </c>
    </row>
    <row r="126" spans="2:7" ht="15" thickBot="1" x14ac:dyDescent="0.35">
      <c r="B126" s="132">
        <f t="shared" ca="1" si="2"/>
        <v>118</v>
      </c>
      <c r="C126" s="133">
        <f ca="1">'Loan 1'!D141</f>
        <v>1670.5881996665489</v>
      </c>
      <c r="D126" s="133">
        <f ca="1">'Loan 2'!D141</f>
        <v>1100.9022133924375</v>
      </c>
      <c r="E126" s="133">
        <f ca="1">'Loan 3'!D141</f>
        <v>362.90229843602299</v>
      </c>
      <c r="F126" s="133">
        <f ca="1">'Loan 4'!D141</f>
        <v>612.74240333230284</v>
      </c>
      <c r="G126" s="133">
        <f ca="1">'Loan 5'!D141</f>
        <v>1961.5093976104188</v>
      </c>
    </row>
    <row r="127" spans="2:7" ht="15" thickBot="1" x14ac:dyDescent="0.35">
      <c r="B127" s="132">
        <f t="shared" ca="1" si="2"/>
        <v>119</v>
      </c>
      <c r="C127" s="133">
        <f ca="1">'Loan 1'!D142</f>
        <v>1670.5881996665489</v>
      </c>
      <c r="D127" s="133">
        <f ca="1">'Loan 2'!D142</f>
        <v>1100.9022133924375</v>
      </c>
      <c r="E127" s="133">
        <f ca="1">'Loan 3'!D142</f>
        <v>362.90229843602299</v>
      </c>
      <c r="F127" s="133">
        <f ca="1">'Loan 4'!D142</f>
        <v>612.74240333230284</v>
      </c>
      <c r="G127" s="133">
        <f ca="1">'Loan 5'!D142</f>
        <v>1961.5093976104188</v>
      </c>
    </row>
    <row r="128" spans="2:7" ht="15" thickBot="1" x14ac:dyDescent="0.35">
      <c r="B128" s="132">
        <f t="shared" ca="1" si="2"/>
        <v>120</v>
      </c>
      <c r="C128" s="133">
        <f ca="1">'Loan 1'!D143</f>
        <v>1670.5881996665489</v>
      </c>
      <c r="D128" s="133">
        <f ca="1">'Loan 2'!D143</f>
        <v>1100.9022133924375</v>
      </c>
      <c r="E128" s="133">
        <f ca="1">'Loan 3'!D143</f>
        <v>362.90229843602299</v>
      </c>
      <c r="F128" s="133">
        <f ca="1">'Loan 4'!D143</f>
        <v>612.74240333230284</v>
      </c>
      <c r="G128" s="133">
        <f ca="1">'Loan 5'!D143</f>
        <v>1961.5093976104188</v>
      </c>
    </row>
    <row r="129" spans="2:7" ht="15" thickBot="1" x14ac:dyDescent="0.35">
      <c r="B129" s="132">
        <f t="shared" ca="1" si="2"/>
        <v>121</v>
      </c>
      <c r="C129" s="133">
        <f ca="1">'Loan 1'!D144</f>
        <v>1670.5881996665489</v>
      </c>
      <c r="D129" s="133">
        <f ca="1">'Loan 2'!D144</f>
        <v>1100.9022133924375</v>
      </c>
      <c r="E129" s="133">
        <f ca="1">'Loan 3'!D144</f>
        <v>362.90229843602299</v>
      </c>
      <c r="F129" s="133">
        <f ca="1">'Loan 4'!D144</f>
        <v>612.74240333230284</v>
      </c>
      <c r="G129" s="133">
        <f ca="1">'Loan 5'!D144</f>
        <v>1961.5093976104188</v>
      </c>
    </row>
    <row r="130" spans="2:7" ht="15" thickBot="1" x14ac:dyDescent="0.35">
      <c r="B130" s="132">
        <f t="shared" ca="1" si="2"/>
        <v>122</v>
      </c>
      <c r="C130" s="133">
        <f ca="1">'Loan 1'!D145</f>
        <v>1670.5881996665489</v>
      </c>
      <c r="D130" s="133">
        <f ca="1">'Loan 2'!D145</f>
        <v>1100.9022133924375</v>
      </c>
      <c r="E130" s="133">
        <f ca="1">'Loan 3'!D145</f>
        <v>362.90229843602299</v>
      </c>
      <c r="F130" s="133">
        <f ca="1">'Loan 4'!D145</f>
        <v>612.74240333230284</v>
      </c>
      <c r="G130" s="133">
        <f ca="1">'Loan 5'!D145</f>
        <v>1961.5093976104188</v>
      </c>
    </row>
    <row r="131" spans="2:7" ht="15" thickBot="1" x14ac:dyDescent="0.35">
      <c r="B131" s="132">
        <f t="shared" ca="1" si="2"/>
        <v>123</v>
      </c>
      <c r="C131" s="133">
        <f ca="1">'Loan 1'!D146</f>
        <v>1670.5881996665489</v>
      </c>
      <c r="D131" s="133">
        <f ca="1">'Loan 2'!D146</f>
        <v>1100.9022133924375</v>
      </c>
      <c r="E131" s="133">
        <f ca="1">'Loan 3'!D146</f>
        <v>362.90229843602299</v>
      </c>
      <c r="F131" s="133">
        <f ca="1">'Loan 4'!D146</f>
        <v>612.74240333230284</v>
      </c>
      <c r="G131" s="133">
        <f ca="1">'Loan 5'!D146</f>
        <v>1961.5093976104188</v>
      </c>
    </row>
    <row r="132" spans="2:7" ht="15" thickBot="1" x14ac:dyDescent="0.35">
      <c r="B132" s="132">
        <f t="shared" ca="1" si="2"/>
        <v>124</v>
      </c>
      <c r="C132" s="133">
        <f ca="1">'Loan 1'!D147</f>
        <v>1670.5881996665489</v>
      </c>
      <c r="D132" s="133">
        <f ca="1">'Loan 2'!D147</f>
        <v>1100.9022133924375</v>
      </c>
      <c r="E132" s="133">
        <f ca="1">'Loan 3'!D147</f>
        <v>362.90229843602299</v>
      </c>
      <c r="F132" s="133">
        <f ca="1">'Loan 4'!D147</f>
        <v>612.74240333230284</v>
      </c>
      <c r="G132" s="133">
        <f ca="1">'Loan 5'!D147</f>
        <v>1961.5093976104188</v>
      </c>
    </row>
    <row r="133" spans="2:7" ht="15" thickBot="1" x14ac:dyDescent="0.35">
      <c r="B133" s="132">
        <f t="shared" ca="1" si="2"/>
        <v>125</v>
      </c>
      <c r="C133" s="133">
        <f ca="1">'Loan 1'!D148</f>
        <v>1670.5881996665489</v>
      </c>
      <c r="D133" s="133">
        <f ca="1">'Loan 2'!D148</f>
        <v>1100.9022133924375</v>
      </c>
      <c r="E133" s="133">
        <f ca="1">'Loan 3'!D148</f>
        <v>362.90229843602299</v>
      </c>
      <c r="F133" s="133">
        <f ca="1">'Loan 4'!D148</f>
        <v>612.74240333230284</v>
      </c>
      <c r="G133" s="133">
        <f ca="1">'Loan 5'!D148</f>
        <v>1961.5093976104188</v>
      </c>
    </row>
    <row r="134" spans="2:7" ht="15" thickBot="1" x14ac:dyDescent="0.35">
      <c r="B134" s="132">
        <f t="shared" ca="1" si="2"/>
        <v>126</v>
      </c>
      <c r="C134" s="133">
        <f ca="1">'Loan 1'!D149</f>
        <v>1670.5881996665489</v>
      </c>
      <c r="D134" s="133">
        <f ca="1">'Loan 2'!D149</f>
        <v>1100.9022133924375</v>
      </c>
      <c r="E134" s="133">
        <f ca="1">'Loan 3'!D149</f>
        <v>362.90229843602299</v>
      </c>
      <c r="F134" s="133">
        <f ca="1">'Loan 4'!D149</f>
        <v>612.74240333230284</v>
      </c>
      <c r="G134" s="133">
        <f ca="1">'Loan 5'!D149</f>
        <v>1961.5093976104188</v>
      </c>
    </row>
    <row r="135" spans="2:7" ht="15" thickBot="1" x14ac:dyDescent="0.35">
      <c r="B135" s="132">
        <f t="shared" ca="1" si="2"/>
        <v>127</v>
      </c>
      <c r="C135" s="133">
        <f ca="1">'Loan 1'!D150</f>
        <v>1670.5881996665489</v>
      </c>
      <c r="D135" s="133">
        <f ca="1">'Loan 2'!D150</f>
        <v>1100.9022133924375</v>
      </c>
      <c r="E135" s="133">
        <f ca="1">'Loan 3'!D150</f>
        <v>362.90229843602299</v>
      </c>
      <c r="F135" s="133">
        <f ca="1">'Loan 4'!D150</f>
        <v>612.74240333230284</v>
      </c>
      <c r="G135" s="133">
        <f ca="1">'Loan 5'!D150</f>
        <v>1961.5093976104188</v>
      </c>
    </row>
    <row r="136" spans="2:7" ht="15" thickBot="1" x14ac:dyDescent="0.35">
      <c r="B136" s="132">
        <f t="shared" ca="1" si="2"/>
        <v>128</v>
      </c>
      <c r="C136" s="133">
        <f ca="1">'Loan 1'!D151</f>
        <v>1670.5881996665489</v>
      </c>
      <c r="D136" s="133">
        <f ca="1">'Loan 2'!D151</f>
        <v>1100.9022133924375</v>
      </c>
      <c r="E136" s="133">
        <f ca="1">'Loan 3'!D151</f>
        <v>362.90229843602299</v>
      </c>
      <c r="F136" s="133">
        <f ca="1">'Loan 4'!D151</f>
        <v>612.74240333230284</v>
      </c>
      <c r="G136" s="133">
        <f ca="1">'Loan 5'!D151</f>
        <v>1961.5093976104188</v>
      </c>
    </row>
    <row r="137" spans="2:7" ht="15" thickBot="1" x14ac:dyDescent="0.35">
      <c r="B137" s="132">
        <f t="shared" ca="1" si="2"/>
        <v>129</v>
      </c>
      <c r="C137" s="133">
        <f ca="1">'Loan 1'!D152</f>
        <v>1670.5881996665489</v>
      </c>
      <c r="D137" s="133">
        <f ca="1">'Loan 2'!D152</f>
        <v>1100.9022133924375</v>
      </c>
      <c r="E137" s="133">
        <f ca="1">'Loan 3'!D152</f>
        <v>362.90229843602299</v>
      </c>
      <c r="F137" s="133">
        <f ca="1">'Loan 4'!D152</f>
        <v>612.74240333230284</v>
      </c>
      <c r="G137" s="133">
        <f ca="1">'Loan 5'!D152</f>
        <v>1961.5093976104188</v>
      </c>
    </row>
    <row r="138" spans="2:7" ht="15" thickBot="1" x14ac:dyDescent="0.35">
      <c r="B138" s="132">
        <f t="shared" ca="1" si="2"/>
        <v>130</v>
      </c>
      <c r="C138" s="133">
        <f ca="1">'Loan 1'!D153</f>
        <v>1670.5881996665489</v>
      </c>
      <c r="D138" s="133">
        <f ca="1">'Loan 2'!D153</f>
        <v>1100.9022133924375</v>
      </c>
      <c r="E138" s="133">
        <f ca="1">'Loan 3'!D153</f>
        <v>362.90229843602299</v>
      </c>
      <c r="F138" s="133">
        <f ca="1">'Loan 4'!D153</f>
        <v>612.74240333230284</v>
      </c>
      <c r="G138" s="133">
        <f ca="1">'Loan 5'!D153</f>
        <v>1961.5093976104188</v>
      </c>
    </row>
    <row r="139" spans="2:7" ht="15" thickBot="1" x14ac:dyDescent="0.35">
      <c r="B139" s="132">
        <f t="shared" ref="B139:B202" ca="1" si="3">IF(AND(C139="",D139="",E139="",F139="",G139=""),"",B138+1)</f>
        <v>131</v>
      </c>
      <c r="C139" s="133">
        <f ca="1">'Loan 1'!D154</f>
        <v>1670.5881996665489</v>
      </c>
      <c r="D139" s="133">
        <f ca="1">'Loan 2'!D154</f>
        <v>1100.9022133924375</v>
      </c>
      <c r="E139" s="133">
        <f ca="1">'Loan 3'!D154</f>
        <v>362.90229843602299</v>
      </c>
      <c r="F139" s="133">
        <f ca="1">'Loan 4'!D154</f>
        <v>612.74240333230284</v>
      </c>
      <c r="G139" s="133">
        <f ca="1">'Loan 5'!D154</f>
        <v>1961.5093976104188</v>
      </c>
    </row>
    <row r="140" spans="2:7" ht="15" thickBot="1" x14ac:dyDescent="0.35">
      <c r="B140" s="132">
        <f t="shared" ca="1" si="3"/>
        <v>132</v>
      </c>
      <c r="C140" s="133">
        <f ca="1">'Loan 1'!D155</f>
        <v>1670.5881996665489</v>
      </c>
      <c r="D140" s="133">
        <f ca="1">'Loan 2'!D155</f>
        <v>1100.9022133924375</v>
      </c>
      <c r="E140" s="133">
        <f ca="1">'Loan 3'!D155</f>
        <v>362.90229843602299</v>
      </c>
      <c r="F140" s="133">
        <f ca="1">'Loan 4'!D155</f>
        <v>612.74240333230284</v>
      </c>
      <c r="G140" s="133">
        <f ca="1">'Loan 5'!D155</f>
        <v>1961.5093976104188</v>
      </c>
    </row>
    <row r="141" spans="2:7" ht="15" thickBot="1" x14ac:dyDescent="0.35">
      <c r="B141" s="132">
        <f t="shared" ca="1" si="3"/>
        <v>133</v>
      </c>
      <c r="C141" s="133">
        <f ca="1">'Loan 1'!D156</f>
        <v>1670.5881996665489</v>
      </c>
      <c r="D141" s="133">
        <f ca="1">'Loan 2'!D156</f>
        <v>1100.9022133924375</v>
      </c>
      <c r="E141" s="133">
        <f ca="1">'Loan 3'!D156</f>
        <v>362.90229843602299</v>
      </c>
      <c r="F141" s="133">
        <f ca="1">'Loan 4'!D156</f>
        <v>612.74240333230284</v>
      </c>
      <c r="G141" s="133">
        <f ca="1">'Loan 5'!D156</f>
        <v>1961.5093976104188</v>
      </c>
    </row>
    <row r="142" spans="2:7" ht="15" thickBot="1" x14ac:dyDescent="0.35">
      <c r="B142" s="132">
        <f t="shared" ca="1" si="3"/>
        <v>134</v>
      </c>
      <c r="C142" s="133">
        <f ca="1">'Loan 1'!D157</f>
        <v>1670.5881996665489</v>
      </c>
      <c r="D142" s="133">
        <f ca="1">'Loan 2'!D157</f>
        <v>1100.9022133924375</v>
      </c>
      <c r="E142" s="133">
        <f ca="1">'Loan 3'!D157</f>
        <v>362.90229843602299</v>
      </c>
      <c r="F142" s="133">
        <f ca="1">'Loan 4'!D157</f>
        <v>612.74240333230284</v>
      </c>
      <c r="G142" s="133">
        <f ca="1">'Loan 5'!D157</f>
        <v>1961.5093976104188</v>
      </c>
    </row>
    <row r="143" spans="2:7" ht="15" thickBot="1" x14ac:dyDescent="0.35">
      <c r="B143" s="132">
        <f t="shared" ca="1" si="3"/>
        <v>135</v>
      </c>
      <c r="C143" s="133">
        <f ca="1">'Loan 1'!D158</f>
        <v>1670.5881996665489</v>
      </c>
      <c r="D143" s="133">
        <f ca="1">'Loan 2'!D158</f>
        <v>1100.9022133924375</v>
      </c>
      <c r="E143" s="133">
        <f ca="1">'Loan 3'!D158</f>
        <v>362.90229843602299</v>
      </c>
      <c r="F143" s="133">
        <f ca="1">'Loan 4'!D158</f>
        <v>612.74240333230284</v>
      </c>
      <c r="G143" s="133">
        <f ca="1">'Loan 5'!D158</f>
        <v>1961.5093976104188</v>
      </c>
    </row>
    <row r="144" spans="2:7" ht="15" thickBot="1" x14ac:dyDescent="0.35">
      <c r="B144" s="132">
        <f t="shared" ca="1" si="3"/>
        <v>136</v>
      </c>
      <c r="C144" s="133">
        <f ca="1">'Loan 1'!D159</f>
        <v>1670.5881996665489</v>
      </c>
      <c r="D144" s="133">
        <f ca="1">'Loan 2'!D159</f>
        <v>1100.9022133924375</v>
      </c>
      <c r="E144" s="133">
        <f ca="1">'Loan 3'!D159</f>
        <v>362.90229843602299</v>
      </c>
      <c r="F144" s="133">
        <f ca="1">'Loan 4'!D159</f>
        <v>612.74240333230284</v>
      </c>
      <c r="G144" s="133">
        <f ca="1">'Loan 5'!D159</f>
        <v>1961.5093976104188</v>
      </c>
    </row>
    <row r="145" spans="2:7" ht="15" thickBot="1" x14ac:dyDescent="0.35">
      <c r="B145" s="132">
        <f t="shared" ca="1" si="3"/>
        <v>137</v>
      </c>
      <c r="C145" s="133">
        <f ca="1">'Loan 1'!D160</f>
        <v>1670.5881996665489</v>
      </c>
      <c r="D145" s="133">
        <f ca="1">'Loan 2'!D160</f>
        <v>1100.9022133924375</v>
      </c>
      <c r="E145" s="133">
        <f ca="1">'Loan 3'!D160</f>
        <v>362.90229843602299</v>
      </c>
      <c r="F145" s="133">
        <f ca="1">'Loan 4'!D160</f>
        <v>612.74240333230284</v>
      </c>
      <c r="G145" s="133">
        <f ca="1">'Loan 5'!D160</f>
        <v>1961.5093976104188</v>
      </c>
    </row>
    <row r="146" spans="2:7" ht="15" thickBot="1" x14ac:dyDescent="0.35">
      <c r="B146" s="132">
        <f t="shared" ca="1" si="3"/>
        <v>138</v>
      </c>
      <c r="C146" s="133">
        <f ca="1">'Loan 1'!D161</f>
        <v>1670.5881996665489</v>
      </c>
      <c r="D146" s="133">
        <f ca="1">'Loan 2'!D161</f>
        <v>1100.9022133924375</v>
      </c>
      <c r="E146" s="133">
        <f ca="1">'Loan 3'!D161</f>
        <v>362.90229843602299</v>
      </c>
      <c r="F146" s="133">
        <f ca="1">'Loan 4'!D161</f>
        <v>612.74240333230284</v>
      </c>
      <c r="G146" s="133">
        <f ca="1">'Loan 5'!D161</f>
        <v>1961.5093976104188</v>
      </c>
    </row>
    <row r="147" spans="2:7" ht="15" thickBot="1" x14ac:dyDescent="0.35">
      <c r="B147" s="132">
        <f t="shared" ca="1" si="3"/>
        <v>139</v>
      </c>
      <c r="C147" s="133">
        <f ca="1">'Loan 1'!D162</f>
        <v>1670.5881996665489</v>
      </c>
      <c r="D147" s="133">
        <f ca="1">'Loan 2'!D162</f>
        <v>1100.9022133924375</v>
      </c>
      <c r="E147" s="133">
        <f ca="1">'Loan 3'!D162</f>
        <v>362.90229843602299</v>
      </c>
      <c r="F147" s="133">
        <f ca="1">'Loan 4'!D162</f>
        <v>612.74240333230284</v>
      </c>
      <c r="G147" s="133">
        <f ca="1">'Loan 5'!D162</f>
        <v>1961.5093976104188</v>
      </c>
    </row>
    <row r="148" spans="2:7" ht="15" thickBot="1" x14ac:dyDescent="0.35">
      <c r="B148" s="132">
        <f t="shared" ca="1" si="3"/>
        <v>140</v>
      </c>
      <c r="C148" s="133">
        <f ca="1">'Loan 1'!D163</f>
        <v>1670.5881996665489</v>
      </c>
      <c r="D148" s="133">
        <f ca="1">'Loan 2'!D163</f>
        <v>1100.9022133924375</v>
      </c>
      <c r="E148" s="133">
        <f ca="1">'Loan 3'!D163</f>
        <v>362.90229843602299</v>
      </c>
      <c r="F148" s="133">
        <f ca="1">'Loan 4'!D163</f>
        <v>612.74240333230284</v>
      </c>
      <c r="G148" s="133">
        <f ca="1">'Loan 5'!D163</f>
        <v>1961.5093976104188</v>
      </c>
    </row>
    <row r="149" spans="2:7" ht="15" thickBot="1" x14ac:dyDescent="0.35">
      <c r="B149" s="132">
        <f t="shared" ca="1" si="3"/>
        <v>141</v>
      </c>
      <c r="C149" s="133">
        <f ca="1">'Loan 1'!D164</f>
        <v>1670.5881996665489</v>
      </c>
      <c r="D149" s="133">
        <f ca="1">'Loan 2'!D164</f>
        <v>1100.9022133924375</v>
      </c>
      <c r="E149" s="133">
        <f ca="1">'Loan 3'!D164</f>
        <v>362.90229843602299</v>
      </c>
      <c r="F149" s="133">
        <f ca="1">'Loan 4'!D164</f>
        <v>612.74240333230284</v>
      </c>
      <c r="G149" s="133">
        <f ca="1">'Loan 5'!D164</f>
        <v>1961.5093976104188</v>
      </c>
    </row>
    <row r="150" spans="2:7" ht="15" thickBot="1" x14ac:dyDescent="0.35">
      <c r="B150" s="132">
        <f t="shared" ca="1" si="3"/>
        <v>142</v>
      </c>
      <c r="C150" s="133">
        <f ca="1">'Loan 1'!D165</f>
        <v>1670.5881996665489</v>
      </c>
      <c r="D150" s="133">
        <f ca="1">'Loan 2'!D165</f>
        <v>1100.9022133924375</v>
      </c>
      <c r="E150" s="133">
        <f ca="1">'Loan 3'!D165</f>
        <v>362.90229843602299</v>
      </c>
      <c r="F150" s="133">
        <f ca="1">'Loan 4'!D165</f>
        <v>612.74240333230284</v>
      </c>
      <c r="G150" s="133">
        <f ca="1">'Loan 5'!D165</f>
        <v>1961.5093976104188</v>
      </c>
    </row>
    <row r="151" spans="2:7" ht="15" thickBot="1" x14ac:dyDescent="0.35">
      <c r="B151" s="132">
        <f t="shared" ca="1" si="3"/>
        <v>143</v>
      </c>
      <c r="C151" s="133">
        <f ca="1">'Loan 1'!D166</f>
        <v>1670.5881996665489</v>
      </c>
      <c r="D151" s="133">
        <f ca="1">'Loan 2'!D166</f>
        <v>1100.9022133924375</v>
      </c>
      <c r="E151" s="133">
        <f ca="1">'Loan 3'!D166</f>
        <v>362.90229843602299</v>
      </c>
      <c r="F151" s="133">
        <f ca="1">'Loan 4'!D166</f>
        <v>612.74240333230284</v>
      </c>
      <c r="G151" s="133">
        <f ca="1">'Loan 5'!D166</f>
        <v>1961.5093976104188</v>
      </c>
    </row>
    <row r="152" spans="2:7" ht="15" thickBot="1" x14ac:dyDescent="0.35">
      <c r="B152" s="132">
        <f t="shared" ca="1" si="3"/>
        <v>144</v>
      </c>
      <c r="C152" s="133">
        <f ca="1">'Loan 1'!D167</f>
        <v>1670.5881996665489</v>
      </c>
      <c r="D152" s="133">
        <f ca="1">'Loan 2'!D167</f>
        <v>1100.9022133924375</v>
      </c>
      <c r="E152" s="133">
        <f ca="1">'Loan 3'!D167</f>
        <v>362.90229843602299</v>
      </c>
      <c r="F152" s="133">
        <f ca="1">'Loan 4'!D167</f>
        <v>612.74240333230284</v>
      </c>
      <c r="G152" s="133">
        <f ca="1">'Loan 5'!D167</f>
        <v>1961.5093976104188</v>
      </c>
    </row>
    <row r="153" spans="2:7" ht="15" thickBot="1" x14ac:dyDescent="0.35">
      <c r="B153" s="132">
        <f t="shared" ca="1" si="3"/>
        <v>145</v>
      </c>
      <c r="C153" s="133">
        <f ca="1">'Loan 1'!D168</f>
        <v>1670.5881996665489</v>
      </c>
      <c r="D153" s="133">
        <f ca="1">'Loan 2'!D168</f>
        <v>1100.9022133924375</v>
      </c>
      <c r="E153" s="133">
        <f ca="1">'Loan 3'!D168</f>
        <v>362.90229843602299</v>
      </c>
      <c r="F153" s="133">
        <f ca="1">'Loan 4'!D168</f>
        <v>612.74240333230284</v>
      </c>
      <c r="G153" s="133">
        <f ca="1">'Loan 5'!D168</f>
        <v>1961.5093976104188</v>
      </c>
    </row>
    <row r="154" spans="2:7" ht="15" thickBot="1" x14ac:dyDescent="0.35">
      <c r="B154" s="132">
        <f t="shared" ca="1" si="3"/>
        <v>146</v>
      </c>
      <c r="C154" s="133">
        <f ca="1">'Loan 1'!D169</f>
        <v>1670.5881996665489</v>
      </c>
      <c r="D154" s="133">
        <f ca="1">'Loan 2'!D169</f>
        <v>1100.9022133924375</v>
      </c>
      <c r="E154" s="133">
        <f ca="1">'Loan 3'!D169</f>
        <v>362.90229843602299</v>
      </c>
      <c r="F154" s="133">
        <f ca="1">'Loan 4'!D169</f>
        <v>612.74240333230284</v>
      </c>
      <c r="G154" s="133">
        <f ca="1">'Loan 5'!D169</f>
        <v>1961.5093976104188</v>
      </c>
    </row>
    <row r="155" spans="2:7" ht="15" thickBot="1" x14ac:dyDescent="0.35">
      <c r="B155" s="132">
        <f t="shared" ca="1" si="3"/>
        <v>147</v>
      </c>
      <c r="C155" s="133">
        <f ca="1">'Loan 1'!D170</f>
        <v>1670.5881996665489</v>
      </c>
      <c r="D155" s="133">
        <f ca="1">'Loan 2'!D170</f>
        <v>1100.9022133924375</v>
      </c>
      <c r="E155" s="133">
        <f ca="1">'Loan 3'!D170</f>
        <v>362.90229843602299</v>
      </c>
      <c r="F155" s="133">
        <f ca="1">'Loan 4'!D170</f>
        <v>612.74240333230284</v>
      </c>
      <c r="G155" s="133">
        <f ca="1">'Loan 5'!D170</f>
        <v>1961.5093976104188</v>
      </c>
    </row>
    <row r="156" spans="2:7" ht="15" thickBot="1" x14ac:dyDescent="0.35">
      <c r="B156" s="132">
        <f t="shared" ca="1" si="3"/>
        <v>148</v>
      </c>
      <c r="C156" s="133">
        <f ca="1">'Loan 1'!D171</f>
        <v>1670.5881996665489</v>
      </c>
      <c r="D156" s="133">
        <f ca="1">'Loan 2'!D171</f>
        <v>1100.9022133924375</v>
      </c>
      <c r="E156" s="133">
        <f ca="1">'Loan 3'!D171</f>
        <v>362.90229843602299</v>
      </c>
      <c r="F156" s="133">
        <f ca="1">'Loan 4'!D171</f>
        <v>612.74240333230284</v>
      </c>
      <c r="G156" s="133">
        <f ca="1">'Loan 5'!D171</f>
        <v>1961.5093976104188</v>
      </c>
    </row>
    <row r="157" spans="2:7" ht="15" thickBot="1" x14ac:dyDescent="0.35">
      <c r="B157" s="132">
        <f t="shared" ca="1" si="3"/>
        <v>149</v>
      </c>
      <c r="C157" s="133">
        <f ca="1">'Loan 1'!D172</f>
        <v>1670.5881996665489</v>
      </c>
      <c r="D157" s="133">
        <f ca="1">'Loan 2'!D172</f>
        <v>1100.9022133924375</v>
      </c>
      <c r="E157" s="133">
        <f ca="1">'Loan 3'!D172</f>
        <v>362.90229843602299</v>
      </c>
      <c r="F157" s="133">
        <f ca="1">'Loan 4'!D172</f>
        <v>612.74240333230284</v>
      </c>
      <c r="G157" s="133">
        <f ca="1">'Loan 5'!D172</f>
        <v>1961.5093976104188</v>
      </c>
    </row>
    <row r="158" spans="2:7" ht="15" thickBot="1" x14ac:dyDescent="0.35">
      <c r="B158" s="132">
        <f t="shared" ca="1" si="3"/>
        <v>150</v>
      </c>
      <c r="C158" s="133">
        <f ca="1">'Loan 1'!D173</f>
        <v>1670.5881996665489</v>
      </c>
      <c r="D158" s="133">
        <f ca="1">'Loan 2'!D173</f>
        <v>1100.9022133924375</v>
      </c>
      <c r="E158" s="133">
        <f ca="1">'Loan 3'!D173</f>
        <v>362.90229843602299</v>
      </c>
      <c r="F158" s="133">
        <f ca="1">'Loan 4'!D173</f>
        <v>612.74240333230284</v>
      </c>
      <c r="G158" s="133">
        <f ca="1">'Loan 5'!D173</f>
        <v>1961.5093976104188</v>
      </c>
    </row>
    <row r="159" spans="2:7" ht="15" thickBot="1" x14ac:dyDescent="0.35">
      <c r="B159" s="132">
        <f t="shared" ca="1" si="3"/>
        <v>151</v>
      </c>
      <c r="C159" s="133">
        <f ca="1">'Loan 1'!D174</f>
        <v>1670.5881996665489</v>
      </c>
      <c r="D159" s="133">
        <f ca="1">'Loan 2'!D174</f>
        <v>1100.9022133924375</v>
      </c>
      <c r="E159" s="133">
        <f ca="1">'Loan 3'!D174</f>
        <v>362.90229843602299</v>
      </c>
      <c r="F159" s="133">
        <f ca="1">'Loan 4'!D174</f>
        <v>612.74240333230284</v>
      </c>
      <c r="G159" s="133">
        <f ca="1">'Loan 5'!D174</f>
        <v>1961.5093976104188</v>
      </c>
    </row>
    <row r="160" spans="2:7" ht="15" thickBot="1" x14ac:dyDescent="0.35">
      <c r="B160" s="132">
        <f t="shared" ca="1" si="3"/>
        <v>152</v>
      </c>
      <c r="C160" s="133">
        <f ca="1">'Loan 1'!D175</f>
        <v>1670.5881996665489</v>
      </c>
      <c r="D160" s="133">
        <f ca="1">'Loan 2'!D175</f>
        <v>1100.9022133924375</v>
      </c>
      <c r="E160" s="133">
        <f ca="1">'Loan 3'!D175</f>
        <v>362.90229843602299</v>
      </c>
      <c r="F160" s="133">
        <f ca="1">'Loan 4'!D175</f>
        <v>612.74240333230284</v>
      </c>
      <c r="G160" s="133">
        <f ca="1">'Loan 5'!D175</f>
        <v>1961.5093976104188</v>
      </c>
    </row>
    <row r="161" spans="2:7" ht="15" thickBot="1" x14ac:dyDescent="0.35">
      <c r="B161" s="132">
        <f t="shared" ca="1" si="3"/>
        <v>153</v>
      </c>
      <c r="C161" s="133">
        <f ca="1">'Loan 1'!D176</f>
        <v>1670.5881996665489</v>
      </c>
      <c r="D161" s="133">
        <f ca="1">'Loan 2'!D176</f>
        <v>1100.9022133924375</v>
      </c>
      <c r="E161" s="133">
        <f ca="1">'Loan 3'!D176</f>
        <v>362.90229843602299</v>
      </c>
      <c r="F161" s="133">
        <f ca="1">'Loan 4'!D176</f>
        <v>612.74240333230284</v>
      </c>
      <c r="G161" s="133">
        <f ca="1">'Loan 5'!D176</f>
        <v>1961.5093976104188</v>
      </c>
    </row>
    <row r="162" spans="2:7" ht="15" thickBot="1" x14ac:dyDescent="0.35">
      <c r="B162" s="132">
        <f t="shared" ca="1" si="3"/>
        <v>154</v>
      </c>
      <c r="C162" s="133">
        <f ca="1">'Loan 1'!D177</f>
        <v>1670.5881996665489</v>
      </c>
      <c r="D162" s="133">
        <f ca="1">'Loan 2'!D177</f>
        <v>1100.9022133924375</v>
      </c>
      <c r="E162" s="133">
        <f ca="1">'Loan 3'!D177</f>
        <v>362.90229843602299</v>
      </c>
      <c r="F162" s="133">
        <f ca="1">'Loan 4'!D177</f>
        <v>612.74240333230284</v>
      </c>
      <c r="G162" s="133">
        <f ca="1">'Loan 5'!D177</f>
        <v>1961.5093976104188</v>
      </c>
    </row>
    <row r="163" spans="2:7" ht="15" thickBot="1" x14ac:dyDescent="0.35">
      <c r="B163" s="132">
        <f t="shared" ca="1" si="3"/>
        <v>155</v>
      </c>
      <c r="C163" s="133">
        <f ca="1">'Loan 1'!D178</f>
        <v>1670.5881996665489</v>
      </c>
      <c r="D163" s="133">
        <f ca="1">'Loan 2'!D178</f>
        <v>1100.9022133924375</v>
      </c>
      <c r="E163" s="133">
        <f ca="1">'Loan 3'!D178</f>
        <v>362.90229843602299</v>
      </c>
      <c r="F163" s="133">
        <f ca="1">'Loan 4'!D178</f>
        <v>612.74240333230284</v>
      </c>
      <c r="G163" s="133">
        <f ca="1">'Loan 5'!D178</f>
        <v>1961.5093976104188</v>
      </c>
    </row>
    <row r="164" spans="2:7" ht="15" thickBot="1" x14ac:dyDescent="0.35">
      <c r="B164" s="132">
        <f t="shared" ca="1" si="3"/>
        <v>156</v>
      </c>
      <c r="C164" s="133">
        <f ca="1">'Loan 1'!D179</f>
        <v>1670.5881996665489</v>
      </c>
      <c r="D164" s="133">
        <f ca="1">'Loan 2'!D179</f>
        <v>1100.9022133924375</v>
      </c>
      <c r="E164" s="133">
        <f ca="1">'Loan 3'!D179</f>
        <v>362.90229843602299</v>
      </c>
      <c r="F164" s="133">
        <f ca="1">'Loan 4'!D179</f>
        <v>612.74240333230284</v>
      </c>
      <c r="G164" s="133">
        <f ca="1">'Loan 5'!D179</f>
        <v>1961.5093976104188</v>
      </c>
    </row>
    <row r="165" spans="2:7" ht="15" thickBot="1" x14ac:dyDescent="0.35">
      <c r="B165" s="132">
        <f t="shared" ca="1" si="3"/>
        <v>157</v>
      </c>
      <c r="C165" s="133">
        <f ca="1">'Loan 1'!D180</f>
        <v>1670.5881996665489</v>
      </c>
      <c r="D165" s="133">
        <f ca="1">'Loan 2'!D180</f>
        <v>1100.9022133924375</v>
      </c>
      <c r="E165" s="133">
        <f ca="1">'Loan 3'!D180</f>
        <v>362.90229843602299</v>
      </c>
      <c r="F165" s="133">
        <f ca="1">'Loan 4'!D180</f>
        <v>612.74240333230284</v>
      </c>
      <c r="G165" s="133">
        <f ca="1">'Loan 5'!D180</f>
        <v>1961.5093976104188</v>
      </c>
    </row>
    <row r="166" spans="2:7" ht="15" thickBot="1" x14ac:dyDescent="0.35">
      <c r="B166" s="132">
        <f t="shared" ca="1" si="3"/>
        <v>158</v>
      </c>
      <c r="C166" s="133">
        <f ca="1">'Loan 1'!D181</f>
        <v>1670.5881996665489</v>
      </c>
      <c r="D166" s="133">
        <f ca="1">'Loan 2'!D181</f>
        <v>1100.9022133924375</v>
      </c>
      <c r="E166" s="133">
        <f ca="1">'Loan 3'!D181</f>
        <v>362.90229843602299</v>
      </c>
      <c r="F166" s="133">
        <f ca="1">'Loan 4'!D181</f>
        <v>612.74240333230284</v>
      </c>
      <c r="G166" s="133">
        <f ca="1">'Loan 5'!D181</f>
        <v>1961.5093976104188</v>
      </c>
    </row>
    <row r="167" spans="2:7" ht="15" thickBot="1" x14ac:dyDescent="0.35">
      <c r="B167" s="132">
        <f t="shared" ca="1" si="3"/>
        <v>159</v>
      </c>
      <c r="C167" s="133">
        <f ca="1">'Loan 1'!D182</f>
        <v>1670.5881996665489</v>
      </c>
      <c r="D167" s="133">
        <f ca="1">'Loan 2'!D182</f>
        <v>1100.9022133924375</v>
      </c>
      <c r="E167" s="133">
        <f ca="1">'Loan 3'!D182</f>
        <v>362.90229843602299</v>
      </c>
      <c r="F167" s="133">
        <f ca="1">'Loan 4'!D182</f>
        <v>612.74240333230284</v>
      </c>
      <c r="G167" s="133">
        <f ca="1">'Loan 5'!D182</f>
        <v>1961.5093976104188</v>
      </c>
    </row>
    <row r="168" spans="2:7" ht="15" thickBot="1" x14ac:dyDescent="0.35">
      <c r="B168" s="132">
        <f t="shared" ca="1" si="3"/>
        <v>160</v>
      </c>
      <c r="C168" s="133">
        <f ca="1">'Loan 1'!D183</f>
        <v>1670.5881996665489</v>
      </c>
      <c r="D168" s="133">
        <f ca="1">'Loan 2'!D183</f>
        <v>1100.9022133924375</v>
      </c>
      <c r="E168" s="133">
        <f ca="1">'Loan 3'!D183</f>
        <v>362.90229843602299</v>
      </c>
      <c r="F168" s="133">
        <f ca="1">'Loan 4'!D183</f>
        <v>612.74240333230284</v>
      </c>
      <c r="G168" s="133">
        <f ca="1">'Loan 5'!D183</f>
        <v>1961.5093976104188</v>
      </c>
    </row>
    <row r="169" spans="2:7" ht="15" thickBot="1" x14ac:dyDescent="0.35">
      <c r="B169" s="132">
        <f t="shared" ca="1" si="3"/>
        <v>161</v>
      </c>
      <c r="C169" s="133">
        <f ca="1">'Loan 1'!D184</f>
        <v>1670.5881996665489</v>
      </c>
      <c r="D169" s="133">
        <f ca="1">'Loan 2'!D184</f>
        <v>1100.9022133924375</v>
      </c>
      <c r="E169" s="133">
        <f ca="1">'Loan 3'!D184</f>
        <v>362.90229843602299</v>
      </c>
      <c r="F169" s="133">
        <f ca="1">'Loan 4'!D184</f>
        <v>612.74240333230284</v>
      </c>
      <c r="G169" s="133">
        <f ca="1">'Loan 5'!D184</f>
        <v>1961.5093976104188</v>
      </c>
    </row>
    <row r="170" spans="2:7" ht="15" thickBot="1" x14ac:dyDescent="0.35">
      <c r="B170" s="132">
        <f t="shared" ca="1" si="3"/>
        <v>162</v>
      </c>
      <c r="C170" s="133">
        <f ca="1">'Loan 1'!D185</f>
        <v>1670.5881996665489</v>
      </c>
      <c r="D170" s="133">
        <f ca="1">'Loan 2'!D185</f>
        <v>1100.9022133924375</v>
      </c>
      <c r="E170" s="133">
        <f ca="1">'Loan 3'!D185</f>
        <v>362.90229843602299</v>
      </c>
      <c r="F170" s="133">
        <f ca="1">'Loan 4'!D185</f>
        <v>612.74240333230284</v>
      </c>
      <c r="G170" s="133">
        <f ca="1">'Loan 5'!D185</f>
        <v>1961.5093976104188</v>
      </c>
    </row>
    <row r="171" spans="2:7" ht="15" thickBot="1" x14ac:dyDescent="0.35">
      <c r="B171" s="132">
        <f t="shared" ca="1" si="3"/>
        <v>163</v>
      </c>
      <c r="C171" s="133">
        <f ca="1">'Loan 1'!D186</f>
        <v>1670.5881996665489</v>
      </c>
      <c r="D171" s="133">
        <f ca="1">'Loan 2'!D186</f>
        <v>1100.9022133924375</v>
      </c>
      <c r="E171" s="133">
        <f ca="1">'Loan 3'!D186</f>
        <v>362.90229843602299</v>
      </c>
      <c r="F171" s="133">
        <f ca="1">'Loan 4'!D186</f>
        <v>612.74240333230284</v>
      </c>
      <c r="G171" s="133">
        <f ca="1">'Loan 5'!D186</f>
        <v>1961.5093976104188</v>
      </c>
    </row>
    <row r="172" spans="2:7" ht="15" thickBot="1" x14ac:dyDescent="0.35">
      <c r="B172" s="132">
        <f t="shared" ca="1" si="3"/>
        <v>164</v>
      </c>
      <c r="C172" s="133">
        <f ca="1">'Loan 1'!D187</f>
        <v>1670.5881996665489</v>
      </c>
      <c r="D172" s="133">
        <f ca="1">'Loan 2'!D187</f>
        <v>1100.9022133924375</v>
      </c>
      <c r="E172" s="133">
        <f ca="1">'Loan 3'!D187</f>
        <v>362.90229843602299</v>
      </c>
      <c r="F172" s="133">
        <f ca="1">'Loan 4'!D187</f>
        <v>612.74240333230284</v>
      </c>
      <c r="G172" s="133">
        <f ca="1">'Loan 5'!D187</f>
        <v>1961.5093976104188</v>
      </c>
    </row>
    <row r="173" spans="2:7" ht="15" thickBot="1" x14ac:dyDescent="0.35">
      <c r="B173" s="132">
        <f t="shared" ca="1" si="3"/>
        <v>165</v>
      </c>
      <c r="C173" s="133">
        <f ca="1">'Loan 1'!D188</f>
        <v>1670.5881996665489</v>
      </c>
      <c r="D173" s="133">
        <f ca="1">'Loan 2'!D188</f>
        <v>1100.9022133924375</v>
      </c>
      <c r="E173" s="133">
        <f ca="1">'Loan 3'!D188</f>
        <v>362.90229843602299</v>
      </c>
      <c r="F173" s="133">
        <f ca="1">'Loan 4'!D188</f>
        <v>612.74240333230284</v>
      </c>
      <c r="G173" s="133">
        <f ca="1">'Loan 5'!D188</f>
        <v>1961.5093976104188</v>
      </c>
    </row>
    <row r="174" spans="2:7" ht="15" thickBot="1" x14ac:dyDescent="0.35">
      <c r="B174" s="132">
        <f t="shared" ca="1" si="3"/>
        <v>166</v>
      </c>
      <c r="C174" s="133">
        <f ca="1">'Loan 1'!D189</f>
        <v>1670.5881996665489</v>
      </c>
      <c r="D174" s="133">
        <f ca="1">'Loan 2'!D189</f>
        <v>1100.9022133924375</v>
      </c>
      <c r="E174" s="133">
        <f ca="1">'Loan 3'!D189</f>
        <v>362.90229843602299</v>
      </c>
      <c r="F174" s="133">
        <f ca="1">'Loan 4'!D189</f>
        <v>612.74240333230284</v>
      </c>
      <c r="G174" s="133">
        <f ca="1">'Loan 5'!D189</f>
        <v>1961.5093976104188</v>
      </c>
    </row>
    <row r="175" spans="2:7" ht="15" thickBot="1" x14ac:dyDescent="0.35">
      <c r="B175" s="132">
        <f t="shared" ca="1" si="3"/>
        <v>167</v>
      </c>
      <c r="C175" s="133">
        <f ca="1">'Loan 1'!D190</f>
        <v>1670.5881996665489</v>
      </c>
      <c r="D175" s="133">
        <f ca="1">'Loan 2'!D190</f>
        <v>1100.9022133924375</v>
      </c>
      <c r="E175" s="133">
        <f ca="1">'Loan 3'!D190</f>
        <v>362.90229843602299</v>
      </c>
      <c r="F175" s="133">
        <f ca="1">'Loan 4'!D190</f>
        <v>612.74240333230284</v>
      </c>
      <c r="G175" s="133">
        <f ca="1">'Loan 5'!D190</f>
        <v>1961.5093976104188</v>
      </c>
    </row>
    <row r="176" spans="2:7" ht="15" thickBot="1" x14ac:dyDescent="0.35">
      <c r="B176" s="132">
        <f t="shared" ca="1" si="3"/>
        <v>168</v>
      </c>
      <c r="C176" s="133">
        <f ca="1">'Loan 1'!D191</f>
        <v>1670.5881996665489</v>
      </c>
      <c r="D176" s="133">
        <f ca="1">'Loan 2'!D191</f>
        <v>1100.9022133924375</v>
      </c>
      <c r="E176" s="133">
        <f ca="1">'Loan 3'!D191</f>
        <v>362.90229843602299</v>
      </c>
      <c r="F176" s="133">
        <f ca="1">'Loan 4'!D191</f>
        <v>612.74240333230284</v>
      </c>
      <c r="G176" s="133">
        <f ca="1">'Loan 5'!D191</f>
        <v>1961.5093976104188</v>
      </c>
    </row>
    <row r="177" spans="2:7" ht="15" thickBot="1" x14ac:dyDescent="0.35">
      <c r="B177" s="132">
        <f t="shared" ca="1" si="3"/>
        <v>169</v>
      </c>
      <c r="C177" s="133">
        <f ca="1">'Loan 1'!D192</f>
        <v>1670.5881996665489</v>
      </c>
      <c r="D177" s="133">
        <f ca="1">'Loan 2'!D192</f>
        <v>1100.9022133924375</v>
      </c>
      <c r="E177" s="133">
        <f ca="1">'Loan 3'!D192</f>
        <v>362.90229843602299</v>
      </c>
      <c r="F177" s="133">
        <f ca="1">'Loan 4'!D192</f>
        <v>612.74240333230284</v>
      </c>
      <c r="G177" s="133">
        <f ca="1">'Loan 5'!D192</f>
        <v>1961.5093976104188</v>
      </c>
    </row>
    <row r="178" spans="2:7" ht="15" thickBot="1" x14ac:dyDescent="0.35">
      <c r="B178" s="132">
        <f t="shared" ca="1" si="3"/>
        <v>170</v>
      </c>
      <c r="C178" s="133">
        <f ca="1">'Loan 1'!D193</f>
        <v>1670.5881996665489</v>
      </c>
      <c r="D178" s="133">
        <f ca="1">'Loan 2'!D193</f>
        <v>1100.9022133924375</v>
      </c>
      <c r="E178" s="133">
        <f ca="1">'Loan 3'!D193</f>
        <v>362.90229843602299</v>
      </c>
      <c r="F178" s="133">
        <f ca="1">'Loan 4'!D193</f>
        <v>612.74240333230284</v>
      </c>
      <c r="G178" s="133">
        <f ca="1">'Loan 5'!D193</f>
        <v>1961.5093976104188</v>
      </c>
    </row>
    <row r="179" spans="2:7" ht="15" thickBot="1" x14ac:dyDescent="0.35">
      <c r="B179" s="132">
        <f t="shared" ca="1" si="3"/>
        <v>171</v>
      </c>
      <c r="C179" s="133">
        <f ca="1">'Loan 1'!D194</f>
        <v>1670.5881996665489</v>
      </c>
      <c r="D179" s="133">
        <f ca="1">'Loan 2'!D194</f>
        <v>1100.9022133924375</v>
      </c>
      <c r="E179" s="133">
        <f ca="1">'Loan 3'!D194</f>
        <v>362.90229843602299</v>
      </c>
      <c r="F179" s="133">
        <f ca="1">'Loan 4'!D194</f>
        <v>612.74240333230284</v>
      </c>
      <c r="G179" s="133">
        <f ca="1">'Loan 5'!D194</f>
        <v>1961.5093976104188</v>
      </c>
    </row>
    <row r="180" spans="2:7" ht="15" thickBot="1" x14ac:dyDescent="0.35">
      <c r="B180" s="132">
        <f t="shared" ca="1" si="3"/>
        <v>172</v>
      </c>
      <c r="C180" s="133">
        <f ca="1">'Loan 1'!D195</f>
        <v>1670.5881996665489</v>
      </c>
      <c r="D180" s="133">
        <f ca="1">'Loan 2'!D195</f>
        <v>1100.9022133924375</v>
      </c>
      <c r="E180" s="133">
        <f ca="1">'Loan 3'!D195</f>
        <v>362.90229843602299</v>
      </c>
      <c r="F180" s="133">
        <f ca="1">'Loan 4'!D195</f>
        <v>612.74240333230284</v>
      </c>
      <c r="G180" s="133">
        <f ca="1">'Loan 5'!D195</f>
        <v>1961.5093976104188</v>
      </c>
    </row>
    <row r="181" spans="2:7" ht="15" thickBot="1" x14ac:dyDescent="0.35">
      <c r="B181" s="132">
        <f t="shared" ca="1" si="3"/>
        <v>173</v>
      </c>
      <c r="C181" s="133">
        <f ca="1">'Loan 1'!D196</f>
        <v>1670.5881996665489</v>
      </c>
      <c r="D181" s="133">
        <f ca="1">'Loan 2'!D196</f>
        <v>1100.9022133924375</v>
      </c>
      <c r="E181" s="133">
        <f ca="1">'Loan 3'!D196</f>
        <v>362.90229843602299</v>
      </c>
      <c r="F181" s="133">
        <f ca="1">'Loan 4'!D196</f>
        <v>612.74240333230284</v>
      </c>
      <c r="G181" s="133">
        <f ca="1">'Loan 5'!D196</f>
        <v>1961.5093976104188</v>
      </c>
    </row>
    <row r="182" spans="2:7" ht="15" thickBot="1" x14ac:dyDescent="0.35">
      <c r="B182" s="132">
        <f t="shared" ca="1" si="3"/>
        <v>174</v>
      </c>
      <c r="C182" s="133">
        <f ca="1">'Loan 1'!D197</f>
        <v>1670.5881996665489</v>
      </c>
      <c r="D182" s="133">
        <f ca="1">'Loan 2'!D197</f>
        <v>1100.9022133924375</v>
      </c>
      <c r="E182" s="133">
        <f ca="1">'Loan 3'!D197</f>
        <v>362.90229843602299</v>
      </c>
      <c r="F182" s="133">
        <f ca="1">'Loan 4'!D197</f>
        <v>612.74240333230284</v>
      </c>
      <c r="G182" s="133">
        <f ca="1">'Loan 5'!D197</f>
        <v>1961.5093976104188</v>
      </c>
    </row>
    <row r="183" spans="2:7" ht="15" thickBot="1" x14ac:dyDescent="0.35">
      <c r="B183" s="132">
        <f t="shared" ca="1" si="3"/>
        <v>175</v>
      </c>
      <c r="C183" s="133">
        <f ca="1">'Loan 1'!D198</f>
        <v>1670.5881996665489</v>
      </c>
      <c r="D183" s="133">
        <f ca="1">'Loan 2'!D198</f>
        <v>1100.9022133924375</v>
      </c>
      <c r="E183" s="133">
        <f ca="1">'Loan 3'!D198</f>
        <v>362.90229843602299</v>
      </c>
      <c r="F183" s="133">
        <f ca="1">'Loan 4'!D198</f>
        <v>612.74240333230284</v>
      </c>
      <c r="G183" s="133">
        <f ca="1">'Loan 5'!D198</f>
        <v>1961.5093976104188</v>
      </c>
    </row>
    <row r="184" spans="2:7" ht="15" thickBot="1" x14ac:dyDescent="0.35">
      <c r="B184" s="132">
        <f t="shared" ca="1" si="3"/>
        <v>176</v>
      </c>
      <c r="C184" s="133">
        <f ca="1">'Loan 1'!D199</f>
        <v>1670.5881996665489</v>
      </c>
      <c r="D184" s="133">
        <f ca="1">'Loan 2'!D199</f>
        <v>1100.9022133924375</v>
      </c>
      <c r="E184" s="133">
        <f ca="1">'Loan 3'!D199</f>
        <v>362.90229843602299</v>
      </c>
      <c r="F184" s="133">
        <f ca="1">'Loan 4'!D199</f>
        <v>612.74240333230284</v>
      </c>
      <c r="G184" s="133">
        <f ca="1">'Loan 5'!D199</f>
        <v>1961.5093976104188</v>
      </c>
    </row>
    <row r="185" spans="2:7" ht="15" thickBot="1" x14ac:dyDescent="0.35">
      <c r="B185" s="132">
        <f t="shared" ca="1" si="3"/>
        <v>177</v>
      </c>
      <c r="C185" s="133">
        <f ca="1">'Loan 1'!D200</f>
        <v>1670.5881996665489</v>
      </c>
      <c r="D185" s="133">
        <f ca="1">'Loan 2'!D200</f>
        <v>1100.9022133924375</v>
      </c>
      <c r="E185" s="133">
        <f ca="1">'Loan 3'!D200</f>
        <v>362.90229843602299</v>
      </c>
      <c r="F185" s="133">
        <f ca="1">'Loan 4'!D200</f>
        <v>612.74240333230284</v>
      </c>
      <c r="G185" s="133">
        <f ca="1">'Loan 5'!D200</f>
        <v>1961.5093976104188</v>
      </c>
    </row>
    <row r="186" spans="2:7" ht="15" thickBot="1" x14ac:dyDescent="0.35">
      <c r="B186" s="132">
        <f t="shared" ca="1" si="3"/>
        <v>178</v>
      </c>
      <c r="C186" s="133">
        <f ca="1">'Loan 1'!D201</f>
        <v>1670.5881996665489</v>
      </c>
      <c r="D186" s="133">
        <f ca="1">'Loan 2'!D201</f>
        <v>1100.9022133924375</v>
      </c>
      <c r="E186" s="133">
        <f ca="1">'Loan 3'!D201</f>
        <v>362.90229843602299</v>
      </c>
      <c r="F186" s="133">
        <f ca="1">'Loan 4'!D201</f>
        <v>612.74240333230284</v>
      </c>
      <c r="G186" s="133">
        <f ca="1">'Loan 5'!D201</f>
        <v>1961.5093976104188</v>
      </c>
    </row>
    <row r="187" spans="2:7" ht="15" thickBot="1" x14ac:dyDescent="0.35">
      <c r="B187" s="132">
        <f t="shared" ca="1" si="3"/>
        <v>179</v>
      </c>
      <c r="C187" s="133">
        <f ca="1">'Loan 1'!D202</f>
        <v>1670.5881996665489</v>
      </c>
      <c r="D187" s="133">
        <f ca="1">'Loan 2'!D202</f>
        <v>1100.9022133924375</v>
      </c>
      <c r="E187" s="133">
        <f ca="1">'Loan 3'!D202</f>
        <v>362.90229843602299</v>
      </c>
      <c r="F187" s="133">
        <f ca="1">'Loan 4'!D202</f>
        <v>612.74240333230284</v>
      </c>
      <c r="G187" s="133">
        <f ca="1">'Loan 5'!D202</f>
        <v>1961.5093976104188</v>
      </c>
    </row>
    <row r="188" spans="2:7" ht="15" thickBot="1" x14ac:dyDescent="0.35">
      <c r="B188" s="132">
        <f t="shared" ca="1" si="3"/>
        <v>180</v>
      </c>
      <c r="C188" s="133">
        <f ca="1">'Loan 1'!D203</f>
        <v>1670.5881996662936</v>
      </c>
      <c r="D188" s="133">
        <f ca="1">'Loan 2'!D203</f>
        <v>1100.9022133924375</v>
      </c>
      <c r="E188" s="133">
        <f ca="1">'Loan 3'!D203</f>
        <v>362.90229843602299</v>
      </c>
      <c r="F188" s="133">
        <f ca="1">'Loan 4'!D203</f>
        <v>612.74240333230284</v>
      </c>
      <c r="G188" s="133">
        <f ca="1">'Loan 5'!D203</f>
        <v>1961.5093976104188</v>
      </c>
    </row>
    <row r="189" spans="2:7" ht="15" thickBot="1" x14ac:dyDescent="0.35">
      <c r="B189" s="132">
        <f t="shared" ca="1" si="3"/>
        <v>181</v>
      </c>
      <c r="C189" s="133" t="str">
        <f ca="1">'Loan 1'!D204</f>
        <v/>
      </c>
      <c r="D189" s="133">
        <f ca="1">'Loan 2'!D204</f>
        <v>1100.9022133924375</v>
      </c>
      <c r="E189" s="133">
        <f ca="1">'Loan 3'!D204</f>
        <v>362.90229843602299</v>
      </c>
      <c r="F189" s="133">
        <f ca="1">'Loan 4'!D204</f>
        <v>612.74240333230284</v>
      </c>
      <c r="G189" s="133">
        <f ca="1">'Loan 5'!D204</f>
        <v>1961.5093976104188</v>
      </c>
    </row>
    <row r="190" spans="2:7" ht="15" thickBot="1" x14ac:dyDescent="0.35">
      <c r="B190" s="132">
        <f t="shared" ca="1" si="3"/>
        <v>182</v>
      </c>
      <c r="C190" s="133" t="str">
        <f ca="1">'Loan 1'!D205</f>
        <v/>
      </c>
      <c r="D190" s="133">
        <f ca="1">'Loan 2'!D205</f>
        <v>1100.9022133924375</v>
      </c>
      <c r="E190" s="133">
        <f ca="1">'Loan 3'!D205</f>
        <v>362.90229843602299</v>
      </c>
      <c r="F190" s="133">
        <f ca="1">'Loan 4'!D205</f>
        <v>612.74240333230284</v>
      </c>
      <c r="G190" s="133">
        <f ca="1">'Loan 5'!D205</f>
        <v>1961.5093976104188</v>
      </c>
    </row>
    <row r="191" spans="2:7" ht="15" thickBot="1" x14ac:dyDescent="0.35">
      <c r="B191" s="132">
        <f t="shared" ca="1" si="3"/>
        <v>183</v>
      </c>
      <c r="C191" s="133" t="str">
        <f ca="1">'Loan 1'!D206</f>
        <v/>
      </c>
      <c r="D191" s="133">
        <f ca="1">'Loan 2'!D206</f>
        <v>1100.9022133924375</v>
      </c>
      <c r="E191" s="133">
        <f ca="1">'Loan 3'!D206</f>
        <v>362.90229843602299</v>
      </c>
      <c r="F191" s="133">
        <f ca="1">'Loan 4'!D206</f>
        <v>612.74240333230284</v>
      </c>
      <c r="G191" s="133">
        <f ca="1">'Loan 5'!D206</f>
        <v>1961.5093976104188</v>
      </c>
    </row>
    <row r="192" spans="2:7" ht="15" thickBot="1" x14ac:dyDescent="0.35">
      <c r="B192" s="132">
        <f t="shared" ca="1" si="3"/>
        <v>184</v>
      </c>
      <c r="C192" s="133" t="str">
        <f ca="1">'Loan 1'!D207</f>
        <v/>
      </c>
      <c r="D192" s="133">
        <f ca="1">'Loan 2'!D207</f>
        <v>1100.9022133924375</v>
      </c>
      <c r="E192" s="133">
        <f ca="1">'Loan 3'!D207</f>
        <v>362.90229843602299</v>
      </c>
      <c r="F192" s="133">
        <f ca="1">'Loan 4'!D207</f>
        <v>612.74240333230284</v>
      </c>
      <c r="G192" s="133">
        <f ca="1">'Loan 5'!D207</f>
        <v>1961.5093976104188</v>
      </c>
    </row>
    <row r="193" spans="2:7" ht="15" thickBot="1" x14ac:dyDescent="0.35">
      <c r="B193" s="132">
        <f t="shared" ca="1" si="3"/>
        <v>185</v>
      </c>
      <c r="C193" s="133" t="str">
        <f ca="1">'Loan 1'!D208</f>
        <v/>
      </c>
      <c r="D193" s="133">
        <f ca="1">'Loan 2'!D208</f>
        <v>1100.9022133924375</v>
      </c>
      <c r="E193" s="133">
        <f ca="1">'Loan 3'!D208</f>
        <v>362.90229843602299</v>
      </c>
      <c r="F193" s="133">
        <f ca="1">'Loan 4'!D208</f>
        <v>612.74240333230284</v>
      </c>
      <c r="G193" s="133">
        <f ca="1">'Loan 5'!D208</f>
        <v>1961.5093976104188</v>
      </c>
    </row>
    <row r="194" spans="2:7" ht="15" thickBot="1" x14ac:dyDescent="0.35">
      <c r="B194" s="132">
        <f t="shared" ca="1" si="3"/>
        <v>186</v>
      </c>
      <c r="C194" s="133" t="str">
        <f ca="1">'Loan 1'!D209</f>
        <v/>
      </c>
      <c r="D194" s="133">
        <f ca="1">'Loan 2'!D209</f>
        <v>1100.9022133924375</v>
      </c>
      <c r="E194" s="133">
        <f ca="1">'Loan 3'!D209</f>
        <v>362.90229843602299</v>
      </c>
      <c r="F194" s="133">
        <f ca="1">'Loan 4'!D209</f>
        <v>612.74240333230284</v>
      </c>
      <c r="G194" s="133">
        <f ca="1">'Loan 5'!D209</f>
        <v>1961.5093976104188</v>
      </c>
    </row>
    <row r="195" spans="2:7" ht="15" thickBot="1" x14ac:dyDescent="0.35">
      <c r="B195" s="132">
        <f t="shared" ca="1" si="3"/>
        <v>187</v>
      </c>
      <c r="C195" s="133" t="str">
        <f ca="1">'Loan 1'!D210</f>
        <v/>
      </c>
      <c r="D195" s="133">
        <f ca="1">'Loan 2'!D210</f>
        <v>1100.9022133924375</v>
      </c>
      <c r="E195" s="133">
        <f ca="1">'Loan 3'!D210</f>
        <v>362.90229843602299</v>
      </c>
      <c r="F195" s="133">
        <f ca="1">'Loan 4'!D210</f>
        <v>612.74240333230284</v>
      </c>
      <c r="G195" s="133">
        <f ca="1">'Loan 5'!D210</f>
        <v>1961.5093976104188</v>
      </c>
    </row>
    <row r="196" spans="2:7" ht="15" thickBot="1" x14ac:dyDescent="0.35">
      <c r="B196" s="132">
        <f t="shared" ca="1" si="3"/>
        <v>188</v>
      </c>
      <c r="C196" s="133" t="str">
        <f ca="1">'Loan 1'!D211</f>
        <v/>
      </c>
      <c r="D196" s="133">
        <f ca="1">'Loan 2'!D211</f>
        <v>1100.9022133924375</v>
      </c>
      <c r="E196" s="133">
        <f ca="1">'Loan 3'!D211</f>
        <v>362.90229843602299</v>
      </c>
      <c r="F196" s="133">
        <f ca="1">'Loan 4'!D211</f>
        <v>612.74240333230284</v>
      </c>
      <c r="G196" s="133">
        <f ca="1">'Loan 5'!D211</f>
        <v>1961.5093976104188</v>
      </c>
    </row>
    <row r="197" spans="2:7" ht="15" thickBot="1" x14ac:dyDescent="0.35">
      <c r="B197" s="132">
        <f t="shared" ca="1" si="3"/>
        <v>189</v>
      </c>
      <c r="C197" s="133" t="str">
        <f ca="1">'Loan 1'!D212</f>
        <v/>
      </c>
      <c r="D197" s="133">
        <f ca="1">'Loan 2'!D212</f>
        <v>1100.9022133924375</v>
      </c>
      <c r="E197" s="133">
        <f ca="1">'Loan 3'!D212</f>
        <v>362.90229843602299</v>
      </c>
      <c r="F197" s="133">
        <f ca="1">'Loan 4'!D212</f>
        <v>612.74240333230284</v>
      </c>
      <c r="G197" s="133">
        <f ca="1">'Loan 5'!D212</f>
        <v>1961.5093976104188</v>
      </c>
    </row>
    <row r="198" spans="2:7" ht="15" thickBot="1" x14ac:dyDescent="0.35">
      <c r="B198" s="132">
        <f t="shared" ca="1" si="3"/>
        <v>190</v>
      </c>
      <c r="C198" s="133" t="str">
        <f ca="1">'Loan 1'!D213</f>
        <v/>
      </c>
      <c r="D198" s="133">
        <f ca="1">'Loan 2'!D213</f>
        <v>1100.9022133924375</v>
      </c>
      <c r="E198" s="133">
        <f ca="1">'Loan 3'!D213</f>
        <v>362.90229843602299</v>
      </c>
      <c r="F198" s="133">
        <f ca="1">'Loan 4'!D213</f>
        <v>612.74240333230284</v>
      </c>
      <c r="G198" s="133">
        <f ca="1">'Loan 5'!D213</f>
        <v>1961.5093976104188</v>
      </c>
    </row>
    <row r="199" spans="2:7" ht="15" thickBot="1" x14ac:dyDescent="0.35">
      <c r="B199" s="132">
        <f t="shared" ca="1" si="3"/>
        <v>191</v>
      </c>
      <c r="C199" s="133" t="str">
        <f ca="1">'Loan 1'!D214</f>
        <v/>
      </c>
      <c r="D199" s="133">
        <f ca="1">'Loan 2'!D214</f>
        <v>1100.9022133924375</v>
      </c>
      <c r="E199" s="133">
        <f ca="1">'Loan 3'!D214</f>
        <v>362.90229843602299</v>
      </c>
      <c r="F199" s="133">
        <f ca="1">'Loan 4'!D214</f>
        <v>612.74240333230284</v>
      </c>
      <c r="G199" s="133">
        <f ca="1">'Loan 5'!D214</f>
        <v>1961.5093976104188</v>
      </c>
    </row>
    <row r="200" spans="2:7" ht="15" thickBot="1" x14ac:dyDescent="0.35">
      <c r="B200" s="132">
        <f t="shared" ca="1" si="3"/>
        <v>192</v>
      </c>
      <c r="C200" s="133" t="str">
        <f ca="1">'Loan 1'!D215</f>
        <v/>
      </c>
      <c r="D200" s="133">
        <f ca="1">'Loan 2'!D215</f>
        <v>1100.9022133924375</v>
      </c>
      <c r="E200" s="133">
        <f ca="1">'Loan 3'!D215</f>
        <v>362.90229843602299</v>
      </c>
      <c r="F200" s="133">
        <f ca="1">'Loan 4'!D215</f>
        <v>612.74240333230284</v>
      </c>
      <c r="G200" s="133">
        <f ca="1">'Loan 5'!D215</f>
        <v>1961.5093976104188</v>
      </c>
    </row>
    <row r="201" spans="2:7" ht="15" thickBot="1" x14ac:dyDescent="0.35">
      <c r="B201" s="132">
        <f t="shared" ca="1" si="3"/>
        <v>193</v>
      </c>
      <c r="C201" s="133" t="str">
        <f ca="1">'Loan 1'!D216</f>
        <v/>
      </c>
      <c r="D201" s="133">
        <f ca="1">'Loan 2'!D216</f>
        <v>1100.9022133924375</v>
      </c>
      <c r="E201" s="133">
        <f ca="1">'Loan 3'!D216</f>
        <v>362.90229843602299</v>
      </c>
      <c r="F201" s="133">
        <f ca="1">'Loan 4'!D216</f>
        <v>612.74240333230284</v>
      </c>
      <c r="G201" s="133">
        <f ca="1">'Loan 5'!D216</f>
        <v>1961.5093976104188</v>
      </c>
    </row>
    <row r="202" spans="2:7" ht="15" thickBot="1" x14ac:dyDescent="0.35">
      <c r="B202" s="132">
        <f t="shared" ca="1" si="3"/>
        <v>194</v>
      </c>
      <c r="C202" s="133" t="str">
        <f ca="1">'Loan 1'!D217</f>
        <v/>
      </c>
      <c r="D202" s="133">
        <f ca="1">'Loan 2'!D217</f>
        <v>1100.9022133924375</v>
      </c>
      <c r="E202" s="133">
        <f ca="1">'Loan 3'!D217</f>
        <v>362.90229843602299</v>
      </c>
      <c r="F202" s="133">
        <f ca="1">'Loan 4'!D217</f>
        <v>612.74240333230284</v>
      </c>
      <c r="G202" s="133">
        <f ca="1">'Loan 5'!D217</f>
        <v>1961.5093976104188</v>
      </c>
    </row>
    <row r="203" spans="2:7" ht="15" thickBot="1" x14ac:dyDescent="0.35">
      <c r="B203" s="132">
        <f t="shared" ref="B203:B266" ca="1" si="4">IF(AND(C203="",D203="",E203="",F203="",G203=""),"",B202+1)</f>
        <v>195</v>
      </c>
      <c r="C203" s="133" t="str">
        <f ca="1">'Loan 1'!D218</f>
        <v/>
      </c>
      <c r="D203" s="133">
        <f ca="1">'Loan 2'!D218</f>
        <v>1100.9022133924375</v>
      </c>
      <c r="E203" s="133">
        <f ca="1">'Loan 3'!D218</f>
        <v>362.90229843602299</v>
      </c>
      <c r="F203" s="133">
        <f ca="1">'Loan 4'!D218</f>
        <v>612.74240333230284</v>
      </c>
      <c r="G203" s="133">
        <f ca="1">'Loan 5'!D218</f>
        <v>1961.5093976104188</v>
      </c>
    </row>
    <row r="204" spans="2:7" ht="15" thickBot="1" x14ac:dyDescent="0.35">
      <c r="B204" s="132">
        <f t="shared" ca="1" si="4"/>
        <v>196</v>
      </c>
      <c r="C204" s="133" t="str">
        <f ca="1">'Loan 1'!D219</f>
        <v/>
      </c>
      <c r="D204" s="133">
        <f ca="1">'Loan 2'!D219</f>
        <v>1100.9022133924375</v>
      </c>
      <c r="E204" s="133">
        <f ca="1">'Loan 3'!D219</f>
        <v>362.90229843602299</v>
      </c>
      <c r="F204" s="133">
        <f ca="1">'Loan 4'!D219</f>
        <v>612.74240333230284</v>
      </c>
      <c r="G204" s="133">
        <f ca="1">'Loan 5'!D219</f>
        <v>1961.5093976104188</v>
      </c>
    </row>
    <row r="205" spans="2:7" ht="15" thickBot="1" x14ac:dyDescent="0.35">
      <c r="B205" s="132">
        <f t="shared" ca="1" si="4"/>
        <v>197</v>
      </c>
      <c r="C205" s="133" t="str">
        <f ca="1">'Loan 1'!D220</f>
        <v/>
      </c>
      <c r="D205" s="133">
        <f ca="1">'Loan 2'!D220</f>
        <v>1100.9022133924375</v>
      </c>
      <c r="E205" s="133">
        <f ca="1">'Loan 3'!D220</f>
        <v>362.90229843602299</v>
      </c>
      <c r="F205" s="133">
        <f ca="1">'Loan 4'!D220</f>
        <v>612.74240333230284</v>
      </c>
      <c r="G205" s="133">
        <f ca="1">'Loan 5'!D220</f>
        <v>1961.5093976104188</v>
      </c>
    </row>
    <row r="206" spans="2:7" ht="15" thickBot="1" x14ac:dyDescent="0.35">
      <c r="B206" s="132">
        <f t="shared" ca="1" si="4"/>
        <v>198</v>
      </c>
      <c r="C206" s="133" t="str">
        <f ca="1">'Loan 1'!D221</f>
        <v/>
      </c>
      <c r="D206" s="133">
        <f ca="1">'Loan 2'!D221</f>
        <v>1100.9022133924375</v>
      </c>
      <c r="E206" s="133">
        <f ca="1">'Loan 3'!D221</f>
        <v>362.90229843602299</v>
      </c>
      <c r="F206" s="133">
        <f ca="1">'Loan 4'!D221</f>
        <v>612.74240333230284</v>
      </c>
      <c r="G206" s="133">
        <f ca="1">'Loan 5'!D221</f>
        <v>1961.5093976104188</v>
      </c>
    </row>
    <row r="207" spans="2:7" ht="15" thickBot="1" x14ac:dyDescent="0.35">
      <c r="B207" s="132">
        <f t="shared" ca="1" si="4"/>
        <v>199</v>
      </c>
      <c r="C207" s="133" t="str">
        <f ca="1">'Loan 1'!D222</f>
        <v/>
      </c>
      <c r="D207" s="133">
        <f ca="1">'Loan 2'!D222</f>
        <v>1100.9022133924375</v>
      </c>
      <c r="E207" s="133">
        <f ca="1">'Loan 3'!D222</f>
        <v>362.90229843602299</v>
      </c>
      <c r="F207" s="133">
        <f ca="1">'Loan 4'!D222</f>
        <v>612.74240333230284</v>
      </c>
      <c r="G207" s="133">
        <f ca="1">'Loan 5'!D222</f>
        <v>1961.5093976104188</v>
      </c>
    </row>
    <row r="208" spans="2:7" ht="15" thickBot="1" x14ac:dyDescent="0.35">
      <c r="B208" s="132">
        <f t="shared" ca="1" si="4"/>
        <v>200</v>
      </c>
      <c r="C208" s="133" t="str">
        <f ca="1">'Loan 1'!D223</f>
        <v/>
      </c>
      <c r="D208" s="133">
        <f ca="1">'Loan 2'!D223</f>
        <v>1100.9022133924375</v>
      </c>
      <c r="E208" s="133">
        <f ca="1">'Loan 3'!D223</f>
        <v>362.90229843602299</v>
      </c>
      <c r="F208" s="133">
        <f ca="1">'Loan 4'!D223</f>
        <v>612.74240333230284</v>
      </c>
      <c r="G208" s="133">
        <f ca="1">'Loan 5'!D223</f>
        <v>1961.5093976104188</v>
      </c>
    </row>
    <row r="209" spans="2:7" ht="15" thickBot="1" x14ac:dyDescent="0.35">
      <c r="B209" s="132">
        <f t="shared" ca="1" si="4"/>
        <v>201</v>
      </c>
      <c r="C209" s="133" t="str">
        <f ca="1">'Loan 1'!D224</f>
        <v/>
      </c>
      <c r="D209" s="133">
        <f ca="1">'Loan 2'!D224</f>
        <v>1100.9022133924375</v>
      </c>
      <c r="E209" s="133">
        <f ca="1">'Loan 3'!D224</f>
        <v>362.90229843602299</v>
      </c>
      <c r="F209" s="133">
        <f ca="1">'Loan 4'!D224</f>
        <v>612.74240333230284</v>
      </c>
      <c r="G209" s="133">
        <f ca="1">'Loan 5'!D224</f>
        <v>1961.5093976104188</v>
      </c>
    </row>
    <row r="210" spans="2:7" ht="15" thickBot="1" x14ac:dyDescent="0.35">
      <c r="B210" s="132">
        <f t="shared" ca="1" si="4"/>
        <v>202</v>
      </c>
      <c r="C210" s="133" t="str">
        <f ca="1">'Loan 1'!D225</f>
        <v/>
      </c>
      <c r="D210" s="133">
        <f ca="1">'Loan 2'!D225</f>
        <v>1100.9022133924375</v>
      </c>
      <c r="E210" s="133">
        <f ca="1">'Loan 3'!D225</f>
        <v>362.90229843602299</v>
      </c>
      <c r="F210" s="133">
        <f ca="1">'Loan 4'!D225</f>
        <v>612.74240333230284</v>
      </c>
      <c r="G210" s="133">
        <f ca="1">'Loan 5'!D225</f>
        <v>1961.5093976104188</v>
      </c>
    </row>
    <row r="211" spans="2:7" ht="15" thickBot="1" x14ac:dyDescent="0.35">
      <c r="B211" s="132">
        <f t="shared" ca="1" si="4"/>
        <v>203</v>
      </c>
      <c r="C211" s="133" t="str">
        <f ca="1">'Loan 1'!D226</f>
        <v/>
      </c>
      <c r="D211" s="133">
        <f ca="1">'Loan 2'!D226</f>
        <v>1100.9022133924375</v>
      </c>
      <c r="E211" s="133">
        <f ca="1">'Loan 3'!D226</f>
        <v>362.90229843602299</v>
      </c>
      <c r="F211" s="133">
        <f ca="1">'Loan 4'!D226</f>
        <v>612.74240333230284</v>
      </c>
      <c r="G211" s="133">
        <f ca="1">'Loan 5'!D226</f>
        <v>1961.5093976104188</v>
      </c>
    </row>
    <row r="212" spans="2:7" ht="15" thickBot="1" x14ac:dyDescent="0.35">
      <c r="B212" s="132">
        <f t="shared" ca="1" si="4"/>
        <v>204</v>
      </c>
      <c r="C212" s="133" t="str">
        <f ca="1">'Loan 1'!D227</f>
        <v/>
      </c>
      <c r="D212" s="133">
        <f ca="1">'Loan 2'!D227</f>
        <v>1100.9022133924375</v>
      </c>
      <c r="E212" s="133">
        <f ca="1">'Loan 3'!D227</f>
        <v>362.90229843602299</v>
      </c>
      <c r="F212" s="133">
        <f ca="1">'Loan 4'!D227</f>
        <v>612.74240333230284</v>
      </c>
      <c r="G212" s="133">
        <f ca="1">'Loan 5'!D227</f>
        <v>1961.5093976104188</v>
      </c>
    </row>
    <row r="213" spans="2:7" ht="15" thickBot="1" x14ac:dyDescent="0.35">
      <c r="B213" s="132">
        <f t="shared" ca="1" si="4"/>
        <v>205</v>
      </c>
      <c r="C213" s="133" t="str">
        <f ca="1">'Loan 1'!D228</f>
        <v/>
      </c>
      <c r="D213" s="133">
        <f ca="1">'Loan 2'!D228</f>
        <v>1100.9022133924375</v>
      </c>
      <c r="E213" s="133">
        <f ca="1">'Loan 3'!D228</f>
        <v>362.90229843602299</v>
      </c>
      <c r="F213" s="133">
        <f ca="1">'Loan 4'!D228</f>
        <v>612.74240333230284</v>
      </c>
      <c r="G213" s="133">
        <f ca="1">'Loan 5'!D228</f>
        <v>1961.5093976104188</v>
      </c>
    </row>
    <row r="214" spans="2:7" ht="15" thickBot="1" x14ac:dyDescent="0.35">
      <c r="B214" s="132">
        <f t="shared" ca="1" si="4"/>
        <v>206</v>
      </c>
      <c r="C214" s="133" t="str">
        <f ca="1">'Loan 1'!D229</f>
        <v/>
      </c>
      <c r="D214" s="133">
        <f ca="1">'Loan 2'!D229</f>
        <v>1100.9022133924375</v>
      </c>
      <c r="E214" s="133">
        <f ca="1">'Loan 3'!D229</f>
        <v>362.90229843602299</v>
      </c>
      <c r="F214" s="133">
        <f ca="1">'Loan 4'!D229</f>
        <v>612.74240333230284</v>
      </c>
      <c r="G214" s="133">
        <f ca="1">'Loan 5'!D229</f>
        <v>1961.5093976104188</v>
      </c>
    </row>
    <row r="215" spans="2:7" ht="15" thickBot="1" x14ac:dyDescent="0.35">
      <c r="B215" s="132">
        <f t="shared" ca="1" si="4"/>
        <v>207</v>
      </c>
      <c r="C215" s="133" t="str">
        <f ca="1">'Loan 1'!D230</f>
        <v/>
      </c>
      <c r="D215" s="133">
        <f ca="1">'Loan 2'!D230</f>
        <v>1100.9022133924375</v>
      </c>
      <c r="E215" s="133">
        <f ca="1">'Loan 3'!D230</f>
        <v>362.90229843602299</v>
      </c>
      <c r="F215" s="133">
        <f ca="1">'Loan 4'!D230</f>
        <v>612.74240333230284</v>
      </c>
      <c r="G215" s="133">
        <f ca="1">'Loan 5'!D230</f>
        <v>1961.5093976104188</v>
      </c>
    </row>
    <row r="216" spans="2:7" ht="15" thickBot="1" x14ac:dyDescent="0.35">
      <c r="B216" s="132">
        <f t="shared" ca="1" si="4"/>
        <v>208</v>
      </c>
      <c r="C216" s="133" t="str">
        <f ca="1">'Loan 1'!D231</f>
        <v/>
      </c>
      <c r="D216" s="133">
        <f ca="1">'Loan 2'!D231</f>
        <v>1100.9022133924375</v>
      </c>
      <c r="E216" s="133">
        <f ca="1">'Loan 3'!D231</f>
        <v>362.90229843602299</v>
      </c>
      <c r="F216" s="133">
        <f ca="1">'Loan 4'!D231</f>
        <v>612.74240333232672</v>
      </c>
      <c r="G216" s="133">
        <f ca="1">'Loan 5'!D231</f>
        <v>1961.5093976104188</v>
      </c>
    </row>
    <row r="217" spans="2:7" ht="15" thickBot="1" x14ac:dyDescent="0.35">
      <c r="B217" s="132">
        <f t="shared" ca="1" si="4"/>
        <v>209</v>
      </c>
      <c r="C217" s="133" t="str">
        <f ca="1">'Loan 1'!D232</f>
        <v/>
      </c>
      <c r="D217" s="133">
        <f ca="1">'Loan 2'!D232</f>
        <v>1100.9022133924375</v>
      </c>
      <c r="E217" s="133">
        <f ca="1">'Loan 3'!D232</f>
        <v>362.90229843602299</v>
      </c>
      <c r="F217" s="133" t="str">
        <f ca="1">'Loan 4'!D232</f>
        <v/>
      </c>
      <c r="G217" s="133">
        <f ca="1">'Loan 5'!D232</f>
        <v>1961.5093976104188</v>
      </c>
    </row>
    <row r="218" spans="2:7" ht="15" thickBot="1" x14ac:dyDescent="0.35">
      <c r="B218" s="132">
        <f t="shared" ca="1" si="4"/>
        <v>210</v>
      </c>
      <c r="C218" s="133" t="str">
        <f ca="1">'Loan 1'!D233</f>
        <v/>
      </c>
      <c r="D218" s="133">
        <f ca="1">'Loan 2'!D233</f>
        <v>1100.9022133924375</v>
      </c>
      <c r="E218" s="133">
        <f ca="1">'Loan 3'!D233</f>
        <v>362.90229843602299</v>
      </c>
      <c r="F218" s="133" t="str">
        <f ca="1">'Loan 4'!D233</f>
        <v/>
      </c>
      <c r="G218" s="133">
        <f ca="1">'Loan 5'!D233</f>
        <v>1961.5093976104188</v>
      </c>
    </row>
    <row r="219" spans="2:7" ht="15" thickBot="1" x14ac:dyDescent="0.35">
      <c r="B219" s="132">
        <f t="shared" ca="1" si="4"/>
        <v>211</v>
      </c>
      <c r="C219" s="133" t="str">
        <f ca="1">'Loan 1'!D234</f>
        <v/>
      </c>
      <c r="D219" s="133">
        <f ca="1">'Loan 2'!D234</f>
        <v>1100.9022133924375</v>
      </c>
      <c r="E219" s="133">
        <f ca="1">'Loan 3'!D234</f>
        <v>362.90229843602299</v>
      </c>
      <c r="F219" s="133" t="str">
        <f ca="1">'Loan 4'!D234</f>
        <v/>
      </c>
      <c r="G219" s="133">
        <f ca="1">'Loan 5'!D234</f>
        <v>1961.5093976104188</v>
      </c>
    </row>
    <row r="220" spans="2:7" ht="15" thickBot="1" x14ac:dyDescent="0.35">
      <c r="B220" s="132">
        <f t="shared" ca="1" si="4"/>
        <v>212</v>
      </c>
      <c r="C220" s="133" t="str">
        <f ca="1">'Loan 1'!D235</f>
        <v/>
      </c>
      <c r="D220" s="133">
        <f ca="1">'Loan 2'!D235</f>
        <v>1100.9022133924375</v>
      </c>
      <c r="E220" s="133">
        <f ca="1">'Loan 3'!D235</f>
        <v>362.90229843602299</v>
      </c>
      <c r="F220" s="133" t="str">
        <f ca="1">'Loan 4'!D235</f>
        <v/>
      </c>
      <c r="G220" s="133">
        <f ca="1">'Loan 5'!D235</f>
        <v>1961.5093976104188</v>
      </c>
    </row>
    <row r="221" spans="2:7" ht="15" thickBot="1" x14ac:dyDescent="0.35">
      <c r="B221" s="132">
        <f t="shared" ca="1" si="4"/>
        <v>213</v>
      </c>
      <c r="C221" s="133" t="str">
        <f ca="1">'Loan 1'!D236</f>
        <v/>
      </c>
      <c r="D221" s="133">
        <f ca="1">'Loan 2'!D236</f>
        <v>1100.9022133924375</v>
      </c>
      <c r="E221" s="133">
        <f ca="1">'Loan 3'!D236</f>
        <v>362.90229843602299</v>
      </c>
      <c r="F221" s="133" t="str">
        <f ca="1">'Loan 4'!D236</f>
        <v/>
      </c>
      <c r="G221" s="133">
        <f ca="1">'Loan 5'!D236</f>
        <v>1961.5093976104188</v>
      </c>
    </row>
    <row r="222" spans="2:7" ht="15" thickBot="1" x14ac:dyDescent="0.35">
      <c r="B222" s="132">
        <f t="shared" ca="1" si="4"/>
        <v>214</v>
      </c>
      <c r="C222" s="133" t="str">
        <f ca="1">'Loan 1'!D237</f>
        <v/>
      </c>
      <c r="D222" s="133">
        <f ca="1">'Loan 2'!D237</f>
        <v>1100.9022133924375</v>
      </c>
      <c r="E222" s="133">
        <f ca="1">'Loan 3'!D237</f>
        <v>362.90229843602299</v>
      </c>
      <c r="F222" s="133" t="str">
        <f ca="1">'Loan 4'!D237</f>
        <v/>
      </c>
      <c r="G222" s="133">
        <f ca="1">'Loan 5'!D237</f>
        <v>1961.5093976104188</v>
      </c>
    </row>
    <row r="223" spans="2:7" ht="15" thickBot="1" x14ac:dyDescent="0.35">
      <c r="B223" s="132">
        <f t="shared" ca="1" si="4"/>
        <v>215</v>
      </c>
      <c r="C223" s="133" t="str">
        <f ca="1">'Loan 1'!D238</f>
        <v/>
      </c>
      <c r="D223" s="133">
        <f ca="1">'Loan 2'!D238</f>
        <v>1100.9022133924375</v>
      </c>
      <c r="E223" s="133">
        <f ca="1">'Loan 3'!D238</f>
        <v>362.90229843602299</v>
      </c>
      <c r="F223" s="133" t="str">
        <f ca="1">'Loan 4'!D238</f>
        <v/>
      </c>
      <c r="G223" s="133">
        <f ca="1">'Loan 5'!D238</f>
        <v>1961.5093976104188</v>
      </c>
    </row>
    <row r="224" spans="2:7" ht="15" thickBot="1" x14ac:dyDescent="0.35">
      <c r="B224" s="132">
        <f t="shared" ca="1" si="4"/>
        <v>216</v>
      </c>
      <c r="C224" s="133" t="str">
        <f ca="1">'Loan 1'!D239</f>
        <v/>
      </c>
      <c r="D224" s="133">
        <f ca="1">'Loan 2'!D239</f>
        <v>1100.9022133924375</v>
      </c>
      <c r="E224" s="133">
        <f ca="1">'Loan 3'!D239</f>
        <v>362.90229843602299</v>
      </c>
      <c r="F224" s="133" t="str">
        <f ca="1">'Loan 4'!D239</f>
        <v/>
      </c>
      <c r="G224" s="133">
        <f ca="1">'Loan 5'!D239</f>
        <v>1961.5093976104188</v>
      </c>
    </row>
    <row r="225" spans="2:7" ht="15" thickBot="1" x14ac:dyDescent="0.35">
      <c r="B225" s="132">
        <f t="shared" ca="1" si="4"/>
        <v>217</v>
      </c>
      <c r="C225" s="133" t="str">
        <f ca="1">'Loan 1'!D240</f>
        <v/>
      </c>
      <c r="D225" s="133">
        <f ca="1">'Loan 2'!D240</f>
        <v>1100.9022133924375</v>
      </c>
      <c r="E225" s="133">
        <f ca="1">'Loan 3'!D240</f>
        <v>362.90229843602299</v>
      </c>
      <c r="F225" s="133" t="str">
        <f ca="1">'Loan 4'!D240</f>
        <v/>
      </c>
      <c r="G225" s="133">
        <f ca="1">'Loan 5'!D240</f>
        <v>1961.5093976104188</v>
      </c>
    </row>
    <row r="226" spans="2:7" ht="15" thickBot="1" x14ac:dyDescent="0.35">
      <c r="B226" s="132">
        <f t="shared" ca="1" si="4"/>
        <v>218</v>
      </c>
      <c r="C226" s="133" t="str">
        <f ca="1">'Loan 1'!D241</f>
        <v/>
      </c>
      <c r="D226" s="133">
        <f ca="1">'Loan 2'!D241</f>
        <v>1100.9022133924375</v>
      </c>
      <c r="E226" s="133">
        <f ca="1">'Loan 3'!D241</f>
        <v>362.90229843602299</v>
      </c>
      <c r="F226" s="133" t="str">
        <f ca="1">'Loan 4'!D241</f>
        <v/>
      </c>
      <c r="G226" s="133">
        <f ca="1">'Loan 5'!D241</f>
        <v>1961.5093976104188</v>
      </c>
    </row>
    <row r="227" spans="2:7" ht="15" thickBot="1" x14ac:dyDescent="0.35">
      <c r="B227" s="132">
        <f t="shared" ca="1" si="4"/>
        <v>219</v>
      </c>
      <c r="C227" s="133" t="str">
        <f ca="1">'Loan 1'!D242</f>
        <v/>
      </c>
      <c r="D227" s="133">
        <f ca="1">'Loan 2'!D242</f>
        <v>1100.9022133924375</v>
      </c>
      <c r="E227" s="133">
        <f ca="1">'Loan 3'!D242</f>
        <v>362.90229843602299</v>
      </c>
      <c r="F227" s="133" t="str">
        <f ca="1">'Loan 4'!D242</f>
        <v/>
      </c>
      <c r="G227" s="133">
        <f ca="1">'Loan 5'!D242</f>
        <v>1961.5093976104188</v>
      </c>
    </row>
    <row r="228" spans="2:7" ht="15" thickBot="1" x14ac:dyDescent="0.35">
      <c r="B228" s="132">
        <f t="shared" ca="1" si="4"/>
        <v>220</v>
      </c>
      <c r="C228" s="133" t="str">
        <f ca="1">'Loan 1'!D243</f>
        <v/>
      </c>
      <c r="D228" s="133">
        <f ca="1">'Loan 2'!D243</f>
        <v>1100.9022133924375</v>
      </c>
      <c r="E228" s="133">
        <f ca="1">'Loan 3'!D243</f>
        <v>362.90229843602299</v>
      </c>
      <c r="F228" s="133" t="str">
        <f ca="1">'Loan 4'!D243</f>
        <v/>
      </c>
      <c r="G228" s="133">
        <f ca="1">'Loan 5'!D243</f>
        <v>1961.5093976104188</v>
      </c>
    </row>
    <row r="229" spans="2:7" ht="15" thickBot="1" x14ac:dyDescent="0.35">
      <c r="B229" s="132">
        <f t="shared" ca="1" si="4"/>
        <v>221</v>
      </c>
      <c r="C229" s="133" t="str">
        <f ca="1">'Loan 1'!D244</f>
        <v/>
      </c>
      <c r="D229" s="133">
        <f ca="1">'Loan 2'!D244</f>
        <v>1100.9022133924375</v>
      </c>
      <c r="E229" s="133">
        <f ca="1">'Loan 3'!D244</f>
        <v>362.90229843602299</v>
      </c>
      <c r="F229" s="133" t="str">
        <f ca="1">'Loan 4'!D244</f>
        <v/>
      </c>
      <c r="G229" s="133">
        <f ca="1">'Loan 5'!D244</f>
        <v>1961.5093976104188</v>
      </c>
    </row>
    <row r="230" spans="2:7" ht="15" thickBot="1" x14ac:dyDescent="0.35">
      <c r="B230" s="132">
        <f t="shared" ca="1" si="4"/>
        <v>222</v>
      </c>
      <c r="C230" s="133" t="str">
        <f ca="1">'Loan 1'!D245</f>
        <v/>
      </c>
      <c r="D230" s="133">
        <f ca="1">'Loan 2'!D245</f>
        <v>1100.9022133924375</v>
      </c>
      <c r="E230" s="133">
        <f ca="1">'Loan 3'!D245</f>
        <v>362.90229843602299</v>
      </c>
      <c r="F230" s="133" t="str">
        <f ca="1">'Loan 4'!D245</f>
        <v/>
      </c>
      <c r="G230" s="133">
        <f ca="1">'Loan 5'!D245</f>
        <v>1961.5093976104188</v>
      </c>
    </row>
    <row r="231" spans="2:7" ht="15" thickBot="1" x14ac:dyDescent="0.35">
      <c r="B231" s="132">
        <f t="shared" ca="1" si="4"/>
        <v>223</v>
      </c>
      <c r="C231" s="133" t="str">
        <f ca="1">'Loan 1'!D246</f>
        <v/>
      </c>
      <c r="D231" s="133">
        <f ca="1">'Loan 2'!D246</f>
        <v>1100.9022133924375</v>
      </c>
      <c r="E231" s="133">
        <f ca="1">'Loan 3'!D246</f>
        <v>362.90229843602299</v>
      </c>
      <c r="F231" s="133" t="str">
        <f ca="1">'Loan 4'!D246</f>
        <v/>
      </c>
      <c r="G231" s="133">
        <f ca="1">'Loan 5'!D246</f>
        <v>1961.5093976104188</v>
      </c>
    </row>
    <row r="232" spans="2:7" ht="15" thickBot="1" x14ac:dyDescent="0.35">
      <c r="B232" s="132">
        <f t="shared" ca="1" si="4"/>
        <v>224</v>
      </c>
      <c r="C232" s="133" t="str">
        <f ca="1">'Loan 1'!D247</f>
        <v/>
      </c>
      <c r="D232" s="133">
        <f ca="1">'Loan 2'!D247</f>
        <v>1100.9022133924375</v>
      </c>
      <c r="E232" s="133">
        <f ca="1">'Loan 3'!D247</f>
        <v>362.90229843602299</v>
      </c>
      <c r="F232" s="133" t="str">
        <f ca="1">'Loan 4'!D247</f>
        <v/>
      </c>
      <c r="G232" s="133">
        <f ca="1">'Loan 5'!D247</f>
        <v>1961.5093976104188</v>
      </c>
    </row>
    <row r="233" spans="2:7" ht="15" thickBot="1" x14ac:dyDescent="0.35">
      <c r="B233" s="132">
        <f t="shared" ca="1" si="4"/>
        <v>225</v>
      </c>
      <c r="C233" s="133" t="str">
        <f ca="1">'Loan 1'!D248</f>
        <v/>
      </c>
      <c r="D233" s="133">
        <f ca="1">'Loan 2'!D248</f>
        <v>1100.9022133924375</v>
      </c>
      <c r="E233" s="133">
        <f ca="1">'Loan 3'!D248</f>
        <v>362.90229843602299</v>
      </c>
      <c r="F233" s="133" t="str">
        <f ca="1">'Loan 4'!D248</f>
        <v/>
      </c>
      <c r="G233" s="133">
        <f ca="1">'Loan 5'!D248</f>
        <v>1961.5093976104188</v>
      </c>
    </row>
    <row r="234" spans="2:7" ht="15" thickBot="1" x14ac:dyDescent="0.35">
      <c r="B234" s="132">
        <f t="shared" ca="1" si="4"/>
        <v>226</v>
      </c>
      <c r="C234" s="133" t="str">
        <f ca="1">'Loan 1'!D249</f>
        <v/>
      </c>
      <c r="D234" s="133">
        <f ca="1">'Loan 2'!D249</f>
        <v>1100.9022133924375</v>
      </c>
      <c r="E234" s="133">
        <f ca="1">'Loan 3'!D249</f>
        <v>362.90229843602299</v>
      </c>
      <c r="F234" s="133" t="str">
        <f ca="1">'Loan 4'!D249</f>
        <v/>
      </c>
      <c r="G234" s="133">
        <f ca="1">'Loan 5'!D249</f>
        <v>1961.5093976104188</v>
      </c>
    </row>
    <row r="235" spans="2:7" ht="15" thickBot="1" x14ac:dyDescent="0.35">
      <c r="B235" s="132">
        <f t="shared" ca="1" si="4"/>
        <v>227</v>
      </c>
      <c r="C235" s="133" t="str">
        <f ca="1">'Loan 1'!D250</f>
        <v/>
      </c>
      <c r="D235" s="133">
        <f ca="1">'Loan 2'!D250</f>
        <v>1100.9022133924375</v>
      </c>
      <c r="E235" s="133">
        <f ca="1">'Loan 3'!D250</f>
        <v>362.90229843602299</v>
      </c>
      <c r="F235" s="133" t="str">
        <f ca="1">'Loan 4'!D250</f>
        <v/>
      </c>
      <c r="G235" s="133">
        <f ca="1">'Loan 5'!D250</f>
        <v>1961.5093976104188</v>
      </c>
    </row>
    <row r="236" spans="2:7" ht="15" thickBot="1" x14ac:dyDescent="0.35">
      <c r="B236" s="132">
        <f t="shared" ca="1" si="4"/>
        <v>228</v>
      </c>
      <c r="C236" s="133" t="str">
        <f ca="1">'Loan 1'!D251</f>
        <v/>
      </c>
      <c r="D236" s="133">
        <f ca="1">'Loan 2'!D251</f>
        <v>1100.9022133924375</v>
      </c>
      <c r="E236" s="133">
        <f ca="1">'Loan 3'!D251</f>
        <v>362.90229843602299</v>
      </c>
      <c r="F236" s="133" t="str">
        <f ca="1">'Loan 4'!D251</f>
        <v/>
      </c>
      <c r="G236" s="133">
        <f ca="1">'Loan 5'!D251</f>
        <v>1961.5093976104188</v>
      </c>
    </row>
    <row r="237" spans="2:7" ht="15" thickBot="1" x14ac:dyDescent="0.35">
      <c r="B237" s="132">
        <f t="shared" ca="1" si="4"/>
        <v>229</v>
      </c>
      <c r="C237" s="133" t="str">
        <f ca="1">'Loan 1'!D252</f>
        <v/>
      </c>
      <c r="D237" s="133">
        <f ca="1">'Loan 2'!D252</f>
        <v>1100.9022133924375</v>
      </c>
      <c r="E237" s="133">
        <f ca="1">'Loan 3'!D252</f>
        <v>362.90229843602299</v>
      </c>
      <c r="F237" s="133" t="str">
        <f ca="1">'Loan 4'!D252</f>
        <v/>
      </c>
      <c r="G237" s="133">
        <f ca="1">'Loan 5'!D252</f>
        <v>1961.5093976104188</v>
      </c>
    </row>
    <row r="238" spans="2:7" ht="15" thickBot="1" x14ac:dyDescent="0.35">
      <c r="B238" s="132">
        <f t="shared" ca="1" si="4"/>
        <v>230</v>
      </c>
      <c r="C238" s="133" t="str">
        <f ca="1">'Loan 1'!D253</f>
        <v/>
      </c>
      <c r="D238" s="133">
        <f ca="1">'Loan 2'!D253</f>
        <v>1100.9022133924375</v>
      </c>
      <c r="E238" s="133">
        <f ca="1">'Loan 3'!D253</f>
        <v>362.90229843602299</v>
      </c>
      <c r="F238" s="133" t="str">
        <f ca="1">'Loan 4'!D253</f>
        <v/>
      </c>
      <c r="G238" s="133">
        <f ca="1">'Loan 5'!D253</f>
        <v>1961.5093976104188</v>
      </c>
    </row>
    <row r="239" spans="2:7" ht="15" thickBot="1" x14ac:dyDescent="0.35">
      <c r="B239" s="132">
        <f t="shared" ca="1" si="4"/>
        <v>231</v>
      </c>
      <c r="C239" s="133" t="str">
        <f ca="1">'Loan 1'!D254</f>
        <v/>
      </c>
      <c r="D239" s="133">
        <f ca="1">'Loan 2'!D254</f>
        <v>1100.9022133924375</v>
      </c>
      <c r="E239" s="133">
        <f ca="1">'Loan 3'!D254</f>
        <v>362.90229843602299</v>
      </c>
      <c r="F239" s="133" t="str">
        <f ca="1">'Loan 4'!D254</f>
        <v/>
      </c>
      <c r="G239" s="133">
        <f ca="1">'Loan 5'!D254</f>
        <v>1961.5093976104188</v>
      </c>
    </row>
    <row r="240" spans="2:7" ht="15" thickBot="1" x14ac:dyDescent="0.35">
      <c r="B240" s="132">
        <f t="shared" ca="1" si="4"/>
        <v>232</v>
      </c>
      <c r="C240" s="133" t="str">
        <f ca="1">'Loan 1'!D255</f>
        <v/>
      </c>
      <c r="D240" s="133">
        <f ca="1">'Loan 2'!D255</f>
        <v>1100.9022133924375</v>
      </c>
      <c r="E240" s="133">
        <f ca="1">'Loan 3'!D255</f>
        <v>362.90229843602299</v>
      </c>
      <c r="F240" s="133" t="str">
        <f ca="1">'Loan 4'!D255</f>
        <v/>
      </c>
      <c r="G240" s="133">
        <f ca="1">'Loan 5'!D255</f>
        <v>1961.5093976104188</v>
      </c>
    </row>
    <row r="241" spans="2:7" ht="15" thickBot="1" x14ac:dyDescent="0.35">
      <c r="B241" s="132">
        <f t="shared" ca="1" si="4"/>
        <v>233</v>
      </c>
      <c r="C241" s="133" t="str">
        <f ca="1">'Loan 1'!D256</f>
        <v/>
      </c>
      <c r="D241" s="133">
        <f ca="1">'Loan 2'!D256</f>
        <v>1100.9022133924375</v>
      </c>
      <c r="E241" s="133">
        <f ca="1">'Loan 3'!D256</f>
        <v>362.90229843602299</v>
      </c>
      <c r="F241" s="133" t="str">
        <f ca="1">'Loan 4'!D256</f>
        <v/>
      </c>
      <c r="G241" s="133">
        <f ca="1">'Loan 5'!D256</f>
        <v>1961.5093976104188</v>
      </c>
    </row>
    <row r="242" spans="2:7" ht="15" thickBot="1" x14ac:dyDescent="0.35">
      <c r="B242" s="132">
        <f t="shared" ca="1" si="4"/>
        <v>234</v>
      </c>
      <c r="C242" s="133" t="str">
        <f ca="1">'Loan 1'!D257</f>
        <v/>
      </c>
      <c r="D242" s="133">
        <f ca="1">'Loan 2'!D257</f>
        <v>1100.9022133924375</v>
      </c>
      <c r="E242" s="133">
        <f ca="1">'Loan 3'!D257</f>
        <v>362.90229843602299</v>
      </c>
      <c r="F242" s="133" t="str">
        <f ca="1">'Loan 4'!D257</f>
        <v/>
      </c>
      <c r="G242" s="133">
        <f ca="1">'Loan 5'!D257</f>
        <v>1961.5093976104188</v>
      </c>
    </row>
    <row r="243" spans="2:7" ht="15" thickBot="1" x14ac:dyDescent="0.35">
      <c r="B243" s="132">
        <f t="shared" ca="1" si="4"/>
        <v>235</v>
      </c>
      <c r="C243" s="133" t="str">
        <f ca="1">'Loan 1'!D258</f>
        <v/>
      </c>
      <c r="D243" s="133">
        <f ca="1">'Loan 2'!D258</f>
        <v>1100.9022133924375</v>
      </c>
      <c r="E243" s="133">
        <f ca="1">'Loan 3'!D258</f>
        <v>362.90229843602299</v>
      </c>
      <c r="F243" s="133" t="str">
        <f ca="1">'Loan 4'!D258</f>
        <v/>
      </c>
      <c r="G243" s="133">
        <f ca="1">'Loan 5'!D258</f>
        <v>1961.5093976104188</v>
      </c>
    </row>
    <row r="244" spans="2:7" ht="15" thickBot="1" x14ac:dyDescent="0.35">
      <c r="B244" s="132">
        <f t="shared" ca="1" si="4"/>
        <v>236</v>
      </c>
      <c r="C244" s="133" t="str">
        <f ca="1">'Loan 1'!D259</f>
        <v/>
      </c>
      <c r="D244" s="133">
        <f ca="1">'Loan 2'!D259</f>
        <v>1100.9022133924375</v>
      </c>
      <c r="E244" s="133">
        <f ca="1">'Loan 3'!D259</f>
        <v>362.90229843602299</v>
      </c>
      <c r="F244" s="133" t="str">
        <f ca="1">'Loan 4'!D259</f>
        <v/>
      </c>
      <c r="G244" s="133">
        <f ca="1">'Loan 5'!D259</f>
        <v>1961.5093976104188</v>
      </c>
    </row>
    <row r="245" spans="2:7" ht="15" thickBot="1" x14ac:dyDescent="0.35">
      <c r="B245" s="132">
        <f t="shared" ca="1" si="4"/>
        <v>237</v>
      </c>
      <c r="C245" s="133" t="str">
        <f ca="1">'Loan 1'!D260</f>
        <v/>
      </c>
      <c r="D245" s="133">
        <f ca="1">'Loan 2'!D260</f>
        <v>1100.9022133924375</v>
      </c>
      <c r="E245" s="133">
        <f ca="1">'Loan 3'!D260</f>
        <v>362.90229843602299</v>
      </c>
      <c r="F245" s="133" t="str">
        <f ca="1">'Loan 4'!D260</f>
        <v/>
      </c>
      <c r="G245" s="133">
        <f ca="1">'Loan 5'!D260</f>
        <v>1961.5093976104188</v>
      </c>
    </row>
    <row r="246" spans="2:7" ht="15" thickBot="1" x14ac:dyDescent="0.35">
      <c r="B246" s="132">
        <f t="shared" ca="1" si="4"/>
        <v>238</v>
      </c>
      <c r="C246" s="133" t="str">
        <f ca="1">'Loan 1'!D261</f>
        <v/>
      </c>
      <c r="D246" s="133">
        <f ca="1">'Loan 2'!D261</f>
        <v>1100.9022133924375</v>
      </c>
      <c r="E246" s="133">
        <f ca="1">'Loan 3'!D261</f>
        <v>362.90229843602299</v>
      </c>
      <c r="F246" s="133" t="str">
        <f ca="1">'Loan 4'!D261</f>
        <v/>
      </c>
      <c r="G246" s="133">
        <f ca="1">'Loan 5'!D261</f>
        <v>1961.5093976104188</v>
      </c>
    </row>
    <row r="247" spans="2:7" ht="15" thickBot="1" x14ac:dyDescent="0.35">
      <c r="B247" s="132">
        <f t="shared" ca="1" si="4"/>
        <v>239</v>
      </c>
      <c r="C247" s="133" t="str">
        <f ca="1">'Loan 1'!D262</f>
        <v/>
      </c>
      <c r="D247" s="133">
        <f ca="1">'Loan 2'!D262</f>
        <v>1100.9022133924375</v>
      </c>
      <c r="E247" s="133">
        <f ca="1">'Loan 3'!D262</f>
        <v>362.90229843602299</v>
      </c>
      <c r="F247" s="133" t="str">
        <f ca="1">'Loan 4'!D262</f>
        <v/>
      </c>
      <c r="G247" s="133">
        <f ca="1">'Loan 5'!D262</f>
        <v>1961.5093976104188</v>
      </c>
    </row>
    <row r="248" spans="2:7" ht="15" thickBot="1" x14ac:dyDescent="0.35">
      <c r="B248" s="132">
        <f t="shared" ca="1" si="4"/>
        <v>240</v>
      </c>
      <c r="C248" s="133" t="str">
        <f ca="1">'Loan 1'!D263</f>
        <v/>
      </c>
      <c r="D248" s="133">
        <f ca="1">'Loan 2'!D263</f>
        <v>1100.9022133923495</v>
      </c>
      <c r="E248" s="133">
        <f ca="1">'Loan 3'!D263</f>
        <v>362.90229843602299</v>
      </c>
      <c r="F248" s="133" t="str">
        <f ca="1">'Loan 4'!D263</f>
        <v/>
      </c>
      <c r="G248" s="133">
        <f ca="1">'Loan 5'!D263</f>
        <v>1961.5093976101439</v>
      </c>
    </row>
    <row r="249" spans="2:7" ht="15" thickBot="1" x14ac:dyDescent="0.35">
      <c r="B249" s="132">
        <f t="shared" ca="1" si="4"/>
        <v>241</v>
      </c>
      <c r="C249" s="133" t="str">
        <f ca="1">'Loan 1'!D264</f>
        <v/>
      </c>
      <c r="D249" s="133" t="str">
        <f ca="1">'Loan 2'!D264</f>
        <v/>
      </c>
      <c r="E249" s="133">
        <f ca="1">'Loan 3'!D264</f>
        <v>362.90229843602299</v>
      </c>
      <c r="F249" s="133" t="str">
        <f ca="1">'Loan 4'!D264</f>
        <v/>
      </c>
      <c r="G249" s="133" t="str">
        <f ca="1">'Loan 5'!D264</f>
        <v/>
      </c>
    </row>
    <row r="250" spans="2:7" ht="15" thickBot="1" x14ac:dyDescent="0.35">
      <c r="B250" s="132">
        <f t="shared" ca="1" si="4"/>
        <v>242</v>
      </c>
      <c r="C250" s="133" t="str">
        <f ca="1">'Loan 1'!D265</f>
        <v/>
      </c>
      <c r="D250" s="133" t="str">
        <f ca="1">'Loan 2'!D265</f>
        <v/>
      </c>
      <c r="E250" s="133">
        <f ca="1">'Loan 3'!D265</f>
        <v>362.90229843602299</v>
      </c>
      <c r="F250" s="133" t="str">
        <f ca="1">'Loan 4'!D265</f>
        <v/>
      </c>
      <c r="G250" s="133" t="str">
        <f ca="1">'Loan 5'!D265</f>
        <v/>
      </c>
    </row>
    <row r="251" spans="2:7" ht="15" thickBot="1" x14ac:dyDescent="0.35">
      <c r="B251" s="132">
        <f t="shared" ca="1" si="4"/>
        <v>243</v>
      </c>
      <c r="C251" s="133" t="str">
        <f ca="1">'Loan 1'!D266</f>
        <v/>
      </c>
      <c r="D251" s="133" t="str">
        <f ca="1">'Loan 2'!D266</f>
        <v/>
      </c>
      <c r="E251" s="133">
        <f ca="1">'Loan 3'!D266</f>
        <v>362.90229843602299</v>
      </c>
      <c r="F251" s="133" t="str">
        <f ca="1">'Loan 4'!D266</f>
        <v/>
      </c>
      <c r="G251" s="133" t="str">
        <f ca="1">'Loan 5'!D266</f>
        <v/>
      </c>
    </row>
    <row r="252" spans="2:7" ht="15" thickBot="1" x14ac:dyDescent="0.35">
      <c r="B252" s="132">
        <f t="shared" ca="1" si="4"/>
        <v>244</v>
      </c>
      <c r="C252" s="133" t="str">
        <f ca="1">'Loan 1'!D267</f>
        <v/>
      </c>
      <c r="D252" s="133" t="str">
        <f ca="1">'Loan 2'!D267</f>
        <v/>
      </c>
      <c r="E252" s="133">
        <f ca="1">'Loan 3'!D267</f>
        <v>362.90229843602299</v>
      </c>
      <c r="F252" s="133" t="str">
        <f ca="1">'Loan 4'!D267</f>
        <v/>
      </c>
      <c r="G252" s="133" t="str">
        <f ca="1">'Loan 5'!D267</f>
        <v/>
      </c>
    </row>
    <row r="253" spans="2:7" ht="15" thickBot="1" x14ac:dyDescent="0.35">
      <c r="B253" s="132">
        <f t="shared" ca="1" si="4"/>
        <v>245</v>
      </c>
      <c r="C253" s="133" t="str">
        <f ca="1">'Loan 1'!D268</f>
        <v/>
      </c>
      <c r="D253" s="133" t="str">
        <f ca="1">'Loan 2'!D268</f>
        <v/>
      </c>
      <c r="E253" s="133">
        <f ca="1">'Loan 3'!D268</f>
        <v>362.90229843602299</v>
      </c>
      <c r="F253" s="133" t="str">
        <f ca="1">'Loan 4'!D268</f>
        <v/>
      </c>
      <c r="G253" s="133" t="str">
        <f ca="1">'Loan 5'!D268</f>
        <v/>
      </c>
    </row>
    <row r="254" spans="2:7" ht="15" thickBot="1" x14ac:dyDescent="0.35">
      <c r="B254" s="132">
        <f t="shared" ca="1" si="4"/>
        <v>246</v>
      </c>
      <c r="C254" s="133" t="str">
        <f ca="1">'Loan 1'!D269</f>
        <v/>
      </c>
      <c r="D254" s="133" t="str">
        <f ca="1">'Loan 2'!D269</f>
        <v/>
      </c>
      <c r="E254" s="133">
        <f ca="1">'Loan 3'!D269</f>
        <v>362.90229843602299</v>
      </c>
      <c r="F254" s="133" t="str">
        <f ca="1">'Loan 4'!D269</f>
        <v/>
      </c>
      <c r="G254" s="133" t="str">
        <f ca="1">'Loan 5'!D269</f>
        <v/>
      </c>
    </row>
    <row r="255" spans="2:7" ht="15" thickBot="1" x14ac:dyDescent="0.35">
      <c r="B255" s="132">
        <f t="shared" ca="1" si="4"/>
        <v>247</v>
      </c>
      <c r="C255" s="133" t="str">
        <f ca="1">'Loan 1'!D270</f>
        <v/>
      </c>
      <c r="D255" s="133" t="str">
        <f ca="1">'Loan 2'!D270</f>
        <v/>
      </c>
      <c r="E255" s="133">
        <f ca="1">'Loan 3'!D270</f>
        <v>362.90229843602299</v>
      </c>
      <c r="F255" s="133" t="str">
        <f ca="1">'Loan 4'!D270</f>
        <v/>
      </c>
      <c r="G255" s="133" t="str">
        <f ca="1">'Loan 5'!D270</f>
        <v/>
      </c>
    </row>
    <row r="256" spans="2:7" ht="15" thickBot="1" x14ac:dyDescent="0.35">
      <c r="B256" s="132">
        <f t="shared" ca="1" si="4"/>
        <v>248</v>
      </c>
      <c r="C256" s="133" t="str">
        <f ca="1">'Loan 1'!D271</f>
        <v/>
      </c>
      <c r="D256" s="133" t="str">
        <f ca="1">'Loan 2'!D271</f>
        <v/>
      </c>
      <c r="E256" s="133">
        <f ca="1">'Loan 3'!D271</f>
        <v>362.90229843602299</v>
      </c>
      <c r="F256" s="133" t="str">
        <f ca="1">'Loan 4'!D271</f>
        <v/>
      </c>
      <c r="G256" s="133" t="str">
        <f ca="1">'Loan 5'!D271</f>
        <v/>
      </c>
    </row>
    <row r="257" spans="2:7" ht="15" thickBot="1" x14ac:dyDescent="0.35">
      <c r="B257" s="132">
        <f t="shared" ca="1" si="4"/>
        <v>249</v>
      </c>
      <c r="C257" s="133" t="str">
        <f ca="1">'Loan 1'!D272</f>
        <v/>
      </c>
      <c r="D257" s="133" t="str">
        <f ca="1">'Loan 2'!D272</f>
        <v/>
      </c>
      <c r="E257" s="133">
        <f ca="1">'Loan 3'!D272</f>
        <v>362.90229843602299</v>
      </c>
      <c r="F257" s="133" t="str">
        <f ca="1">'Loan 4'!D272</f>
        <v/>
      </c>
      <c r="G257" s="133" t="str">
        <f ca="1">'Loan 5'!D272</f>
        <v/>
      </c>
    </row>
    <row r="258" spans="2:7" ht="15" thickBot="1" x14ac:dyDescent="0.35">
      <c r="B258" s="132">
        <f t="shared" ca="1" si="4"/>
        <v>250</v>
      </c>
      <c r="C258" s="133" t="str">
        <f ca="1">'Loan 1'!D273</f>
        <v/>
      </c>
      <c r="D258" s="133" t="str">
        <f ca="1">'Loan 2'!D273</f>
        <v/>
      </c>
      <c r="E258" s="133">
        <f ca="1">'Loan 3'!D273</f>
        <v>362.90229843602299</v>
      </c>
      <c r="F258" s="133" t="str">
        <f ca="1">'Loan 4'!D273</f>
        <v/>
      </c>
      <c r="G258" s="133" t="str">
        <f ca="1">'Loan 5'!D273</f>
        <v/>
      </c>
    </row>
    <row r="259" spans="2:7" ht="15" thickBot="1" x14ac:dyDescent="0.35">
      <c r="B259" s="132">
        <f t="shared" ca="1" si="4"/>
        <v>251</v>
      </c>
      <c r="C259" s="133" t="str">
        <f ca="1">'Loan 1'!D274</f>
        <v/>
      </c>
      <c r="D259" s="133" t="str">
        <f ca="1">'Loan 2'!D274</f>
        <v/>
      </c>
      <c r="E259" s="133">
        <f ca="1">'Loan 3'!D274</f>
        <v>362.90229843602299</v>
      </c>
      <c r="F259" s="133" t="str">
        <f ca="1">'Loan 4'!D274</f>
        <v/>
      </c>
      <c r="G259" s="133" t="str">
        <f ca="1">'Loan 5'!D274</f>
        <v/>
      </c>
    </row>
    <row r="260" spans="2:7" ht="15" thickBot="1" x14ac:dyDescent="0.35">
      <c r="B260" s="132">
        <f t="shared" ca="1" si="4"/>
        <v>252</v>
      </c>
      <c r="C260" s="133" t="str">
        <f ca="1">'Loan 1'!D275</f>
        <v/>
      </c>
      <c r="D260" s="133" t="str">
        <f ca="1">'Loan 2'!D275</f>
        <v/>
      </c>
      <c r="E260" s="133">
        <f ca="1">'Loan 3'!D275</f>
        <v>362.90229843602299</v>
      </c>
      <c r="F260" s="133" t="str">
        <f ca="1">'Loan 4'!D275</f>
        <v/>
      </c>
      <c r="G260" s="133" t="str">
        <f ca="1">'Loan 5'!D275</f>
        <v/>
      </c>
    </row>
    <row r="261" spans="2:7" ht="15" thickBot="1" x14ac:dyDescent="0.35">
      <c r="B261" s="132">
        <f t="shared" ca="1" si="4"/>
        <v>253</v>
      </c>
      <c r="C261" s="133" t="str">
        <f ca="1">'Loan 1'!D276</f>
        <v/>
      </c>
      <c r="D261" s="133" t="str">
        <f ca="1">'Loan 2'!D276</f>
        <v/>
      </c>
      <c r="E261" s="133">
        <f ca="1">'Loan 3'!D276</f>
        <v>362.90229843602299</v>
      </c>
      <c r="F261" s="133" t="str">
        <f ca="1">'Loan 4'!D276</f>
        <v/>
      </c>
      <c r="G261" s="133" t="str">
        <f ca="1">'Loan 5'!D276</f>
        <v/>
      </c>
    </row>
    <row r="262" spans="2:7" ht="15" thickBot="1" x14ac:dyDescent="0.35">
      <c r="B262" s="132">
        <f t="shared" ca="1" si="4"/>
        <v>254</v>
      </c>
      <c r="C262" s="133" t="str">
        <f ca="1">'Loan 1'!D277</f>
        <v/>
      </c>
      <c r="D262" s="133" t="str">
        <f ca="1">'Loan 2'!D277</f>
        <v/>
      </c>
      <c r="E262" s="133">
        <f ca="1">'Loan 3'!D277</f>
        <v>362.90229843602299</v>
      </c>
      <c r="F262" s="133" t="str">
        <f ca="1">'Loan 4'!D277</f>
        <v/>
      </c>
      <c r="G262" s="133" t="str">
        <f ca="1">'Loan 5'!D277</f>
        <v/>
      </c>
    </row>
    <row r="263" spans="2:7" ht="15" thickBot="1" x14ac:dyDescent="0.35">
      <c r="B263" s="132">
        <f t="shared" ca="1" si="4"/>
        <v>255</v>
      </c>
      <c r="C263" s="133" t="str">
        <f ca="1">'Loan 1'!D278</f>
        <v/>
      </c>
      <c r="D263" s="133" t="str">
        <f ca="1">'Loan 2'!D278</f>
        <v/>
      </c>
      <c r="E263" s="133">
        <f ca="1">'Loan 3'!D278</f>
        <v>362.90229843602299</v>
      </c>
      <c r="F263" s="133" t="str">
        <f ca="1">'Loan 4'!D278</f>
        <v/>
      </c>
      <c r="G263" s="133" t="str">
        <f ca="1">'Loan 5'!D278</f>
        <v/>
      </c>
    </row>
    <row r="264" spans="2:7" ht="15" thickBot="1" x14ac:dyDescent="0.35">
      <c r="B264" s="132">
        <f t="shared" ca="1" si="4"/>
        <v>256</v>
      </c>
      <c r="C264" s="133" t="str">
        <f ca="1">'Loan 1'!D279</f>
        <v/>
      </c>
      <c r="D264" s="133" t="str">
        <f ca="1">'Loan 2'!D279</f>
        <v/>
      </c>
      <c r="E264" s="133">
        <f ca="1">'Loan 3'!D279</f>
        <v>362.90229843602299</v>
      </c>
      <c r="F264" s="133" t="str">
        <f ca="1">'Loan 4'!D279</f>
        <v/>
      </c>
      <c r="G264" s="133" t="str">
        <f ca="1">'Loan 5'!D279</f>
        <v/>
      </c>
    </row>
    <row r="265" spans="2:7" ht="15" thickBot="1" x14ac:dyDescent="0.35">
      <c r="B265" s="132">
        <f t="shared" ca="1" si="4"/>
        <v>257</v>
      </c>
      <c r="C265" s="133" t="str">
        <f ca="1">'Loan 1'!D280</f>
        <v/>
      </c>
      <c r="D265" s="133" t="str">
        <f ca="1">'Loan 2'!D280</f>
        <v/>
      </c>
      <c r="E265" s="133">
        <f ca="1">'Loan 3'!D280</f>
        <v>362.90229843602299</v>
      </c>
      <c r="F265" s="133" t="str">
        <f ca="1">'Loan 4'!D280</f>
        <v/>
      </c>
      <c r="G265" s="133" t="str">
        <f ca="1">'Loan 5'!D280</f>
        <v/>
      </c>
    </row>
    <row r="266" spans="2:7" ht="15" thickBot="1" x14ac:dyDescent="0.35">
      <c r="B266" s="132">
        <f t="shared" ca="1" si="4"/>
        <v>258</v>
      </c>
      <c r="C266" s="133" t="str">
        <f ca="1">'Loan 1'!D281</f>
        <v/>
      </c>
      <c r="D266" s="133" t="str">
        <f ca="1">'Loan 2'!D281</f>
        <v/>
      </c>
      <c r="E266" s="133">
        <f ca="1">'Loan 3'!D281</f>
        <v>362.90229843602299</v>
      </c>
      <c r="F266" s="133" t="str">
        <f ca="1">'Loan 4'!D281</f>
        <v/>
      </c>
      <c r="G266" s="133" t="str">
        <f ca="1">'Loan 5'!D281</f>
        <v/>
      </c>
    </row>
    <row r="267" spans="2:7" ht="15" thickBot="1" x14ac:dyDescent="0.35">
      <c r="B267" s="132">
        <f t="shared" ref="B267:B330" ca="1" si="5">IF(AND(C267="",D267="",E267="",F267="",G267=""),"",B266+1)</f>
        <v>259</v>
      </c>
      <c r="C267" s="133" t="str">
        <f ca="1">'Loan 1'!D282</f>
        <v/>
      </c>
      <c r="D267" s="133" t="str">
        <f ca="1">'Loan 2'!D282</f>
        <v/>
      </c>
      <c r="E267" s="133">
        <f ca="1">'Loan 3'!D282</f>
        <v>362.90229843602299</v>
      </c>
      <c r="F267" s="133" t="str">
        <f ca="1">'Loan 4'!D282</f>
        <v/>
      </c>
      <c r="G267" s="133" t="str">
        <f ca="1">'Loan 5'!D282</f>
        <v/>
      </c>
    </row>
    <row r="268" spans="2:7" ht="15" thickBot="1" x14ac:dyDescent="0.35">
      <c r="B268" s="132">
        <f t="shared" ca="1" si="5"/>
        <v>260</v>
      </c>
      <c r="C268" s="133" t="str">
        <f ca="1">'Loan 1'!D283</f>
        <v/>
      </c>
      <c r="D268" s="133" t="str">
        <f ca="1">'Loan 2'!D283</f>
        <v/>
      </c>
      <c r="E268" s="133">
        <f ca="1">'Loan 3'!D283</f>
        <v>362.90229843610581</v>
      </c>
      <c r="F268" s="133" t="str">
        <f ca="1">'Loan 4'!D283</f>
        <v/>
      </c>
      <c r="G268" s="133" t="str">
        <f ca="1">'Loan 5'!D283</f>
        <v/>
      </c>
    </row>
    <row r="269" spans="2:7" ht="15" thickBot="1" x14ac:dyDescent="0.35">
      <c r="B269" s="132" t="str">
        <f t="shared" ca="1" si="5"/>
        <v/>
      </c>
      <c r="C269" s="133" t="str">
        <f ca="1">'Loan 1'!D284</f>
        <v/>
      </c>
      <c r="D269" s="133" t="str">
        <f ca="1">'Loan 2'!D284</f>
        <v/>
      </c>
      <c r="E269" s="133" t="str">
        <f ca="1">'Loan 3'!D284</f>
        <v/>
      </c>
      <c r="F269" s="133" t="str">
        <f ca="1">'Loan 4'!D284</f>
        <v/>
      </c>
      <c r="G269" s="133" t="str">
        <f ca="1">'Loan 5'!D284</f>
        <v/>
      </c>
    </row>
    <row r="270" spans="2:7" ht="15" thickBot="1" x14ac:dyDescent="0.35">
      <c r="B270" s="132" t="str">
        <f t="shared" ca="1" si="5"/>
        <v/>
      </c>
      <c r="C270" s="133" t="str">
        <f ca="1">'Loan 1'!D285</f>
        <v/>
      </c>
      <c r="D270" s="133" t="str">
        <f ca="1">'Loan 2'!D285</f>
        <v/>
      </c>
      <c r="E270" s="133" t="str">
        <f ca="1">'Loan 3'!D285</f>
        <v/>
      </c>
      <c r="F270" s="133" t="str">
        <f ca="1">'Loan 4'!D285</f>
        <v/>
      </c>
      <c r="G270" s="133" t="str">
        <f ca="1">'Loan 5'!D285</f>
        <v/>
      </c>
    </row>
    <row r="271" spans="2:7" ht="15" thickBot="1" x14ac:dyDescent="0.35">
      <c r="B271" s="132" t="str">
        <f t="shared" ca="1" si="5"/>
        <v/>
      </c>
      <c r="C271" s="133" t="str">
        <f ca="1">'Loan 1'!D286</f>
        <v/>
      </c>
      <c r="D271" s="133" t="str">
        <f ca="1">'Loan 2'!D286</f>
        <v/>
      </c>
      <c r="E271" s="133" t="str">
        <f ca="1">'Loan 3'!D286</f>
        <v/>
      </c>
      <c r="F271" s="133" t="str">
        <f ca="1">'Loan 4'!D286</f>
        <v/>
      </c>
      <c r="G271" s="133" t="str">
        <f ca="1">'Loan 5'!D286</f>
        <v/>
      </c>
    </row>
    <row r="272" spans="2:7" ht="15" thickBot="1" x14ac:dyDescent="0.35">
      <c r="B272" s="132" t="str">
        <f t="shared" ca="1" si="5"/>
        <v/>
      </c>
      <c r="C272" s="133" t="str">
        <f ca="1">'Loan 1'!D287</f>
        <v/>
      </c>
      <c r="D272" s="133" t="str">
        <f ca="1">'Loan 2'!D287</f>
        <v/>
      </c>
      <c r="E272" s="133" t="str">
        <f ca="1">'Loan 3'!D287</f>
        <v/>
      </c>
      <c r="F272" s="133" t="str">
        <f ca="1">'Loan 4'!D287</f>
        <v/>
      </c>
      <c r="G272" s="133" t="str">
        <f ca="1">'Loan 5'!D287</f>
        <v/>
      </c>
    </row>
    <row r="273" spans="2:7" ht="15" thickBot="1" x14ac:dyDescent="0.35">
      <c r="B273" s="132" t="str">
        <f t="shared" ca="1" si="5"/>
        <v/>
      </c>
      <c r="C273" s="133" t="str">
        <f ca="1">'Loan 1'!D288</f>
        <v/>
      </c>
      <c r="D273" s="133" t="str">
        <f ca="1">'Loan 2'!D288</f>
        <v/>
      </c>
      <c r="E273" s="133" t="str">
        <f ca="1">'Loan 3'!D288</f>
        <v/>
      </c>
      <c r="F273" s="133" t="str">
        <f ca="1">'Loan 4'!D288</f>
        <v/>
      </c>
      <c r="G273" s="133" t="str">
        <f ca="1">'Loan 5'!D288</f>
        <v/>
      </c>
    </row>
    <row r="274" spans="2:7" ht="15" thickBot="1" x14ac:dyDescent="0.35">
      <c r="B274" s="132" t="str">
        <f t="shared" ca="1" si="5"/>
        <v/>
      </c>
      <c r="C274" s="133" t="str">
        <f ca="1">'Loan 1'!D289</f>
        <v/>
      </c>
      <c r="D274" s="133" t="str">
        <f ca="1">'Loan 2'!D289</f>
        <v/>
      </c>
      <c r="E274" s="133" t="str">
        <f ca="1">'Loan 3'!D289</f>
        <v/>
      </c>
      <c r="F274" s="133" t="str">
        <f ca="1">'Loan 4'!D289</f>
        <v/>
      </c>
      <c r="G274" s="133" t="str">
        <f ca="1">'Loan 5'!D289</f>
        <v/>
      </c>
    </row>
    <row r="275" spans="2:7" ht="15" thickBot="1" x14ac:dyDescent="0.35">
      <c r="B275" s="132" t="str">
        <f t="shared" ca="1" si="5"/>
        <v/>
      </c>
      <c r="C275" s="133" t="str">
        <f ca="1">'Loan 1'!D290</f>
        <v/>
      </c>
      <c r="D275" s="133" t="str">
        <f ca="1">'Loan 2'!D290</f>
        <v/>
      </c>
      <c r="E275" s="133" t="str">
        <f ca="1">'Loan 3'!D290</f>
        <v/>
      </c>
      <c r="F275" s="133" t="str">
        <f ca="1">'Loan 4'!D290</f>
        <v/>
      </c>
      <c r="G275" s="133" t="str">
        <f ca="1">'Loan 5'!D290</f>
        <v/>
      </c>
    </row>
    <row r="276" spans="2:7" ht="15" thickBot="1" x14ac:dyDescent="0.35">
      <c r="B276" s="132" t="str">
        <f t="shared" ca="1" si="5"/>
        <v/>
      </c>
      <c r="C276" s="133" t="str">
        <f ca="1">'Loan 1'!D291</f>
        <v/>
      </c>
      <c r="D276" s="133" t="str">
        <f ca="1">'Loan 2'!D291</f>
        <v/>
      </c>
      <c r="E276" s="133" t="str">
        <f ca="1">'Loan 3'!D291</f>
        <v/>
      </c>
      <c r="F276" s="133" t="str">
        <f ca="1">'Loan 4'!D291</f>
        <v/>
      </c>
      <c r="G276" s="133" t="str">
        <f ca="1">'Loan 5'!D291</f>
        <v/>
      </c>
    </row>
    <row r="277" spans="2:7" ht="15" thickBot="1" x14ac:dyDescent="0.35">
      <c r="B277" s="132" t="str">
        <f t="shared" ca="1" si="5"/>
        <v/>
      </c>
      <c r="C277" s="133" t="str">
        <f ca="1">'Loan 1'!D292</f>
        <v/>
      </c>
      <c r="D277" s="133" t="str">
        <f ca="1">'Loan 2'!D292</f>
        <v/>
      </c>
      <c r="E277" s="133" t="str">
        <f ca="1">'Loan 3'!D292</f>
        <v/>
      </c>
      <c r="F277" s="133" t="str">
        <f ca="1">'Loan 4'!D292</f>
        <v/>
      </c>
      <c r="G277" s="133" t="str">
        <f ca="1">'Loan 5'!D292</f>
        <v/>
      </c>
    </row>
    <row r="278" spans="2:7" ht="15" thickBot="1" x14ac:dyDescent="0.35">
      <c r="B278" s="132" t="str">
        <f t="shared" ca="1" si="5"/>
        <v/>
      </c>
      <c r="C278" s="133" t="str">
        <f ca="1">'Loan 1'!D293</f>
        <v/>
      </c>
      <c r="D278" s="133" t="str">
        <f ca="1">'Loan 2'!D293</f>
        <v/>
      </c>
      <c r="E278" s="133" t="str">
        <f ca="1">'Loan 3'!D293</f>
        <v/>
      </c>
      <c r="F278" s="133" t="str">
        <f ca="1">'Loan 4'!D293</f>
        <v/>
      </c>
      <c r="G278" s="133" t="str">
        <f ca="1">'Loan 5'!D293</f>
        <v/>
      </c>
    </row>
    <row r="279" spans="2:7" ht="15" thickBot="1" x14ac:dyDescent="0.35">
      <c r="B279" s="132" t="str">
        <f t="shared" ca="1" si="5"/>
        <v/>
      </c>
      <c r="C279" s="133" t="str">
        <f ca="1">'Loan 1'!D294</f>
        <v/>
      </c>
      <c r="D279" s="133" t="str">
        <f ca="1">'Loan 2'!D294</f>
        <v/>
      </c>
      <c r="E279" s="133" t="str">
        <f ca="1">'Loan 3'!D294</f>
        <v/>
      </c>
      <c r="F279" s="133" t="str">
        <f ca="1">'Loan 4'!D294</f>
        <v/>
      </c>
      <c r="G279" s="133" t="str">
        <f ca="1">'Loan 5'!D294</f>
        <v/>
      </c>
    </row>
    <row r="280" spans="2:7" ht="15" thickBot="1" x14ac:dyDescent="0.35">
      <c r="B280" s="132" t="str">
        <f t="shared" ca="1" si="5"/>
        <v/>
      </c>
      <c r="C280" s="133" t="str">
        <f ca="1">'Loan 1'!D295</f>
        <v/>
      </c>
      <c r="D280" s="133" t="str">
        <f ca="1">'Loan 2'!D295</f>
        <v/>
      </c>
      <c r="E280" s="133" t="str">
        <f ca="1">'Loan 3'!D295</f>
        <v/>
      </c>
      <c r="F280" s="133" t="str">
        <f ca="1">'Loan 4'!D295</f>
        <v/>
      </c>
      <c r="G280" s="133" t="str">
        <f ca="1">'Loan 5'!D295</f>
        <v/>
      </c>
    </row>
    <row r="281" spans="2:7" ht="15" thickBot="1" x14ac:dyDescent="0.35">
      <c r="B281" s="132" t="str">
        <f t="shared" ca="1" si="5"/>
        <v/>
      </c>
      <c r="C281" s="133" t="str">
        <f ca="1">'Loan 1'!D296</f>
        <v/>
      </c>
      <c r="D281" s="133" t="str">
        <f ca="1">'Loan 2'!D296</f>
        <v/>
      </c>
      <c r="E281" s="133" t="str">
        <f ca="1">'Loan 3'!D296</f>
        <v/>
      </c>
      <c r="F281" s="133" t="str">
        <f ca="1">'Loan 4'!D296</f>
        <v/>
      </c>
      <c r="G281" s="133" t="str">
        <f ca="1">'Loan 5'!D296</f>
        <v/>
      </c>
    </row>
    <row r="282" spans="2:7" ht="15" thickBot="1" x14ac:dyDescent="0.35">
      <c r="B282" s="132" t="str">
        <f t="shared" ca="1" si="5"/>
        <v/>
      </c>
      <c r="C282" s="133" t="str">
        <f ca="1">'Loan 1'!D297</f>
        <v/>
      </c>
      <c r="D282" s="133" t="str">
        <f ca="1">'Loan 2'!D297</f>
        <v/>
      </c>
      <c r="E282" s="133" t="str">
        <f ca="1">'Loan 3'!D297</f>
        <v/>
      </c>
      <c r="F282" s="133" t="str">
        <f ca="1">'Loan 4'!D297</f>
        <v/>
      </c>
      <c r="G282" s="133" t="str">
        <f ca="1">'Loan 5'!D297</f>
        <v/>
      </c>
    </row>
    <row r="283" spans="2:7" ht="15" thickBot="1" x14ac:dyDescent="0.35">
      <c r="B283" s="132" t="str">
        <f t="shared" ca="1" si="5"/>
        <v/>
      </c>
      <c r="C283" s="133" t="str">
        <f ca="1">'Loan 1'!D298</f>
        <v/>
      </c>
      <c r="D283" s="133" t="str">
        <f ca="1">'Loan 2'!D298</f>
        <v/>
      </c>
      <c r="E283" s="133" t="str">
        <f ca="1">'Loan 3'!D298</f>
        <v/>
      </c>
      <c r="F283" s="133" t="str">
        <f ca="1">'Loan 4'!D298</f>
        <v/>
      </c>
      <c r="G283" s="133" t="str">
        <f ca="1">'Loan 5'!D298</f>
        <v/>
      </c>
    </row>
    <row r="284" spans="2:7" ht="15" thickBot="1" x14ac:dyDescent="0.35">
      <c r="B284" s="132" t="str">
        <f t="shared" ca="1" si="5"/>
        <v/>
      </c>
      <c r="C284" s="133" t="str">
        <f ca="1">'Loan 1'!D299</f>
        <v/>
      </c>
      <c r="D284" s="133" t="str">
        <f ca="1">'Loan 2'!D299</f>
        <v/>
      </c>
      <c r="E284" s="133" t="str">
        <f ca="1">'Loan 3'!D299</f>
        <v/>
      </c>
      <c r="F284" s="133" t="str">
        <f ca="1">'Loan 4'!D299</f>
        <v/>
      </c>
      <c r="G284" s="133" t="str">
        <f ca="1">'Loan 5'!D299</f>
        <v/>
      </c>
    </row>
    <row r="285" spans="2:7" ht="15" thickBot="1" x14ac:dyDescent="0.35">
      <c r="B285" s="132" t="str">
        <f t="shared" ca="1" si="5"/>
        <v/>
      </c>
      <c r="C285" s="133" t="str">
        <f ca="1">'Loan 1'!D300</f>
        <v/>
      </c>
      <c r="D285" s="133" t="str">
        <f ca="1">'Loan 2'!D300</f>
        <v/>
      </c>
      <c r="E285" s="133" t="str">
        <f ca="1">'Loan 3'!D300</f>
        <v/>
      </c>
      <c r="F285" s="133" t="str">
        <f ca="1">'Loan 4'!D300</f>
        <v/>
      </c>
      <c r="G285" s="133" t="str">
        <f ca="1">'Loan 5'!D300</f>
        <v/>
      </c>
    </row>
    <row r="286" spans="2:7" ht="15" thickBot="1" x14ac:dyDescent="0.35">
      <c r="B286" s="132" t="str">
        <f t="shared" ca="1" si="5"/>
        <v/>
      </c>
      <c r="C286" s="133" t="str">
        <f ca="1">'Loan 1'!D301</f>
        <v/>
      </c>
      <c r="D286" s="133" t="str">
        <f ca="1">'Loan 2'!D301</f>
        <v/>
      </c>
      <c r="E286" s="133" t="str">
        <f ca="1">'Loan 3'!D301</f>
        <v/>
      </c>
      <c r="F286" s="133" t="str">
        <f ca="1">'Loan 4'!D301</f>
        <v/>
      </c>
      <c r="G286" s="133" t="str">
        <f ca="1">'Loan 5'!D301</f>
        <v/>
      </c>
    </row>
    <row r="287" spans="2:7" ht="15" thickBot="1" x14ac:dyDescent="0.35">
      <c r="B287" s="132" t="str">
        <f t="shared" ca="1" si="5"/>
        <v/>
      </c>
      <c r="C287" s="133" t="str">
        <f ca="1">'Loan 1'!D302</f>
        <v/>
      </c>
      <c r="D287" s="133" t="str">
        <f ca="1">'Loan 2'!D302</f>
        <v/>
      </c>
      <c r="E287" s="133" t="str">
        <f ca="1">'Loan 3'!D302</f>
        <v/>
      </c>
      <c r="F287" s="133" t="str">
        <f ca="1">'Loan 4'!D302</f>
        <v/>
      </c>
      <c r="G287" s="133" t="str">
        <f ca="1">'Loan 5'!D302</f>
        <v/>
      </c>
    </row>
    <row r="288" spans="2:7" ht="15" thickBot="1" x14ac:dyDescent="0.35">
      <c r="B288" s="132" t="str">
        <f t="shared" ca="1" si="5"/>
        <v/>
      </c>
      <c r="C288" s="133" t="str">
        <f ca="1">'Loan 1'!D303</f>
        <v/>
      </c>
      <c r="D288" s="133" t="str">
        <f ca="1">'Loan 2'!D303</f>
        <v/>
      </c>
      <c r="E288" s="133" t="str">
        <f ca="1">'Loan 3'!D303</f>
        <v/>
      </c>
      <c r="F288" s="133" t="str">
        <f ca="1">'Loan 4'!D303</f>
        <v/>
      </c>
      <c r="G288" s="133" t="str">
        <f ca="1">'Loan 5'!D303</f>
        <v/>
      </c>
    </row>
    <row r="289" spans="2:7" ht="15" thickBot="1" x14ac:dyDescent="0.35">
      <c r="B289" s="132" t="str">
        <f t="shared" ca="1" si="5"/>
        <v/>
      </c>
      <c r="C289" s="133" t="str">
        <f ca="1">'Loan 1'!D304</f>
        <v/>
      </c>
      <c r="D289" s="133" t="str">
        <f ca="1">'Loan 2'!D304</f>
        <v/>
      </c>
      <c r="E289" s="133" t="str">
        <f ca="1">'Loan 3'!D304</f>
        <v/>
      </c>
      <c r="F289" s="133" t="str">
        <f ca="1">'Loan 4'!D304</f>
        <v/>
      </c>
      <c r="G289" s="133" t="str">
        <f ca="1">'Loan 5'!D304</f>
        <v/>
      </c>
    </row>
    <row r="290" spans="2:7" ht="15" thickBot="1" x14ac:dyDescent="0.35">
      <c r="B290" s="132" t="str">
        <f t="shared" ca="1" si="5"/>
        <v/>
      </c>
      <c r="C290" s="133" t="str">
        <f ca="1">'Loan 1'!D305</f>
        <v/>
      </c>
      <c r="D290" s="133" t="str">
        <f ca="1">'Loan 2'!D305</f>
        <v/>
      </c>
      <c r="E290" s="133" t="str">
        <f ca="1">'Loan 3'!D305</f>
        <v/>
      </c>
      <c r="F290" s="133" t="str">
        <f ca="1">'Loan 4'!D305</f>
        <v/>
      </c>
      <c r="G290" s="133" t="str">
        <f ca="1">'Loan 5'!D305</f>
        <v/>
      </c>
    </row>
    <row r="291" spans="2:7" ht="15" thickBot="1" x14ac:dyDescent="0.35">
      <c r="B291" s="132" t="str">
        <f t="shared" ca="1" si="5"/>
        <v/>
      </c>
      <c r="C291" s="133" t="str">
        <f ca="1">'Loan 1'!D306</f>
        <v/>
      </c>
      <c r="D291" s="133" t="str">
        <f ca="1">'Loan 2'!D306</f>
        <v/>
      </c>
      <c r="E291" s="133" t="str">
        <f ca="1">'Loan 3'!D306</f>
        <v/>
      </c>
      <c r="F291" s="133" t="str">
        <f ca="1">'Loan 4'!D306</f>
        <v/>
      </c>
      <c r="G291" s="133" t="str">
        <f ca="1">'Loan 5'!D306</f>
        <v/>
      </c>
    </row>
    <row r="292" spans="2:7" ht="15" thickBot="1" x14ac:dyDescent="0.35">
      <c r="B292" s="132" t="str">
        <f t="shared" ca="1" si="5"/>
        <v/>
      </c>
      <c r="C292" s="133" t="str">
        <f ca="1">'Loan 1'!D307</f>
        <v/>
      </c>
      <c r="D292" s="133" t="str">
        <f ca="1">'Loan 2'!D307</f>
        <v/>
      </c>
      <c r="E292" s="133" t="str">
        <f ca="1">'Loan 3'!D307</f>
        <v/>
      </c>
      <c r="F292" s="133" t="str">
        <f ca="1">'Loan 4'!D307</f>
        <v/>
      </c>
      <c r="G292" s="133" t="str">
        <f ca="1">'Loan 5'!D307</f>
        <v/>
      </c>
    </row>
    <row r="293" spans="2:7" ht="15" thickBot="1" x14ac:dyDescent="0.35">
      <c r="B293" s="132" t="str">
        <f t="shared" ca="1" si="5"/>
        <v/>
      </c>
      <c r="C293" s="133" t="str">
        <f ca="1">'Loan 1'!D308</f>
        <v/>
      </c>
      <c r="D293" s="133" t="str">
        <f ca="1">'Loan 2'!D308</f>
        <v/>
      </c>
      <c r="E293" s="133" t="str">
        <f ca="1">'Loan 3'!D308</f>
        <v/>
      </c>
      <c r="F293" s="133" t="str">
        <f ca="1">'Loan 4'!D308</f>
        <v/>
      </c>
      <c r="G293" s="133" t="str">
        <f ca="1">'Loan 5'!D308</f>
        <v/>
      </c>
    </row>
    <row r="294" spans="2:7" ht="15" thickBot="1" x14ac:dyDescent="0.35">
      <c r="B294" s="132" t="str">
        <f t="shared" ca="1" si="5"/>
        <v/>
      </c>
      <c r="C294" s="133" t="str">
        <f ca="1">'Loan 1'!D309</f>
        <v/>
      </c>
      <c r="D294" s="133" t="str">
        <f ca="1">'Loan 2'!D309</f>
        <v/>
      </c>
      <c r="E294" s="133" t="str">
        <f ca="1">'Loan 3'!D309</f>
        <v/>
      </c>
      <c r="F294" s="133" t="str">
        <f ca="1">'Loan 4'!D309</f>
        <v/>
      </c>
      <c r="G294" s="133" t="str">
        <f ca="1">'Loan 5'!D309</f>
        <v/>
      </c>
    </row>
    <row r="295" spans="2:7" ht="15" thickBot="1" x14ac:dyDescent="0.35">
      <c r="B295" s="132" t="str">
        <f t="shared" ca="1" si="5"/>
        <v/>
      </c>
      <c r="C295" s="133" t="str">
        <f ca="1">'Loan 1'!D310</f>
        <v/>
      </c>
      <c r="D295" s="133" t="str">
        <f ca="1">'Loan 2'!D310</f>
        <v/>
      </c>
      <c r="E295" s="133" t="str">
        <f ca="1">'Loan 3'!D310</f>
        <v/>
      </c>
      <c r="F295" s="133" t="str">
        <f ca="1">'Loan 4'!D310</f>
        <v/>
      </c>
      <c r="G295" s="133" t="str">
        <f ca="1">'Loan 5'!D310</f>
        <v/>
      </c>
    </row>
    <row r="296" spans="2:7" ht="15" thickBot="1" x14ac:dyDescent="0.35">
      <c r="B296" s="132" t="str">
        <f t="shared" ca="1" si="5"/>
        <v/>
      </c>
      <c r="C296" s="133" t="str">
        <f ca="1">'Loan 1'!D311</f>
        <v/>
      </c>
      <c r="D296" s="133" t="str">
        <f ca="1">'Loan 2'!D311</f>
        <v/>
      </c>
      <c r="E296" s="133" t="str">
        <f ca="1">'Loan 3'!D311</f>
        <v/>
      </c>
      <c r="F296" s="133" t="str">
        <f ca="1">'Loan 4'!D311</f>
        <v/>
      </c>
      <c r="G296" s="133" t="str">
        <f ca="1">'Loan 5'!D311</f>
        <v/>
      </c>
    </row>
    <row r="297" spans="2:7" ht="15" thickBot="1" x14ac:dyDescent="0.35">
      <c r="B297" s="132" t="str">
        <f t="shared" ca="1" si="5"/>
        <v/>
      </c>
      <c r="C297" s="133" t="str">
        <f ca="1">'Loan 1'!D312</f>
        <v/>
      </c>
      <c r="D297" s="133" t="str">
        <f ca="1">'Loan 2'!D312</f>
        <v/>
      </c>
      <c r="E297" s="133" t="str">
        <f ca="1">'Loan 3'!D312</f>
        <v/>
      </c>
      <c r="F297" s="133" t="str">
        <f ca="1">'Loan 4'!D312</f>
        <v/>
      </c>
      <c r="G297" s="133" t="str">
        <f ca="1">'Loan 5'!D312</f>
        <v/>
      </c>
    </row>
    <row r="298" spans="2:7" ht="15" thickBot="1" x14ac:dyDescent="0.35">
      <c r="B298" s="132" t="str">
        <f t="shared" ca="1" si="5"/>
        <v/>
      </c>
      <c r="C298" s="133" t="str">
        <f ca="1">'Loan 1'!D313</f>
        <v/>
      </c>
      <c r="D298" s="133" t="str">
        <f ca="1">'Loan 2'!D313</f>
        <v/>
      </c>
      <c r="E298" s="133" t="str">
        <f ca="1">'Loan 3'!D313</f>
        <v/>
      </c>
      <c r="F298" s="133" t="str">
        <f ca="1">'Loan 4'!D313</f>
        <v/>
      </c>
      <c r="G298" s="133" t="str">
        <f ca="1">'Loan 5'!D313</f>
        <v/>
      </c>
    </row>
    <row r="299" spans="2:7" ht="15" thickBot="1" x14ac:dyDescent="0.35">
      <c r="B299" s="132" t="str">
        <f t="shared" ca="1" si="5"/>
        <v/>
      </c>
      <c r="C299" s="133" t="str">
        <f ca="1">'Loan 1'!D314</f>
        <v/>
      </c>
      <c r="D299" s="133" t="str">
        <f ca="1">'Loan 2'!D314</f>
        <v/>
      </c>
      <c r="E299" s="133" t="str">
        <f ca="1">'Loan 3'!D314</f>
        <v/>
      </c>
      <c r="F299" s="133" t="str">
        <f ca="1">'Loan 4'!D314</f>
        <v/>
      </c>
      <c r="G299" s="133" t="str">
        <f ca="1">'Loan 5'!D314</f>
        <v/>
      </c>
    </row>
    <row r="300" spans="2:7" ht="15" thickBot="1" x14ac:dyDescent="0.35">
      <c r="B300" s="132" t="str">
        <f t="shared" ca="1" si="5"/>
        <v/>
      </c>
      <c r="C300" s="133" t="str">
        <f ca="1">'Loan 1'!D315</f>
        <v/>
      </c>
      <c r="D300" s="133" t="str">
        <f ca="1">'Loan 2'!D315</f>
        <v/>
      </c>
      <c r="E300" s="133" t="str">
        <f ca="1">'Loan 3'!D315</f>
        <v/>
      </c>
      <c r="F300" s="133" t="str">
        <f ca="1">'Loan 4'!D315</f>
        <v/>
      </c>
      <c r="G300" s="133" t="str">
        <f ca="1">'Loan 5'!D315</f>
        <v/>
      </c>
    </row>
    <row r="301" spans="2:7" ht="15" thickBot="1" x14ac:dyDescent="0.35">
      <c r="B301" s="132" t="str">
        <f t="shared" ca="1" si="5"/>
        <v/>
      </c>
      <c r="C301" s="133" t="str">
        <f ca="1">'Loan 1'!D316</f>
        <v/>
      </c>
      <c r="D301" s="133" t="str">
        <f ca="1">'Loan 2'!D316</f>
        <v/>
      </c>
      <c r="E301" s="133" t="str">
        <f ca="1">'Loan 3'!D316</f>
        <v/>
      </c>
      <c r="F301" s="133" t="str">
        <f ca="1">'Loan 4'!D316</f>
        <v/>
      </c>
      <c r="G301" s="133" t="str">
        <f ca="1">'Loan 5'!D316</f>
        <v/>
      </c>
    </row>
    <row r="302" spans="2:7" ht="15" thickBot="1" x14ac:dyDescent="0.35">
      <c r="B302" s="132" t="str">
        <f t="shared" ca="1" si="5"/>
        <v/>
      </c>
      <c r="C302" s="133" t="str">
        <f ca="1">'Loan 1'!D317</f>
        <v/>
      </c>
      <c r="D302" s="133" t="str">
        <f ca="1">'Loan 2'!D317</f>
        <v/>
      </c>
      <c r="E302" s="133" t="str">
        <f ca="1">'Loan 3'!D317</f>
        <v/>
      </c>
      <c r="F302" s="133" t="str">
        <f ca="1">'Loan 4'!D317</f>
        <v/>
      </c>
      <c r="G302" s="133" t="str">
        <f ca="1">'Loan 5'!D317</f>
        <v/>
      </c>
    </row>
    <row r="303" spans="2:7" ht="15" thickBot="1" x14ac:dyDescent="0.35">
      <c r="B303" s="132" t="str">
        <f t="shared" ca="1" si="5"/>
        <v/>
      </c>
      <c r="C303" s="133" t="str">
        <f ca="1">'Loan 1'!D318</f>
        <v/>
      </c>
      <c r="D303" s="133" t="str">
        <f ca="1">'Loan 2'!D318</f>
        <v/>
      </c>
      <c r="E303" s="133" t="str">
        <f ca="1">'Loan 3'!D318</f>
        <v/>
      </c>
      <c r="F303" s="133" t="str">
        <f ca="1">'Loan 4'!D318</f>
        <v/>
      </c>
      <c r="G303" s="133" t="str">
        <f ca="1">'Loan 5'!D318</f>
        <v/>
      </c>
    </row>
    <row r="304" spans="2:7" ht="15" thickBot="1" x14ac:dyDescent="0.35">
      <c r="B304" s="132" t="str">
        <f t="shared" ca="1" si="5"/>
        <v/>
      </c>
      <c r="C304" s="133" t="str">
        <f ca="1">'Loan 1'!D319</f>
        <v/>
      </c>
      <c r="D304" s="133" t="str">
        <f ca="1">'Loan 2'!D319</f>
        <v/>
      </c>
      <c r="E304" s="133" t="str">
        <f ca="1">'Loan 3'!D319</f>
        <v/>
      </c>
      <c r="F304" s="133" t="str">
        <f ca="1">'Loan 4'!D319</f>
        <v/>
      </c>
      <c r="G304" s="133" t="str">
        <f ca="1">'Loan 5'!D319</f>
        <v/>
      </c>
    </row>
    <row r="305" spans="2:7" ht="15" thickBot="1" x14ac:dyDescent="0.35">
      <c r="B305" s="132" t="str">
        <f t="shared" ca="1" si="5"/>
        <v/>
      </c>
      <c r="C305" s="133" t="str">
        <f ca="1">'Loan 1'!D320</f>
        <v/>
      </c>
      <c r="D305" s="133" t="str">
        <f ca="1">'Loan 2'!D320</f>
        <v/>
      </c>
      <c r="E305" s="133" t="str">
        <f ca="1">'Loan 3'!D320</f>
        <v/>
      </c>
      <c r="F305" s="133" t="str">
        <f ca="1">'Loan 4'!D320</f>
        <v/>
      </c>
      <c r="G305" s="133" t="str">
        <f ca="1">'Loan 5'!D320</f>
        <v/>
      </c>
    </row>
    <row r="306" spans="2:7" ht="15" thickBot="1" x14ac:dyDescent="0.35">
      <c r="B306" s="132" t="str">
        <f t="shared" ca="1" si="5"/>
        <v/>
      </c>
      <c r="C306" s="133" t="str">
        <f ca="1">'Loan 1'!D321</f>
        <v/>
      </c>
      <c r="D306" s="133" t="str">
        <f ca="1">'Loan 2'!D321</f>
        <v/>
      </c>
      <c r="E306" s="133" t="str">
        <f ca="1">'Loan 3'!D321</f>
        <v/>
      </c>
      <c r="F306" s="133" t="str">
        <f ca="1">'Loan 4'!D321</f>
        <v/>
      </c>
      <c r="G306" s="133" t="str">
        <f ca="1">'Loan 5'!D321</f>
        <v/>
      </c>
    </row>
    <row r="307" spans="2:7" ht="15" thickBot="1" x14ac:dyDescent="0.35">
      <c r="B307" s="132" t="str">
        <f t="shared" ca="1" si="5"/>
        <v/>
      </c>
      <c r="C307" s="133" t="str">
        <f ca="1">'Loan 1'!D322</f>
        <v/>
      </c>
      <c r="D307" s="133" t="str">
        <f ca="1">'Loan 2'!D322</f>
        <v/>
      </c>
      <c r="E307" s="133" t="str">
        <f ca="1">'Loan 3'!D322</f>
        <v/>
      </c>
      <c r="F307" s="133" t="str">
        <f ca="1">'Loan 4'!D322</f>
        <v/>
      </c>
      <c r="G307" s="133" t="str">
        <f ca="1">'Loan 5'!D322</f>
        <v/>
      </c>
    </row>
    <row r="308" spans="2:7" ht="15" thickBot="1" x14ac:dyDescent="0.35">
      <c r="B308" s="132" t="str">
        <f t="shared" ca="1" si="5"/>
        <v/>
      </c>
      <c r="C308" s="133" t="str">
        <f ca="1">'Loan 1'!D323</f>
        <v/>
      </c>
      <c r="D308" s="133" t="str">
        <f ca="1">'Loan 2'!D323</f>
        <v/>
      </c>
      <c r="E308" s="133" t="str">
        <f ca="1">'Loan 3'!D323</f>
        <v/>
      </c>
      <c r="F308" s="133" t="str">
        <f ca="1">'Loan 4'!D323</f>
        <v/>
      </c>
      <c r="G308" s="133" t="str">
        <f ca="1">'Loan 5'!D323</f>
        <v/>
      </c>
    </row>
    <row r="309" spans="2:7" ht="15" thickBot="1" x14ac:dyDescent="0.35">
      <c r="B309" s="132" t="str">
        <f t="shared" ca="1" si="5"/>
        <v/>
      </c>
      <c r="C309" s="133" t="str">
        <f ca="1">'Loan 1'!D324</f>
        <v/>
      </c>
      <c r="D309" s="133" t="str">
        <f ca="1">'Loan 2'!D324</f>
        <v/>
      </c>
      <c r="E309" s="133" t="str">
        <f ca="1">'Loan 3'!D324</f>
        <v/>
      </c>
      <c r="F309" s="133" t="str">
        <f ca="1">'Loan 4'!D324</f>
        <v/>
      </c>
      <c r="G309" s="133" t="str">
        <f ca="1">'Loan 5'!D324</f>
        <v/>
      </c>
    </row>
    <row r="310" spans="2:7" ht="15" thickBot="1" x14ac:dyDescent="0.35">
      <c r="B310" s="132" t="str">
        <f t="shared" ca="1" si="5"/>
        <v/>
      </c>
      <c r="C310" s="133" t="str">
        <f ca="1">'Loan 1'!D325</f>
        <v/>
      </c>
      <c r="D310" s="133" t="str">
        <f ca="1">'Loan 2'!D325</f>
        <v/>
      </c>
      <c r="E310" s="133" t="str">
        <f ca="1">'Loan 3'!D325</f>
        <v/>
      </c>
      <c r="F310" s="133" t="str">
        <f ca="1">'Loan 4'!D325</f>
        <v/>
      </c>
      <c r="G310" s="133" t="str">
        <f ca="1">'Loan 5'!D325</f>
        <v/>
      </c>
    </row>
    <row r="311" spans="2:7" ht="15" thickBot="1" x14ac:dyDescent="0.35">
      <c r="B311" s="132" t="str">
        <f t="shared" ca="1" si="5"/>
        <v/>
      </c>
      <c r="C311" s="133" t="str">
        <f ca="1">'Loan 1'!D326</f>
        <v/>
      </c>
      <c r="D311" s="133" t="str">
        <f ca="1">'Loan 2'!D326</f>
        <v/>
      </c>
      <c r="E311" s="133" t="str">
        <f ca="1">'Loan 3'!D326</f>
        <v/>
      </c>
      <c r="F311" s="133" t="str">
        <f ca="1">'Loan 4'!D326</f>
        <v/>
      </c>
      <c r="G311" s="133" t="str">
        <f ca="1">'Loan 5'!D326</f>
        <v/>
      </c>
    </row>
    <row r="312" spans="2:7" ht="15" thickBot="1" x14ac:dyDescent="0.35">
      <c r="B312" s="132" t="str">
        <f t="shared" ca="1" si="5"/>
        <v/>
      </c>
      <c r="C312" s="133" t="str">
        <f ca="1">'Loan 1'!D327</f>
        <v/>
      </c>
      <c r="D312" s="133" t="str">
        <f ca="1">'Loan 2'!D327</f>
        <v/>
      </c>
      <c r="E312" s="133" t="str">
        <f ca="1">'Loan 3'!D327</f>
        <v/>
      </c>
      <c r="F312" s="133" t="str">
        <f ca="1">'Loan 4'!D327</f>
        <v/>
      </c>
      <c r="G312" s="133" t="str">
        <f ca="1">'Loan 5'!D327</f>
        <v/>
      </c>
    </row>
    <row r="313" spans="2:7" ht="15" thickBot="1" x14ac:dyDescent="0.35">
      <c r="B313" s="132" t="str">
        <f t="shared" ca="1" si="5"/>
        <v/>
      </c>
      <c r="C313" s="133" t="str">
        <f ca="1">'Loan 1'!D328</f>
        <v/>
      </c>
      <c r="D313" s="133" t="str">
        <f ca="1">'Loan 2'!D328</f>
        <v/>
      </c>
      <c r="E313" s="133" t="str">
        <f ca="1">'Loan 3'!D328</f>
        <v/>
      </c>
      <c r="F313" s="133" t="str">
        <f ca="1">'Loan 4'!D328</f>
        <v/>
      </c>
      <c r="G313" s="133" t="str">
        <f ca="1">'Loan 5'!D328</f>
        <v/>
      </c>
    </row>
    <row r="314" spans="2:7" ht="15" thickBot="1" x14ac:dyDescent="0.35">
      <c r="B314" s="132" t="str">
        <f t="shared" ca="1" si="5"/>
        <v/>
      </c>
      <c r="C314" s="133" t="str">
        <f ca="1">'Loan 1'!D329</f>
        <v/>
      </c>
      <c r="D314" s="133" t="str">
        <f ca="1">'Loan 2'!D329</f>
        <v/>
      </c>
      <c r="E314" s="133" t="str">
        <f ca="1">'Loan 3'!D329</f>
        <v/>
      </c>
      <c r="F314" s="133" t="str">
        <f ca="1">'Loan 4'!D329</f>
        <v/>
      </c>
      <c r="G314" s="133" t="str">
        <f ca="1">'Loan 5'!D329</f>
        <v/>
      </c>
    </row>
    <row r="315" spans="2:7" ht="15" thickBot="1" x14ac:dyDescent="0.35">
      <c r="B315" s="132" t="str">
        <f t="shared" ca="1" si="5"/>
        <v/>
      </c>
      <c r="C315" s="133" t="str">
        <f ca="1">'Loan 1'!D330</f>
        <v/>
      </c>
      <c r="D315" s="133" t="str">
        <f ca="1">'Loan 2'!D330</f>
        <v/>
      </c>
      <c r="E315" s="133" t="str">
        <f ca="1">'Loan 3'!D330</f>
        <v/>
      </c>
      <c r="F315" s="133" t="str">
        <f ca="1">'Loan 4'!D330</f>
        <v/>
      </c>
      <c r="G315" s="133" t="str">
        <f ca="1">'Loan 5'!D330</f>
        <v/>
      </c>
    </row>
    <row r="316" spans="2:7" ht="15" thickBot="1" x14ac:dyDescent="0.35">
      <c r="B316" s="132" t="str">
        <f t="shared" ca="1" si="5"/>
        <v/>
      </c>
      <c r="C316" s="133" t="str">
        <f ca="1">'Loan 1'!D331</f>
        <v/>
      </c>
      <c r="D316" s="133" t="str">
        <f ca="1">'Loan 2'!D331</f>
        <v/>
      </c>
      <c r="E316" s="133" t="str">
        <f ca="1">'Loan 3'!D331</f>
        <v/>
      </c>
      <c r="F316" s="133" t="str">
        <f ca="1">'Loan 4'!D331</f>
        <v/>
      </c>
      <c r="G316" s="133" t="str">
        <f ca="1">'Loan 5'!D331</f>
        <v/>
      </c>
    </row>
    <row r="317" spans="2:7" ht="15" thickBot="1" x14ac:dyDescent="0.35">
      <c r="B317" s="132" t="str">
        <f t="shared" ca="1" si="5"/>
        <v/>
      </c>
      <c r="C317" s="133" t="str">
        <f ca="1">'Loan 1'!D332</f>
        <v/>
      </c>
      <c r="D317" s="133" t="str">
        <f ca="1">'Loan 2'!D332</f>
        <v/>
      </c>
      <c r="E317" s="133" t="str">
        <f ca="1">'Loan 3'!D332</f>
        <v/>
      </c>
      <c r="F317" s="133" t="str">
        <f ca="1">'Loan 4'!D332</f>
        <v/>
      </c>
      <c r="G317" s="133" t="str">
        <f ca="1">'Loan 5'!D332</f>
        <v/>
      </c>
    </row>
    <row r="318" spans="2:7" ht="15" thickBot="1" x14ac:dyDescent="0.35">
      <c r="B318" s="132" t="str">
        <f t="shared" ca="1" si="5"/>
        <v/>
      </c>
      <c r="C318" s="133" t="str">
        <f ca="1">'Loan 1'!D333</f>
        <v/>
      </c>
      <c r="D318" s="133" t="str">
        <f ca="1">'Loan 2'!D333</f>
        <v/>
      </c>
      <c r="E318" s="133" t="str">
        <f ca="1">'Loan 3'!D333</f>
        <v/>
      </c>
      <c r="F318" s="133" t="str">
        <f ca="1">'Loan 4'!D333</f>
        <v/>
      </c>
      <c r="G318" s="133" t="str">
        <f ca="1">'Loan 5'!D333</f>
        <v/>
      </c>
    </row>
    <row r="319" spans="2:7" ht="15" thickBot="1" x14ac:dyDescent="0.35">
      <c r="B319" s="132" t="str">
        <f t="shared" ca="1" si="5"/>
        <v/>
      </c>
      <c r="C319" s="133" t="str">
        <f ca="1">'Loan 1'!D334</f>
        <v/>
      </c>
      <c r="D319" s="133" t="str">
        <f ca="1">'Loan 2'!D334</f>
        <v/>
      </c>
      <c r="E319" s="133" t="str">
        <f ca="1">'Loan 3'!D334</f>
        <v/>
      </c>
      <c r="F319" s="133" t="str">
        <f ca="1">'Loan 4'!D334</f>
        <v/>
      </c>
      <c r="G319" s="133" t="str">
        <f ca="1">'Loan 5'!D334</f>
        <v/>
      </c>
    </row>
    <row r="320" spans="2:7" ht="15" thickBot="1" x14ac:dyDescent="0.35">
      <c r="B320" s="132" t="str">
        <f t="shared" ca="1" si="5"/>
        <v/>
      </c>
      <c r="C320" s="133" t="str">
        <f ca="1">'Loan 1'!D335</f>
        <v/>
      </c>
      <c r="D320" s="133" t="str">
        <f ca="1">'Loan 2'!D335</f>
        <v/>
      </c>
      <c r="E320" s="133" t="str">
        <f ca="1">'Loan 3'!D335</f>
        <v/>
      </c>
      <c r="F320" s="133" t="str">
        <f ca="1">'Loan 4'!D335</f>
        <v/>
      </c>
      <c r="G320" s="133" t="str">
        <f ca="1">'Loan 5'!D335</f>
        <v/>
      </c>
    </row>
    <row r="321" spans="2:7" ht="15" thickBot="1" x14ac:dyDescent="0.35">
      <c r="B321" s="132" t="str">
        <f t="shared" ca="1" si="5"/>
        <v/>
      </c>
      <c r="C321" s="133" t="str">
        <f ca="1">'Loan 1'!D336</f>
        <v/>
      </c>
      <c r="D321" s="133" t="str">
        <f ca="1">'Loan 2'!D336</f>
        <v/>
      </c>
      <c r="E321" s="133" t="str">
        <f ca="1">'Loan 3'!D336</f>
        <v/>
      </c>
      <c r="F321" s="133" t="str">
        <f ca="1">'Loan 4'!D336</f>
        <v/>
      </c>
      <c r="G321" s="133" t="str">
        <f ca="1">'Loan 5'!D336</f>
        <v/>
      </c>
    </row>
    <row r="322" spans="2:7" ht="15" thickBot="1" x14ac:dyDescent="0.35">
      <c r="B322" s="132" t="str">
        <f t="shared" ca="1" si="5"/>
        <v/>
      </c>
      <c r="C322" s="133" t="str">
        <f ca="1">'Loan 1'!D337</f>
        <v/>
      </c>
      <c r="D322" s="133" t="str">
        <f ca="1">'Loan 2'!D337</f>
        <v/>
      </c>
      <c r="E322" s="133" t="str">
        <f ca="1">'Loan 3'!D337</f>
        <v/>
      </c>
      <c r="F322" s="133" t="str">
        <f ca="1">'Loan 4'!D337</f>
        <v/>
      </c>
      <c r="G322" s="133" t="str">
        <f ca="1">'Loan 5'!D337</f>
        <v/>
      </c>
    </row>
    <row r="323" spans="2:7" ht="15" thickBot="1" x14ac:dyDescent="0.35">
      <c r="B323" s="132" t="str">
        <f t="shared" ca="1" si="5"/>
        <v/>
      </c>
      <c r="C323" s="133" t="str">
        <f ca="1">'Loan 1'!D338</f>
        <v/>
      </c>
      <c r="D323" s="133" t="str">
        <f ca="1">'Loan 2'!D338</f>
        <v/>
      </c>
      <c r="E323" s="133" t="str">
        <f ca="1">'Loan 3'!D338</f>
        <v/>
      </c>
      <c r="F323" s="133" t="str">
        <f ca="1">'Loan 4'!D338</f>
        <v/>
      </c>
      <c r="G323" s="133" t="str">
        <f ca="1">'Loan 5'!D338</f>
        <v/>
      </c>
    </row>
    <row r="324" spans="2:7" ht="15" thickBot="1" x14ac:dyDescent="0.35">
      <c r="B324" s="132" t="str">
        <f t="shared" ca="1" si="5"/>
        <v/>
      </c>
      <c r="C324" s="133" t="str">
        <f ca="1">'Loan 1'!D339</f>
        <v/>
      </c>
      <c r="D324" s="133" t="str">
        <f ca="1">'Loan 2'!D339</f>
        <v/>
      </c>
      <c r="E324" s="133" t="str">
        <f ca="1">'Loan 3'!D339</f>
        <v/>
      </c>
      <c r="F324" s="133" t="str">
        <f ca="1">'Loan 4'!D339</f>
        <v/>
      </c>
      <c r="G324" s="133" t="str">
        <f ca="1">'Loan 5'!D339</f>
        <v/>
      </c>
    </row>
    <row r="325" spans="2:7" ht="15" thickBot="1" x14ac:dyDescent="0.35">
      <c r="B325" s="132" t="str">
        <f t="shared" ca="1" si="5"/>
        <v/>
      </c>
      <c r="C325" s="133" t="str">
        <f ca="1">'Loan 1'!D340</f>
        <v/>
      </c>
      <c r="D325" s="133" t="str">
        <f ca="1">'Loan 2'!D340</f>
        <v/>
      </c>
      <c r="E325" s="133" t="str">
        <f ca="1">'Loan 3'!D340</f>
        <v/>
      </c>
      <c r="F325" s="133" t="str">
        <f ca="1">'Loan 4'!D340</f>
        <v/>
      </c>
      <c r="G325" s="133" t="str">
        <f ca="1">'Loan 5'!D340</f>
        <v/>
      </c>
    </row>
    <row r="326" spans="2:7" ht="15" thickBot="1" x14ac:dyDescent="0.35">
      <c r="B326" s="132" t="str">
        <f t="shared" ca="1" si="5"/>
        <v/>
      </c>
      <c r="C326" s="133" t="str">
        <f ca="1">'Loan 1'!D341</f>
        <v/>
      </c>
      <c r="D326" s="133" t="str">
        <f ca="1">'Loan 2'!D341</f>
        <v/>
      </c>
      <c r="E326" s="133" t="str">
        <f ca="1">'Loan 3'!D341</f>
        <v/>
      </c>
      <c r="F326" s="133" t="str">
        <f ca="1">'Loan 4'!D341</f>
        <v/>
      </c>
      <c r="G326" s="133" t="str">
        <f ca="1">'Loan 5'!D341</f>
        <v/>
      </c>
    </row>
    <row r="327" spans="2:7" ht="15" thickBot="1" x14ac:dyDescent="0.35">
      <c r="B327" s="132" t="str">
        <f t="shared" ca="1" si="5"/>
        <v/>
      </c>
      <c r="C327" s="133" t="str">
        <f ca="1">'Loan 1'!D342</f>
        <v/>
      </c>
      <c r="D327" s="133" t="str">
        <f ca="1">'Loan 2'!D342</f>
        <v/>
      </c>
      <c r="E327" s="133" t="str">
        <f ca="1">'Loan 3'!D342</f>
        <v/>
      </c>
      <c r="F327" s="133" t="str">
        <f ca="1">'Loan 4'!D342</f>
        <v/>
      </c>
      <c r="G327" s="133" t="str">
        <f ca="1">'Loan 5'!D342</f>
        <v/>
      </c>
    </row>
    <row r="328" spans="2:7" ht="15" thickBot="1" x14ac:dyDescent="0.35">
      <c r="B328" s="132" t="str">
        <f t="shared" ca="1" si="5"/>
        <v/>
      </c>
      <c r="C328" s="133" t="str">
        <f ca="1">'Loan 1'!D343</f>
        <v/>
      </c>
      <c r="D328" s="133" t="str">
        <f ca="1">'Loan 2'!D343</f>
        <v/>
      </c>
      <c r="E328" s="133" t="str">
        <f ca="1">'Loan 3'!D343</f>
        <v/>
      </c>
      <c r="F328" s="133" t="str">
        <f ca="1">'Loan 4'!D343</f>
        <v/>
      </c>
      <c r="G328" s="133" t="str">
        <f ca="1">'Loan 5'!D343</f>
        <v/>
      </c>
    </row>
    <row r="329" spans="2:7" ht="15" thickBot="1" x14ac:dyDescent="0.35">
      <c r="B329" s="132" t="str">
        <f t="shared" ca="1" si="5"/>
        <v/>
      </c>
      <c r="C329" s="133" t="str">
        <f ca="1">'Loan 1'!D344</f>
        <v/>
      </c>
      <c r="D329" s="133" t="str">
        <f ca="1">'Loan 2'!D344</f>
        <v/>
      </c>
      <c r="E329" s="133" t="str">
        <f ca="1">'Loan 3'!D344</f>
        <v/>
      </c>
      <c r="F329" s="133" t="str">
        <f ca="1">'Loan 4'!D344</f>
        <v/>
      </c>
      <c r="G329" s="133" t="str">
        <f ca="1">'Loan 5'!D344</f>
        <v/>
      </c>
    </row>
    <row r="330" spans="2:7" ht="15" thickBot="1" x14ac:dyDescent="0.35">
      <c r="B330" s="132" t="str">
        <f t="shared" ca="1" si="5"/>
        <v/>
      </c>
      <c r="C330" s="133" t="str">
        <f ca="1">'Loan 1'!D345</f>
        <v/>
      </c>
      <c r="D330" s="133" t="str">
        <f ca="1">'Loan 2'!D345</f>
        <v/>
      </c>
      <c r="E330" s="133" t="str">
        <f ca="1">'Loan 3'!D345</f>
        <v/>
      </c>
      <c r="F330" s="133" t="str">
        <f ca="1">'Loan 4'!D345</f>
        <v/>
      </c>
      <c r="G330" s="133" t="str">
        <f ca="1">'Loan 5'!D345</f>
        <v/>
      </c>
    </row>
    <row r="331" spans="2:7" ht="15" thickBot="1" x14ac:dyDescent="0.35">
      <c r="B331" s="132" t="str">
        <f t="shared" ref="B331:B394" ca="1" si="6">IF(AND(C331="",D331="",E331="",F331="",G331=""),"",B330+1)</f>
        <v/>
      </c>
      <c r="C331" s="133" t="str">
        <f ca="1">'Loan 1'!D346</f>
        <v/>
      </c>
      <c r="D331" s="133" t="str">
        <f ca="1">'Loan 2'!D346</f>
        <v/>
      </c>
      <c r="E331" s="133" t="str">
        <f ca="1">'Loan 3'!D346</f>
        <v/>
      </c>
      <c r="F331" s="133" t="str">
        <f ca="1">'Loan 4'!D346</f>
        <v/>
      </c>
      <c r="G331" s="133" t="str">
        <f ca="1">'Loan 5'!D346</f>
        <v/>
      </c>
    </row>
    <row r="332" spans="2:7" ht="15" thickBot="1" x14ac:dyDescent="0.35">
      <c r="B332" s="132" t="str">
        <f t="shared" ca="1" si="6"/>
        <v/>
      </c>
      <c r="C332" s="133" t="str">
        <f ca="1">'Loan 1'!D347</f>
        <v/>
      </c>
      <c r="D332" s="133" t="str">
        <f ca="1">'Loan 2'!D347</f>
        <v/>
      </c>
      <c r="E332" s="133" t="str">
        <f ca="1">'Loan 3'!D347</f>
        <v/>
      </c>
      <c r="F332" s="133" t="str">
        <f ca="1">'Loan 4'!D347</f>
        <v/>
      </c>
      <c r="G332" s="133" t="str">
        <f ca="1">'Loan 5'!D347</f>
        <v/>
      </c>
    </row>
    <row r="333" spans="2:7" ht="15" thickBot="1" x14ac:dyDescent="0.35">
      <c r="B333" s="132" t="str">
        <f t="shared" ca="1" si="6"/>
        <v/>
      </c>
      <c r="C333" s="133" t="str">
        <f ca="1">'Loan 1'!D348</f>
        <v/>
      </c>
      <c r="D333" s="133" t="str">
        <f ca="1">'Loan 2'!D348</f>
        <v/>
      </c>
      <c r="E333" s="133" t="str">
        <f ca="1">'Loan 3'!D348</f>
        <v/>
      </c>
      <c r="F333" s="133" t="str">
        <f ca="1">'Loan 4'!D348</f>
        <v/>
      </c>
      <c r="G333" s="133" t="str">
        <f ca="1">'Loan 5'!D348</f>
        <v/>
      </c>
    </row>
    <row r="334" spans="2:7" ht="15" thickBot="1" x14ac:dyDescent="0.35">
      <c r="B334" s="132" t="str">
        <f t="shared" ca="1" si="6"/>
        <v/>
      </c>
      <c r="C334" s="133" t="str">
        <f ca="1">'Loan 1'!D349</f>
        <v/>
      </c>
      <c r="D334" s="133" t="str">
        <f ca="1">'Loan 2'!D349</f>
        <v/>
      </c>
      <c r="E334" s="133" t="str">
        <f ca="1">'Loan 3'!D349</f>
        <v/>
      </c>
      <c r="F334" s="133" t="str">
        <f ca="1">'Loan 4'!D349</f>
        <v/>
      </c>
      <c r="G334" s="133" t="str">
        <f ca="1">'Loan 5'!D349</f>
        <v/>
      </c>
    </row>
    <row r="335" spans="2:7" ht="15" thickBot="1" x14ac:dyDescent="0.35">
      <c r="B335" s="132" t="str">
        <f t="shared" ca="1" si="6"/>
        <v/>
      </c>
      <c r="C335" s="133" t="str">
        <f ca="1">'Loan 1'!D350</f>
        <v/>
      </c>
      <c r="D335" s="133" t="str">
        <f ca="1">'Loan 2'!D350</f>
        <v/>
      </c>
      <c r="E335" s="133" t="str">
        <f ca="1">'Loan 3'!D350</f>
        <v/>
      </c>
      <c r="F335" s="133" t="str">
        <f ca="1">'Loan 4'!D350</f>
        <v/>
      </c>
      <c r="G335" s="133" t="str">
        <f ca="1">'Loan 5'!D350</f>
        <v/>
      </c>
    </row>
    <row r="336" spans="2:7" ht="15" thickBot="1" x14ac:dyDescent="0.35">
      <c r="B336" s="132" t="str">
        <f t="shared" ca="1" si="6"/>
        <v/>
      </c>
      <c r="C336" s="133" t="str">
        <f ca="1">'Loan 1'!D351</f>
        <v/>
      </c>
      <c r="D336" s="133" t="str">
        <f ca="1">'Loan 2'!D351</f>
        <v/>
      </c>
      <c r="E336" s="133" t="str">
        <f ca="1">'Loan 3'!D351</f>
        <v/>
      </c>
      <c r="F336" s="133" t="str">
        <f ca="1">'Loan 4'!D351</f>
        <v/>
      </c>
      <c r="G336" s="133" t="str">
        <f ca="1">'Loan 5'!D351</f>
        <v/>
      </c>
    </row>
    <row r="337" spans="2:7" ht="15" thickBot="1" x14ac:dyDescent="0.35">
      <c r="B337" s="132" t="str">
        <f t="shared" ca="1" si="6"/>
        <v/>
      </c>
      <c r="C337" s="133" t="str">
        <f ca="1">'Loan 1'!D352</f>
        <v/>
      </c>
      <c r="D337" s="133" t="str">
        <f ca="1">'Loan 2'!D352</f>
        <v/>
      </c>
      <c r="E337" s="133" t="str">
        <f ca="1">'Loan 3'!D352</f>
        <v/>
      </c>
      <c r="F337" s="133" t="str">
        <f ca="1">'Loan 4'!D352</f>
        <v/>
      </c>
      <c r="G337" s="133" t="str">
        <f ca="1">'Loan 5'!D352</f>
        <v/>
      </c>
    </row>
    <row r="338" spans="2:7" ht="15" thickBot="1" x14ac:dyDescent="0.35">
      <c r="B338" s="132" t="str">
        <f t="shared" ca="1" si="6"/>
        <v/>
      </c>
      <c r="C338" s="133" t="str">
        <f ca="1">'Loan 1'!D353</f>
        <v/>
      </c>
      <c r="D338" s="133" t="str">
        <f ca="1">'Loan 2'!D353</f>
        <v/>
      </c>
      <c r="E338" s="133" t="str">
        <f ca="1">'Loan 3'!D353</f>
        <v/>
      </c>
      <c r="F338" s="133" t="str">
        <f ca="1">'Loan 4'!D353</f>
        <v/>
      </c>
      <c r="G338" s="133" t="str">
        <f ca="1">'Loan 5'!D353</f>
        <v/>
      </c>
    </row>
    <row r="339" spans="2:7" ht="15" thickBot="1" x14ac:dyDescent="0.35">
      <c r="B339" s="132" t="str">
        <f t="shared" ca="1" si="6"/>
        <v/>
      </c>
      <c r="C339" s="133" t="str">
        <f ca="1">'Loan 1'!D354</f>
        <v/>
      </c>
      <c r="D339" s="133" t="str">
        <f ca="1">'Loan 2'!D354</f>
        <v/>
      </c>
      <c r="E339" s="133" t="str">
        <f ca="1">'Loan 3'!D354</f>
        <v/>
      </c>
      <c r="F339" s="133" t="str">
        <f ca="1">'Loan 4'!D354</f>
        <v/>
      </c>
      <c r="G339" s="133" t="str">
        <f ca="1">'Loan 5'!D354</f>
        <v/>
      </c>
    </row>
    <row r="340" spans="2:7" ht="15" thickBot="1" x14ac:dyDescent="0.35">
      <c r="B340" s="132" t="str">
        <f t="shared" ca="1" si="6"/>
        <v/>
      </c>
      <c r="C340" s="133" t="str">
        <f ca="1">'Loan 1'!D355</f>
        <v/>
      </c>
      <c r="D340" s="133" t="str">
        <f ca="1">'Loan 2'!D355</f>
        <v/>
      </c>
      <c r="E340" s="133" t="str">
        <f ca="1">'Loan 3'!D355</f>
        <v/>
      </c>
      <c r="F340" s="133" t="str">
        <f ca="1">'Loan 4'!D355</f>
        <v/>
      </c>
      <c r="G340" s="133" t="str">
        <f ca="1">'Loan 5'!D355</f>
        <v/>
      </c>
    </row>
    <row r="341" spans="2:7" ht="15" thickBot="1" x14ac:dyDescent="0.35">
      <c r="B341" s="132" t="str">
        <f t="shared" ca="1" si="6"/>
        <v/>
      </c>
      <c r="C341" s="133" t="str">
        <f ca="1">'Loan 1'!D356</f>
        <v/>
      </c>
      <c r="D341" s="133" t="str">
        <f ca="1">'Loan 2'!D356</f>
        <v/>
      </c>
      <c r="E341" s="133" t="str">
        <f ca="1">'Loan 3'!D356</f>
        <v/>
      </c>
      <c r="F341" s="133" t="str">
        <f ca="1">'Loan 4'!D356</f>
        <v/>
      </c>
      <c r="G341" s="133" t="str">
        <f ca="1">'Loan 5'!D356</f>
        <v/>
      </c>
    </row>
    <row r="342" spans="2:7" ht="15" thickBot="1" x14ac:dyDescent="0.35">
      <c r="B342" s="132" t="str">
        <f t="shared" ca="1" si="6"/>
        <v/>
      </c>
      <c r="C342" s="133" t="str">
        <f ca="1">'Loan 1'!D357</f>
        <v/>
      </c>
      <c r="D342" s="133" t="str">
        <f ca="1">'Loan 2'!D357</f>
        <v/>
      </c>
      <c r="E342" s="133" t="str">
        <f ca="1">'Loan 3'!D357</f>
        <v/>
      </c>
      <c r="F342" s="133" t="str">
        <f ca="1">'Loan 4'!D357</f>
        <v/>
      </c>
      <c r="G342" s="133" t="str">
        <f ca="1">'Loan 5'!D357</f>
        <v/>
      </c>
    </row>
    <row r="343" spans="2:7" ht="15" thickBot="1" x14ac:dyDescent="0.35">
      <c r="B343" s="132" t="str">
        <f t="shared" ca="1" si="6"/>
        <v/>
      </c>
      <c r="C343" s="133" t="str">
        <f ca="1">'Loan 1'!D358</f>
        <v/>
      </c>
      <c r="D343" s="133" t="str">
        <f ca="1">'Loan 2'!D358</f>
        <v/>
      </c>
      <c r="E343" s="133" t="str">
        <f ca="1">'Loan 3'!D358</f>
        <v/>
      </c>
      <c r="F343" s="133" t="str">
        <f ca="1">'Loan 4'!D358</f>
        <v/>
      </c>
      <c r="G343" s="133" t="str">
        <f ca="1">'Loan 5'!D358</f>
        <v/>
      </c>
    </row>
    <row r="344" spans="2:7" ht="15" thickBot="1" x14ac:dyDescent="0.35">
      <c r="B344" s="132" t="str">
        <f t="shared" ca="1" si="6"/>
        <v/>
      </c>
      <c r="C344" s="133" t="str">
        <f ca="1">'Loan 1'!D359</f>
        <v/>
      </c>
      <c r="D344" s="133" t="str">
        <f ca="1">'Loan 2'!D359</f>
        <v/>
      </c>
      <c r="E344" s="133" t="str">
        <f ca="1">'Loan 3'!D359</f>
        <v/>
      </c>
      <c r="F344" s="133" t="str">
        <f ca="1">'Loan 4'!D359</f>
        <v/>
      </c>
      <c r="G344" s="133" t="str">
        <f ca="1">'Loan 5'!D359</f>
        <v/>
      </c>
    </row>
    <row r="345" spans="2:7" ht="15" thickBot="1" x14ac:dyDescent="0.35">
      <c r="B345" s="132" t="str">
        <f t="shared" ca="1" si="6"/>
        <v/>
      </c>
      <c r="C345" s="133" t="str">
        <f ca="1">'Loan 1'!D360</f>
        <v/>
      </c>
      <c r="D345" s="133" t="str">
        <f ca="1">'Loan 2'!D360</f>
        <v/>
      </c>
      <c r="E345" s="133" t="str">
        <f ca="1">'Loan 3'!D360</f>
        <v/>
      </c>
      <c r="F345" s="133" t="str">
        <f ca="1">'Loan 4'!D360</f>
        <v/>
      </c>
      <c r="G345" s="133" t="str">
        <f ca="1">'Loan 5'!D360</f>
        <v/>
      </c>
    </row>
    <row r="346" spans="2:7" ht="15" thickBot="1" x14ac:dyDescent="0.35">
      <c r="B346" s="132" t="str">
        <f t="shared" ca="1" si="6"/>
        <v/>
      </c>
      <c r="C346" s="133" t="str">
        <f ca="1">'Loan 1'!D361</f>
        <v/>
      </c>
      <c r="D346" s="133" t="str">
        <f ca="1">'Loan 2'!D361</f>
        <v/>
      </c>
      <c r="E346" s="133" t="str">
        <f ca="1">'Loan 3'!D361</f>
        <v/>
      </c>
      <c r="F346" s="133" t="str">
        <f ca="1">'Loan 4'!D361</f>
        <v/>
      </c>
      <c r="G346" s="133" t="str">
        <f ca="1">'Loan 5'!D361</f>
        <v/>
      </c>
    </row>
    <row r="347" spans="2:7" ht="15" thickBot="1" x14ac:dyDescent="0.35">
      <c r="B347" s="132" t="str">
        <f t="shared" ca="1" si="6"/>
        <v/>
      </c>
      <c r="C347" s="133" t="str">
        <f ca="1">'Loan 1'!D362</f>
        <v/>
      </c>
      <c r="D347" s="133" t="str">
        <f ca="1">'Loan 2'!D362</f>
        <v/>
      </c>
      <c r="E347" s="133" t="str">
        <f ca="1">'Loan 3'!D362</f>
        <v/>
      </c>
      <c r="F347" s="133" t="str">
        <f ca="1">'Loan 4'!D362</f>
        <v/>
      </c>
      <c r="G347" s="133" t="str">
        <f ca="1">'Loan 5'!D362</f>
        <v/>
      </c>
    </row>
    <row r="348" spans="2:7" ht="15" thickBot="1" x14ac:dyDescent="0.35">
      <c r="B348" s="132" t="str">
        <f t="shared" ca="1" si="6"/>
        <v/>
      </c>
      <c r="C348" s="133" t="str">
        <f ca="1">'Loan 1'!D363</f>
        <v/>
      </c>
      <c r="D348" s="133" t="str">
        <f ca="1">'Loan 2'!D363</f>
        <v/>
      </c>
      <c r="E348" s="133" t="str">
        <f ca="1">'Loan 3'!D363</f>
        <v/>
      </c>
      <c r="F348" s="133" t="str">
        <f ca="1">'Loan 4'!D363</f>
        <v/>
      </c>
      <c r="G348" s="133" t="str">
        <f ca="1">'Loan 5'!D363</f>
        <v/>
      </c>
    </row>
    <row r="349" spans="2:7" ht="15" thickBot="1" x14ac:dyDescent="0.35">
      <c r="B349" s="132" t="str">
        <f t="shared" ca="1" si="6"/>
        <v/>
      </c>
      <c r="C349" s="133" t="str">
        <f ca="1">'Loan 1'!D364</f>
        <v/>
      </c>
      <c r="D349" s="133" t="str">
        <f ca="1">'Loan 2'!D364</f>
        <v/>
      </c>
      <c r="E349" s="133" t="str">
        <f ca="1">'Loan 3'!D364</f>
        <v/>
      </c>
      <c r="F349" s="133" t="str">
        <f ca="1">'Loan 4'!D364</f>
        <v/>
      </c>
      <c r="G349" s="133" t="str">
        <f ca="1">'Loan 5'!D364</f>
        <v/>
      </c>
    </row>
    <row r="350" spans="2:7" ht="15" thickBot="1" x14ac:dyDescent="0.35">
      <c r="B350" s="132" t="str">
        <f t="shared" ca="1" si="6"/>
        <v/>
      </c>
      <c r="C350" s="133" t="str">
        <f ca="1">'Loan 1'!D365</f>
        <v/>
      </c>
      <c r="D350" s="133" t="str">
        <f ca="1">'Loan 2'!D365</f>
        <v/>
      </c>
      <c r="E350" s="133" t="str">
        <f ca="1">'Loan 3'!D365</f>
        <v/>
      </c>
      <c r="F350" s="133" t="str">
        <f ca="1">'Loan 4'!D365</f>
        <v/>
      </c>
      <c r="G350" s="133" t="str">
        <f ca="1">'Loan 5'!D365</f>
        <v/>
      </c>
    </row>
    <row r="351" spans="2:7" ht="15" thickBot="1" x14ac:dyDescent="0.35">
      <c r="B351" s="132" t="str">
        <f t="shared" ca="1" si="6"/>
        <v/>
      </c>
      <c r="C351" s="133" t="str">
        <f ca="1">'Loan 1'!D366</f>
        <v/>
      </c>
      <c r="D351" s="133" t="str">
        <f ca="1">'Loan 2'!D366</f>
        <v/>
      </c>
      <c r="E351" s="133" t="str">
        <f ca="1">'Loan 3'!D366</f>
        <v/>
      </c>
      <c r="F351" s="133" t="str">
        <f ca="1">'Loan 4'!D366</f>
        <v/>
      </c>
      <c r="G351" s="133" t="str">
        <f ca="1">'Loan 5'!D366</f>
        <v/>
      </c>
    </row>
    <row r="352" spans="2:7" ht="15" thickBot="1" x14ac:dyDescent="0.35">
      <c r="B352" s="132" t="str">
        <f t="shared" ca="1" si="6"/>
        <v/>
      </c>
      <c r="C352" s="133" t="str">
        <f ca="1">'Loan 1'!D367</f>
        <v/>
      </c>
      <c r="D352" s="133" t="str">
        <f ca="1">'Loan 2'!D367</f>
        <v/>
      </c>
      <c r="E352" s="133" t="str">
        <f ca="1">'Loan 3'!D367</f>
        <v/>
      </c>
      <c r="F352" s="133" t="str">
        <f ca="1">'Loan 4'!D367</f>
        <v/>
      </c>
      <c r="G352" s="133" t="str">
        <f ca="1">'Loan 5'!D367</f>
        <v/>
      </c>
    </row>
    <row r="353" spans="2:7" ht="15" thickBot="1" x14ac:dyDescent="0.35">
      <c r="B353" s="132" t="str">
        <f t="shared" ca="1" si="6"/>
        <v/>
      </c>
      <c r="C353" s="133" t="str">
        <f ca="1">'Loan 1'!D368</f>
        <v/>
      </c>
      <c r="D353" s="133" t="str">
        <f ca="1">'Loan 2'!D368</f>
        <v/>
      </c>
      <c r="E353" s="133" t="str">
        <f ca="1">'Loan 3'!D368</f>
        <v/>
      </c>
      <c r="F353" s="133" t="str">
        <f ca="1">'Loan 4'!D368</f>
        <v/>
      </c>
      <c r="G353" s="133" t="str">
        <f ca="1">'Loan 5'!D368</f>
        <v/>
      </c>
    </row>
    <row r="354" spans="2:7" ht="15" thickBot="1" x14ac:dyDescent="0.35">
      <c r="B354" s="132" t="str">
        <f t="shared" ca="1" si="6"/>
        <v/>
      </c>
      <c r="C354" s="133" t="str">
        <f ca="1">'Loan 1'!D369</f>
        <v/>
      </c>
      <c r="D354" s="133" t="str">
        <f ca="1">'Loan 2'!D369</f>
        <v/>
      </c>
      <c r="E354" s="133" t="str">
        <f ca="1">'Loan 3'!D369</f>
        <v/>
      </c>
      <c r="F354" s="133" t="str">
        <f ca="1">'Loan 4'!D369</f>
        <v/>
      </c>
      <c r="G354" s="133" t="str">
        <f ca="1">'Loan 5'!D369</f>
        <v/>
      </c>
    </row>
    <row r="355" spans="2:7" ht="15" thickBot="1" x14ac:dyDescent="0.35">
      <c r="B355" s="132" t="str">
        <f t="shared" ca="1" si="6"/>
        <v/>
      </c>
      <c r="C355" s="133" t="str">
        <f ca="1">'Loan 1'!D370</f>
        <v/>
      </c>
      <c r="D355" s="133" t="str">
        <f ca="1">'Loan 2'!D370</f>
        <v/>
      </c>
      <c r="E355" s="133" t="str">
        <f ca="1">'Loan 3'!D370</f>
        <v/>
      </c>
      <c r="F355" s="133" t="str">
        <f ca="1">'Loan 4'!D370</f>
        <v/>
      </c>
      <c r="G355" s="133" t="str">
        <f ca="1">'Loan 5'!D370</f>
        <v/>
      </c>
    </row>
    <row r="356" spans="2:7" ht="15" thickBot="1" x14ac:dyDescent="0.35">
      <c r="B356" s="132" t="str">
        <f t="shared" ca="1" si="6"/>
        <v/>
      </c>
      <c r="C356" s="133" t="str">
        <f ca="1">'Loan 1'!D371</f>
        <v/>
      </c>
      <c r="D356" s="133" t="str">
        <f ca="1">'Loan 2'!D371</f>
        <v/>
      </c>
      <c r="E356" s="133" t="str">
        <f ca="1">'Loan 3'!D371</f>
        <v/>
      </c>
      <c r="F356" s="133" t="str">
        <f ca="1">'Loan 4'!D371</f>
        <v/>
      </c>
      <c r="G356" s="133" t="str">
        <f ca="1">'Loan 5'!D371</f>
        <v/>
      </c>
    </row>
    <row r="357" spans="2:7" ht="15" thickBot="1" x14ac:dyDescent="0.35">
      <c r="B357" s="132" t="str">
        <f t="shared" ca="1" si="6"/>
        <v/>
      </c>
      <c r="C357" s="133" t="str">
        <f ca="1">'Loan 1'!D372</f>
        <v/>
      </c>
      <c r="D357" s="133" t="str">
        <f ca="1">'Loan 2'!D372</f>
        <v/>
      </c>
      <c r="E357" s="133" t="str">
        <f ca="1">'Loan 3'!D372</f>
        <v/>
      </c>
      <c r="F357" s="133" t="str">
        <f ca="1">'Loan 4'!D372</f>
        <v/>
      </c>
      <c r="G357" s="133" t="str">
        <f ca="1">'Loan 5'!D372</f>
        <v/>
      </c>
    </row>
    <row r="358" spans="2:7" ht="15" thickBot="1" x14ac:dyDescent="0.35">
      <c r="B358" s="132" t="str">
        <f t="shared" ca="1" si="6"/>
        <v/>
      </c>
      <c r="C358" s="133" t="str">
        <f ca="1">'Loan 1'!D373</f>
        <v/>
      </c>
      <c r="D358" s="133" t="str">
        <f ca="1">'Loan 2'!D373</f>
        <v/>
      </c>
      <c r="E358" s="133" t="str">
        <f ca="1">'Loan 3'!D373</f>
        <v/>
      </c>
      <c r="F358" s="133" t="str">
        <f ca="1">'Loan 4'!D373</f>
        <v/>
      </c>
      <c r="G358" s="133" t="str">
        <f ca="1">'Loan 5'!D373</f>
        <v/>
      </c>
    </row>
    <row r="359" spans="2:7" ht="15" thickBot="1" x14ac:dyDescent="0.35">
      <c r="B359" s="132" t="str">
        <f t="shared" ca="1" si="6"/>
        <v/>
      </c>
      <c r="C359" s="133" t="str">
        <f ca="1">'Loan 1'!D374</f>
        <v/>
      </c>
      <c r="D359" s="133" t="str">
        <f ca="1">'Loan 2'!D374</f>
        <v/>
      </c>
      <c r="E359" s="133" t="str">
        <f ca="1">'Loan 3'!D374</f>
        <v/>
      </c>
      <c r="F359" s="133" t="str">
        <f ca="1">'Loan 4'!D374</f>
        <v/>
      </c>
      <c r="G359" s="133" t="str">
        <f ca="1">'Loan 5'!D374</f>
        <v/>
      </c>
    </row>
    <row r="360" spans="2:7" ht="15" thickBot="1" x14ac:dyDescent="0.35">
      <c r="B360" s="132" t="str">
        <f t="shared" ca="1" si="6"/>
        <v/>
      </c>
      <c r="C360" s="133" t="str">
        <f ca="1">'Loan 1'!D375</f>
        <v/>
      </c>
      <c r="D360" s="133" t="str">
        <f ca="1">'Loan 2'!D375</f>
        <v/>
      </c>
      <c r="E360" s="133" t="str">
        <f ca="1">'Loan 3'!D375</f>
        <v/>
      </c>
      <c r="F360" s="133" t="str">
        <f ca="1">'Loan 4'!D375</f>
        <v/>
      </c>
      <c r="G360" s="133" t="str">
        <f ca="1">'Loan 5'!D375</f>
        <v/>
      </c>
    </row>
    <row r="361" spans="2:7" ht="15" thickBot="1" x14ac:dyDescent="0.35">
      <c r="B361" s="132" t="str">
        <f t="shared" ca="1" si="6"/>
        <v/>
      </c>
      <c r="C361" s="133" t="str">
        <f ca="1">'Loan 1'!D376</f>
        <v/>
      </c>
      <c r="D361" s="133" t="str">
        <f ca="1">'Loan 2'!D376</f>
        <v/>
      </c>
      <c r="E361" s="133" t="str">
        <f ca="1">'Loan 3'!D376</f>
        <v/>
      </c>
      <c r="F361" s="133" t="str">
        <f ca="1">'Loan 4'!D376</f>
        <v/>
      </c>
      <c r="G361" s="133" t="str">
        <f ca="1">'Loan 5'!D376</f>
        <v/>
      </c>
    </row>
    <row r="362" spans="2:7" ht="15" thickBot="1" x14ac:dyDescent="0.35">
      <c r="B362" s="132" t="str">
        <f t="shared" ca="1" si="6"/>
        <v/>
      </c>
      <c r="C362" s="133" t="str">
        <f ca="1">'Loan 1'!D377</f>
        <v/>
      </c>
      <c r="D362" s="133" t="str">
        <f ca="1">'Loan 2'!D377</f>
        <v/>
      </c>
      <c r="E362" s="133" t="str">
        <f ca="1">'Loan 3'!D377</f>
        <v/>
      </c>
      <c r="F362" s="133" t="str">
        <f ca="1">'Loan 4'!D377</f>
        <v/>
      </c>
      <c r="G362" s="133" t="str">
        <f ca="1">'Loan 5'!D377</f>
        <v/>
      </c>
    </row>
    <row r="363" spans="2:7" ht="15" thickBot="1" x14ac:dyDescent="0.35">
      <c r="B363" s="132" t="str">
        <f t="shared" ca="1" si="6"/>
        <v/>
      </c>
      <c r="C363" s="133" t="str">
        <f ca="1">'Loan 1'!D378</f>
        <v/>
      </c>
      <c r="D363" s="133" t="str">
        <f ca="1">'Loan 2'!D378</f>
        <v/>
      </c>
      <c r="E363" s="133" t="str">
        <f ca="1">'Loan 3'!D378</f>
        <v/>
      </c>
      <c r="F363" s="133" t="str">
        <f ca="1">'Loan 4'!D378</f>
        <v/>
      </c>
      <c r="G363" s="133" t="str">
        <f ca="1">'Loan 5'!D378</f>
        <v/>
      </c>
    </row>
    <row r="364" spans="2:7" ht="15" thickBot="1" x14ac:dyDescent="0.35">
      <c r="B364" s="132" t="str">
        <f t="shared" ca="1" si="6"/>
        <v/>
      </c>
      <c r="C364" s="133" t="str">
        <f ca="1">'Loan 1'!D379</f>
        <v/>
      </c>
      <c r="D364" s="133" t="str">
        <f ca="1">'Loan 2'!D379</f>
        <v/>
      </c>
      <c r="E364" s="133" t="str">
        <f ca="1">'Loan 3'!D379</f>
        <v/>
      </c>
      <c r="F364" s="133" t="str">
        <f ca="1">'Loan 4'!D379</f>
        <v/>
      </c>
      <c r="G364" s="133" t="str">
        <f ca="1">'Loan 5'!D379</f>
        <v/>
      </c>
    </row>
    <row r="365" spans="2:7" ht="15" thickBot="1" x14ac:dyDescent="0.35">
      <c r="B365" s="132" t="str">
        <f t="shared" ca="1" si="6"/>
        <v/>
      </c>
      <c r="C365" s="133" t="str">
        <f ca="1">'Loan 1'!D380</f>
        <v/>
      </c>
      <c r="D365" s="133" t="str">
        <f ca="1">'Loan 2'!D380</f>
        <v/>
      </c>
      <c r="E365" s="133" t="str">
        <f ca="1">'Loan 3'!D380</f>
        <v/>
      </c>
      <c r="F365" s="133" t="str">
        <f ca="1">'Loan 4'!D380</f>
        <v/>
      </c>
      <c r="G365" s="133" t="str">
        <f ca="1">'Loan 5'!D380</f>
        <v/>
      </c>
    </row>
    <row r="366" spans="2:7" ht="15" thickBot="1" x14ac:dyDescent="0.35">
      <c r="B366" s="132" t="str">
        <f t="shared" ca="1" si="6"/>
        <v/>
      </c>
      <c r="C366" s="133" t="str">
        <f ca="1">'Loan 1'!D381</f>
        <v/>
      </c>
      <c r="D366" s="133" t="str">
        <f ca="1">'Loan 2'!D381</f>
        <v/>
      </c>
      <c r="E366" s="133" t="str">
        <f ca="1">'Loan 3'!D381</f>
        <v/>
      </c>
      <c r="F366" s="133" t="str">
        <f ca="1">'Loan 4'!D381</f>
        <v/>
      </c>
      <c r="G366" s="133" t="str">
        <f ca="1">'Loan 5'!D381</f>
        <v/>
      </c>
    </row>
    <row r="367" spans="2:7" ht="15" thickBot="1" x14ac:dyDescent="0.35">
      <c r="B367" s="132" t="str">
        <f t="shared" ca="1" si="6"/>
        <v/>
      </c>
      <c r="C367" s="133" t="str">
        <f ca="1">'Loan 1'!D382</f>
        <v/>
      </c>
      <c r="D367" s="133" t="str">
        <f ca="1">'Loan 2'!D382</f>
        <v/>
      </c>
      <c r="E367" s="133" t="str">
        <f ca="1">'Loan 3'!D382</f>
        <v/>
      </c>
      <c r="F367" s="133" t="str">
        <f ca="1">'Loan 4'!D382</f>
        <v/>
      </c>
      <c r="G367" s="133" t="str">
        <f ca="1">'Loan 5'!D382</f>
        <v/>
      </c>
    </row>
    <row r="368" spans="2:7" ht="15" thickBot="1" x14ac:dyDescent="0.35">
      <c r="B368" s="132" t="str">
        <f t="shared" ca="1" si="6"/>
        <v/>
      </c>
      <c r="C368" s="133" t="str">
        <f ca="1">'Loan 1'!D383</f>
        <v/>
      </c>
      <c r="D368" s="133" t="str">
        <f ca="1">'Loan 2'!D383</f>
        <v/>
      </c>
      <c r="E368" s="133" t="str">
        <f ca="1">'Loan 3'!D383</f>
        <v/>
      </c>
      <c r="F368" s="133" t="str">
        <f ca="1">'Loan 4'!D383</f>
        <v/>
      </c>
      <c r="G368" s="133" t="str">
        <f ca="1">'Loan 5'!D383</f>
        <v/>
      </c>
    </row>
    <row r="369" spans="2:7" ht="15" thickBot="1" x14ac:dyDescent="0.35">
      <c r="B369" s="132" t="str">
        <f t="shared" ca="1" si="6"/>
        <v/>
      </c>
      <c r="C369" s="133" t="str">
        <f ca="1">'Loan 1'!D384</f>
        <v/>
      </c>
      <c r="D369" s="133" t="str">
        <f ca="1">'Loan 2'!D384</f>
        <v/>
      </c>
      <c r="E369" s="133" t="str">
        <f ca="1">'Loan 3'!D384</f>
        <v/>
      </c>
      <c r="F369" s="133" t="str">
        <f ca="1">'Loan 4'!D384</f>
        <v/>
      </c>
      <c r="G369" s="133" t="str">
        <f ca="1">'Loan 5'!D384</f>
        <v/>
      </c>
    </row>
    <row r="370" spans="2:7" ht="15" thickBot="1" x14ac:dyDescent="0.35">
      <c r="B370" s="132" t="str">
        <f t="shared" ca="1" si="6"/>
        <v/>
      </c>
      <c r="C370" s="133" t="str">
        <f ca="1">'Loan 1'!D385</f>
        <v/>
      </c>
      <c r="D370" s="133" t="str">
        <f ca="1">'Loan 2'!D385</f>
        <v/>
      </c>
      <c r="E370" s="133" t="str">
        <f ca="1">'Loan 3'!D385</f>
        <v/>
      </c>
      <c r="F370" s="133" t="str">
        <f ca="1">'Loan 4'!D385</f>
        <v/>
      </c>
      <c r="G370" s="133" t="str">
        <f ca="1">'Loan 5'!D385</f>
        <v/>
      </c>
    </row>
    <row r="371" spans="2:7" ht="15" thickBot="1" x14ac:dyDescent="0.35">
      <c r="B371" s="132" t="str">
        <f t="shared" ca="1" si="6"/>
        <v/>
      </c>
      <c r="C371" s="133" t="str">
        <f ca="1">'Loan 1'!D386</f>
        <v/>
      </c>
      <c r="D371" s="133" t="str">
        <f ca="1">'Loan 2'!D386</f>
        <v/>
      </c>
      <c r="E371" s="133" t="str">
        <f ca="1">'Loan 3'!D386</f>
        <v/>
      </c>
      <c r="F371" s="133" t="str">
        <f ca="1">'Loan 4'!D386</f>
        <v/>
      </c>
      <c r="G371" s="133" t="str">
        <f ca="1">'Loan 5'!D386</f>
        <v/>
      </c>
    </row>
    <row r="372" spans="2:7" ht="15" thickBot="1" x14ac:dyDescent="0.35">
      <c r="B372" s="132" t="str">
        <f t="shared" ca="1" si="6"/>
        <v/>
      </c>
      <c r="C372" s="133" t="str">
        <f ca="1">'Loan 1'!D387</f>
        <v/>
      </c>
      <c r="D372" s="133" t="str">
        <f ca="1">'Loan 2'!D387</f>
        <v/>
      </c>
      <c r="E372" s="133" t="str">
        <f ca="1">'Loan 3'!D387</f>
        <v/>
      </c>
      <c r="F372" s="133" t="str">
        <f ca="1">'Loan 4'!D387</f>
        <v/>
      </c>
      <c r="G372" s="133" t="str">
        <f ca="1">'Loan 5'!D387</f>
        <v/>
      </c>
    </row>
    <row r="373" spans="2:7" ht="15" thickBot="1" x14ac:dyDescent="0.35">
      <c r="B373" s="132" t="str">
        <f t="shared" ca="1" si="6"/>
        <v/>
      </c>
      <c r="C373" s="133" t="str">
        <f ca="1">'Loan 1'!D388</f>
        <v/>
      </c>
      <c r="D373" s="133" t="str">
        <f ca="1">'Loan 2'!D388</f>
        <v/>
      </c>
      <c r="E373" s="133" t="str">
        <f ca="1">'Loan 3'!D388</f>
        <v/>
      </c>
      <c r="F373" s="133" t="str">
        <f ca="1">'Loan 4'!D388</f>
        <v/>
      </c>
      <c r="G373" s="133" t="str">
        <f ca="1">'Loan 5'!D388</f>
        <v/>
      </c>
    </row>
    <row r="374" spans="2:7" ht="15" thickBot="1" x14ac:dyDescent="0.35">
      <c r="B374" s="132" t="str">
        <f t="shared" ca="1" si="6"/>
        <v/>
      </c>
      <c r="C374" s="133" t="str">
        <f ca="1">'Loan 1'!D389</f>
        <v/>
      </c>
      <c r="D374" s="133" t="str">
        <f ca="1">'Loan 2'!D389</f>
        <v/>
      </c>
      <c r="E374" s="133" t="str">
        <f ca="1">'Loan 3'!D389</f>
        <v/>
      </c>
      <c r="F374" s="133" t="str">
        <f ca="1">'Loan 4'!D389</f>
        <v/>
      </c>
      <c r="G374" s="133" t="str">
        <f ca="1">'Loan 5'!D389</f>
        <v/>
      </c>
    </row>
    <row r="375" spans="2:7" ht="15" thickBot="1" x14ac:dyDescent="0.35">
      <c r="B375" s="132" t="str">
        <f t="shared" ca="1" si="6"/>
        <v/>
      </c>
      <c r="C375" s="133" t="str">
        <f ca="1">'Loan 1'!D390</f>
        <v/>
      </c>
      <c r="D375" s="133" t="str">
        <f ca="1">'Loan 2'!D390</f>
        <v/>
      </c>
      <c r="E375" s="133" t="str">
        <f ca="1">'Loan 3'!D390</f>
        <v/>
      </c>
      <c r="F375" s="133" t="str">
        <f ca="1">'Loan 4'!D390</f>
        <v/>
      </c>
      <c r="G375" s="133" t="str">
        <f ca="1">'Loan 5'!D390</f>
        <v/>
      </c>
    </row>
    <row r="376" spans="2:7" ht="15" thickBot="1" x14ac:dyDescent="0.35">
      <c r="B376" s="132" t="str">
        <f t="shared" ca="1" si="6"/>
        <v/>
      </c>
      <c r="C376" s="133" t="str">
        <f ca="1">'Loan 1'!D391</f>
        <v/>
      </c>
      <c r="D376" s="133" t="str">
        <f ca="1">'Loan 2'!D391</f>
        <v/>
      </c>
      <c r="E376" s="133" t="str">
        <f ca="1">'Loan 3'!D391</f>
        <v/>
      </c>
      <c r="F376" s="133" t="str">
        <f ca="1">'Loan 4'!D391</f>
        <v/>
      </c>
      <c r="G376" s="133" t="str">
        <f ca="1">'Loan 5'!D391</f>
        <v/>
      </c>
    </row>
    <row r="377" spans="2:7" ht="15" thickBot="1" x14ac:dyDescent="0.35">
      <c r="B377" s="132" t="str">
        <f t="shared" ca="1" si="6"/>
        <v/>
      </c>
      <c r="C377" s="133" t="str">
        <f ca="1">'Loan 1'!D392</f>
        <v/>
      </c>
      <c r="D377" s="133" t="str">
        <f ca="1">'Loan 2'!D392</f>
        <v/>
      </c>
      <c r="E377" s="133" t="str">
        <f ca="1">'Loan 3'!D392</f>
        <v/>
      </c>
      <c r="F377" s="133" t="str">
        <f ca="1">'Loan 4'!D392</f>
        <v/>
      </c>
      <c r="G377" s="133" t="str">
        <f ca="1">'Loan 5'!D392</f>
        <v/>
      </c>
    </row>
    <row r="378" spans="2:7" ht="15" thickBot="1" x14ac:dyDescent="0.35">
      <c r="B378" s="132" t="str">
        <f t="shared" ca="1" si="6"/>
        <v/>
      </c>
      <c r="C378" s="133" t="str">
        <f ca="1">'Loan 1'!D393</f>
        <v/>
      </c>
      <c r="D378" s="133" t="str">
        <f ca="1">'Loan 2'!D393</f>
        <v/>
      </c>
      <c r="E378" s="133" t="str">
        <f ca="1">'Loan 3'!D393</f>
        <v/>
      </c>
      <c r="F378" s="133" t="str">
        <f ca="1">'Loan 4'!D393</f>
        <v/>
      </c>
      <c r="G378" s="133" t="str">
        <f ca="1">'Loan 5'!D393</f>
        <v/>
      </c>
    </row>
    <row r="379" spans="2:7" ht="15" thickBot="1" x14ac:dyDescent="0.35">
      <c r="B379" s="132" t="str">
        <f t="shared" ca="1" si="6"/>
        <v/>
      </c>
      <c r="C379" s="133" t="str">
        <f ca="1">'Loan 1'!D394</f>
        <v/>
      </c>
      <c r="D379" s="133" t="str">
        <f ca="1">'Loan 2'!D394</f>
        <v/>
      </c>
      <c r="E379" s="133" t="str">
        <f ca="1">'Loan 3'!D394</f>
        <v/>
      </c>
      <c r="F379" s="133" t="str">
        <f ca="1">'Loan 4'!D394</f>
        <v/>
      </c>
      <c r="G379" s="133" t="str">
        <f ca="1">'Loan 5'!D394</f>
        <v/>
      </c>
    </row>
    <row r="380" spans="2:7" ht="15" thickBot="1" x14ac:dyDescent="0.35">
      <c r="B380" s="132" t="str">
        <f t="shared" ca="1" si="6"/>
        <v/>
      </c>
      <c r="C380" s="133" t="str">
        <f ca="1">'Loan 1'!D395</f>
        <v/>
      </c>
      <c r="D380" s="133" t="str">
        <f ca="1">'Loan 2'!D395</f>
        <v/>
      </c>
      <c r="E380" s="133" t="str">
        <f ca="1">'Loan 3'!D395</f>
        <v/>
      </c>
      <c r="F380" s="133" t="str">
        <f ca="1">'Loan 4'!D395</f>
        <v/>
      </c>
      <c r="G380" s="133" t="str">
        <f ca="1">'Loan 5'!D395</f>
        <v/>
      </c>
    </row>
    <row r="381" spans="2:7" ht="15" thickBot="1" x14ac:dyDescent="0.35">
      <c r="B381" s="132" t="str">
        <f t="shared" ca="1" si="6"/>
        <v/>
      </c>
      <c r="C381" s="133" t="str">
        <f ca="1">'Loan 1'!D396</f>
        <v/>
      </c>
      <c r="D381" s="133" t="str">
        <f ca="1">'Loan 2'!D396</f>
        <v/>
      </c>
      <c r="E381" s="133" t="str">
        <f ca="1">'Loan 3'!D396</f>
        <v/>
      </c>
      <c r="F381" s="133" t="str">
        <f ca="1">'Loan 4'!D396</f>
        <v/>
      </c>
      <c r="G381" s="133" t="str">
        <f ca="1">'Loan 5'!D396</f>
        <v/>
      </c>
    </row>
    <row r="382" spans="2:7" ht="15" thickBot="1" x14ac:dyDescent="0.35">
      <c r="B382" s="132" t="str">
        <f t="shared" ca="1" si="6"/>
        <v/>
      </c>
      <c r="C382" s="133" t="str">
        <f ca="1">'Loan 1'!D397</f>
        <v/>
      </c>
      <c r="D382" s="133" t="str">
        <f ca="1">'Loan 2'!D397</f>
        <v/>
      </c>
      <c r="E382" s="133" t="str">
        <f ca="1">'Loan 3'!D397</f>
        <v/>
      </c>
      <c r="F382" s="133" t="str">
        <f ca="1">'Loan 4'!D397</f>
        <v/>
      </c>
      <c r="G382" s="133" t="str">
        <f ca="1">'Loan 5'!D397</f>
        <v/>
      </c>
    </row>
    <row r="383" spans="2:7" ht="15" thickBot="1" x14ac:dyDescent="0.35">
      <c r="B383" s="132" t="str">
        <f t="shared" ca="1" si="6"/>
        <v/>
      </c>
      <c r="C383" s="133" t="str">
        <f ca="1">'Loan 1'!D398</f>
        <v/>
      </c>
      <c r="D383" s="133" t="str">
        <f ca="1">'Loan 2'!D398</f>
        <v/>
      </c>
      <c r="E383" s="133" t="str">
        <f ca="1">'Loan 3'!D398</f>
        <v/>
      </c>
      <c r="F383" s="133" t="str">
        <f ca="1">'Loan 4'!D398</f>
        <v/>
      </c>
      <c r="G383" s="133" t="str">
        <f ca="1">'Loan 5'!D398</f>
        <v/>
      </c>
    </row>
    <row r="384" spans="2:7" ht="15" thickBot="1" x14ac:dyDescent="0.35">
      <c r="B384" s="132" t="str">
        <f t="shared" ca="1" si="6"/>
        <v/>
      </c>
      <c r="C384" s="133" t="str">
        <f ca="1">'Loan 1'!D399</f>
        <v/>
      </c>
      <c r="D384" s="133" t="str">
        <f ca="1">'Loan 2'!D399</f>
        <v/>
      </c>
      <c r="E384" s="133" t="str">
        <f ca="1">'Loan 3'!D399</f>
        <v/>
      </c>
      <c r="F384" s="133" t="str">
        <f ca="1">'Loan 4'!D399</f>
        <v/>
      </c>
      <c r="G384" s="133" t="str">
        <f ca="1">'Loan 5'!D399</f>
        <v/>
      </c>
    </row>
    <row r="385" spans="2:7" ht="15" thickBot="1" x14ac:dyDescent="0.35">
      <c r="B385" s="132" t="str">
        <f t="shared" ca="1" si="6"/>
        <v/>
      </c>
      <c r="C385" s="133" t="str">
        <f ca="1">'Loan 1'!D400</f>
        <v/>
      </c>
      <c r="D385" s="133" t="str">
        <f ca="1">'Loan 2'!D400</f>
        <v/>
      </c>
      <c r="E385" s="133" t="str">
        <f ca="1">'Loan 3'!D400</f>
        <v/>
      </c>
      <c r="F385" s="133" t="str">
        <f ca="1">'Loan 4'!D400</f>
        <v/>
      </c>
      <c r="G385" s="133" t="str">
        <f ca="1">'Loan 5'!D400</f>
        <v/>
      </c>
    </row>
    <row r="386" spans="2:7" ht="15" thickBot="1" x14ac:dyDescent="0.35">
      <c r="B386" s="132" t="str">
        <f t="shared" ca="1" si="6"/>
        <v/>
      </c>
      <c r="C386" s="133" t="str">
        <f ca="1">'Loan 1'!D401</f>
        <v/>
      </c>
      <c r="D386" s="133" t="str">
        <f ca="1">'Loan 2'!D401</f>
        <v/>
      </c>
      <c r="E386" s="133" t="str">
        <f ca="1">'Loan 3'!D401</f>
        <v/>
      </c>
      <c r="F386" s="133" t="str">
        <f ca="1">'Loan 4'!D401</f>
        <v/>
      </c>
      <c r="G386" s="133" t="str">
        <f ca="1">'Loan 5'!D401</f>
        <v/>
      </c>
    </row>
    <row r="387" spans="2:7" ht="15" thickBot="1" x14ac:dyDescent="0.35">
      <c r="B387" s="132" t="str">
        <f t="shared" ca="1" si="6"/>
        <v/>
      </c>
      <c r="C387" s="133" t="str">
        <f ca="1">'Loan 1'!D402</f>
        <v/>
      </c>
      <c r="D387" s="133" t="str">
        <f ca="1">'Loan 2'!D402</f>
        <v/>
      </c>
      <c r="E387" s="133" t="str">
        <f ca="1">'Loan 3'!D402</f>
        <v/>
      </c>
      <c r="F387" s="133" t="str">
        <f ca="1">'Loan 4'!D402</f>
        <v/>
      </c>
      <c r="G387" s="133" t="str">
        <f ca="1">'Loan 5'!D402</f>
        <v/>
      </c>
    </row>
    <row r="388" spans="2:7" ht="15" thickBot="1" x14ac:dyDescent="0.35">
      <c r="B388" s="132" t="str">
        <f t="shared" ca="1" si="6"/>
        <v/>
      </c>
      <c r="C388" s="133" t="str">
        <f ca="1">'Loan 1'!D403</f>
        <v/>
      </c>
      <c r="D388" s="133" t="str">
        <f ca="1">'Loan 2'!D403</f>
        <v/>
      </c>
      <c r="E388" s="133" t="str">
        <f ca="1">'Loan 3'!D403</f>
        <v/>
      </c>
      <c r="F388" s="133" t="str">
        <f ca="1">'Loan 4'!D403</f>
        <v/>
      </c>
      <c r="G388" s="133" t="str">
        <f ca="1">'Loan 5'!D403</f>
        <v/>
      </c>
    </row>
    <row r="389" spans="2:7" ht="15" thickBot="1" x14ac:dyDescent="0.35">
      <c r="B389" s="132" t="str">
        <f t="shared" ca="1" si="6"/>
        <v/>
      </c>
      <c r="C389" s="133" t="str">
        <f ca="1">'Loan 1'!D404</f>
        <v/>
      </c>
      <c r="D389" s="133" t="str">
        <f ca="1">'Loan 2'!D404</f>
        <v/>
      </c>
      <c r="E389" s="133" t="str">
        <f ca="1">'Loan 3'!D404</f>
        <v/>
      </c>
      <c r="F389" s="133" t="str">
        <f ca="1">'Loan 4'!D404</f>
        <v/>
      </c>
      <c r="G389" s="133" t="str">
        <f ca="1">'Loan 5'!D404</f>
        <v/>
      </c>
    </row>
    <row r="390" spans="2:7" ht="15" thickBot="1" x14ac:dyDescent="0.35">
      <c r="B390" s="132" t="str">
        <f t="shared" ca="1" si="6"/>
        <v/>
      </c>
      <c r="C390" s="133" t="str">
        <f ca="1">'Loan 1'!D405</f>
        <v/>
      </c>
      <c r="D390" s="133" t="str">
        <f ca="1">'Loan 2'!D405</f>
        <v/>
      </c>
      <c r="E390" s="133" t="str">
        <f ca="1">'Loan 3'!D405</f>
        <v/>
      </c>
      <c r="F390" s="133" t="str">
        <f ca="1">'Loan 4'!D405</f>
        <v/>
      </c>
      <c r="G390" s="133" t="str">
        <f ca="1">'Loan 5'!D405</f>
        <v/>
      </c>
    </row>
    <row r="391" spans="2:7" ht="15" thickBot="1" x14ac:dyDescent="0.35">
      <c r="B391" s="132" t="str">
        <f t="shared" ca="1" si="6"/>
        <v/>
      </c>
      <c r="C391" s="133" t="str">
        <f ca="1">'Loan 1'!D406</f>
        <v/>
      </c>
      <c r="D391" s="133" t="str">
        <f ca="1">'Loan 2'!D406</f>
        <v/>
      </c>
      <c r="E391" s="133" t="str">
        <f ca="1">'Loan 3'!D406</f>
        <v/>
      </c>
      <c r="F391" s="133" t="str">
        <f ca="1">'Loan 4'!D406</f>
        <v/>
      </c>
      <c r="G391" s="133" t="str">
        <f ca="1">'Loan 5'!D406</f>
        <v/>
      </c>
    </row>
    <row r="392" spans="2:7" ht="15" thickBot="1" x14ac:dyDescent="0.35">
      <c r="B392" s="132" t="str">
        <f t="shared" ca="1" si="6"/>
        <v/>
      </c>
      <c r="C392" s="133" t="str">
        <f ca="1">'Loan 1'!D407</f>
        <v/>
      </c>
      <c r="D392" s="133" t="str">
        <f ca="1">'Loan 2'!D407</f>
        <v/>
      </c>
      <c r="E392" s="133" t="str">
        <f ca="1">'Loan 3'!D407</f>
        <v/>
      </c>
      <c r="F392" s="133" t="str">
        <f ca="1">'Loan 4'!D407</f>
        <v/>
      </c>
      <c r="G392" s="133" t="str">
        <f ca="1">'Loan 5'!D407</f>
        <v/>
      </c>
    </row>
    <row r="393" spans="2:7" ht="15" thickBot="1" x14ac:dyDescent="0.35">
      <c r="B393" s="132" t="str">
        <f t="shared" ca="1" si="6"/>
        <v/>
      </c>
      <c r="C393" s="133" t="str">
        <f ca="1">'Loan 1'!D408</f>
        <v/>
      </c>
      <c r="D393" s="133" t="str">
        <f ca="1">'Loan 2'!D408</f>
        <v/>
      </c>
      <c r="E393" s="133" t="str">
        <f ca="1">'Loan 3'!D408</f>
        <v/>
      </c>
      <c r="F393" s="133" t="str">
        <f ca="1">'Loan 4'!D408</f>
        <v/>
      </c>
      <c r="G393" s="133" t="str">
        <f ca="1">'Loan 5'!D408</f>
        <v/>
      </c>
    </row>
    <row r="394" spans="2:7" ht="15" thickBot="1" x14ac:dyDescent="0.35">
      <c r="B394" s="132" t="str">
        <f t="shared" ca="1" si="6"/>
        <v/>
      </c>
      <c r="C394" s="133" t="str">
        <f ca="1">'Loan 1'!D409</f>
        <v/>
      </c>
      <c r="D394" s="133" t="str">
        <f ca="1">'Loan 2'!D409</f>
        <v/>
      </c>
      <c r="E394" s="133" t="str">
        <f ca="1">'Loan 3'!D409</f>
        <v/>
      </c>
      <c r="F394" s="133" t="str">
        <f ca="1">'Loan 4'!D409</f>
        <v/>
      </c>
      <c r="G394" s="133" t="str">
        <f ca="1">'Loan 5'!D409</f>
        <v/>
      </c>
    </row>
    <row r="395" spans="2:7" ht="15" thickBot="1" x14ac:dyDescent="0.35">
      <c r="B395" s="132" t="str">
        <f t="shared" ref="B395:B458" ca="1" si="7">IF(AND(C395="",D395="",E395="",F395="",G395=""),"",B394+1)</f>
        <v/>
      </c>
      <c r="C395" s="133" t="str">
        <f ca="1">'Loan 1'!D410</f>
        <v/>
      </c>
      <c r="D395" s="133" t="str">
        <f ca="1">'Loan 2'!D410</f>
        <v/>
      </c>
      <c r="E395" s="133" t="str">
        <f ca="1">'Loan 3'!D410</f>
        <v/>
      </c>
      <c r="F395" s="133" t="str">
        <f ca="1">'Loan 4'!D410</f>
        <v/>
      </c>
      <c r="G395" s="133" t="str">
        <f ca="1">'Loan 5'!D410</f>
        <v/>
      </c>
    </row>
    <row r="396" spans="2:7" ht="15" thickBot="1" x14ac:dyDescent="0.35">
      <c r="B396" s="132" t="str">
        <f t="shared" ca="1" si="7"/>
        <v/>
      </c>
      <c r="C396" s="133" t="str">
        <f ca="1">'Loan 1'!D411</f>
        <v/>
      </c>
      <c r="D396" s="133" t="str">
        <f ca="1">'Loan 2'!D411</f>
        <v/>
      </c>
      <c r="E396" s="133" t="str">
        <f ca="1">'Loan 3'!D411</f>
        <v/>
      </c>
      <c r="F396" s="133" t="str">
        <f ca="1">'Loan 4'!D411</f>
        <v/>
      </c>
      <c r="G396" s="133" t="str">
        <f ca="1">'Loan 5'!D411</f>
        <v/>
      </c>
    </row>
    <row r="397" spans="2:7" ht="15" thickBot="1" x14ac:dyDescent="0.35">
      <c r="B397" s="132" t="str">
        <f t="shared" ca="1" si="7"/>
        <v/>
      </c>
      <c r="C397" s="133" t="str">
        <f ca="1">'Loan 1'!D412</f>
        <v/>
      </c>
      <c r="D397" s="133" t="str">
        <f ca="1">'Loan 2'!D412</f>
        <v/>
      </c>
      <c r="E397" s="133" t="str">
        <f ca="1">'Loan 3'!D412</f>
        <v/>
      </c>
      <c r="F397" s="133" t="str">
        <f ca="1">'Loan 4'!D412</f>
        <v/>
      </c>
      <c r="G397" s="133" t="str">
        <f ca="1">'Loan 5'!D412</f>
        <v/>
      </c>
    </row>
    <row r="398" spans="2:7" ht="15" thickBot="1" x14ac:dyDescent="0.35">
      <c r="B398" s="132" t="str">
        <f t="shared" ca="1" si="7"/>
        <v/>
      </c>
      <c r="C398" s="133" t="str">
        <f ca="1">'Loan 1'!D413</f>
        <v/>
      </c>
      <c r="D398" s="133" t="str">
        <f ca="1">'Loan 2'!D413</f>
        <v/>
      </c>
      <c r="E398" s="133" t="str">
        <f ca="1">'Loan 3'!D413</f>
        <v/>
      </c>
      <c r="F398" s="133" t="str">
        <f ca="1">'Loan 4'!D413</f>
        <v/>
      </c>
      <c r="G398" s="133" t="str">
        <f ca="1">'Loan 5'!D413</f>
        <v/>
      </c>
    </row>
    <row r="399" spans="2:7" ht="15" thickBot="1" x14ac:dyDescent="0.35">
      <c r="B399" s="132" t="str">
        <f t="shared" ca="1" si="7"/>
        <v/>
      </c>
      <c r="C399" s="133" t="str">
        <f ca="1">'Loan 1'!D414</f>
        <v/>
      </c>
      <c r="D399" s="133" t="str">
        <f ca="1">'Loan 2'!D414</f>
        <v/>
      </c>
      <c r="E399" s="133" t="str">
        <f ca="1">'Loan 3'!D414</f>
        <v/>
      </c>
      <c r="F399" s="133" t="str">
        <f ca="1">'Loan 4'!D414</f>
        <v/>
      </c>
      <c r="G399" s="133" t="str">
        <f ca="1">'Loan 5'!D414</f>
        <v/>
      </c>
    </row>
    <row r="400" spans="2:7" ht="15" thickBot="1" x14ac:dyDescent="0.35">
      <c r="B400" s="132" t="str">
        <f t="shared" ca="1" si="7"/>
        <v/>
      </c>
      <c r="C400" s="133" t="str">
        <f ca="1">'Loan 1'!D415</f>
        <v/>
      </c>
      <c r="D400" s="133" t="str">
        <f ca="1">'Loan 2'!D415</f>
        <v/>
      </c>
      <c r="E400" s="133" t="str">
        <f ca="1">'Loan 3'!D415</f>
        <v/>
      </c>
      <c r="F400" s="133" t="str">
        <f ca="1">'Loan 4'!D415</f>
        <v/>
      </c>
      <c r="G400" s="133" t="str">
        <f ca="1">'Loan 5'!D415</f>
        <v/>
      </c>
    </row>
    <row r="401" spans="2:7" ht="15" thickBot="1" x14ac:dyDescent="0.35">
      <c r="B401" s="132" t="str">
        <f t="shared" ca="1" si="7"/>
        <v/>
      </c>
      <c r="C401" s="133" t="str">
        <f ca="1">'Loan 1'!D416</f>
        <v/>
      </c>
      <c r="D401" s="133" t="str">
        <f ca="1">'Loan 2'!D416</f>
        <v/>
      </c>
      <c r="E401" s="133" t="str">
        <f ca="1">'Loan 3'!D416</f>
        <v/>
      </c>
      <c r="F401" s="133" t="str">
        <f ca="1">'Loan 4'!D416</f>
        <v/>
      </c>
      <c r="G401" s="133" t="str">
        <f ca="1">'Loan 5'!D416</f>
        <v/>
      </c>
    </row>
    <row r="402" spans="2:7" ht="15" thickBot="1" x14ac:dyDescent="0.35">
      <c r="B402" s="132" t="str">
        <f t="shared" ca="1" si="7"/>
        <v/>
      </c>
      <c r="C402" s="133" t="str">
        <f ca="1">'Loan 1'!D417</f>
        <v/>
      </c>
      <c r="D402" s="133" t="str">
        <f ca="1">'Loan 2'!D417</f>
        <v/>
      </c>
      <c r="E402" s="133" t="str">
        <f ca="1">'Loan 3'!D417</f>
        <v/>
      </c>
      <c r="F402" s="133" t="str">
        <f ca="1">'Loan 4'!D417</f>
        <v/>
      </c>
      <c r="G402" s="133" t="str">
        <f ca="1">'Loan 5'!D417</f>
        <v/>
      </c>
    </row>
    <row r="403" spans="2:7" ht="15" thickBot="1" x14ac:dyDescent="0.35">
      <c r="B403" s="132" t="str">
        <f t="shared" ca="1" si="7"/>
        <v/>
      </c>
      <c r="C403" s="133" t="str">
        <f ca="1">'Loan 1'!D418</f>
        <v/>
      </c>
      <c r="D403" s="133" t="str">
        <f ca="1">'Loan 2'!D418</f>
        <v/>
      </c>
      <c r="E403" s="133" t="str">
        <f ca="1">'Loan 3'!D418</f>
        <v/>
      </c>
      <c r="F403" s="133" t="str">
        <f ca="1">'Loan 4'!D418</f>
        <v/>
      </c>
      <c r="G403" s="133" t="str">
        <f ca="1">'Loan 5'!D418</f>
        <v/>
      </c>
    </row>
    <row r="404" spans="2:7" ht="15" thickBot="1" x14ac:dyDescent="0.35">
      <c r="B404" s="132" t="str">
        <f t="shared" ca="1" si="7"/>
        <v/>
      </c>
      <c r="C404" s="133" t="str">
        <f ca="1">'Loan 1'!D419</f>
        <v/>
      </c>
      <c r="D404" s="133" t="str">
        <f ca="1">'Loan 2'!D419</f>
        <v/>
      </c>
      <c r="E404" s="133" t="str">
        <f ca="1">'Loan 3'!D419</f>
        <v/>
      </c>
      <c r="F404" s="133" t="str">
        <f ca="1">'Loan 4'!D419</f>
        <v/>
      </c>
      <c r="G404" s="133" t="str">
        <f ca="1">'Loan 5'!D419</f>
        <v/>
      </c>
    </row>
    <row r="405" spans="2:7" ht="15" thickBot="1" x14ac:dyDescent="0.35">
      <c r="B405" s="132" t="str">
        <f t="shared" ca="1" si="7"/>
        <v/>
      </c>
      <c r="C405" s="133" t="str">
        <f ca="1">'Loan 1'!D420</f>
        <v/>
      </c>
      <c r="D405" s="133" t="str">
        <f ca="1">'Loan 2'!D420</f>
        <v/>
      </c>
      <c r="E405" s="133" t="str">
        <f ca="1">'Loan 3'!D420</f>
        <v/>
      </c>
      <c r="F405" s="133" t="str">
        <f ca="1">'Loan 4'!D420</f>
        <v/>
      </c>
      <c r="G405" s="133" t="str">
        <f ca="1">'Loan 5'!D420</f>
        <v/>
      </c>
    </row>
    <row r="406" spans="2:7" ht="15" thickBot="1" x14ac:dyDescent="0.35">
      <c r="B406" s="132" t="str">
        <f t="shared" ca="1" si="7"/>
        <v/>
      </c>
      <c r="C406" s="133" t="str">
        <f ca="1">'Loan 1'!D421</f>
        <v/>
      </c>
      <c r="D406" s="133" t="str">
        <f ca="1">'Loan 2'!D421</f>
        <v/>
      </c>
      <c r="E406" s="133" t="str">
        <f ca="1">'Loan 3'!D421</f>
        <v/>
      </c>
      <c r="F406" s="133" t="str">
        <f ca="1">'Loan 4'!D421</f>
        <v/>
      </c>
      <c r="G406" s="133" t="str">
        <f ca="1">'Loan 5'!D421</f>
        <v/>
      </c>
    </row>
    <row r="407" spans="2:7" ht="15" thickBot="1" x14ac:dyDescent="0.35">
      <c r="B407" s="132" t="str">
        <f t="shared" ca="1" si="7"/>
        <v/>
      </c>
      <c r="C407" s="133" t="str">
        <f ca="1">'Loan 1'!D422</f>
        <v/>
      </c>
      <c r="D407" s="133" t="str">
        <f ca="1">'Loan 2'!D422</f>
        <v/>
      </c>
      <c r="E407" s="133" t="str">
        <f ca="1">'Loan 3'!D422</f>
        <v/>
      </c>
      <c r="F407" s="133" t="str">
        <f ca="1">'Loan 4'!D422</f>
        <v/>
      </c>
      <c r="G407" s="133" t="str">
        <f ca="1">'Loan 5'!D422</f>
        <v/>
      </c>
    </row>
    <row r="408" spans="2:7" ht="15" thickBot="1" x14ac:dyDescent="0.35">
      <c r="B408" s="132" t="str">
        <f t="shared" ca="1" si="7"/>
        <v/>
      </c>
      <c r="C408" s="133" t="str">
        <f ca="1">'Loan 1'!D423</f>
        <v/>
      </c>
      <c r="D408" s="133" t="str">
        <f ca="1">'Loan 2'!D423</f>
        <v/>
      </c>
      <c r="E408" s="133" t="str">
        <f ca="1">'Loan 3'!D423</f>
        <v/>
      </c>
      <c r="F408" s="133" t="str">
        <f ca="1">'Loan 4'!D423</f>
        <v/>
      </c>
      <c r="G408" s="133" t="str">
        <f ca="1">'Loan 5'!D423</f>
        <v/>
      </c>
    </row>
    <row r="409" spans="2:7" ht="15" thickBot="1" x14ac:dyDescent="0.35">
      <c r="B409" s="132" t="str">
        <f t="shared" ca="1" si="7"/>
        <v/>
      </c>
      <c r="C409" s="133" t="str">
        <f ca="1">'Loan 1'!D424</f>
        <v/>
      </c>
      <c r="D409" s="133" t="str">
        <f ca="1">'Loan 2'!D424</f>
        <v/>
      </c>
      <c r="E409" s="133" t="str">
        <f ca="1">'Loan 3'!D424</f>
        <v/>
      </c>
      <c r="F409" s="133" t="str">
        <f ca="1">'Loan 4'!D424</f>
        <v/>
      </c>
      <c r="G409" s="133" t="str">
        <f ca="1">'Loan 5'!D424</f>
        <v/>
      </c>
    </row>
    <row r="410" spans="2:7" ht="15" thickBot="1" x14ac:dyDescent="0.35">
      <c r="B410" s="132" t="str">
        <f t="shared" ca="1" si="7"/>
        <v/>
      </c>
      <c r="C410" s="133" t="str">
        <f ca="1">'Loan 1'!D425</f>
        <v/>
      </c>
      <c r="D410" s="133" t="str">
        <f ca="1">'Loan 2'!D425</f>
        <v/>
      </c>
      <c r="E410" s="133" t="str">
        <f ca="1">'Loan 3'!D425</f>
        <v/>
      </c>
      <c r="F410" s="133" t="str">
        <f ca="1">'Loan 4'!D425</f>
        <v/>
      </c>
      <c r="G410" s="133" t="str">
        <f ca="1">'Loan 5'!D425</f>
        <v/>
      </c>
    </row>
    <row r="411" spans="2:7" ht="15" thickBot="1" x14ac:dyDescent="0.35">
      <c r="B411" s="132" t="str">
        <f t="shared" ca="1" si="7"/>
        <v/>
      </c>
      <c r="C411" s="133" t="str">
        <f ca="1">'Loan 1'!D426</f>
        <v/>
      </c>
      <c r="D411" s="133" t="str">
        <f ca="1">'Loan 2'!D426</f>
        <v/>
      </c>
      <c r="E411" s="133" t="str">
        <f ca="1">'Loan 3'!D426</f>
        <v/>
      </c>
      <c r="F411" s="133" t="str">
        <f ca="1">'Loan 4'!D426</f>
        <v/>
      </c>
      <c r="G411" s="133" t="str">
        <f ca="1">'Loan 5'!D426</f>
        <v/>
      </c>
    </row>
    <row r="412" spans="2:7" ht="15" thickBot="1" x14ac:dyDescent="0.35">
      <c r="B412" s="132" t="str">
        <f t="shared" ca="1" si="7"/>
        <v/>
      </c>
      <c r="C412" s="133" t="str">
        <f ca="1">'Loan 1'!D427</f>
        <v/>
      </c>
      <c r="D412" s="133" t="str">
        <f ca="1">'Loan 2'!D427</f>
        <v/>
      </c>
      <c r="E412" s="133" t="str">
        <f ca="1">'Loan 3'!D427</f>
        <v/>
      </c>
      <c r="F412" s="133" t="str">
        <f ca="1">'Loan 4'!D427</f>
        <v/>
      </c>
      <c r="G412" s="133" t="str">
        <f ca="1">'Loan 5'!D427</f>
        <v/>
      </c>
    </row>
    <row r="413" spans="2:7" ht="15" thickBot="1" x14ac:dyDescent="0.35">
      <c r="B413" s="132" t="str">
        <f t="shared" ca="1" si="7"/>
        <v/>
      </c>
      <c r="C413" s="133" t="str">
        <f ca="1">'Loan 1'!D428</f>
        <v/>
      </c>
      <c r="D413" s="133" t="str">
        <f ca="1">'Loan 2'!D428</f>
        <v/>
      </c>
      <c r="E413" s="133" t="str">
        <f ca="1">'Loan 3'!D428</f>
        <v/>
      </c>
      <c r="F413" s="133" t="str">
        <f ca="1">'Loan 4'!D428</f>
        <v/>
      </c>
      <c r="G413" s="133" t="str">
        <f ca="1">'Loan 5'!D428</f>
        <v/>
      </c>
    </row>
    <row r="414" spans="2:7" ht="15" thickBot="1" x14ac:dyDescent="0.35">
      <c r="B414" s="132" t="str">
        <f t="shared" ca="1" si="7"/>
        <v/>
      </c>
      <c r="C414" s="133" t="str">
        <f ca="1">'Loan 1'!D429</f>
        <v/>
      </c>
      <c r="D414" s="133" t="str">
        <f ca="1">'Loan 2'!D429</f>
        <v/>
      </c>
      <c r="E414" s="133" t="str">
        <f ca="1">'Loan 3'!D429</f>
        <v/>
      </c>
      <c r="F414" s="133" t="str">
        <f ca="1">'Loan 4'!D429</f>
        <v/>
      </c>
      <c r="G414" s="133" t="str">
        <f ca="1">'Loan 5'!D429</f>
        <v/>
      </c>
    </row>
    <row r="415" spans="2:7" ht="15" thickBot="1" x14ac:dyDescent="0.35">
      <c r="B415" s="132" t="str">
        <f t="shared" ca="1" si="7"/>
        <v/>
      </c>
      <c r="C415" s="133" t="str">
        <f ca="1">'Loan 1'!D430</f>
        <v/>
      </c>
      <c r="D415" s="133" t="str">
        <f ca="1">'Loan 2'!D430</f>
        <v/>
      </c>
      <c r="E415" s="133" t="str">
        <f ca="1">'Loan 3'!D430</f>
        <v/>
      </c>
      <c r="F415" s="133" t="str">
        <f ca="1">'Loan 4'!D430</f>
        <v/>
      </c>
      <c r="G415" s="133" t="str">
        <f ca="1">'Loan 5'!D430</f>
        <v/>
      </c>
    </row>
    <row r="416" spans="2:7" ht="15" thickBot="1" x14ac:dyDescent="0.35">
      <c r="B416" s="132" t="str">
        <f t="shared" ca="1" si="7"/>
        <v/>
      </c>
      <c r="C416" s="133" t="str">
        <f ca="1">'Loan 1'!D431</f>
        <v/>
      </c>
      <c r="D416" s="133" t="str">
        <f ca="1">'Loan 2'!D431</f>
        <v/>
      </c>
      <c r="E416" s="133" t="str">
        <f ca="1">'Loan 3'!D431</f>
        <v/>
      </c>
      <c r="F416" s="133" t="str">
        <f ca="1">'Loan 4'!D431</f>
        <v/>
      </c>
      <c r="G416" s="133" t="str">
        <f ca="1">'Loan 5'!D431</f>
        <v/>
      </c>
    </row>
    <row r="417" spans="2:7" ht="15" thickBot="1" x14ac:dyDescent="0.35">
      <c r="B417" s="132" t="str">
        <f t="shared" ca="1" si="7"/>
        <v/>
      </c>
      <c r="C417" s="133" t="str">
        <f ca="1">'Loan 1'!D432</f>
        <v/>
      </c>
      <c r="D417" s="133" t="str">
        <f ca="1">'Loan 2'!D432</f>
        <v/>
      </c>
      <c r="E417" s="133" t="str">
        <f ca="1">'Loan 3'!D432</f>
        <v/>
      </c>
      <c r="F417" s="133" t="str">
        <f ca="1">'Loan 4'!D432</f>
        <v/>
      </c>
      <c r="G417" s="133" t="str">
        <f ca="1">'Loan 5'!D432</f>
        <v/>
      </c>
    </row>
    <row r="418" spans="2:7" ht="15" thickBot="1" x14ac:dyDescent="0.35">
      <c r="B418" s="132" t="str">
        <f t="shared" ca="1" si="7"/>
        <v/>
      </c>
      <c r="C418" s="133" t="str">
        <f ca="1">'Loan 1'!D433</f>
        <v/>
      </c>
      <c r="D418" s="133" t="str">
        <f ca="1">'Loan 2'!D433</f>
        <v/>
      </c>
      <c r="E418" s="133" t="str">
        <f ca="1">'Loan 3'!D433</f>
        <v/>
      </c>
      <c r="F418" s="133" t="str">
        <f ca="1">'Loan 4'!D433</f>
        <v/>
      </c>
      <c r="G418" s="133" t="str">
        <f ca="1">'Loan 5'!D433</f>
        <v/>
      </c>
    </row>
    <row r="419" spans="2:7" ht="15" thickBot="1" x14ac:dyDescent="0.35">
      <c r="B419" s="132" t="str">
        <f t="shared" ca="1" si="7"/>
        <v/>
      </c>
      <c r="C419" s="133" t="str">
        <f ca="1">'Loan 1'!D434</f>
        <v/>
      </c>
      <c r="D419" s="133" t="str">
        <f ca="1">'Loan 2'!D434</f>
        <v/>
      </c>
      <c r="E419" s="133" t="str">
        <f ca="1">'Loan 3'!D434</f>
        <v/>
      </c>
      <c r="F419" s="133" t="str">
        <f ca="1">'Loan 4'!D434</f>
        <v/>
      </c>
      <c r="G419" s="133" t="str">
        <f ca="1">'Loan 5'!D434</f>
        <v/>
      </c>
    </row>
    <row r="420" spans="2:7" ht="15" thickBot="1" x14ac:dyDescent="0.35">
      <c r="B420" s="132" t="str">
        <f t="shared" ca="1" si="7"/>
        <v/>
      </c>
      <c r="C420" s="133" t="str">
        <f ca="1">'Loan 1'!D435</f>
        <v/>
      </c>
      <c r="D420" s="133" t="str">
        <f ca="1">'Loan 2'!D435</f>
        <v/>
      </c>
      <c r="E420" s="133" t="str">
        <f ca="1">'Loan 3'!D435</f>
        <v/>
      </c>
      <c r="F420" s="133" t="str">
        <f ca="1">'Loan 4'!D435</f>
        <v/>
      </c>
      <c r="G420" s="133" t="str">
        <f ca="1">'Loan 5'!D435</f>
        <v/>
      </c>
    </row>
    <row r="421" spans="2:7" ht="15" thickBot="1" x14ac:dyDescent="0.35">
      <c r="B421" s="132" t="str">
        <f t="shared" ca="1" si="7"/>
        <v/>
      </c>
      <c r="C421" s="133" t="str">
        <f ca="1">'Loan 1'!D436</f>
        <v/>
      </c>
      <c r="D421" s="133" t="str">
        <f ca="1">'Loan 2'!D436</f>
        <v/>
      </c>
      <c r="E421" s="133" t="str">
        <f ca="1">'Loan 3'!D436</f>
        <v/>
      </c>
      <c r="F421" s="133" t="str">
        <f ca="1">'Loan 4'!D436</f>
        <v/>
      </c>
      <c r="G421" s="133" t="str">
        <f ca="1">'Loan 5'!D436</f>
        <v/>
      </c>
    </row>
    <row r="422" spans="2:7" ht="15" thickBot="1" x14ac:dyDescent="0.35">
      <c r="B422" s="132" t="str">
        <f t="shared" ca="1" si="7"/>
        <v/>
      </c>
      <c r="C422" s="133" t="str">
        <f ca="1">'Loan 1'!D437</f>
        <v/>
      </c>
      <c r="D422" s="133" t="str">
        <f ca="1">'Loan 2'!D437</f>
        <v/>
      </c>
      <c r="E422" s="133" t="str">
        <f ca="1">'Loan 3'!D437</f>
        <v/>
      </c>
      <c r="F422" s="133" t="str">
        <f ca="1">'Loan 4'!D437</f>
        <v/>
      </c>
      <c r="G422" s="133" t="str">
        <f ca="1">'Loan 5'!D437</f>
        <v/>
      </c>
    </row>
    <row r="423" spans="2:7" ht="15" thickBot="1" x14ac:dyDescent="0.35">
      <c r="B423" s="132" t="str">
        <f t="shared" ca="1" si="7"/>
        <v/>
      </c>
      <c r="C423" s="133" t="str">
        <f ca="1">'Loan 1'!D438</f>
        <v/>
      </c>
      <c r="D423" s="133" t="str">
        <f ca="1">'Loan 2'!D438</f>
        <v/>
      </c>
      <c r="E423" s="133" t="str">
        <f ca="1">'Loan 3'!D438</f>
        <v/>
      </c>
      <c r="F423" s="133" t="str">
        <f ca="1">'Loan 4'!D438</f>
        <v/>
      </c>
      <c r="G423" s="133" t="str">
        <f ca="1">'Loan 5'!D438</f>
        <v/>
      </c>
    </row>
    <row r="424" spans="2:7" ht="15" thickBot="1" x14ac:dyDescent="0.35">
      <c r="B424" s="132" t="str">
        <f t="shared" ca="1" si="7"/>
        <v/>
      </c>
      <c r="C424" s="133" t="str">
        <f ca="1">'Loan 1'!D439</f>
        <v/>
      </c>
      <c r="D424" s="133" t="str">
        <f ca="1">'Loan 2'!D439</f>
        <v/>
      </c>
      <c r="E424" s="133" t="str">
        <f ca="1">'Loan 3'!D439</f>
        <v/>
      </c>
      <c r="F424" s="133" t="str">
        <f ca="1">'Loan 4'!D439</f>
        <v/>
      </c>
      <c r="G424" s="133" t="str">
        <f ca="1">'Loan 5'!D439</f>
        <v/>
      </c>
    </row>
    <row r="425" spans="2:7" ht="15" thickBot="1" x14ac:dyDescent="0.35">
      <c r="B425" s="132" t="str">
        <f t="shared" ca="1" si="7"/>
        <v/>
      </c>
      <c r="C425" s="133" t="str">
        <f ca="1">'Loan 1'!D440</f>
        <v/>
      </c>
      <c r="D425" s="133" t="str">
        <f ca="1">'Loan 2'!D440</f>
        <v/>
      </c>
      <c r="E425" s="133" t="str">
        <f ca="1">'Loan 3'!D440</f>
        <v/>
      </c>
      <c r="F425" s="133" t="str">
        <f ca="1">'Loan 4'!D440</f>
        <v/>
      </c>
      <c r="G425" s="133" t="str">
        <f ca="1">'Loan 5'!D440</f>
        <v/>
      </c>
    </row>
    <row r="426" spans="2:7" ht="15" thickBot="1" x14ac:dyDescent="0.35">
      <c r="B426" s="132" t="str">
        <f t="shared" ca="1" si="7"/>
        <v/>
      </c>
      <c r="C426" s="133" t="str">
        <f ca="1">'Loan 1'!D441</f>
        <v/>
      </c>
      <c r="D426" s="133" t="str">
        <f ca="1">'Loan 2'!D441</f>
        <v/>
      </c>
      <c r="E426" s="133" t="str">
        <f ca="1">'Loan 3'!D441</f>
        <v/>
      </c>
      <c r="F426" s="133" t="str">
        <f ca="1">'Loan 4'!D441</f>
        <v/>
      </c>
      <c r="G426" s="133" t="str">
        <f ca="1">'Loan 5'!D441</f>
        <v/>
      </c>
    </row>
    <row r="427" spans="2:7" ht="15" thickBot="1" x14ac:dyDescent="0.35">
      <c r="B427" s="132" t="str">
        <f t="shared" ca="1" si="7"/>
        <v/>
      </c>
      <c r="C427" s="133" t="str">
        <f ca="1">'Loan 1'!D442</f>
        <v/>
      </c>
      <c r="D427" s="133" t="str">
        <f ca="1">'Loan 2'!D442</f>
        <v/>
      </c>
      <c r="E427" s="133" t="str">
        <f ca="1">'Loan 3'!D442</f>
        <v/>
      </c>
      <c r="F427" s="133" t="str">
        <f ca="1">'Loan 4'!D442</f>
        <v/>
      </c>
      <c r="G427" s="133" t="str">
        <f ca="1">'Loan 5'!D442</f>
        <v/>
      </c>
    </row>
    <row r="428" spans="2:7" ht="15" thickBot="1" x14ac:dyDescent="0.35">
      <c r="B428" s="132" t="str">
        <f t="shared" ca="1" si="7"/>
        <v/>
      </c>
      <c r="C428" s="133" t="str">
        <f ca="1">'Loan 1'!D443</f>
        <v/>
      </c>
      <c r="D428" s="133" t="str">
        <f ca="1">'Loan 2'!D443</f>
        <v/>
      </c>
      <c r="E428" s="133" t="str">
        <f ca="1">'Loan 3'!D443</f>
        <v/>
      </c>
      <c r="F428" s="133" t="str">
        <f ca="1">'Loan 4'!D443</f>
        <v/>
      </c>
      <c r="G428" s="133" t="str">
        <f ca="1">'Loan 5'!D443</f>
        <v/>
      </c>
    </row>
    <row r="429" spans="2:7" ht="15" thickBot="1" x14ac:dyDescent="0.35">
      <c r="B429" s="132" t="str">
        <f t="shared" ca="1" si="7"/>
        <v/>
      </c>
      <c r="C429" s="133" t="str">
        <f ca="1">'Loan 1'!D444</f>
        <v/>
      </c>
      <c r="D429" s="133" t="str">
        <f ca="1">'Loan 2'!D444</f>
        <v/>
      </c>
      <c r="E429" s="133" t="str">
        <f ca="1">'Loan 3'!D444</f>
        <v/>
      </c>
      <c r="F429" s="133" t="str">
        <f ca="1">'Loan 4'!D444</f>
        <v/>
      </c>
      <c r="G429" s="133" t="str">
        <f ca="1">'Loan 5'!D444</f>
        <v/>
      </c>
    </row>
    <row r="430" spans="2:7" ht="15" thickBot="1" x14ac:dyDescent="0.35">
      <c r="B430" s="132" t="str">
        <f t="shared" ca="1" si="7"/>
        <v/>
      </c>
      <c r="C430" s="133" t="str">
        <f ca="1">'Loan 1'!D445</f>
        <v/>
      </c>
      <c r="D430" s="133" t="str">
        <f ca="1">'Loan 2'!D445</f>
        <v/>
      </c>
      <c r="E430" s="133" t="str">
        <f ca="1">'Loan 3'!D445</f>
        <v/>
      </c>
      <c r="F430" s="133" t="str">
        <f ca="1">'Loan 4'!D445</f>
        <v/>
      </c>
      <c r="G430" s="133" t="str">
        <f ca="1">'Loan 5'!D445</f>
        <v/>
      </c>
    </row>
    <row r="431" spans="2:7" ht="15" thickBot="1" x14ac:dyDescent="0.35">
      <c r="B431" s="132" t="str">
        <f t="shared" ca="1" si="7"/>
        <v/>
      </c>
      <c r="C431" s="133" t="str">
        <f ca="1">'Loan 1'!D446</f>
        <v/>
      </c>
      <c r="D431" s="133" t="str">
        <f ca="1">'Loan 2'!D446</f>
        <v/>
      </c>
      <c r="E431" s="133" t="str">
        <f ca="1">'Loan 3'!D446</f>
        <v/>
      </c>
      <c r="F431" s="133" t="str">
        <f ca="1">'Loan 4'!D446</f>
        <v/>
      </c>
      <c r="G431" s="133" t="str">
        <f ca="1">'Loan 5'!D446</f>
        <v/>
      </c>
    </row>
    <row r="432" spans="2:7" ht="15" thickBot="1" x14ac:dyDescent="0.35">
      <c r="B432" s="132" t="str">
        <f t="shared" ca="1" si="7"/>
        <v/>
      </c>
      <c r="C432" s="133" t="str">
        <f ca="1">'Loan 1'!D447</f>
        <v/>
      </c>
      <c r="D432" s="133" t="str">
        <f ca="1">'Loan 2'!D447</f>
        <v/>
      </c>
      <c r="E432" s="133" t="str">
        <f ca="1">'Loan 3'!D447</f>
        <v/>
      </c>
      <c r="F432" s="133" t="str">
        <f ca="1">'Loan 4'!D447</f>
        <v/>
      </c>
      <c r="G432" s="133" t="str">
        <f ca="1">'Loan 5'!D447</f>
        <v/>
      </c>
    </row>
    <row r="433" spans="2:7" ht="15" thickBot="1" x14ac:dyDescent="0.35">
      <c r="B433" s="132" t="str">
        <f t="shared" ca="1" si="7"/>
        <v/>
      </c>
      <c r="C433" s="133" t="str">
        <f ca="1">'Loan 1'!D448</f>
        <v/>
      </c>
      <c r="D433" s="133" t="str">
        <f ca="1">'Loan 2'!D448</f>
        <v/>
      </c>
      <c r="E433" s="133" t="str">
        <f ca="1">'Loan 3'!D448</f>
        <v/>
      </c>
      <c r="F433" s="133" t="str">
        <f ca="1">'Loan 4'!D448</f>
        <v/>
      </c>
      <c r="G433" s="133" t="str">
        <f ca="1">'Loan 5'!D448</f>
        <v/>
      </c>
    </row>
    <row r="434" spans="2:7" ht="15" thickBot="1" x14ac:dyDescent="0.35">
      <c r="B434" s="132" t="str">
        <f t="shared" ca="1" si="7"/>
        <v/>
      </c>
      <c r="C434" s="133" t="str">
        <f ca="1">'Loan 1'!D449</f>
        <v/>
      </c>
      <c r="D434" s="133" t="str">
        <f ca="1">'Loan 2'!D449</f>
        <v/>
      </c>
      <c r="E434" s="133" t="str">
        <f ca="1">'Loan 3'!D449</f>
        <v/>
      </c>
      <c r="F434" s="133" t="str">
        <f ca="1">'Loan 4'!D449</f>
        <v/>
      </c>
      <c r="G434" s="133" t="str">
        <f ca="1">'Loan 5'!D449</f>
        <v/>
      </c>
    </row>
    <row r="435" spans="2:7" ht="15" thickBot="1" x14ac:dyDescent="0.35">
      <c r="B435" s="132" t="str">
        <f t="shared" ca="1" si="7"/>
        <v/>
      </c>
      <c r="C435" s="133" t="str">
        <f ca="1">'Loan 1'!D450</f>
        <v/>
      </c>
      <c r="D435" s="133" t="str">
        <f ca="1">'Loan 2'!D450</f>
        <v/>
      </c>
      <c r="E435" s="133" t="str">
        <f ca="1">'Loan 3'!D450</f>
        <v/>
      </c>
      <c r="F435" s="133" t="str">
        <f ca="1">'Loan 4'!D450</f>
        <v/>
      </c>
      <c r="G435" s="133" t="str">
        <f ca="1">'Loan 5'!D450</f>
        <v/>
      </c>
    </row>
    <row r="436" spans="2:7" ht="15" thickBot="1" x14ac:dyDescent="0.35">
      <c r="B436" s="132" t="str">
        <f t="shared" ca="1" si="7"/>
        <v/>
      </c>
      <c r="C436" s="133" t="str">
        <f ca="1">'Loan 1'!D451</f>
        <v/>
      </c>
      <c r="D436" s="133" t="str">
        <f ca="1">'Loan 2'!D451</f>
        <v/>
      </c>
      <c r="E436" s="133" t="str">
        <f ca="1">'Loan 3'!D451</f>
        <v/>
      </c>
      <c r="F436" s="133" t="str">
        <f ca="1">'Loan 4'!D451</f>
        <v/>
      </c>
      <c r="G436" s="133" t="str">
        <f ca="1">'Loan 5'!D451</f>
        <v/>
      </c>
    </row>
    <row r="437" spans="2:7" ht="15" thickBot="1" x14ac:dyDescent="0.35">
      <c r="B437" s="132" t="str">
        <f t="shared" ca="1" si="7"/>
        <v/>
      </c>
      <c r="C437" s="133" t="str">
        <f ca="1">'Loan 1'!D452</f>
        <v/>
      </c>
      <c r="D437" s="133" t="str">
        <f ca="1">'Loan 2'!D452</f>
        <v/>
      </c>
      <c r="E437" s="133" t="str">
        <f ca="1">'Loan 3'!D452</f>
        <v/>
      </c>
      <c r="F437" s="133" t="str">
        <f ca="1">'Loan 4'!D452</f>
        <v/>
      </c>
      <c r="G437" s="133" t="str">
        <f ca="1">'Loan 5'!D452</f>
        <v/>
      </c>
    </row>
    <row r="438" spans="2:7" ht="15" thickBot="1" x14ac:dyDescent="0.35">
      <c r="B438" s="132" t="str">
        <f t="shared" ca="1" si="7"/>
        <v/>
      </c>
      <c r="C438" s="133" t="str">
        <f ca="1">'Loan 1'!D453</f>
        <v/>
      </c>
      <c r="D438" s="133" t="str">
        <f ca="1">'Loan 2'!D453</f>
        <v/>
      </c>
      <c r="E438" s="133" t="str">
        <f ca="1">'Loan 3'!D453</f>
        <v/>
      </c>
      <c r="F438" s="133" t="str">
        <f ca="1">'Loan 4'!D453</f>
        <v/>
      </c>
      <c r="G438" s="133" t="str">
        <f ca="1">'Loan 5'!D453</f>
        <v/>
      </c>
    </row>
    <row r="439" spans="2:7" ht="15" thickBot="1" x14ac:dyDescent="0.35">
      <c r="B439" s="132" t="str">
        <f t="shared" ca="1" si="7"/>
        <v/>
      </c>
      <c r="C439" s="133" t="str">
        <f ca="1">'Loan 1'!D454</f>
        <v/>
      </c>
      <c r="D439" s="133" t="str">
        <f ca="1">'Loan 2'!D454</f>
        <v/>
      </c>
      <c r="E439" s="133" t="str">
        <f ca="1">'Loan 3'!D454</f>
        <v/>
      </c>
      <c r="F439" s="133" t="str">
        <f ca="1">'Loan 4'!D454</f>
        <v/>
      </c>
      <c r="G439" s="133" t="str">
        <f ca="1">'Loan 5'!D454</f>
        <v/>
      </c>
    </row>
    <row r="440" spans="2:7" ht="15" thickBot="1" x14ac:dyDescent="0.35">
      <c r="B440" s="132" t="str">
        <f t="shared" ca="1" si="7"/>
        <v/>
      </c>
      <c r="C440" s="133" t="str">
        <f ca="1">'Loan 1'!D455</f>
        <v/>
      </c>
      <c r="D440" s="133" t="str">
        <f ca="1">'Loan 2'!D455</f>
        <v/>
      </c>
      <c r="E440" s="133" t="str">
        <f ca="1">'Loan 3'!D455</f>
        <v/>
      </c>
      <c r="F440" s="133" t="str">
        <f ca="1">'Loan 4'!D455</f>
        <v/>
      </c>
      <c r="G440" s="133" t="str">
        <f ca="1">'Loan 5'!D455</f>
        <v/>
      </c>
    </row>
    <row r="441" spans="2:7" ht="15" thickBot="1" x14ac:dyDescent="0.35">
      <c r="B441" s="132" t="str">
        <f t="shared" ca="1" si="7"/>
        <v/>
      </c>
      <c r="C441" s="133" t="str">
        <f ca="1">'Loan 1'!D456</f>
        <v/>
      </c>
      <c r="D441" s="133" t="str">
        <f ca="1">'Loan 2'!D456</f>
        <v/>
      </c>
      <c r="E441" s="133" t="str">
        <f ca="1">'Loan 3'!D456</f>
        <v/>
      </c>
      <c r="F441" s="133" t="str">
        <f ca="1">'Loan 4'!D456</f>
        <v/>
      </c>
      <c r="G441" s="133" t="str">
        <f ca="1">'Loan 5'!D456</f>
        <v/>
      </c>
    </row>
    <row r="442" spans="2:7" ht="15" thickBot="1" x14ac:dyDescent="0.35">
      <c r="B442" s="132" t="str">
        <f t="shared" ca="1" si="7"/>
        <v/>
      </c>
      <c r="C442" s="133" t="str">
        <f ca="1">'Loan 1'!D457</f>
        <v/>
      </c>
      <c r="D442" s="133" t="str">
        <f ca="1">'Loan 2'!D457</f>
        <v/>
      </c>
      <c r="E442" s="133" t="str">
        <f ca="1">'Loan 3'!D457</f>
        <v/>
      </c>
      <c r="F442" s="133" t="str">
        <f ca="1">'Loan 4'!D457</f>
        <v/>
      </c>
      <c r="G442" s="133" t="str">
        <f ca="1">'Loan 5'!D457</f>
        <v/>
      </c>
    </row>
    <row r="443" spans="2:7" ht="15" thickBot="1" x14ac:dyDescent="0.35">
      <c r="B443" s="132" t="str">
        <f t="shared" ca="1" si="7"/>
        <v/>
      </c>
      <c r="C443" s="133" t="str">
        <f ca="1">'Loan 1'!D458</f>
        <v/>
      </c>
      <c r="D443" s="133" t="str">
        <f ca="1">'Loan 2'!D458</f>
        <v/>
      </c>
      <c r="E443" s="133" t="str">
        <f ca="1">'Loan 3'!D458</f>
        <v/>
      </c>
      <c r="F443" s="133" t="str">
        <f ca="1">'Loan 4'!D458</f>
        <v/>
      </c>
      <c r="G443" s="133" t="str">
        <f ca="1">'Loan 5'!D458</f>
        <v/>
      </c>
    </row>
    <row r="444" spans="2:7" ht="15" thickBot="1" x14ac:dyDescent="0.35">
      <c r="B444" s="132" t="str">
        <f t="shared" ca="1" si="7"/>
        <v/>
      </c>
      <c r="C444" s="133" t="str">
        <f ca="1">'Loan 1'!D459</f>
        <v/>
      </c>
      <c r="D444" s="133" t="str">
        <f ca="1">'Loan 2'!D459</f>
        <v/>
      </c>
      <c r="E444" s="133" t="str">
        <f ca="1">'Loan 3'!D459</f>
        <v/>
      </c>
      <c r="F444" s="133" t="str">
        <f ca="1">'Loan 4'!D459</f>
        <v/>
      </c>
      <c r="G444" s="133" t="str">
        <f ca="1">'Loan 5'!D459</f>
        <v/>
      </c>
    </row>
    <row r="445" spans="2:7" ht="15" thickBot="1" x14ac:dyDescent="0.35">
      <c r="B445" s="132" t="str">
        <f t="shared" ca="1" si="7"/>
        <v/>
      </c>
      <c r="C445" s="133" t="str">
        <f ca="1">'Loan 1'!D460</f>
        <v/>
      </c>
      <c r="D445" s="133" t="str">
        <f ca="1">'Loan 2'!D460</f>
        <v/>
      </c>
      <c r="E445" s="133" t="str">
        <f ca="1">'Loan 3'!D460</f>
        <v/>
      </c>
      <c r="F445" s="133" t="str">
        <f ca="1">'Loan 4'!D460</f>
        <v/>
      </c>
      <c r="G445" s="133" t="str">
        <f ca="1">'Loan 5'!D460</f>
        <v/>
      </c>
    </row>
    <row r="446" spans="2:7" ht="15" thickBot="1" x14ac:dyDescent="0.35">
      <c r="B446" s="132" t="str">
        <f t="shared" ca="1" si="7"/>
        <v/>
      </c>
      <c r="C446" s="133" t="str">
        <f ca="1">'Loan 1'!D461</f>
        <v/>
      </c>
      <c r="D446" s="133" t="str">
        <f ca="1">'Loan 2'!D461</f>
        <v/>
      </c>
      <c r="E446" s="133" t="str">
        <f ca="1">'Loan 3'!D461</f>
        <v/>
      </c>
      <c r="F446" s="133" t="str">
        <f ca="1">'Loan 4'!D461</f>
        <v/>
      </c>
      <c r="G446" s="133" t="str">
        <f ca="1">'Loan 5'!D461</f>
        <v/>
      </c>
    </row>
    <row r="447" spans="2:7" ht="15" thickBot="1" x14ac:dyDescent="0.35">
      <c r="B447" s="132" t="str">
        <f t="shared" ca="1" si="7"/>
        <v/>
      </c>
      <c r="C447" s="133" t="str">
        <f ca="1">'Loan 1'!D462</f>
        <v/>
      </c>
      <c r="D447" s="133" t="str">
        <f ca="1">'Loan 2'!D462</f>
        <v/>
      </c>
      <c r="E447" s="133" t="str">
        <f ca="1">'Loan 3'!D462</f>
        <v/>
      </c>
      <c r="F447" s="133" t="str">
        <f ca="1">'Loan 4'!D462</f>
        <v/>
      </c>
      <c r="G447" s="133" t="str">
        <f ca="1">'Loan 5'!D462</f>
        <v/>
      </c>
    </row>
    <row r="448" spans="2:7" ht="15" thickBot="1" x14ac:dyDescent="0.35">
      <c r="B448" s="132" t="str">
        <f t="shared" ca="1" si="7"/>
        <v/>
      </c>
      <c r="C448" s="133" t="str">
        <f ca="1">'Loan 1'!D463</f>
        <v/>
      </c>
      <c r="D448" s="133" t="str">
        <f ca="1">'Loan 2'!D463</f>
        <v/>
      </c>
      <c r="E448" s="133" t="str">
        <f ca="1">'Loan 3'!D463</f>
        <v/>
      </c>
      <c r="F448" s="133" t="str">
        <f ca="1">'Loan 4'!D463</f>
        <v/>
      </c>
      <c r="G448" s="133" t="str">
        <f ca="1">'Loan 5'!D463</f>
        <v/>
      </c>
    </row>
    <row r="449" spans="2:7" ht="15" thickBot="1" x14ac:dyDescent="0.35">
      <c r="B449" s="132" t="str">
        <f t="shared" ca="1" si="7"/>
        <v/>
      </c>
      <c r="C449" s="133" t="str">
        <f ca="1">'Loan 1'!D464</f>
        <v/>
      </c>
      <c r="D449" s="133" t="str">
        <f ca="1">'Loan 2'!D464</f>
        <v/>
      </c>
      <c r="E449" s="133" t="str">
        <f ca="1">'Loan 3'!D464</f>
        <v/>
      </c>
      <c r="F449" s="133" t="str">
        <f ca="1">'Loan 4'!D464</f>
        <v/>
      </c>
      <c r="G449" s="133" t="str">
        <f ca="1">'Loan 5'!D464</f>
        <v/>
      </c>
    </row>
    <row r="450" spans="2:7" ht="15" thickBot="1" x14ac:dyDescent="0.35">
      <c r="B450" s="132" t="str">
        <f t="shared" ca="1" si="7"/>
        <v/>
      </c>
      <c r="C450" s="133" t="str">
        <f ca="1">'Loan 1'!D465</f>
        <v/>
      </c>
      <c r="D450" s="133" t="str">
        <f ca="1">'Loan 2'!D465</f>
        <v/>
      </c>
      <c r="E450" s="133" t="str">
        <f ca="1">'Loan 3'!D465</f>
        <v/>
      </c>
      <c r="F450" s="133" t="str">
        <f ca="1">'Loan 4'!D465</f>
        <v/>
      </c>
      <c r="G450" s="133" t="str">
        <f ca="1">'Loan 5'!D465</f>
        <v/>
      </c>
    </row>
    <row r="451" spans="2:7" ht="15" thickBot="1" x14ac:dyDescent="0.35">
      <c r="B451" s="132" t="str">
        <f t="shared" ca="1" si="7"/>
        <v/>
      </c>
      <c r="C451" s="133" t="str">
        <f ca="1">'Loan 1'!D466</f>
        <v/>
      </c>
      <c r="D451" s="133" t="str">
        <f ca="1">'Loan 2'!D466</f>
        <v/>
      </c>
      <c r="E451" s="133" t="str">
        <f ca="1">'Loan 3'!D466</f>
        <v/>
      </c>
      <c r="F451" s="133" t="str">
        <f ca="1">'Loan 4'!D466</f>
        <v/>
      </c>
      <c r="G451" s="133" t="str">
        <f ca="1">'Loan 5'!D466</f>
        <v/>
      </c>
    </row>
    <row r="452" spans="2:7" ht="15" thickBot="1" x14ac:dyDescent="0.35">
      <c r="B452" s="132" t="str">
        <f t="shared" ca="1" si="7"/>
        <v/>
      </c>
      <c r="C452" s="133" t="str">
        <f ca="1">'Loan 1'!D467</f>
        <v/>
      </c>
      <c r="D452" s="133" t="str">
        <f ca="1">'Loan 2'!D467</f>
        <v/>
      </c>
      <c r="E452" s="133" t="str">
        <f ca="1">'Loan 3'!D467</f>
        <v/>
      </c>
      <c r="F452" s="133" t="str">
        <f ca="1">'Loan 4'!D467</f>
        <v/>
      </c>
      <c r="G452" s="133" t="str">
        <f ca="1">'Loan 5'!D467</f>
        <v/>
      </c>
    </row>
    <row r="453" spans="2:7" ht="15" thickBot="1" x14ac:dyDescent="0.35">
      <c r="B453" s="132" t="str">
        <f t="shared" ca="1" si="7"/>
        <v/>
      </c>
      <c r="C453" s="133" t="str">
        <f ca="1">'Loan 1'!D468</f>
        <v/>
      </c>
      <c r="D453" s="133" t="str">
        <f ca="1">'Loan 2'!D468</f>
        <v/>
      </c>
      <c r="E453" s="133" t="str">
        <f ca="1">'Loan 3'!D468</f>
        <v/>
      </c>
      <c r="F453" s="133" t="str">
        <f ca="1">'Loan 4'!D468</f>
        <v/>
      </c>
      <c r="G453" s="133" t="str">
        <f ca="1">'Loan 5'!D468</f>
        <v/>
      </c>
    </row>
    <row r="454" spans="2:7" ht="15" thickBot="1" x14ac:dyDescent="0.35">
      <c r="B454" s="132" t="str">
        <f t="shared" ca="1" si="7"/>
        <v/>
      </c>
      <c r="C454" s="133" t="str">
        <f ca="1">'Loan 1'!D469</f>
        <v/>
      </c>
      <c r="D454" s="133" t="str">
        <f ca="1">'Loan 2'!D469</f>
        <v/>
      </c>
      <c r="E454" s="133" t="str">
        <f ca="1">'Loan 3'!D469</f>
        <v/>
      </c>
      <c r="F454" s="133" t="str">
        <f ca="1">'Loan 4'!D469</f>
        <v/>
      </c>
      <c r="G454" s="133" t="str">
        <f ca="1">'Loan 5'!D469</f>
        <v/>
      </c>
    </row>
    <row r="455" spans="2:7" ht="15" thickBot="1" x14ac:dyDescent="0.35">
      <c r="B455" s="132" t="str">
        <f t="shared" ca="1" si="7"/>
        <v/>
      </c>
      <c r="C455" s="133" t="str">
        <f ca="1">'Loan 1'!D470</f>
        <v/>
      </c>
      <c r="D455" s="133" t="str">
        <f ca="1">'Loan 2'!D470</f>
        <v/>
      </c>
      <c r="E455" s="133" t="str">
        <f ca="1">'Loan 3'!D470</f>
        <v/>
      </c>
      <c r="F455" s="133" t="str">
        <f ca="1">'Loan 4'!D470</f>
        <v/>
      </c>
      <c r="G455" s="133" t="str">
        <f ca="1">'Loan 5'!D470</f>
        <v/>
      </c>
    </row>
    <row r="456" spans="2:7" ht="15" thickBot="1" x14ac:dyDescent="0.35">
      <c r="B456" s="132" t="str">
        <f t="shared" ca="1" si="7"/>
        <v/>
      </c>
      <c r="C456" s="133" t="str">
        <f ca="1">'Loan 1'!D471</f>
        <v/>
      </c>
      <c r="D456" s="133" t="str">
        <f ca="1">'Loan 2'!D471</f>
        <v/>
      </c>
      <c r="E456" s="133" t="str">
        <f ca="1">'Loan 3'!D471</f>
        <v/>
      </c>
      <c r="F456" s="133" t="str">
        <f ca="1">'Loan 4'!D471</f>
        <v/>
      </c>
      <c r="G456" s="133" t="str">
        <f ca="1">'Loan 5'!D471</f>
        <v/>
      </c>
    </row>
    <row r="457" spans="2:7" ht="15" thickBot="1" x14ac:dyDescent="0.35">
      <c r="B457" s="132" t="str">
        <f t="shared" ca="1" si="7"/>
        <v/>
      </c>
      <c r="C457" s="133" t="str">
        <f ca="1">'Loan 1'!D472</f>
        <v/>
      </c>
      <c r="D457" s="133" t="str">
        <f ca="1">'Loan 2'!D472</f>
        <v/>
      </c>
      <c r="E457" s="133" t="str">
        <f ca="1">'Loan 3'!D472</f>
        <v/>
      </c>
      <c r="F457" s="133" t="str">
        <f ca="1">'Loan 4'!D472</f>
        <v/>
      </c>
      <c r="G457" s="133" t="str">
        <f ca="1">'Loan 5'!D472</f>
        <v/>
      </c>
    </row>
    <row r="458" spans="2:7" ht="15" thickBot="1" x14ac:dyDescent="0.35">
      <c r="B458" s="132" t="str">
        <f t="shared" ca="1" si="7"/>
        <v/>
      </c>
      <c r="C458" s="133" t="str">
        <f ca="1">'Loan 1'!D473</f>
        <v/>
      </c>
      <c r="D458" s="133" t="str">
        <f ca="1">'Loan 2'!D473</f>
        <v/>
      </c>
      <c r="E458" s="133" t="str">
        <f ca="1">'Loan 3'!D473</f>
        <v/>
      </c>
      <c r="F458" s="133" t="str">
        <f ca="1">'Loan 4'!D473</f>
        <v/>
      </c>
      <c r="G458" s="133" t="str">
        <f ca="1">'Loan 5'!D473</f>
        <v/>
      </c>
    </row>
    <row r="459" spans="2:7" ht="15" thickBot="1" x14ac:dyDescent="0.35">
      <c r="B459" s="132" t="str">
        <f t="shared" ref="B459:B522" ca="1" si="8">IF(AND(C459="",D459="",E459="",F459="",G459=""),"",B458+1)</f>
        <v/>
      </c>
      <c r="C459" s="133" t="str">
        <f ca="1">'Loan 1'!D474</f>
        <v/>
      </c>
      <c r="D459" s="133" t="str">
        <f ca="1">'Loan 2'!D474</f>
        <v/>
      </c>
      <c r="E459" s="133" t="str">
        <f ca="1">'Loan 3'!D474</f>
        <v/>
      </c>
      <c r="F459" s="133" t="str">
        <f ca="1">'Loan 4'!D474</f>
        <v/>
      </c>
      <c r="G459" s="133" t="str">
        <f ca="1">'Loan 5'!D474</f>
        <v/>
      </c>
    </row>
    <row r="460" spans="2:7" ht="15" thickBot="1" x14ac:dyDescent="0.35">
      <c r="B460" s="132" t="str">
        <f t="shared" ca="1" si="8"/>
        <v/>
      </c>
      <c r="C460" s="133" t="str">
        <f ca="1">'Loan 1'!D475</f>
        <v/>
      </c>
      <c r="D460" s="133" t="str">
        <f ca="1">'Loan 2'!D475</f>
        <v/>
      </c>
      <c r="E460" s="133" t="str">
        <f ca="1">'Loan 3'!D475</f>
        <v/>
      </c>
      <c r="F460" s="133" t="str">
        <f ca="1">'Loan 4'!D475</f>
        <v/>
      </c>
      <c r="G460" s="133" t="str">
        <f ca="1">'Loan 5'!D475</f>
        <v/>
      </c>
    </row>
    <row r="461" spans="2:7" ht="15" thickBot="1" x14ac:dyDescent="0.35">
      <c r="B461" s="132" t="str">
        <f t="shared" ca="1" si="8"/>
        <v/>
      </c>
      <c r="C461" s="133" t="str">
        <f ca="1">'Loan 1'!D476</f>
        <v/>
      </c>
      <c r="D461" s="133" t="str">
        <f ca="1">'Loan 2'!D476</f>
        <v/>
      </c>
      <c r="E461" s="133" t="str">
        <f ca="1">'Loan 3'!D476</f>
        <v/>
      </c>
      <c r="F461" s="133" t="str">
        <f ca="1">'Loan 4'!D476</f>
        <v/>
      </c>
      <c r="G461" s="133" t="str">
        <f ca="1">'Loan 5'!D476</f>
        <v/>
      </c>
    </row>
    <row r="462" spans="2:7" ht="15" thickBot="1" x14ac:dyDescent="0.35">
      <c r="B462" s="132" t="str">
        <f t="shared" ca="1" si="8"/>
        <v/>
      </c>
      <c r="C462" s="133" t="str">
        <f ca="1">'Loan 1'!D477</f>
        <v/>
      </c>
      <c r="D462" s="133" t="str">
        <f ca="1">'Loan 2'!D477</f>
        <v/>
      </c>
      <c r="E462" s="133" t="str">
        <f ca="1">'Loan 3'!D477</f>
        <v/>
      </c>
      <c r="F462" s="133" t="str">
        <f ca="1">'Loan 4'!D477</f>
        <v/>
      </c>
      <c r="G462" s="133" t="str">
        <f ca="1">'Loan 5'!D477</f>
        <v/>
      </c>
    </row>
    <row r="463" spans="2:7" ht="15" thickBot="1" x14ac:dyDescent="0.35">
      <c r="B463" s="132" t="str">
        <f t="shared" ca="1" si="8"/>
        <v/>
      </c>
      <c r="C463" s="133" t="str">
        <f ca="1">'Loan 1'!D478</f>
        <v/>
      </c>
      <c r="D463" s="133" t="str">
        <f ca="1">'Loan 2'!D478</f>
        <v/>
      </c>
      <c r="E463" s="133" t="str">
        <f ca="1">'Loan 3'!D478</f>
        <v/>
      </c>
      <c r="F463" s="133" t="str">
        <f ca="1">'Loan 4'!D478</f>
        <v/>
      </c>
      <c r="G463" s="133" t="str">
        <f ca="1">'Loan 5'!D478</f>
        <v/>
      </c>
    </row>
    <row r="464" spans="2:7" ht="15" thickBot="1" x14ac:dyDescent="0.35">
      <c r="B464" s="132" t="str">
        <f t="shared" ca="1" si="8"/>
        <v/>
      </c>
      <c r="C464" s="133" t="str">
        <f ca="1">'Loan 1'!D479</f>
        <v/>
      </c>
      <c r="D464" s="133" t="str">
        <f ca="1">'Loan 2'!D479</f>
        <v/>
      </c>
      <c r="E464" s="133" t="str">
        <f ca="1">'Loan 3'!D479</f>
        <v/>
      </c>
      <c r="F464" s="133" t="str">
        <f ca="1">'Loan 4'!D479</f>
        <v/>
      </c>
      <c r="G464" s="133" t="str">
        <f ca="1">'Loan 5'!D479</f>
        <v/>
      </c>
    </row>
    <row r="465" spans="2:7" ht="15" thickBot="1" x14ac:dyDescent="0.35">
      <c r="B465" s="132" t="str">
        <f t="shared" ca="1" si="8"/>
        <v/>
      </c>
      <c r="C465" s="133" t="str">
        <f ca="1">'Loan 1'!D480</f>
        <v/>
      </c>
      <c r="D465" s="133" t="str">
        <f ca="1">'Loan 2'!D480</f>
        <v/>
      </c>
      <c r="E465" s="133" t="str">
        <f ca="1">'Loan 3'!D480</f>
        <v/>
      </c>
      <c r="F465" s="133" t="str">
        <f ca="1">'Loan 4'!D480</f>
        <v/>
      </c>
      <c r="G465" s="133" t="str">
        <f ca="1">'Loan 5'!D480</f>
        <v/>
      </c>
    </row>
    <row r="466" spans="2:7" ht="15" thickBot="1" x14ac:dyDescent="0.35">
      <c r="B466" s="132" t="str">
        <f t="shared" ca="1" si="8"/>
        <v/>
      </c>
      <c r="C466" s="133" t="str">
        <f ca="1">'Loan 1'!D481</f>
        <v/>
      </c>
      <c r="D466" s="133" t="str">
        <f ca="1">'Loan 2'!D481</f>
        <v/>
      </c>
      <c r="E466" s="133" t="str">
        <f ca="1">'Loan 3'!D481</f>
        <v/>
      </c>
      <c r="F466" s="133" t="str">
        <f ca="1">'Loan 4'!D481</f>
        <v/>
      </c>
      <c r="G466" s="133" t="str">
        <f ca="1">'Loan 5'!D481</f>
        <v/>
      </c>
    </row>
    <row r="467" spans="2:7" ht="15" thickBot="1" x14ac:dyDescent="0.35">
      <c r="B467" s="132" t="str">
        <f t="shared" ca="1" si="8"/>
        <v/>
      </c>
      <c r="C467" s="133" t="str">
        <f ca="1">'Loan 1'!D482</f>
        <v/>
      </c>
      <c r="D467" s="133" t="str">
        <f ca="1">'Loan 2'!D482</f>
        <v/>
      </c>
      <c r="E467" s="133" t="str">
        <f ca="1">'Loan 3'!D482</f>
        <v/>
      </c>
      <c r="F467" s="133" t="str">
        <f ca="1">'Loan 4'!D482</f>
        <v/>
      </c>
      <c r="G467" s="133" t="str">
        <f ca="1">'Loan 5'!D482</f>
        <v/>
      </c>
    </row>
    <row r="468" spans="2:7" ht="15" thickBot="1" x14ac:dyDescent="0.35">
      <c r="B468" s="132" t="str">
        <f t="shared" ca="1" si="8"/>
        <v/>
      </c>
      <c r="C468" s="133" t="str">
        <f ca="1">'Loan 1'!D483</f>
        <v/>
      </c>
      <c r="D468" s="133" t="str">
        <f ca="1">'Loan 2'!D483</f>
        <v/>
      </c>
      <c r="E468" s="133" t="str">
        <f ca="1">'Loan 3'!D483</f>
        <v/>
      </c>
      <c r="F468" s="133" t="str">
        <f ca="1">'Loan 4'!D483</f>
        <v/>
      </c>
      <c r="G468" s="133" t="str">
        <f ca="1">'Loan 5'!D483</f>
        <v/>
      </c>
    </row>
    <row r="469" spans="2:7" ht="15" thickBot="1" x14ac:dyDescent="0.35">
      <c r="B469" s="132" t="str">
        <f t="shared" ca="1" si="8"/>
        <v/>
      </c>
      <c r="C469" s="133" t="str">
        <f ca="1">'Loan 1'!D484</f>
        <v/>
      </c>
      <c r="D469" s="133" t="str">
        <f ca="1">'Loan 2'!D484</f>
        <v/>
      </c>
      <c r="E469" s="133" t="str">
        <f ca="1">'Loan 3'!D484</f>
        <v/>
      </c>
      <c r="F469" s="133" t="str">
        <f ca="1">'Loan 4'!D484</f>
        <v/>
      </c>
      <c r="G469" s="133" t="str">
        <f ca="1">'Loan 5'!D484</f>
        <v/>
      </c>
    </row>
    <row r="470" spans="2:7" ht="15" thickBot="1" x14ac:dyDescent="0.35">
      <c r="B470" s="132" t="str">
        <f t="shared" ca="1" si="8"/>
        <v/>
      </c>
      <c r="C470" s="133" t="str">
        <f ca="1">'Loan 1'!D485</f>
        <v/>
      </c>
      <c r="D470" s="133" t="str">
        <f ca="1">'Loan 2'!D485</f>
        <v/>
      </c>
      <c r="E470" s="133" t="str">
        <f ca="1">'Loan 3'!D485</f>
        <v/>
      </c>
      <c r="F470" s="133" t="str">
        <f ca="1">'Loan 4'!D485</f>
        <v/>
      </c>
      <c r="G470" s="133" t="str">
        <f ca="1">'Loan 5'!D485</f>
        <v/>
      </c>
    </row>
    <row r="471" spans="2:7" ht="15" thickBot="1" x14ac:dyDescent="0.35">
      <c r="B471" s="132" t="str">
        <f t="shared" ca="1" si="8"/>
        <v/>
      </c>
      <c r="C471" s="133" t="str">
        <f ca="1">'Loan 1'!D486</f>
        <v/>
      </c>
      <c r="D471" s="133" t="str">
        <f ca="1">'Loan 2'!D486</f>
        <v/>
      </c>
      <c r="E471" s="133" t="str">
        <f ca="1">'Loan 3'!D486</f>
        <v/>
      </c>
      <c r="F471" s="133" t="str">
        <f ca="1">'Loan 4'!D486</f>
        <v/>
      </c>
      <c r="G471" s="133" t="str">
        <f ca="1">'Loan 5'!D486</f>
        <v/>
      </c>
    </row>
    <row r="472" spans="2:7" ht="15" thickBot="1" x14ac:dyDescent="0.35">
      <c r="B472" s="132" t="str">
        <f t="shared" ca="1" si="8"/>
        <v/>
      </c>
      <c r="C472" s="133" t="str">
        <f ca="1">'Loan 1'!D487</f>
        <v/>
      </c>
      <c r="D472" s="133" t="str">
        <f ca="1">'Loan 2'!D487</f>
        <v/>
      </c>
      <c r="E472" s="133" t="str">
        <f ca="1">'Loan 3'!D487</f>
        <v/>
      </c>
      <c r="F472" s="133" t="str">
        <f ca="1">'Loan 4'!D487</f>
        <v/>
      </c>
      <c r="G472" s="133" t="str">
        <f ca="1">'Loan 5'!D487</f>
        <v/>
      </c>
    </row>
    <row r="473" spans="2:7" ht="15" thickBot="1" x14ac:dyDescent="0.35">
      <c r="B473" s="132" t="str">
        <f t="shared" ca="1" si="8"/>
        <v/>
      </c>
      <c r="C473" s="133" t="str">
        <f ca="1">'Loan 1'!D488</f>
        <v/>
      </c>
      <c r="D473" s="133" t="str">
        <f ca="1">'Loan 2'!D488</f>
        <v/>
      </c>
      <c r="E473" s="133" t="str">
        <f ca="1">'Loan 3'!D488</f>
        <v/>
      </c>
      <c r="F473" s="133" t="str">
        <f ca="1">'Loan 4'!D488</f>
        <v/>
      </c>
      <c r="G473" s="133" t="str">
        <f ca="1">'Loan 5'!D488</f>
        <v/>
      </c>
    </row>
    <row r="474" spans="2:7" ht="15" thickBot="1" x14ac:dyDescent="0.35">
      <c r="B474" s="132" t="str">
        <f t="shared" ca="1" si="8"/>
        <v/>
      </c>
      <c r="C474" s="133" t="str">
        <f ca="1">'Loan 1'!D489</f>
        <v/>
      </c>
      <c r="D474" s="133" t="str">
        <f ca="1">'Loan 2'!D489</f>
        <v/>
      </c>
      <c r="E474" s="133" t="str">
        <f ca="1">'Loan 3'!D489</f>
        <v/>
      </c>
      <c r="F474" s="133" t="str">
        <f ca="1">'Loan 4'!D489</f>
        <v/>
      </c>
      <c r="G474" s="133" t="str">
        <f ca="1">'Loan 5'!D489</f>
        <v/>
      </c>
    </row>
    <row r="475" spans="2:7" ht="15" thickBot="1" x14ac:dyDescent="0.35">
      <c r="B475" s="132" t="str">
        <f t="shared" ca="1" si="8"/>
        <v/>
      </c>
      <c r="C475" s="133" t="str">
        <f ca="1">'Loan 1'!D490</f>
        <v/>
      </c>
      <c r="D475" s="133" t="str">
        <f ca="1">'Loan 2'!D490</f>
        <v/>
      </c>
      <c r="E475" s="133" t="str">
        <f ca="1">'Loan 3'!D490</f>
        <v/>
      </c>
      <c r="F475" s="133" t="str">
        <f ca="1">'Loan 4'!D490</f>
        <v/>
      </c>
      <c r="G475" s="133" t="str">
        <f ca="1">'Loan 5'!D490</f>
        <v/>
      </c>
    </row>
    <row r="476" spans="2:7" ht="15" thickBot="1" x14ac:dyDescent="0.35">
      <c r="B476" s="132" t="str">
        <f t="shared" ca="1" si="8"/>
        <v/>
      </c>
      <c r="C476" s="133" t="str">
        <f ca="1">'Loan 1'!D491</f>
        <v/>
      </c>
      <c r="D476" s="133" t="str">
        <f ca="1">'Loan 2'!D491</f>
        <v/>
      </c>
      <c r="E476" s="133" t="str">
        <f ca="1">'Loan 3'!D491</f>
        <v/>
      </c>
      <c r="F476" s="133" t="str">
        <f ca="1">'Loan 4'!D491</f>
        <v/>
      </c>
      <c r="G476" s="133" t="str">
        <f ca="1">'Loan 5'!D491</f>
        <v/>
      </c>
    </row>
    <row r="477" spans="2:7" ht="15" thickBot="1" x14ac:dyDescent="0.35">
      <c r="B477" s="132" t="str">
        <f t="shared" ca="1" si="8"/>
        <v/>
      </c>
      <c r="C477" s="133" t="str">
        <f ca="1">'Loan 1'!D492</f>
        <v/>
      </c>
      <c r="D477" s="133" t="str">
        <f ca="1">'Loan 2'!D492</f>
        <v/>
      </c>
      <c r="E477" s="133" t="str">
        <f ca="1">'Loan 3'!D492</f>
        <v/>
      </c>
      <c r="F477" s="133" t="str">
        <f ca="1">'Loan 4'!D492</f>
        <v/>
      </c>
      <c r="G477" s="133" t="str">
        <f ca="1">'Loan 5'!D492</f>
        <v/>
      </c>
    </row>
    <row r="478" spans="2:7" ht="15" thickBot="1" x14ac:dyDescent="0.35">
      <c r="B478" s="132" t="str">
        <f t="shared" ca="1" si="8"/>
        <v/>
      </c>
      <c r="C478" s="133" t="str">
        <f ca="1">'Loan 1'!D493</f>
        <v/>
      </c>
      <c r="D478" s="133" t="str">
        <f ca="1">'Loan 2'!D493</f>
        <v/>
      </c>
      <c r="E478" s="133" t="str">
        <f ca="1">'Loan 3'!D493</f>
        <v/>
      </c>
      <c r="F478" s="133" t="str">
        <f ca="1">'Loan 4'!D493</f>
        <v/>
      </c>
      <c r="G478" s="133" t="str">
        <f ca="1">'Loan 5'!D493</f>
        <v/>
      </c>
    </row>
    <row r="479" spans="2:7" ht="15" thickBot="1" x14ac:dyDescent="0.35">
      <c r="B479" s="132" t="str">
        <f t="shared" ca="1" si="8"/>
        <v/>
      </c>
      <c r="C479" s="133" t="str">
        <f ca="1">'Loan 1'!D494</f>
        <v/>
      </c>
      <c r="D479" s="133" t="str">
        <f ca="1">'Loan 2'!D494</f>
        <v/>
      </c>
      <c r="E479" s="133" t="str">
        <f ca="1">'Loan 3'!D494</f>
        <v/>
      </c>
      <c r="F479" s="133" t="str">
        <f ca="1">'Loan 4'!D494</f>
        <v/>
      </c>
      <c r="G479" s="133" t="str">
        <f ca="1">'Loan 5'!D494</f>
        <v/>
      </c>
    </row>
    <row r="480" spans="2:7" ht="15" thickBot="1" x14ac:dyDescent="0.35">
      <c r="B480" s="132" t="str">
        <f t="shared" ca="1" si="8"/>
        <v/>
      </c>
      <c r="C480" s="133" t="str">
        <f ca="1">'Loan 1'!D495</f>
        <v/>
      </c>
      <c r="D480" s="133" t="str">
        <f ca="1">'Loan 2'!D495</f>
        <v/>
      </c>
      <c r="E480" s="133" t="str">
        <f ca="1">'Loan 3'!D495</f>
        <v/>
      </c>
      <c r="F480" s="133" t="str">
        <f ca="1">'Loan 4'!D495</f>
        <v/>
      </c>
      <c r="G480" s="133" t="str">
        <f ca="1">'Loan 5'!D495</f>
        <v/>
      </c>
    </row>
    <row r="481" spans="2:7" ht="15" thickBot="1" x14ac:dyDescent="0.35">
      <c r="B481" s="132" t="str">
        <f t="shared" ca="1" si="8"/>
        <v/>
      </c>
      <c r="C481" s="133" t="str">
        <f ca="1">'Loan 1'!D496</f>
        <v/>
      </c>
      <c r="D481" s="133" t="str">
        <f ca="1">'Loan 2'!D496</f>
        <v/>
      </c>
      <c r="E481" s="133" t="str">
        <f ca="1">'Loan 3'!D496</f>
        <v/>
      </c>
      <c r="F481" s="133" t="str">
        <f ca="1">'Loan 4'!D496</f>
        <v/>
      </c>
      <c r="G481" s="133" t="str">
        <f ca="1">'Loan 5'!D496</f>
        <v/>
      </c>
    </row>
    <row r="482" spans="2:7" ht="15" thickBot="1" x14ac:dyDescent="0.35">
      <c r="B482" s="132" t="str">
        <f t="shared" ca="1" si="8"/>
        <v/>
      </c>
      <c r="C482" s="133" t="str">
        <f ca="1">'Loan 1'!D497</f>
        <v/>
      </c>
      <c r="D482" s="133" t="str">
        <f ca="1">'Loan 2'!D497</f>
        <v/>
      </c>
      <c r="E482" s="133" t="str">
        <f ca="1">'Loan 3'!D497</f>
        <v/>
      </c>
      <c r="F482" s="133" t="str">
        <f ca="1">'Loan 4'!D497</f>
        <v/>
      </c>
      <c r="G482" s="133" t="str">
        <f ca="1">'Loan 5'!D497</f>
        <v/>
      </c>
    </row>
    <row r="483" spans="2:7" ht="15" thickBot="1" x14ac:dyDescent="0.35">
      <c r="B483" s="132" t="str">
        <f t="shared" ca="1" si="8"/>
        <v/>
      </c>
      <c r="C483" s="133" t="str">
        <f ca="1">'Loan 1'!D498</f>
        <v/>
      </c>
      <c r="D483" s="133" t="str">
        <f ca="1">'Loan 2'!D498</f>
        <v/>
      </c>
      <c r="E483" s="133" t="str">
        <f ca="1">'Loan 3'!D498</f>
        <v/>
      </c>
      <c r="F483" s="133" t="str">
        <f ca="1">'Loan 4'!D498</f>
        <v/>
      </c>
      <c r="G483" s="133" t="str">
        <f ca="1">'Loan 5'!D498</f>
        <v/>
      </c>
    </row>
    <row r="484" spans="2:7" ht="15" thickBot="1" x14ac:dyDescent="0.35">
      <c r="B484" s="132" t="str">
        <f t="shared" ca="1" si="8"/>
        <v/>
      </c>
      <c r="C484" s="133" t="str">
        <f ca="1">'Loan 1'!D499</f>
        <v/>
      </c>
      <c r="D484" s="133" t="str">
        <f ca="1">'Loan 2'!D499</f>
        <v/>
      </c>
      <c r="E484" s="133" t="str">
        <f ca="1">'Loan 3'!D499</f>
        <v/>
      </c>
      <c r="F484" s="133" t="str">
        <f ca="1">'Loan 4'!D499</f>
        <v/>
      </c>
      <c r="G484" s="133" t="str">
        <f ca="1">'Loan 5'!D499</f>
        <v/>
      </c>
    </row>
    <row r="485" spans="2:7" ht="15" thickBot="1" x14ac:dyDescent="0.35">
      <c r="B485" s="132" t="str">
        <f t="shared" ca="1" si="8"/>
        <v/>
      </c>
      <c r="C485" s="133" t="str">
        <f ca="1">'Loan 1'!D500</f>
        <v/>
      </c>
      <c r="D485" s="133" t="str">
        <f ca="1">'Loan 2'!D500</f>
        <v/>
      </c>
      <c r="E485" s="133" t="str">
        <f ca="1">'Loan 3'!D500</f>
        <v/>
      </c>
      <c r="F485" s="133" t="str">
        <f ca="1">'Loan 4'!D500</f>
        <v/>
      </c>
      <c r="G485" s="133" t="str">
        <f ca="1">'Loan 5'!D500</f>
        <v/>
      </c>
    </row>
    <row r="486" spans="2:7" ht="15" thickBot="1" x14ac:dyDescent="0.35">
      <c r="B486" s="132" t="str">
        <f t="shared" ca="1" si="8"/>
        <v/>
      </c>
      <c r="C486" s="133" t="str">
        <f ca="1">'Loan 1'!D501</f>
        <v/>
      </c>
      <c r="D486" s="133" t="str">
        <f ca="1">'Loan 2'!D501</f>
        <v/>
      </c>
      <c r="E486" s="133" t="str">
        <f ca="1">'Loan 3'!D501</f>
        <v/>
      </c>
      <c r="F486" s="133" t="str">
        <f ca="1">'Loan 4'!D501</f>
        <v/>
      </c>
      <c r="G486" s="133" t="str">
        <f ca="1">'Loan 5'!D501</f>
        <v/>
      </c>
    </row>
    <row r="487" spans="2:7" ht="15" thickBot="1" x14ac:dyDescent="0.35">
      <c r="B487" s="132" t="str">
        <f t="shared" ca="1" si="8"/>
        <v/>
      </c>
      <c r="C487" s="133" t="str">
        <f ca="1">'Loan 1'!D502</f>
        <v/>
      </c>
      <c r="D487" s="133" t="str">
        <f ca="1">'Loan 2'!D502</f>
        <v/>
      </c>
      <c r="E487" s="133" t="str">
        <f ca="1">'Loan 3'!D502</f>
        <v/>
      </c>
      <c r="F487" s="133" t="str">
        <f ca="1">'Loan 4'!D502</f>
        <v/>
      </c>
      <c r="G487" s="133" t="str">
        <f ca="1">'Loan 5'!D502</f>
        <v/>
      </c>
    </row>
    <row r="488" spans="2:7" ht="15" thickBot="1" x14ac:dyDescent="0.35">
      <c r="B488" s="132" t="str">
        <f t="shared" ca="1" si="8"/>
        <v/>
      </c>
      <c r="C488" s="133" t="str">
        <f ca="1">'Loan 1'!D503</f>
        <v/>
      </c>
      <c r="D488" s="133" t="str">
        <f ca="1">'Loan 2'!D503</f>
        <v/>
      </c>
      <c r="E488" s="133" t="str">
        <f ca="1">'Loan 3'!D503</f>
        <v/>
      </c>
      <c r="F488" s="133" t="str">
        <f ca="1">'Loan 4'!D503</f>
        <v/>
      </c>
      <c r="G488" s="133" t="str">
        <f ca="1">'Loan 5'!D503</f>
        <v/>
      </c>
    </row>
    <row r="489" spans="2:7" ht="15" thickBot="1" x14ac:dyDescent="0.35">
      <c r="B489" s="132" t="str">
        <f t="shared" ca="1" si="8"/>
        <v/>
      </c>
      <c r="C489" s="133" t="str">
        <f ca="1">'Loan 1'!D504</f>
        <v/>
      </c>
      <c r="D489" s="133" t="str">
        <f ca="1">'Loan 2'!D504</f>
        <v/>
      </c>
      <c r="E489" s="133" t="str">
        <f ca="1">'Loan 3'!D504</f>
        <v/>
      </c>
      <c r="F489" s="133" t="str">
        <f ca="1">'Loan 4'!D504</f>
        <v/>
      </c>
      <c r="G489" s="133" t="str">
        <f ca="1">'Loan 5'!D504</f>
        <v/>
      </c>
    </row>
    <row r="490" spans="2:7" ht="15" thickBot="1" x14ac:dyDescent="0.35">
      <c r="B490" s="132" t="str">
        <f t="shared" ca="1" si="8"/>
        <v/>
      </c>
      <c r="C490" s="133" t="str">
        <f ca="1">'Loan 1'!D505</f>
        <v/>
      </c>
      <c r="D490" s="133" t="str">
        <f ca="1">'Loan 2'!D505</f>
        <v/>
      </c>
      <c r="E490" s="133" t="str">
        <f ca="1">'Loan 3'!D505</f>
        <v/>
      </c>
      <c r="F490" s="133" t="str">
        <f ca="1">'Loan 4'!D505</f>
        <v/>
      </c>
      <c r="G490" s="133" t="str">
        <f ca="1">'Loan 5'!D505</f>
        <v/>
      </c>
    </row>
    <row r="491" spans="2:7" ht="15" thickBot="1" x14ac:dyDescent="0.35">
      <c r="B491" s="132" t="str">
        <f t="shared" ca="1" si="8"/>
        <v/>
      </c>
      <c r="C491" s="133" t="str">
        <f ca="1">'Loan 1'!D506</f>
        <v/>
      </c>
      <c r="D491" s="133" t="str">
        <f ca="1">'Loan 2'!D506</f>
        <v/>
      </c>
      <c r="E491" s="133" t="str">
        <f ca="1">'Loan 3'!D506</f>
        <v/>
      </c>
      <c r="F491" s="133" t="str">
        <f ca="1">'Loan 4'!D506</f>
        <v/>
      </c>
      <c r="G491" s="133" t="str">
        <f ca="1">'Loan 5'!D506</f>
        <v/>
      </c>
    </row>
    <row r="492" spans="2:7" ht="15" thickBot="1" x14ac:dyDescent="0.35">
      <c r="B492" s="132" t="str">
        <f t="shared" ca="1" si="8"/>
        <v/>
      </c>
      <c r="C492" s="133" t="str">
        <f ca="1">'Loan 1'!D507</f>
        <v/>
      </c>
      <c r="D492" s="133" t="str">
        <f ca="1">'Loan 2'!D507</f>
        <v/>
      </c>
      <c r="E492" s="133" t="str">
        <f ca="1">'Loan 3'!D507</f>
        <v/>
      </c>
      <c r="F492" s="133" t="str">
        <f ca="1">'Loan 4'!D507</f>
        <v/>
      </c>
      <c r="G492" s="133" t="str">
        <f ca="1">'Loan 5'!D507</f>
        <v/>
      </c>
    </row>
    <row r="493" spans="2:7" ht="15" thickBot="1" x14ac:dyDescent="0.35">
      <c r="B493" s="132" t="str">
        <f t="shared" ca="1" si="8"/>
        <v/>
      </c>
      <c r="C493" s="133" t="str">
        <f ca="1">'Loan 1'!D508</f>
        <v/>
      </c>
      <c r="D493" s="133" t="str">
        <f ca="1">'Loan 2'!D508</f>
        <v/>
      </c>
      <c r="E493" s="133" t="str">
        <f ca="1">'Loan 3'!D508</f>
        <v/>
      </c>
      <c r="F493" s="133" t="str">
        <f ca="1">'Loan 4'!D508</f>
        <v/>
      </c>
      <c r="G493" s="133" t="str">
        <f ca="1">'Loan 5'!D508</f>
        <v/>
      </c>
    </row>
    <row r="494" spans="2:7" ht="15" thickBot="1" x14ac:dyDescent="0.35">
      <c r="B494" s="132" t="str">
        <f t="shared" ca="1" si="8"/>
        <v/>
      </c>
      <c r="C494" s="133" t="str">
        <f ca="1">'Loan 1'!D509</f>
        <v/>
      </c>
      <c r="D494" s="133" t="str">
        <f ca="1">'Loan 2'!D509</f>
        <v/>
      </c>
      <c r="E494" s="133" t="str">
        <f ca="1">'Loan 3'!D509</f>
        <v/>
      </c>
      <c r="F494" s="133" t="str">
        <f ca="1">'Loan 4'!D509</f>
        <v/>
      </c>
      <c r="G494" s="133" t="str">
        <f ca="1">'Loan 5'!D509</f>
        <v/>
      </c>
    </row>
    <row r="495" spans="2:7" ht="15" thickBot="1" x14ac:dyDescent="0.35">
      <c r="B495" s="132" t="str">
        <f t="shared" ca="1" si="8"/>
        <v/>
      </c>
      <c r="C495" s="133" t="str">
        <f ca="1">'Loan 1'!D510</f>
        <v/>
      </c>
      <c r="D495" s="133" t="str">
        <f ca="1">'Loan 2'!D510</f>
        <v/>
      </c>
      <c r="E495" s="133" t="str">
        <f ca="1">'Loan 3'!D510</f>
        <v/>
      </c>
      <c r="F495" s="133" t="str">
        <f ca="1">'Loan 4'!D510</f>
        <v/>
      </c>
      <c r="G495" s="133" t="str">
        <f ca="1">'Loan 5'!D510</f>
        <v/>
      </c>
    </row>
    <row r="496" spans="2:7" ht="15" thickBot="1" x14ac:dyDescent="0.35">
      <c r="B496" s="132" t="str">
        <f t="shared" ca="1" si="8"/>
        <v/>
      </c>
      <c r="C496" s="133" t="str">
        <f ca="1">'Loan 1'!D511</f>
        <v/>
      </c>
      <c r="D496" s="133" t="str">
        <f ca="1">'Loan 2'!D511</f>
        <v/>
      </c>
      <c r="E496" s="133" t="str">
        <f ca="1">'Loan 3'!D511</f>
        <v/>
      </c>
      <c r="F496" s="133" t="str">
        <f ca="1">'Loan 4'!D511</f>
        <v/>
      </c>
      <c r="G496" s="133" t="str">
        <f ca="1">'Loan 5'!D511</f>
        <v/>
      </c>
    </row>
    <row r="497" spans="2:7" ht="15" thickBot="1" x14ac:dyDescent="0.35">
      <c r="B497" s="132" t="str">
        <f t="shared" ca="1" si="8"/>
        <v/>
      </c>
      <c r="C497" s="133" t="str">
        <f ca="1">'Loan 1'!D512</f>
        <v/>
      </c>
      <c r="D497" s="133" t="str">
        <f ca="1">'Loan 2'!D512</f>
        <v/>
      </c>
      <c r="E497" s="133" t="str">
        <f ca="1">'Loan 3'!D512</f>
        <v/>
      </c>
      <c r="F497" s="133" t="str">
        <f ca="1">'Loan 4'!D512</f>
        <v/>
      </c>
      <c r="G497" s="133" t="str">
        <f ca="1">'Loan 5'!D512</f>
        <v/>
      </c>
    </row>
    <row r="498" spans="2:7" ht="15" thickBot="1" x14ac:dyDescent="0.35">
      <c r="B498" s="132" t="str">
        <f t="shared" ca="1" si="8"/>
        <v/>
      </c>
      <c r="C498" s="133" t="str">
        <f ca="1">'Loan 1'!D513</f>
        <v/>
      </c>
      <c r="D498" s="133" t="str">
        <f ca="1">'Loan 2'!D513</f>
        <v/>
      </c>
      <c r="E498" s="133" t="str">
        <f ca="1">'Loan 3'!D513</f>
        <v/>
      </c>
      <c r="F498" s="133" t="str">
        <f ca="1">'Loan 4'!D513</f>
        <v/>
      </c>
      <c r="G498" s="133" t="str">
        <f ca="1">'Loan 5'!D513</f>
        <v/>
      </c>
    </row>
    <row r="499" spans="2:7" ht="15" thickBot="1" x14ac:dyDescent="0.35">
      <c r="B499" s="132" t="str">
        <f t="shared" ca="1" si="8"/>
        <v/>
      </c>
      <c r="C499" s="133" t="str">
        <f ca="1">'Loan 1'!D514</f>
        <v/>
      </c>
      <c r="D499" s="133" t="str">
        <f ca="1">'Loan 2'!D514</f>
        <v/>
      </c>
      <c r="E499" s="133" t="str">
        <f ca="1">'Loan 3'!D514</f>
        <v/>
      </c>
      <c r="F499" s="133" t="str">
        <f ca="1">'Loan 4'!D514</f>
        <v/>
      </c>
      <c r="G499" s="133" t="str">
        <f ca="1">'Loan 5'!D514</f>
        <v/>
      </c>
    </row>
    <row r="500" spans="2:7" ht="15" thickBot="1" x14ac:dyDescent="0.35">
      <c r="B500" s="132" t="str">
        <f t="shared" ca="1" si="8"/>
        <v/>
      </c>
      <c r="C500" s="133" t="str">
        <f ca="1">'Loan 1'!D515</f>
        <v/>
      </c>
      <c r="D500" s="133" t="str">
        <f ca="1">'Loan 2'!D515</f>
        <v/>
      </c>
      <c r="E500" s="133" t="str">
        <f ca="1">'Loan 3'!D515</f>
        <v/>
      </c>
      <c r="F500" s="133" t="str">
        <f ca="1">'Loan 4'!D515</f>
        <v/>
      </c>
      <c r="G500" s="133" t="str">
        <f ca="1">'Loan 5'!D515</f>
        <v/>
      </c>
    </row>
    <row r="501" spans="2:7" ht="15" thickBot="1" x14ac:dyDescent="0.35">
      <c r="B501" s="132" t="str">
        <f t="shared" ca="1" si="8"/>
        <v/>
      </c>
      <c r="C501" s="133" t="str">
        <f ca="1">'Loan 1'!D516</f>
        <v/>
      </c>
      <c r="D501" s="133" t="str">
        <f ca="1">'Loan 2'!D516</f>
        <v/>
      </c>
      <c r="E501" s="133" t="str">
        <f ca="1">'Loan 3'!D516</f>
        <v/>
      </c>
      <c r="F501" s="133" t="str">
        <f ca="1">'Loan 4'!D516</f>
        <v/>
      </c>
      <c r="G501" s="133" t="str">
        <f ca="1">'Loan 5'!D516</f>
        <v/>
      </c>
    </row>
    <row r="502" spans="2:7" ht="15" thickBot="1" x14ac:dyDescent="0.35">
      <c r="B502" s="132" t="str">
        <f t="shared" ca="1" si="8"/>
        <v/>
      </c>
      <c r="C502" s="133" t="str">
        <f ca="1">'Loan 1'!D517</f>
        <v/>
      </c>
      <c r="D502" s="133" t="str">
        <f ca="1">'Loan 2'!D517</f>
        <v/>
      </c>
      <c r="E502" s="133" t="str">
        <f ca="1">'Loan 3'!D517</f>
        <v/>
      </c>
      <c r="F502" s="133" t="str">
        <f ca="1">'Loan 4'!D517</f>
        <v/>
      </c>
      <c r="G502" s="133" t="str">
        <f ca="1">'Loan 5'!D517</f>
        <v/>
      </c>
    </row>
    <row r="503" spans="2:7" ht="15" thickBot="1" x14ac:dyDescent="0.35">
      <c r="B503" s="132" t="str">
        <f t="shared" ca="1" si="8"/>
        <v/>
      </c>
      <c r="C503" s="133" t="str">
        <f ca="1">'Loan 1'!D518</f>
        <v/>
      </c>
      <c r="D503" s="133" t="str">
        <f ca="1">'Loan 2'!D518</f>
        <v/>
      </c>
      <c r="E503" s="133" t="str">
        <f ca="1">'Loan 3'!D518</f>
        <v/>
      </c>
      <c r="F503" s="133" t="str">
        <f ca="1">'Loan 4'!D518</f>
        <v/>
      </c>
      <c r="G503" s="133" t="str">
        <f ca="1">'Loan 5'!D518</f>
        <v/>
      </c>
    </row>
    <row r="504" spans="2:7" ht="15" thickBot="1" x14ac:dyDescent="0.35">
      <c r="B504" s="132" t="str">
        <f t="shared" ca="1" si="8"/>
        <v/>
      </c>
      <c r="C504" s="133" t="str">
        <f ca="1">'Loan 1'!D519</f>
        <v/>
      </c>
      <c r="D504" s="133" t="str">
        <f ca="1">'Loan 2'!D519</f>
        <v/>
      </c>
      <c r="E504" s="133" t="str">
        <f ca="1">'Loan 3'!D519</f>
        <v/>
      </c>
      <c r="F504" s="133" t="str">
        <f ca="1">'Loan 4'!D519</f>
        <v/>
      </c>
      <c r="G504" s="133" t="str">
        <f ca="1">'Loan 5'!D519</f>
        <v/>
      </c>
    </row>
    <row r="505" spans="2:7" ht="15" thickBot="1" x14ac:dyDescent="0.35">
      <c r="B505" s="132" t="str">
        <f t="shared" ca="1" si="8"/>
        <v/>
      </c>
      <c r="C505" s="133" t="str">
        <f ca="1">'Loan 1'!D520</f>
        <v/>
      </c>
      <c r="D505" s="133" t="str">
        <f ca="1">'Loan 2'!D520</f>
        <v/>
      </c>
      <c r="E505" s="133" t="str">
        <f ca="1">'Loan 3'!D520</f>
        <v/>
      </c>
      <c r="F505" s="133" t="str">
        <f ca="1">'Loan 4'!D520</f>
        <v/>
      </c>
      <c r="G505" s="133" t="str">
        <f ca="1">'Loan 5'!D520</f>
        <v/>
      </c>
    </row>
    <row r="506" spans="2:7" ht="15" thickBot="1" x14ac:dyDescent="0.35">
      <c r="B506" s="132" t="str">
        <f t="shared" ca="1" si="8"/>
        <v/>
      </c>
      <c r="C506" s="133" t="str">
        <f ca="1">'Loan 1'!D521</f>
        <v/>
      </c>
      <c r="D506" s="133" t="str">
        <f ca="1">'Loan 2'!D521</f>
        <v/>
      </c>
      <c r="E506" s="133" t="str">
        <f ca="1">'Loan 3'!D521</f>
        <v/>
      </c>
      <c r="F506" s="133" t="str">
        <f ca="1">'Loan 4'!D521</f>
        <v/>
      </c>
      <c r="G506" s="133" t="str">
        <f ca="1">'Loan 5'!D521</f>
        <v/>
      </c>
    </row>
    <row r="507" spans="2:7" ht="15" thickBot="1" x14ac:dyDescent="0.35">
      <c r="B507" s="132" t="str">
        <f t="shared" ca="1" si="8"/>
        <v/>
      </c>
      <c r="C507" s="133" t="str">
        <f ca="1">'Loan 1'!D522</f>
        <v/>
      </c>
      <c r="D507" s="133" t="str">
        <f ca="1">'Loan 2'!D522</f>
        <v/>
      </c>
      <c r="E507" s="133" t="str">
        <f ca="1">'Loan 3'!D522</f>
        <v/>
      </c>
      <c r="F507" s="133" t="str">
        <f ca="1">'Loan 4'!D522</f>
        <v/>
      </c>
      <c r="G507" s="133" t="str">
        <f ca="1">'Loan 5'!D522</f>
        <v/>
      </c>
    </row>
    <row r="508" spans="2:7" ht="15" thickBot="1" x14ac:dyDescent="0.35">
      <c r="B508" s="132" t="str">
        <f t="shared" ca="1" si="8"/>
        <v/>
      </c>
      <c r="C508" s="133" t="str">
        <f ca="1">'Loan 1'!D523</f>
        <v/>
      </c>
      <c r="D508" s="133" t="str">
        <f ca="1">'Loan 2'!D523</f>
        <v/>
      </c>
      <c r="E508" s="133" t="str">
        <f ca="1">'Loan 3'!D523</f>
        <v/>
      </c>
      <c r="F508" s="133" t="str">
        <f ca="1">'Loan 4'!D523</f>
        <v/>
      </c>
      <c r="G508" s="133" t="str">
        <f ca="1">'Loan 5'!D523</f>
        <v/>
      </c>
    </row>
    <row r="509" spans="2:7" ht="15" thickBot="1" x14ac:dyDescent="0.35">
      <c r="B509" s="132" t="str">
        <f t="shared" ca="1" si="8"/>
        <v/>
      </c>
      <c r="C509" s="133" t="str">
        <f ca="1">'Loan 1'!D524</f>
        <v/>
      </c>
      <c r="D509" s="133" t="str">
        <f ca="1">'Loan 2'!D524</f>
        <v/>
      </c>
      <c r="E509" s="133" t="str">
        <f ca="1">'Loan 3'!D524</f>
        <v/>
      </c>
      <c r="F509" s="133" t="str">
        <f ca="1">'Loan 4'!D524</f>
        <v/>
      </c>
      <c r="G509" s="133" t="str">
        <f ca="1">'Loan 5'!D524</f>
        <v/>
      </c>
    </row>
    <row r="510" spans="2:7" ht="15" thickBot="1" x14ac:dyDescent="0.35">
      <c r="B510" s="132" t="str">
        <f t="shared" ca="1" si="8"/>
        <v/>
      </c>
      <c r="C510" s="133" t="str">
        <f ca="1">'Loan 1'!D525</f>
        <v/>
      </c>
      <c r="D510" s="133" t="str">
        <f ca="1">'Loan 2'!D525</f>
        <v/>
      </c>
      <c r="E510" s="133" t="str">
        <f ca="1">'Loan 3'!D525</f>
        <v/>
      </c>
      <c r="F510" s="133" t="str">
        <f ca="1">'Loan 4'!D525</f>
        <v/>
      </c>
      <c r="G510" s="133" t="str">
        <f ca="1">'Loan 5'!D525</f>
        <v/>
      </c>
    </row>
    <row r="511" spans="2:7" ht="15" thickBot="1" x14ac:dyDescent="0.35">
      <c r="B511" s="132" t="str">
        <f t="shared" ca="1" si="8"/>
        <v/>
      </c>
      <c r="C511" s="133" t="str">
        <f ca="1">'Loan 1'!D526</f>
        <v/>
      </c>
      <c r="D511" s="133" t="str">
        <f ca="1">'Loan 2'!D526</f>
        <v/>
      </c>
      <c r="E511" s="133" t="str">
        <f ca="1">'Loan 3'!D526</f>
        <v/>
      </c>
      <c r="F511" s="133" t="str">
        <f ca="1">'Loan 4'!D526</f>
        <v/>
      </c>
      <c r="G511" s="133" t="str">
        <f ca="1">'Loan 5'!D526</f>
        <v/>
      </c>
    </row>
    <row r="512" spans="2:7" ht="15" thickBot="1" x14ac:dyDescent="0.35">
      <c r="B512" s="132" t="str">
        <f t="shared" ca="1" si="8"/>
        <v/>
      </c>
      <c r="C512" s="133" t="str">
        <f ca="1">'Loan 1'!D527</f>
        <v/>
      </c>
      <c r="D512" s="133" t="str">
        <f ca="1">'Loan 2'!D527</f>
        <v/>
      </c>
      <c r="E512" s="133" t="str">
        <f ca="1">'Loan 3'!D527</f>
        <v/>
      </c>
      <c r="F512" s="133" t="str">
        <f ca="1">'Loan 4'!D527</f>
        <v/>
      </c>
      <c r="G512" s="133" t="str">
        <f ca="1">'Loan 5'!D527</f>
        <v/>
      </c>
    </row>
    <row r="513" spans="2:7" ht="15" thickBot="1" x14ac:dyDescent="0.35">
      <c r="B513" s="132" t="str">
        <f t="shared" ca="1" si="8"/>
        <v/>
      </c>
      <c r="C513" s="133" t="str">
        <f ca="1">'Loan 1'!D528</f>
        <v/>
      </c>
      <c r="D513" s="133" t="str">
        <f ca="1">'Loan 2'!D528</f>
        <v/>
      </c>
      <c r="E513" s="133" t="str">
        <f ca="1">'Loan 3'!D528</f>
        <v/>
      </c>
      <c r="F513" s="133" t="str">
        <f ca="1">'Loan 4'!D528</f>
        <v/>
      </c>
      <c r="G513" s="133" t="str">
        <f ca="1">'Loan 5'!D528</f>
        <v/>
      </c>
    </row>
    <row r="514" spans="2:7" ht="15" thickBot="1" x14ac:dyDescent="0.35">
      <c r="B514" s="132" t="str">
        <f t="shared" ca="1" si="8"/>
        <v/>
      </c>
      <c r="C514" s="133" t="str">
        <f ca="1">'Loan 1'!D529</f>
        <v/>
      </c>
      <c r="D514" s="133" t="str">
        <f ca="1">'Loan 2'!D529</f>
        <v/>
      </c>
      <c r="E514" s="133" t="str">
        <f ca="1">'Loan 3'!D529</f>
        <v/>
      </c>
      <c r="F514" s="133" t="str">
        <f ca="1">'Loan 4'!D529</f>
        <v/>
      </c>
      <c r="G514" s="133" t="str">
        <f ca="1">'Loan 5'!D529</f>
        <v/>
      </c>
    </row>
    <row r="515" spans="2:7" ht="15" thickBot="1" x14ac:dyDescent="0.35">
      <c r="B515" s="132" t="str">
        <f t="shared" ca="1" si="8"/>
        <v/>
      </c>
      <c r="C515" s="133" t="str">
        <f ca="1">'Loan 1'!D530</f>
        <v/>
      </c>
      <c r="D515" s="133" t="str">
        <f ca="1">'Loan 2'!D530</f>
        <v/>
      </c>
      <c r="E515" s="133" t="str">
        <f ca="1">'Loan 3'!D530</f>
        <v/>
      </c>
      <c r="F515" s="133" t="str">
        <f ca="1">'Loan 4'!D530</f>
        <v/>
      </c>
      <c r="G515" s="133" t="str">
        <f ca="1">'Loan 5'!D530</f>
        <v/>
      </c>
    </row>
    <row r="516" spans="2:7" ht="15" thickBot="1" x14ac:dyDescent="0.35">
      <c r="B516" s="132" t="str">
        <f t="shared" ca="1" si="8"/>
        <v/>
      </c>
      <c r="C516" s="133" t="str">
        <f ca="1">'Loan 1'!D531</f>
        <v/>
      </c>
      <c r="D516" s="133" t="str">
        <f ca="1">'Loan 2'!D531</f>
        <v/>
      </c>
      <c r="E516" s="133" t="str">
        <f ca="1">'Loan 3'!D531</f>
        <v/>
      </c>
      <c r="F516" s="133" t="str">
        <f ca="1">'Loan 4'!D531</f>
        <v/>
      </c>
      <c r="G516" s="133" t="str">
        <f ca="1">'Loan 5'!D531</f>
        <v/>
      </c>
    </row>
    <row r="517" spans="2:7" ht="15" thickBot="1" x14ac:dyDescent="0.35">
      <c r="B517" s="132" t="str">
        <f t="shared" ca="1" si="8"/>
        <v/>
      </c>
      <c r="C517" s="133" t="str">
        <f ca="1">'Loan 1'!D532</f>
        <v/>
      </c>
      <c r="D517" s="133" t="str">
        <f ca="1">'Loan 2'!D532</f>
        <v/>
      </c>
      <c r="E517" s="133" t="str">
        <f ca="1">'Loan 3'!D532</f>
        <v/>
      </c>
      <c r="F517" s="133" t="str">
        <f ca="1">'Loan 4'!D532</f>
        <v/>
      </c>
      <c r="G517" s="133" t="str">
        <f ca="1">'Loan 5'!D532</f>
        <v/>
      </c>
    </row>
    <row r="518" spans="2:7" ht="15" thickBot="1" x14ac:dyDescent="0.35">
      <c r="B518" s="132" t="str">
        <f t="shared" ca="1" si="8"/>
        <v/>
      </c>
      <c r="C518" s="133" t="str">
        <f ca="1">'Loan 1'!D533</f>
        <v/>
      </c>
      <c r="D518" s="133" t="str">
        <f ca="1">'Loan 2'!D533</f>
        <v/>
      </c>
      <c r="E518" s="133" t="str">
        <f ca="1">'Loan 3'!D533</f>
        <v/>
      </c>
      <c r="F518" s="133" t="str">
        <f ca="1">'Loan 4'!D533</f>
        <v/>
      </c>
      <c r="G518" s="133" t="str">
        <f ca="1">'Loan 5'!D533</f>
        <v/>
      </c>
    </row>
    <row r="519" spans="2:7" ht="15" thickBot="1" x14ac:dyDescent="0.35">
      <c r="B519" s="132" t="str">
        <f t="shared" ca="1" si="8"/>
        <v/>
      </c>
      <c r="C519" s="133" t="str">
        <f ca="1">'Loan 1'!D534</f>
        <v/>
      </c>
      <c r="D519" s="133" t="str">
        <f ca="1">'Loan 2'!D534</f>
        <v/>
      </c>
      <c r="E519" s="133" t="str">
        <f ca="1">'Loan 3'!D534</f>
        <v/>
      </c>
      <c r="F519" s="133" t="str">
        <f ca="1">'Loan 4'!D534</f>
        <v/>
      </c>
      <c r="G519" s="133" t="str">
        <f ca="1">'Loan 5'!D534</f>
        <v/>
      </c>
    </row>
    <row r="520" spans="2:7" ht="15" thickBot="1" x14ac:dyDescent="0.35">
      <c r="B520" s="132" t="str">
        <f t="shared" ca="1" si="8"/>
        <v/>
      </c>
      <c r="C520" s="133" t="str">
        <f ca="1">'Loan 1'!D535</f>
        <v/>
      </c>
      <c r="D520" s="133" t="str">
        <f ca="1">'Loan 2'!D535</f>
        <v/>
      </c>
      <c r="E520" s="133" t="str">
        <f ca="1">'Loan 3'!D535</f>
        <v/>
      </c>
      <c r="F520" s="133" t="str">
        <f ca="1">'Loan 4'!D535</f>
        <v/>
      </c>
      <c r="G520" s="133" t="str">
        <f ca="1">'Loan 5'!D535</f>
        <v/>
      </c>
    </row>
    <row r="521" spans="2:7" ht="15" thickBot="1" x14ac:dyDescent="0.35">
      <c r="B521" s="132" t="str">
        <f t="shared" ca="1" si="8"/>
        <v/>
      </c>
      <c r="C521" s="133" t="str">
        <f ca="1">'Loan 1'!D536</f>
        <v/>
      </c>
      <c r="D521" s="133" t="str">
        <f ca="1">'Loan 2'!D536</f>
        <v/>
      </c>
      <c r="E521" s="133" t="str">
        <f ca="1">'Loan 3'!D536</f>
        <v/>
      </c>
      <c r="F521" s="133" t="str">
        <f ca="1">'Loan 4'!D536</f>
        <v/>
      </c>
      <c r="G521" s="133" t="str">
        <f ca="1">'Loan 5'!D536</f>
        <v/>
      </c>
    </row>
    <row r="522" spans="2:7" ht="15" thickBot="1" x14ac:dyDescent="0.35">
      <c r="B522" s="132" t="str">
        <f t="shared" ca="1" si="8"/>
        <v/>
      </c>
      <c r="C522" s="133" t="str">
        <f ca="1">'Loan 1'!D537</f>
        <v/>
      </c>
      <c r="D522" s="133" t="str">
        <f ca="1">'Loan 2'!D537</f>
        <v/>
      </c>
      <c r="E522" s="133" t="str">
        <f ca="1">'Loan 3'!D537</f>
        <v/>
      </c>
      <c r="F522" s="133" t="str">
        <f ca="1">'Loan 4'!D537</f>
        <v/>
      </c>
      <c r="G522" s="133" t="str">
        <f ca="1">'Loan 5'!D537</f>
        <v/>
      </c>
    </row>
    <row r="523" spans="2:7" ht="15" thickBot="1" x14ac:dyDescent="0.35">
      <c r="B523" s="132" t="str">
        <f t="shared" ref="B523:B586" ca="1" si="9">IF(AND(C523="",D523="",E523="",F523="",G523=""),"",B522+1)</f>
        <v/>
      </c>
      <c r="C523" s="133" t="str">
        <f ca="1">'Loan 1'!D538</f>
        <v/>
      </c>
      <c r="D523" s="133" t="str">
        <f ca="1">'Loan 2'!D538</f>
        <v/>
      </c>
      <c r="E523" s="133" t="str">
        <f ca="1">'Loan 3'!D538</f>
        <v/>
      </c>
      <c r="F523" s="133" t="str">
        <f ca="1">'Loan 4'!D538</f>
        <v/>
      </c>
      <c r="G523" s="133" t="str">
        <f ca="1">'Loan 5'!D538</f>
        <v/>
      </c>
    </row>
    <row r="524" spans="2:7" ht="15" thickBot="1" x14ac:dyDescent="0.35">
      <c r="B524" s="132" t="str">
        <f t="shared" ca="1" si="9"/>
        <v/>
      </c>
      <c r="C524" s="133" t="str">
        <f ca="1">'Loan 1'!D539</f>
        <v/>
      </c>
      <c r="D524" s="133" t="str">
        <f ca="1">'Loan 2'!D539</f>
        <v/>
      </c>
      <c r="E524" s="133" t="str">
        <f ca="1">'Loan 3'!D539</f>
        <v/>
      </c>
      <c r="F524" s="133" t="str">
        <f ca="1">'Loan 4'!D539</f>
        <v/>
      </c>
      <c r="G524" s="133" t="str">
        <f ca="1">'Loan 5'!D539</f>
        <v/>
      </c>
    </row>
    <row r="525" spans="2:7" ht="15" thickBot="1" x14ac:dyDescent="0.35">
      <c r="B525" s="132" t="str">
        <f t="shared" ca="1" si="9"/>
        <v/>
      </c>
      <c r="C525" s="133" t="str">
        <f ca="1">'Loan 1'!D540</f>
        <v/>
      </c>
      <c r="D525" s="133" t="str">
        <f ca="1">'Loan 2'!D540</f>
        <v/>
      </c>
      <c r="E525" s="133" t="str">
        <f ca="1">'Loan 3'!D540</f>
        <v/>
      </c>
      <c r="F525" s="133" t="str">
        <f ca="1">'Loan 4'!D540</f>
        <v/>
      </c>
      <c r="G525" s="133" t="str">
        <f ca="1">'Loan 5'!D540</f>
        <v/>
      </c>
    </row>
    <row r="526" spans="2:7" ht="15" thickBot="1" x14ac:dyDescent="0.35">
      <c r="B526" s="132" t="str">
        <f t="shared" ca="1" si="9"/>
        <v/>
      </c>
      <c r="C526" s="133" t="str">
        <f ca="1">'Loan 1'!D541</f>
        <v/>
      </c>
      <c r="D526" s="133" t="str">
        <f ca="1">'Loan 2'!D541</f>
        <v/>
      </c>
      <c r="E526" s="133" t="str">
        <f ca="1">'Loan 3'!D541</f>
        <v/>
      </c>
      <c r="F526" s="133" t="str">
        <f ca="1">'Loan 4'!D541</f>
        <v/>
      </c>
      <c r="G526" s="133" t="str">
        <f ca="1">'Loan 5'!D541</f>
        <v/>
      </c>
    </row>
    <row r="527" spans="2:7" ht="15" thickBot="1" x14ac:dyDescent="0.35">
      <c r="B527" s="132" t="str">
        <f t="shared" ca="1" si="9"/>
        <v/>
      </c>
      <c r="C527" s="133" t="str">
        <f ca="1">'Loan 1'!D542</f>
        <v/>
      </c>
      <c r="D527" s="133" t="str">
        <f ca="1">'Loan 2'!D542</f>
        <v/>
      </c>
      <c r="E527" s="133" t="str">
        <f ca="1">'Loan 3'!D542</f>
        <v/>
      </c>
      <c r="F527" s="133" t="str">
        <f ca="1">'Loan 4'!D542</f>
        <v/>
      </c>
      <c r="G527" s="133" t="str">
        <f ca="1">'Loan 5'!D542</f>
        <v/>
      </c>
    </row>
    <row r="528" spans="2:7" ht="15" thickBot="1" x14ac:dyDescent="0.35">
      <c r="B528" s="132" t="str">
        <f t="shared" ca="1" si="9"/>
        <v/>
      </c>
      <c r="C528" s="133" t="str">
        <f ca="1">'Loan 1'!D543</f>
        <v/>
      </c>
      <c r="D528" s="133" t="str">
        <f ca="1">'Loan 2'!D543</f>
        <v/>
      </c>
      <c r="E528" s="133" t="str">
        <f ca="1">'Loan 3'!D543</f>
        <v/>
      </c>
      <c r="F528" s="133" t="str">
        <f ca="1">'Loan 4'!D543</f>
        <v/>
      </c>
      <c r="G528" s="133" t="str">
        <f ca="1">'Loan 5'!D543</f>
        <v/>
      </c>
    </row>
    <row r="529" spans="2:7" ht="15" thickBot="1" x14ac:dyDescent="0.35">
      <c r="B529" s="132" t="str">
        <f t="shared" ca="1" si="9"/>
        <v/>
      </c>
      <c r="C529" s="133" t="str">
        <f ca="1">'Loan 1'!D544</f>
        <v/>
      </c>
      <c r="D529" s="133" t="str">
        <f ca="1">'Loan 2'!D544</f>
        <v/>
      </c>
      <c r="E529" s="133" t="str">
        <f ca="1">'Loan 3'!D544</f>
        <v/>
      </c>
      <c r="F529" s="133" t="str">
        <f ca="1">'Loan 4'!D544</f>
        <v/>
      </c>
      <c r="G529" s="133" t="str">
        <f ca="1">'Loan 5'!D544</f>
        <v/>
      </c>
    </row>
    <row r="530" spans="2:7" ht="15" thickBot="1" x14ac:dyDescent="0.35">
      <c r="B530" s="132" t="str">
        <f t="shared" ca="1" si="9"/>
        <v/>
      </c>
      <c r="C530" s="133" t="str">
        <f ca="1">'Loan 1'!D545</f>
        <v/>
      </c>
      <c r="D530" s="133" t="str">
        <f ca="1">'Loan 2'!D545</f>
        <v/>
      </c>
      <c r="E530" s="133" t="str">
        <f ca="1">'Loan 3'!D545</f>
        <v/>
      </c>
      <c r="F530" s="133" t="str">
        <f ca="1">'Loan 4'!D545</f>
        <v/>
      </c>
      <c r="G530" s="133" t="str">
        <f ca="1">'Loan 5'!D545</f>
        <v/>
      </c>
    </row>
    <row r="531" spans="2:7" ht="15" thickBot="1" x14ac:dyDescent="0.35">
      <c r="B531" s="132" t="str">
        <f t="shared" ca="1" si="9"/>
        <v/>
      </c>
      <c r="C531" s="133" t="str">
        <f ca="1">'Loan 1'!D546</f>
        <v/>
      </c>
      <c r="D531" s="133" t="str">
        <f ca="1">'Loan 2'!D546</f>
        <v/>
      </c>
      <c r="E531" s="133" t="str">
        <f ca="1">'Loan 3'!D546</f>
        <v/>
      </c>
      <c r="F531" s="133" t="str">
        <f ca="1">'Loan 4'!D546</f>
        <v/>
      </c>
      <c r="G531" s="133" t="str">
        <f ca="1">'Loan 5'!D546</f>
        <v/>
      </c>
    </row>
    <row r="532" spans="2:7" ht="15" thickBot="1" x14ac:dyDescent="0.35">
      <c r="B532" s="132" t="str">
        <f t="shared" ca="1" si="9"/>
        <v/>
      </c>
      <c r="C532" s="133" t="str">
        <f ca="1">'Loan 1'!D547</f>
        <v/>
      </c>
      <c r="D532" s="133" t="str">
        <f ca="1">'Loan 2'!D547</f>
        <v/>
      </c>
      <c r="E532" s="133" t="str">
        <f ca="1">'Loan 3'!D547</f>
        <v/>
      </c>
      <c r="F532" s="133" t="str">
        <f ca="1">'Loan 4'!D547</f>
        <v/>
      </c>
      <c r="G532" s="133" t="str">
        <f ca="1">'Loan 5'!D547</f>
        <v/>
      </c>
    </row>
    <row r="533" spans="2:7" ht="15" thickBot="1" x14ac:dyDescent="0.35">
      <c r="B533" s="132" t="str">
        <f t="shared" ca="1" si="9"/>
        <v/>
      </c>
      <c r="C533" s="133" t="str">
        <f ca="1">'Loan 1'!D548</f>
        <v/>
      </c>
      <c r="D533" s="133" t="str">
        <f ca="1">'Loan 2'!D548</f>
        <v/>
      </c>
      <c r="E533" s="133" t="str">
        <f ca="1">'Loan 3'!D548</f>
        <v/>
      </c>
      <c r="F533" s="133" t="str">
        <f ca="1">'Loan 4'!D548</f>
        <v/>
      </c>
      <c r="G533" s="133" t="str">
        <f ca="1">'Loan 5'!D548</f>
        <v/>
      </c>
    </row>
    <row r="534" spans="2:7" ht="15" thickBot="1" x14ac:dyDescent="0.35">
      <c r="B534" s="132" t="str">
        <f t="shared" ca="1" si="9"/>
        <v/>
      </c>
      <c r="C534" s="133" t="str">
        <f ca="1">'Loan 1'!D549</f>
        <v/>
      </c>
      <c r="D534" s="133" t="str">
        <f ca="1">'Loan 2'!D549</f>
        <v/>
      </c>
      <c r="E534" s="133" t="str">
        <f ca="1">'Loan 3'!D549</f>
        <v/>
      </c>
      <c r="F534" s="133" t="str">
        <f ca="1">'Loan 4'!D549</f>
        <v/>
      </c>
      <c r="G534" s="133" t="str">
        <f ca="1">'Loan 5'!D549</f>
        <v/>
      </c>
    </row>
    <row r="535" spans="2:7" ht="15" thickBot="1" x14ac:dyDescent="0.35">
      <c r="B535" s="132" t="str">
        <f t="shared" ca="1" si="9"/>
        <v/>
      </c>
      <c r="C535" s="133" t="str">
        <f ca="1">'Loan 1'!D550</f>
        <v/>
      </c>
      <c r="D535" s="133" t="str">
        <f ca="1">'Loan 2'!D550</f>
        <v/>
      </c>
      <c r="E535" s="133" t="str">
        <f ca="1">'Loan 3'!D550</f>
        <v/>
      </c>
      <c r="F535" s="133" t="str">
        <f ca="1">'Loan 4'!D550</f>
        <v/>
      </c>
      <c r="G535" s="133" t="str">
        <f ca="1">'Loan 5'!D550</f>
        <v/>
      </c>
    </row>
    <row r="536" spans="2:7" ht="15" thickBot="1" x14ac:dyDescent="0.35">
      <c r="B536" s="132" t="str">
        <f t="shared" ca="1" si="9"/>
        <v/>
      </c>
      <c r="C536" s="133" t="str">
        <f ca="1">'Loan 1'!D551</f>
        <v/>
      </c>
      <c r="D536" s="133" t="str">
        <f ca="1">'Loan 2'!D551</f>
        <v/>
      </c>
      <c r="E536" s="133" t="str">
        <f ca="1">'Loan 3'!D551</f>
        <v/>
      </c>
      <c r="F536" s="133" t="str">
        <f ca="1">'Loan 4'!D551</f>
        <v/>
      </c>
      <c r="G536" s="133" t="str">
        <f ca="1">'Loan 5'!D551</f>
        <v/>
      </c>
    </row>
    <row r="537" spans="2:7" ht="15" thickBot="1" x14ac:dyDescent="0.35">
      <c r="B537" s="132" t="str">
        <f t="shared" ca="1" si="9"/>
        <v/>
      </c>
      <c r="C537" s="133" t="str">
        <f ca="1">'Loan 1'!D552</f>
        <v/>
      </c>
      <c r="D537" s="133" t="str">
        <f ca="1">'Loan 2'!D552</f>
        <v/>
      </c>
      <c r="E537" s="133" t="str">
        <f ca="1">'Loan 3'!D552</f>
        <v/>
      </c>
      <c r="F537" s="133" t="str">
        <f ca="1">'Loan 4'!D552</f>
        <v/>
      </c>
      <c r="G537" s="133" t="str">
        <f ca="1">'Loan 5'!D552</f>
        <v/>
      </c>
    </row>
    <row r="538" spans="2:7" ht="15" thickBot="1" x14ac:dyDescent="0.35">
      <c r="B538" s="132" t="str">
        <f t="shared" ca="1" si="9"/>
        <v/>
      </c>
      <c r="C538" s="133" t="str">
        <f ca="1">'Loan 1'!D553</f>
        <v/>
      </c>
      <c r="D538" s="133" t="str">
        <f ca="1">'Loan 2'!D553</f>
        <v/>
      </c>
      <c r="E538" s="133" t="str">
        <f ca="1">'Loan 3'!D553</f>
        <v/>
      </c>
      <c r="F538" s="133" t="str">
        <f ca="1">'Loan 4'!D553</f>
        <v/>
      </c>
      <c r="G538" s="133" t="str">
        <f ca="1">'Loan 5'!D553</f>
        <v/>
      </c>
    </row>
    <row r="539" spans="2:7" ht="15" thickBot="1" x14ac:dyDescent="0.35">
      <c r="B539" s="132" t="str">
        <f t="shared" ca="1" si="9"/>
        <v/>
      </c>
      <c r="C539" s="133" t="str">
        <f ca="1">'Loan 1'!D554</f>
        <v/>
      </c>
      <c r="D539" s="133" t="str">
        <f ca="1">'Loan 2'!D554</f>
        <v/>
      </c>
      <c r="E539" s="133" t="str">
        <f ca="1">'Loan 3'!D554</f>
        <v/>
      </c>
      <c r="F539" s="133" t="str">
        <f ca="1">'Loan 4'!D554</f>
        <v/>
      </c>
      <c r="G539" s="133" t="str">
        <f ca="1">'Loan 5'!D554</f>
        <v/>
      </c>
    </row>
    <row r="540" spans="2:7" ht="15" thickBot="1" x14ac:dyDescent="0.35">
      <c r="B540" s="132" t="str">
        <f t="shared" ca="1" si="9"/>
        <v/>
      </c>
      <c r="C540" s="133" t="str">
        <f ca="1">'Loan 1'!D555</f>
        <v/>
      </c>
      <c r="D540" s="133" t="str">
        <f ca="1">'Loan 2'!D555</f>
        <v/>
      </c>
      <c r="E540" s="133" t="str">
        <f ca="1">'Loan 3'!D555</f>
        <v/>
      </c>
      <c r="F540" s="133" t="str">
        <f ca="1">'Loan 4'!D555</f>
        <v/>
      </c>
      <c r="G540" s="133" t="str">
        <f ca="1">'Loan 5'!D555</f>
        <v/>
      </c>
    </row>
    <row r="541" spans="2:7" ht="15" thickBot="1" x14ac:dyDescent="0.35">
      <c r="B541" s="132" t="str">
        <f t="shared" ca="1" si="9"/>
        <v/>
      </c>
      <c r="C541" s="133" t="str">
        <f ca="1">'Loan 1'!D556</f>
        <v/>
      </c>
      <c r="D541" s="133" t="str">
        <f ca="1">'Loan 2'!D556</f>
        <v/>
      </c>
      <c r="E541" s="133" t="str">
        <f ca="1">'Loan 3'!D556</f>
        <v/>
      </c>
      <c r="F541" s="133" t="str">
        <f ca="1">'Loan 4'!D556</f>
        <v/>
      </c>
      <c r="G541" s="133" t="str">
        <f ca="1">'Loan 5'!D556</f>
        <v/>
      </c>
    </row>
    <row r="542" spans="2:7" ht="15" thickBot="1" x14ac:dyDescent="0.35">
      <c r="B542" s="132" t="str">
        <f t="shared" ca="1" si="9"/>
        <v/>
      </c>
      <c r="C542" s="133" t="str">
        <f ca="1">'Loan 1'!D557</f>
        <v/>
      </c>
      <c r="D542" s="133" t="str">
        <f ca="1">'Loan 2'!D557</f>
        <v/>
      </c>
      <c r="E542" s="133" t="str">
        <f ca="1">'Loan 3'!D557</f>
        <v/>
      </c>
      <c r="F542" s="133" t="str">
        <f ca="1">'Loan 4'!D557</f>
        <v/>
      </c>
      <c r="G542" s="133" t="str">
        <f ca="1">'Loan 5'!D557</f>
        <v/>
      </c>
    </row>
    <row r="543" spans="2:7" ht="15" thickBot="1" x14ac:dyDescent="0.35">
      <c r="B543" s="132" t="str">
        <f t="shared" ca="1" si="9"/>
        <v/>
      </c>
      <c r="C543" s="133" t="str">
        <f ca="1">'Loan 1'!D558</f>
        <v/>
      </c>
      <c r="D543" s="133" t="str">
        <f ca="1">'Loan 2'!D558</f>
        <v/>
      </c>
      <c r="E543" s="133" t="str">
        <f ca="1">'Loan 3'!D558</f>
        <v/>
      </c>
      <c r="F543" s="133" t="str">
        <f ca="1">'Loan 4'!D558</f>
        <v/>
      </c>
      <c r="G543" s="133" t="str">
        <f ca="1">'Loan 5'!D558</f>
        <v/>
      </c>
    </row>
    <row r="544" spans="2:7" ht="15" thickBot="1" x14ac:dyDescent="0.35">
      <c r="B544" s="132" t="str">
        <f t="shared" ca="1" si="9"/>
        <v/>
      </c>
      <c r="C544" s="133" t="str">
        <f ca="1">'Loan 1'!D559</f>
        <v/>
      </c>
      <c r="D544" s="133" t="str">
        <f ca="1">'Loan 2'!D559</f>
        <v/>
      </c>
      <c r="E544" s="133" t="str">
        <f ca="1">'Loan 3'!D559</f>
        <v/>
      </c>
      <c r="F544" s="133" t="str">
        <f ca="1">'Loan 4'!D559</f>
        <v/>
      </c>
      <c r="G544" s="133" t="str">
        <f ca="1">'Loan 5'!D559</f>
        <v/>
      </c>
    </row>
    <row r="545" spans="2:7" ht="15" thickBot="1" x14ac:dyDescent="0.35">
      <c r="B545" s="132" t="str">
        <f t="shared" ca="1" si="9"/>
        <v/>
      </c>
      <c r="C545" s="133" t="str">
        <f ca="1">'Loan 1'!D560</f>
        <v/>
      </c>
      <c r="D545" s="133" t="str">
        <f ca="1">'Loan 2'!D560</f>
        <v/>
      </c>
      <c r="E545" s="133" t="str">
        <f ca="1">'Loan 3'!D560</f>
        <v/>
      </c>
      <c r="F545" s="133" t="str">
        <f ca="1">'Loan 4'!D560</f>
        <v/>
      </c>
      <c r="G545" s="133" t="str">
        <f ca="1">'Loan 5'!D560</f>
        <v/>
      </c>
    </row>
    <row r="546" spans="2:7" ht="15" thickBot="1" x14ac:dyDescent="0.35">
      <c r="B546" s="132" t="str">
        <f t="shared" ca="1" si="9"/>
        <v/>
      </c>
      <c r="C546" s="133" t="str">
        <f ca="1">'Loan 1'!D561</f>
        <v/>
      </c>
      <c r="D546" s="133" t="str">
        <f ca="1">'Loan 2'!D561</f>
        <v/>
      </c>
      <c r="E546" s="133" t="str">
        <f ca="1">'Loan 3'!D561</f>
        <v/>
      </c>
      <c r="F546" s="133" t="str">
        <f ca="1">'Loan 4'!D561</f>
        <v/>
      </c>
      <c r="G546" s="133" t="str">
        <f ca="1">'Loan 5'!D561</f>
        <v/>
      </c>
    </row>
    <row r="547" spans="2:7" ht="15" thickBot="1" x14ac:dyDescent="0.35">
      <c r="B547" s="132" t="str">
        <f t="shared" ca="1" si="9"/>
        <v/>
      </c>
      <c r="C547" s="133" t="str">
        <f ca="1">'Loan 1'!D562</f>
        <v/>
      </c>
      <c r="D547" s="133" t="str">
        <f ca="1">'Loan 2'!D562</f>
        <v/>
      </c>
      <c r="E547" s="133" t="str">
        <f ca="1">'Loan 3'!D562</f>
        <v/>
      </c>
      <c r="F547" s="133" t="str">
        <f ca="1">'Loan 4'!D562</f>
        <v/>
      </c>
      <c r="G547" s="133" t="str">
        <f ca="1">'Loan 5'!D562</f>
        <v/>
      </c>
    </row>
    <row r="548" spans="2:7" ht="15" thickBot="1" x14ac:dyDescent="0.35">
      <c r="B548" s="132" t="str">
        <f t="shared" ca="1" si="9"/>
        <v/>
      </c>
      <c r="C548" s="133" t="str">
        <f ca="1">'Loan 1'!D563</f>
        <v/>
      </c>
      <c r="D548" s="133" t="str">
        <f ca="1">'Loan 2'!D563</f>
        <v/>
      </c>
      <c r="E548" s="133" t="str">
        <f ca="1">'Loan 3'!D563</f>
        <v/>
      </c>
      <c r="F548" s="133" t="str">
        <f ca="1">'Loan 4'!D563</f>
        <v/>
      </c>
      <c r="G548" s="133" t="str">
        <f ca="1">'Loan 5'!D563</f>
        <v/>
      </c>
    </row>
    <row r="549" spans="2:7" ht="15" thickBot="1" x14ac:dyDescent="0.35">
      <c r="B549" s="132" t="str">
        <f t="shared" ca="1" si="9"/>
        <v/>
      </c>
      <c r="C549" s="133" t="str">
        <f ca="1">'Loan 1'!D564</f>
        <v/>
      </c>
      <c r="D549" s="133" t="str">
        <f ca="1">'Loan 2'!D564</f>
        <v/>
      </c>
      <c r="E549" s="133" t="str">
        <f ca="1">'Loan 3'!D564</f>
        <v/>
      </c>
      <c r="F549" s="133" t="str">
        <f ca="1">'Loan 4'!D564</f>
        <v/>
      </c>
      <c r="G549" s="133" t="str">
        <f ca="1">'Loan 5'!D564</f>
        <v/>
      </c>
    </row>
    <row r="550" spans="2:7" ht="15" thickBot="1" x14ac:dyDescent="0.35">
      <c r="B550" s="132" t="str">
        <f t="shared" ca="1" si="9"/>
        <v/>
      </c>
      <c r="C550" s="133" t="str">
        <f ca="1">'Loan 1'!D565</f>
        <v/>
      </c>
      <c r="D550" s="133" t="str">
        <f ca="1">'Loan 2'!D565</f>
        <v/>
      </c>
      <c r="E550" s="133" t="str">
        <f ca="1">'Loan 3'!D565</f>
        <v/>
      </c>
      <c r="F550" s="133" t="str">
        <f ca="1">'Loan 4'!D565</f>
        <v/>
      </c>
      <c r="G550" s="133" t="str">
        <f ca="1">'Loan 5'!D565</f>
        <v/>
      </c>
    </row>
    <row r="551" spans="2:7" ht="15" thickBot="1" x14ac:dyDescent="0.35">
      <c r="B551" s="132" t="str">
        <f t="shared" ca="1" si="9"/>
        <v/>
      </c>
      <c r="C551" s="133" t="str">
        <f ca="1">'Loan 1'!D566</f>
        <v/>
      </c>
      <c r="D551" s="133" t="str">
        <f ca="1">'Loan 2'!D566</f>
        <v/>
      </c>
      <c r="E551" s="133" t="str">
        <f ca="1">'Loan 3'!D566</f>
        <v/>
      </c>
      <c r="F551" s="133" t="str">
        <f ca="1">'Loan 4'!D566</f>
        <v/>
      </c>
      <c r="G551" s="133" t="str">
        <f ca="1">'Loan 5'!D566</f>
        <v/>
      </c>
    </row>
    <row r="552" spans="2:7" ht="15" thickBot="1" x14ac:dyDescent="0.35">
      <c r="B552" s="132" t="str">
        <f t="shared" ca="1" si="9"/>
        <v/>
      </c>
      <c r="C552" s="133" t="str">
        <f ca="1">'Loan 1'!D567</f>
        <v/>
      </c>
      <c r="D552" s="133" t="str">
        <f ca="1">'Loan 2'!D567</f>
        <v/>
      </c>
      <c r="E552" s="133" t="str">
        <f ca="1">'Loan 3'!D567</f>
        <v/>
      </c>
      <c r="F552" s="133" t="str">
        <f ca="1">'Loan 4'!D567</f>
        <v/>
      </c>
      <c r="G552" s="133" t="str">
        <f ca="1">'Loan 5'!D567</f>
        <v/>
      </c>
    </row>
    <row r="553" spans="2:7" ht="15" thickBot="1" x14ac:dyDescent="0.35">
      <c r="B553" s="132" t="str">
        <f t="shared" ca="1" si="9"/>
        <v/>
      </c>
      <c r="C553" s="133" t="str">
        <f ca="1">'Loan 1'!D568</f>
        <v/>
      </c>
      <c r="D553" s="133" t="str">
        <f ca="1">'Loan 2'!D568</f>
        <v/>
      </c>
      <c r="E553" s="133" t="str">
        <f ca="1">'Loan 3'!D568</f>
        <v/>
      </c>
      <c r="F553" s="133" t="str">
        <f ca="1">'Loan 4'!D568</f>
        <v/>
      </c>
      <c r="G553" s="133" t="str">
        <f ca="1">'Loan 5'!D568</f>
        <v/>
      </c>
    </row>
    <row r="554" spans="2:7" ht="15" thickBot="1" x14ac:dyDescent="0.35">
      <c r="B554" s="132" t="str">
        <f t="shared" ca="1" si="9"/>
        <v/>
      </c>
      <c r="C554" s="133" t="str">
        <f ca="1">'Loan 1'!D569</f>
        <v/>
      </c>
      <c r="D554" s="133" t="str">
        <f ca="1">'Loan 2'!D569</f>
        <v/>
      </c>
      <c r="E554" s="133" t="str">
        <f ca="1">'Loan 3'!D569</f>
        <v/>
      </c>
      <c r="F554" s="133" t="str">
        <f ca="1">'Loan 4'!D569</f>
        <v/>
      </c>
      <c r="G554" s="133" t="str">
        <f ca="1">'Loan 5'!D569</f>
        <v/>
      </c>
    </row>
    <row r="555" spans="2:7" ht="15" thickBot="1" x14ac:dyDescent="0.35">
      <c r="B555" s="132" t="str">
        <f t="shared" ca="1" si="9"/>
        <v/>
      </c>
      <c r="C555" s="133" t="str">
        <f ca="1">'Loan 1'!D570</f>
        <v/>
      </c>
      <c r="D555" s="133" t="str">
        <f ca="1">'Loan 2'!D570</f>
        <v/>
      </c>
      <c r="E555" s="133" t="str">
        <f ca="1">'Loan 3'!D570</f>
        <v/>
      </c>
      <c r="F555" s="133" t="str">
        <f ca="1">'Loan 4'!D570</f>
        <v/>
      </c>
      <c r="G555" s="133" t="str">
        <f ca="1">'Loan 5'!D570</f>
        <v/>
      </c>
    </row>
    <row r="556" spans="2:7" ht="15" thickBot="1" x14ac:dyDescent="0.35">
      <c r="B556" s="132" t="str">
        <f t="shared" ca="1" si="9"/>
        <v/>
      </c>
      <c r="C556" s="133" t="str">
        <f ca="1">'Loan 1'!D571</f>
        <v/>
      </c>
      <c r="D556" s="133" t="str">
        <f ca="1">'Loan 2'!D571</f>
        <v/>
      </c>
      <c r="E556" s="133" t="str">
        <f ca="1">'Loan 3'!D571</f>
        <v/>
      </c>
      <c r="F556" s="133" t="str">
        <f ca="1">'Loan 4'!D571</f>
        <v/>
      </c>
      <c r="G556" s="133" t="str">
        <f ca="1">'Loan 5'!D571</f>
        <v/>
      </c>
    </row>
    <row r="557" spans="2:7" ht="15" thickBot="1" x14ac:dyDescent="0.35">
      <c r="B557" s="132" t="str">
        <f t="shared" ca="1" si="9"/>
        <v/>
      </c>
      <c r="C557" s="133" t="str">
        <f ca="1">'Loan 1'!D572</f>
        <v/>
      </c>
      <c r="D557" s="133" t="str">
        <f ca="1">'Loan 2'!D572</f>
        <v/>
      </c>
      <c r="E557" s="133" t="str">
        <f ca="1">'Loan 3'!D572</f>
        <v/>
      </c>
      <c r="F557" s="133" t="str">
        <f ca="1">'Loan 4'!D572</f>
        <v/>
      </c>
      <c r="G557" s="133" t="str">
        <f ca="1">'Loan 5'!D572</f>
        <v/>
      </c>
    </row>
    <row r="558" spans="2:7" ht="15" thickBot="1" x14ac:dyDescent="0.35">
      <c r="B558" s="132" t="str">
        <f t="shared" ca="1" si="9"/>
        <v/>
      </c>
      <c r="C558" s="133" t="str">
        <f ca="1">'Loan 1'!D573</f>
        <v/>
      </c>
      <c r="D558" s="133" t="str">
        <f ca="1">'Loan 2'!D573</f>
        <v/>
      </c>
      <c r="E558" s="133" t="str">
        <f ca="1">'Loan 3'!D573</f>
        <v/>
      </c>
      <c r="F558" s="133" t="str">
        <f ca="1">'Loan 4'!D573</f>
        <v/>
      </c>
      <c r="G558" s="133" t="str">
        <f ca="1">'Loan 5'!D573</f>
        <v/>
      </c>
    </row>
    <row r="559" spans="2:7" ht="15" thickBot="1" x14ac:dyDescent="0.35">
      <c r="B559" s="132" t="str">
        <f t="shared" ca="1" si="9"/>
        <v/>
      </c>
      <c r="C559" s="133" t="str">
        <f ca="1">'Loan 1'!D574</f>
        <v/>
      </c>
      <c r="D559" s="133" t="str">
        <f ca="1">'Loan 2'!D574</f>
        <v/>
      </c>
      <c r="E559" s="133" t="str">
        <f ca="1">'Loan 3'!D574</f>
        <v/>
      </c>
      <c r="F559" s="133" t="str">
        <f ca="1">'Loan 4'!D574</f>
        <v/>
      </c>
      <c r="G559" s="133" t="str">
        <f ca="1">'Loan 5'!D574</f>
        <v/>
      </c>
    </row>
    <row r="560" spans="2:7" ht="15" thickBot="1" x14ac:dyDescent="0.35">
      <c r="B560" s="132" t="str">
        <f t="shared" ca="1" si="9"/>
        <v/>
      </c>
      <c r="C560" s="133" t="str">
        <f ca="1">'Loan 1'!D575</f>
        <v/>
      </c>
      <c r="D560" s="133" t="str">
        <f ca="1">'Loan 2'!D575</f>
        <v/>
      </c>
      <c r="E560" s="133" t="str">
        <f ca="1">'Loan 3'!D575</f>
        <v/>
      </c>
      <c r="F560" s="133" t="str">
        <f ca="1">'Loan 4'!D575</f>
        <v/>
      </c>
      <c r="G560" s="133" t="str">
        <f ca="1">'Loan 5'!D575</f>
        <v/>
      </c>
    </row>
    <row r="561" spans="2:7" ht="15" thickBot="1" x14ac:dyDescent="0.35">
      <c r="B561" s="132" t="str">
        <f t="shared" ca="1" si="9"/>
        <v/>
      </c>
      <c r="C561" s="133" t="str">
        <f ca="1">'Loan 1'!D576</f>
        <v/>
      </c>
      <c r="D561" s="133" t="str">
        <f ca="1">'Loan 2'!D576</f>
        <v/>
      </c>
      <c r="E561" s="133" t="str">
        <f ca="1">'Loan 3'!D576</f>
        <v/>
      </c>
      <c r="F561" s="133" t="str">
        <f ca="1">'Loan 4'!D576</f>
        <v/>
      </c>
      <c r="G561" s="133" t="str">
        <f ca="1">'Loan 5'!D576</f>
        <v/>
      </c>
    </row>
    <row r="562" spans="2:7" ht="15" thickBot="1" x14ac:dyDescent="0.35">
      <c r="B562" s="132" t="str">
        <f t="shared" ca="1" si="9"/>
        <v/>
      </c>
      <c r="C562" s="133" t="str">
        <f ca="1">'Loan 1'!D577</f>
        <v/>
      </c>
      <c r="D562" s="133" t="str">
        <f ca="1">'Loan 2'!D577</f>
        <v/>
      </c>
      <c r="E562" s="133" t="str">
        <f ca="1">'Loan 3'!D577</f>
        <v/>
      </c>
      <c r="F562" s="133" t="str">
        <f ca="1">'Loan 4'!D577</f>
        <v/>
      </c>
      <c r="G562" s="133" t="str">
        <f ca="1">'Loan 5'!D577</f>
        <v/>
      </c>
    </row>
    <row r="563" spans="2:7" ht="15" thickBot="1" x14ac:dyDescent="0.35">
      <c r="B563" s="132" t="str">
        <f t="shared" ca="1" si="9"/>
        <v/>
      </c>
      <c r="C563" s="133" t="str">
        <f ca="1">'Loan 1'!D578</f>
        <v/>
      </c>
      <c r="D563" s="133" t="str">
        <f ca="1">'Loan 2'!D578</f>
        <v/>
      </c>
      <c r="E563" s="133" t="str">
        <f ca="1">'Loan 3'!D578</f>
        <v/>
      </c>
      <c r="F563" s="133" t="str">
        <f ca="1">'Loan 4'!D578</f>
        <v/>
      </c>
      <c r="G563" s="133" t="str">
        <f ca="1">'Loan 5'!D578</f>
        <v/>
      </c>
    </row>
    <row r="564" spans="2:7" ht="15" thickBot="1" x14ac:dyDescent="0.35">
      <c r="B564" s="132" t="str">
        <f t="shared" ca="1" si="9"/>
        <v/>
      </c>
      <c r="C564" s="133" t="str">
        <f ca="1">'Loan 1'!D579</f>
        <v/>
      </c>
      <c r="D564" s="133" t="str">
        <f ca="1">'Loan 2'!D579</f>
        <v/>
      </c>
      <c r="E564" s="133" t="str">
        <f ca="1">'Loan 3'!D579</f>
        <v/>
      </c>
      <c r="F564" s="133" t="str">
        <f ca="1">'Loan 4'!D579</f>
        <v/>
      </c>
      <c r="G564" s="133" t="str">
        <f ca="1">'Loan 5'!D579</f>
        <v/>
      </c>
    </row>
    <row r="565" spans="2:7" ht="15" thickBot="1" x14ac:dyDescent="0.35">
      <c r="B565" s="132" t="str">
        <f t="shared" ca="1" si="9"/>
        <v/>
      </c>
      <c r="C565" s="133" t="str">
        <f ca="1">'Loan 1'!D580</f>
        <v/>
      </c>
      <c r="D565" s="133" t="str">
        <f ca="1">'Loan 2'!D580</f>
        <v/>
      </c>
      <c r="E565" s="133" t="str">
        <f ca="1">'Loan 3'!D580</f>
        <v/>
      </c>
      <c r="F565" s="133" t="str">
        <f ca="1">'Loan 4'!D580</f>
        <v/>
      </c>
      <c r="G565" s="133" t="str">
        <f ca="1">'Loan 5'!D580</f>
        <v/>
      </c>
    </row>
    <row r="566" spans="2:7" ht="15" thickBot="1" x14ac:dyDescent="0.35">
      <c r="B566" s="132" t="str">
        <f t="shared" ca="1" si="9"/>
        <v/>
      </c>
      <c r="C566" s="133" t="str">
        <f ca="1">'Loan 1'!D581</f>
        <v/>
      </c>
      <c r="D566" s="133" t="str">
        <f ca="1">'Loan 2'!D581</f>
        <v/>
      </c>
      <c r="E566" s="133" t="str">
        <f ca="1">'Loan 3'!D581</f>
        <v/>
      </c>
      <c r="F566" s="133" t="str">
        <f ca="1">'Loan 4'!D581</f>
        <v/>
      </c>
      <c r="G566" s="133" t="str">
        <f ca="1">'Loan 5'!D581</f>
        <v/>
      </c>
    </row>
    <row r="567" spans="2:7" ht="15" thickBot="1" x14ac:dyDescent="0.35">
      <c r="B567" s="132" t="str">
        <f t="shared" ca="1" si="9"/>
        <v/>
      </c>
      <c r="C567" s="133" t="str">
        <f ca="1">'Loan 1'!D582</f>
        <v/>
      </c>
      <c r="D567" s="133" t="str">
        <f ca="1">'Loan 2'!D582</f>
        <v/>
      </c>
      <c r="E567" s="133" t="str">
        <f ca="1">'Loan 3'!D582</f>
        <v/>
      </c>
      <c r="F567" s="133" t="str">
        <f ca="1">'Loan 4'!D582</f>
        <v/>
      </c>
      <c r="G567" s="133" t="str">
        <f ca="1">'Loan 5'!D582</f>
        <v/>
      </c>
    </row>
    <row r="568" spans="2:7" ht="15" thickBot="1" x14ac:dyDescent="0.35">
      <c r="B568" s="132" t="str">
        <f t="shared" ca="1" si="9"/>
        <v/>
      </c>
      <c r="C568" s="133" t="str">
        <f ca="1">'Loan 1'!D583</f>
        <v/>
      </c>
      <c r="D568" s="133" t="str">
        <f ca="1">'Loan 2'!D583</f>
        <v/>
      </c>
      <c r="E568" s="133" t="str">
        <f ca="1">'Loan 3'!D583</f>
        <v/>
      </c>
      <c r="F568" s="133" t="str">
        <f ca="1">'Loan 4'!D583</f>
        <v/>
      </c>
      <c r="G568" s="133" t="str">
        <f ca="1">'Loan 5'!D583</f>
        <v/>
      </c>
    </row>
    <row r="569" spans="2:7" ht="15" thickBot="1" x14ac:dyDescent="0.35">
      <c r="B569" s="132" t="str">
        <f t="shared" ca="1" si="9"/>
        <v/>
      </c>
      <c r="C569" s="133" t="str">
        <f ca="1">'Loan 1'!D584</f>
        <v/>
      </c>
      <c r="D569" s="133" t="str">
        <f ca="1">'Loan 2'!D584</f>
        <v/>
      </c>
      <c r="E569" s="133" t="str">
        <f ca="1">'Loan 3'!D584</f>
        <v/>
      </c>
      <c r="F569" s="133" t="str">
        <f ca="1">'Loan 4'!D584</f>
        <v/>
      </c>
      <c r="G569" s="133" t="str">
        <f ca="1">'Loan 5'!D584</f>
        <v/>
      </c>
    </row>
    <row r="570" spans="2:7" ht="15" thickBot="1" x14ac:dyDescent="0.35">
      <c r="B570" s="132" t="str">
        <f t="shared" ca="1" si="9"/>
        <v/>
      </c>
      <c r="C570" s="133" t="str">
        <f ca="1">'Loan 1'!D585</f>
        <v/>
      </c>
      <c r="D570" s="133" t="str">
        <f ca="1">'Loan 2'!D585</f>
        <v/>
      </c>
      <c r="E570" s="133" t="str">
        <f ca="1">'Loan 3'!D585</f>
        <v/>
      </c>
      <c r="F570" s="133" t="str">
        <f ca="1">'Loan 4'!D585</f>
        <v/>
      </c>
      <c r="G570" s="133" t="str">
        <f ca="1">'Loan 5'!D585</f>
        <v/>
      </c>
    </row>
    <row r="571" spans="2:7" ht="15" thickBot="1" x14ac:dyDescent="0.35">
      <c r="B571" s="132" t="str">
        <f t="shared" ca="1" si="9"/>
        <v/>
      </c>
      <c r="C571" s="133" t="str">
        <f ca="1">'Loan 1'!D586</f>
        <v/>
      </c>
      <c r="D571" s="133" t="str">
        <f ca="1">'Loan 2'!D586</f>
        <v/>
      </c>
      <c r="E571" s="133" t="str">
        <f ca="1">'Loan 3'!D586</f>
        <v/>
      </c>
      <c r="F571" s="133" t="str">
        <f ca="1">'Loan 4'!D586</f>
        <v/>
      </c>
      <c r="G571" s="133" t="str">
        <f ca="1">'Loan 5'!D586</f>
        <v/>
      </c>
    </row>
    <row r="572" spans="2:7" ht="15" thickBot="1" x14ac:dyDescent="0.35">
      <c r="B572" s="132" t="str">
        <f t="shared" ca="1" si="9"/>
        <v/>
      </c>
      <c r="C572" s="133" t="str">
        <f ca="1">'Loan 1'!D587</f>
        <v/>
      </c>
      <c r="D572" s="133" t="str">
        <f ca="1">'Loan 2'!D587</f>
        <v/>
      </c>
      <c r="E572" s="133" t="str">
        <f ca="1">'Loan 3'!D587</f>
        <v/>
      </c>
      <c r="F572" s="133" t="str">
        <f ca="1">'Loan 4'!D587</f>
        <v/>
      </c>
      <c r="G572" s="133" t="str">
        <f ca="1">'Loan 5'!D587</f>
        <v/>
      </c>
    </row>
    <row r="573" spans="2:7" ht="15" thickBot="1" x14ac:dyDescent="0.35">
      <c r="B573" s="132" t="str">
        <f t="shared" ca="1" si="9"/>
        <v/>
      </c>
      <c r="C573" s="133" t="str">
        <f ca="1">'Loan 1'!D588</f>
        <v/>
      </c>
      <c r="D573" s="133" t="str">
        <f ca="1">'Loan 2'!D588</f>
        <v/>
      </c>
      <c r="E573" s="133" t="str">
        <f ca="1">'Loan 3'!D588</f>
        <v/>
      </c>
      <c r="F573" s="133" t="str">
        <f ca="1">'Loan 4'!D588</f>
        <v/>
      </c>
      <c r="G573" s="133" t="str">
        <f ca="1">'Loan 5'!D588</f>
        <v/>
      </c>
    </row>
    <row r="574" spans="2:7" ht="15" thickBot="1" x14ac:dyDescent="0.35">
      <c r="B574" s="132" t="str">
        <f t="shared" ca="1" si="9"/>
        <v/>
      </c>
      <c r="C574" s="133" t="str">
        <f ca="1">'Loan 1'!D589</f>
        <v/>
      </c>
      <c r="D574" s="133" t="str">
        <f ca="1">'Loan 2'!D589</f>
        <v/>
      </c>
      <c r="E574" s="133" t="str">
        <f ca="1">'Loan 3'!D589</f>
        <v/>
      </c>
      <c r="F574" s="133" t="str">
        <f ca="1">'Loan 4'!D589</f>
        <v/>
      </c>
      <c r="G574" s="133" t="str">
        <f ca="1">'Loan 5'!D589</f>
        <v/>
      </c>
    </row>
    <row r="575" spans="2:7" ht="15" thickBot="1" x14ac:dyDescent="0.35">
      <c r="B575" s="132" t="str">
        <f t="shared" ca="1" si="9"/>
        <v/>
      </c>
      <c r="C575" s="133" t="str">
        <f ca="1">'Loan 1'!D590</f>
        <v/>
      </c>
      <c r="D575" s="133" t="str">
        <f ca="1">'Loan 2'!D590</f>
        <v/>
      </c>
      <c r="E575" s="133" t="str">
        <f ca="1">'Loan 3'!D590</f>
        <v/>
      </c>
      <c r="F575" s="133" t="str">
        <f ca="1">'Loan 4'!D590</f>
        <v/>
      </c>
      <c r="G575" s="133" t="str">
        <f ca="1">'Loan 5'!D590</f>
        <v/>
      </c>
    </row>
    <row r="576" spans="2:7" ht="15" thickBot="1" x14ac:dyDescent="0.35">
      <c r="B576" s="132" t="str">
        <f t="shared" ca="1" si="9"/>
        <v/>
      </c>
      <c r="C576" s="133" t="str">
        <f ca="1">'Loan 1'!D591</f>
        <v/>
      </c>
      <c r="D576" s="133" t="str">
        <f ca="1">'Loan 2'!D591</f>
        <v/>
      </c>
      <c r="E576" s="133" t="str">
        <f ca="1">'Loan 3'!D591</f>
        <v/>
      </c>
      <c r="F576" s="133" t="str">
        <f ca="1">'Loan 4'!D591</f>
        <v/>
      </c>
      <c r="G576" s="133" t="str">
        <f ca="1">'Loan 5'!D591</f>
        <v/>
      </c>
    </row>
    <row r="577" spans="2:7" ht="15" thickBot="1" x14ac:dyDescent="0.35">
      <c r="B577" s="132" t="str">
        <f t="shared" ca="1" si="9"/>
        <v/>
      </c>
      <c r="C577" s="133" t="str">
        <f ca="1">'Loan 1'!D592</f>
        <v/>
      </c>
      <c r="D577" s="133" t="str">
        <f ca="1">'Loan 2'!D592</f>
        <v/>
      </c>
      <c r="E577" s="133" t="str">
        <f ca="1">'Loan 3'!D592</f>
        <v/>
      </c>
      <c r="F577" s="133" t="str">
        <f ca="1">'Loan 4'!D592</f>
        <v/>
      </c>
      <c r="G577" s="133" t="str">
        <f ca="1">'Loan 5'!D592</f>
        <v/>
      </c>
    </row>
    <row r="578" spans="2:7" ht="15" thickBot="1" x14ac:dyDescent="0.35">
      <c r="B578" s="132" t="str">
        <f t="shared" ca="1" si="9"/>
        <v/>
      </c>
      <c r="C578" s="133" t="str">
        <f ca="1">'Loan 1'!D593</f>
        <v/>
      </c>
      <c r="D578" s="133" t="str">
        <f ca="1">'Loan 2'!D593</f>
        <v/>
      </c>
      <c r="E578" s="133" t="str">
        <f ca="1">'Loan 3'!D593</f>
        <v/>
      </c>
      <c r="F578" s="133" t="str">
        <f ca="1">'Loan 4'!D593</f>
        <v/>
      </c>
      <c r="G578" s="133" t="str">
        <f ca="1">'Loan 5'!D593</f>
        <v/>
      </c>
    </row>
    <row r="579" spans="2:7" ht="15" thickBot="1" x14ac:dyDescent="0.35">
      <c r="B579" s="132" t="str">
        <f t="shared" ca="1" si="9"/>
        <v/>
      </c>
      <c r="C579" s="133" t="str">
        <f ca="1">'Loan 1'!D594</f>
        <v/>
      </c>
      <c r="D579" s="133" t="str">
        <f ca="1">'Loan 2'!D594</f>
        <v/>
      </c>
      <c r="E579" s="133" t="str">
        <f ca="1">'Loan 3'!D594</f>
        <v/>
      </c>
      <c r="F579" s="133" t="str">
        <f ca="1">'Loan 4'!D594</f>
        <v/>
      </c>
      <c r="G579" s="133" t="str">
        <f ca="1">'Loan 5'!D594</f>
        <v/>
      </c>
    </row>
    <row r="580" spans="2:7" ht="15" thickBot="1" x14ac:dyDescent="0.35">
      <c r="B580" s="132" t="str">
        <f t="shared" ca="1" si="9"/>
        <v/>
      </c>
      <c r="C580" s="133" t="str">
        <f ca="1">'Loan 1'!D595</f>
        <v/>
      </c>
      <c r="D580" s="133" t="str">
        <f ca="1">'Loan 2'!D595</f>
        <v/>
      </c>
      <c r="E580" s="133" t="str">
        <f ca="1">'Loan 3'!D595</f>
        <v/>
      </c>
      <c r="F580" s="133" t="str">
        <f ca="1">'Loan 4'!D595</f>
        <v/>
      </c>
      <c r="G580" s="133" t="str">
        <f ca="1">'Loan 5'!D595</f>
        <v/>
      </c>
    </row>
    <row r="581" spans="2:7" ht="15" thickBot="1" x14ac:dyDescent="0.35">
      <c r="B581" s="132" t="str">
        <f t="shared" ca="1" si="9"/>
        <v/>
      </c>
      <c r="C581" s="133" t="str">
        <f ca="1">'Loan 1'!D596</f>
        <v/>
      </c>
      <c r="D581" s="133" t="str">
        <f ca="1">'Loan 2'!D596</f>
        <v/>
      </c>
      <c r="E581" s="133" t="str">
        <f ca="1">'Loan 3'!D596</f>
        <v/>
      </c>
      <c r="F581" s="133" t="str">
        <f ca="1">'Loan 4'!D596</f>
        <v/>
      </c>
      <c r="G581" s="133" t="str">
        <f ca="1">'Loan 5'!D596</f>
        <v/>
      </c>
    </row>
    <row r="582" spans="2:7" ht="15" thickBot="1" x14ac:dyDescent="0.35">
      <c r="B582" s="132" t="str">
        <f t="shared" ca="1" si="9"/>
        <v/>
      </c>
      <c r="C582" s="133" t="str">
        <f ca="1">'Loan 1'!D597</f>
        <v/>
      </c>
      <c r="D582" s="133" t="str">
        <f ca="1">'Loan 2'!D597</f>
        <v/>
      </c>
      <c r="E582" s="133" t="str">
        <f ca="1">'Loan 3'!D597</f>
        <v/>
      </c>
      <c r="F582" s="133" t="str">
        <f ca="1">'Loan 4'!D597</f>
        <v/>
      </c>
      <c r="G582" s="133" t="str">
        <f ca="1">'Loan 5'!D597</f>
        <v/>
      </c>
    </row>
    <row r="583" spans="2:7" ht="15" thickBot="1" x14ac:dyDescent="0.35">
      <c r="B583" s="132" t="str">
        <f t="shared" ca="1" si="9"/>
        <v/>
      </c>
      <c r="C583" s="133" t="str">
        <f ca="1">'Loan 1'!D598</f>
        <v/>
      </c>
      <c r="D583" s="133" t="str">
        <f ca="1">'Loan 2'!D598</f>
        <v/>
      </c>
      <c r="E583" s="133" t="str">
        <f ca="1">'Loan 3'!D598</f>
        <v/>
      </c>
      <c r="F583" s="133" t="str">
        <f ca="1">'Loan 4'!D598</f>
        <v/>
      </c>
      <c r="G583" s="133" t="str">
        <f ca="1">'Loan 5'!D598</f>
        <v/>
      </c>
    </row>
    <row r="584" spans="2:7" ht="15" thickBot="1" x14ac:dyDescent="0.35">
      <c r="B584" s="132" t="str">
        <f t="shared" ca="1" si="9"/>
        <v/>
      </c>
      <c r="C584" s="133" t="str">
        <f ca="1">'Loan 1'!D599</f>
        <v/>
      </c>
      <c r="D584" s="133" t="str">
        <f ca="1">'Loan 2'!D599</f>
        <v/>
      </c>
      <c r="E584" s="133" t="str">
        <f ca="1">'Loan 3'!D599</f>
        <v/>
      </c>
      <c r="F584" s="133" t="str">
        <f ca="1">'Loan 4'!D599</f>
        <v/>
      </c>
      <c r="G584" s="133" t="str">
        <f ca="1">'Loan 5'!D599</f>
        <v/>
      </c>
    </row>
    <row r="585" spans="2:7" ht="15" thickBot="1" x14ac:dyDescent="0.35">
      <c r="B585" s="132" t="str">
        <f t="shared" ca="1" si="9"/>
        <v/>
      </c>
      <c r="C585" s="133" t="str">
        <f ca="1">'Loan 1'!D600</f>
        <v/>
      </c>
      <c r="D585" s="133" t="str">
        <f ca="1">'Loan 2'!D600</f>
        <v/>
      </c>
      <c r="E585" s="133" t="str">
        <f ca="1">'Loan 3'!D600</f>
        <v/>
      </c>
      <c r="F585" s="133" t="str">
        <f ca="1">'Loan 4'!D600</f>
        <v/>
      </c>
      <c r="G585" s="133" t="str">
        <f ca="1">'Loan 5'!D600</f>
        <v/>
      </c>
    </row>
    <row r="586" spans="2:7" ht="15" thickBot="1" x14ac:dyDescent="0.35">
      <c r="B586" s="132" t="str">
        <f t="shared" ca="1" si="9"/>
        <v/>
      </c>
      <c r="C586" s="133" t="str">
        <f ca="1">'Loan 1'!D601</f>
        <v/>
      </c>
      <c r="D586" s="133" t="str">
        <f ca="1">'Loan 2'!D601</f>
        <v/>
      </c>
      <c r="E586" s="133" t="str">
        <f ca="1">'Loan 3'!D601</f>
        <v/>
      </c>
      <c r="F586" s="133" t="str">
        <f ca="1">'Loan 4'!D601</f>
        <v/>
      </c>
      <c r="G586" s="133" t="str">
        <f ca="1">'Loan 5'!D601</f>
        <v/>
      </c>
    </row>
    <row r="587" spans="2:7" ht="15" thickBot="1" x14ac:dyDescent="0.35">
      <c r="B587" s="132" t="str">
        <f t="shared" ref="B587:B650" ca="1" si="10">IF(AND(C587="",D587="",E587="",F587="",G587=""),"",B586+1)</f>
        <v/>
      </c>
      <c r="C587" s="133" t="str">
        <f ca="1">'Loan 1'!D602</f>
        <v/>
      </c>
      <c r="D587" s="133" t="str">
        <f ca="1">'Loan 2'!D602</f>
        <v/>
      </c>
      <c r="E587" s="133" t="str">
        <f ca="1">'Loan 3'!D602</f>
        <v/>
      </c>
      <c r="F587" s="133" t="str">
        <f ca="1">'Loan 4'!D602</f>
        <v/>
      </c>
      <c r="G587" s="133" t="str">
        <f ca="1">'Loan 5'!D602</f>
        <v/>
      </c>
    </row>
    <row r="588" spans="2:7" ht="15" thickBot="1" x14ac:dyDescent="0.35">
      <c r="B588" s="132" t="str">
        <f t="shared" ca="1" si="10"/>
        <v/>
      </c>
      <c r="C588" s="133" t="str">
        <f ca="1">'Loan 1'!D603</f>
        <v/>
      </c>
      <c r="D588" s="133" t="str">
        <f ca="1">'Loan 2'!D603</f>
        <v/>
      </c>
      <c r="E588" s="133" t="str">
        <f ca="1">'Loan 3'!D603</f>
        <v/>
      </c>
      <c r="F588" s="133" t="str">
        <f ca="1">'Loan 4'!D603</f>
        <v/>
      </c>
      <c r="G588" s="133" t="str">
        <f ca="1">'Loan 5'!D603</f>
        <v/>
      </c>
    </row>
    <row r="589" spans="2:7" ht="15" thickBot="1" x14ac:dyDescent="0.35">
      <c r="B589" s="132" t="str">
        <f t="shared" ca="1" si="10"/>
        <v/>
      </c>
      <c r="C589" s="133" t="str">
        <f ca="1">'Loan 1'!D604</f>
        <v/>
      </c>
      <c r="D589" s="133" t="str">
        <f ca="1">'Loan 2'!D604</f>
        <v/>
      </c>
      <c r="E589" s="133" t="str">
        <f ca="1">'Loan 3'!D604</f>
        <v/>
      </c>
      <c r="F589" s="133" t="str">
        <f ca="1">'Loan 4'!D604</f>
        <v/>
      </c>
      <c r="G589" s="133" t="str">
        <f ca="1">'Loan 5'!D604</f>
        <v/>
      </c>
    </row>
    <row r="590" spans="2:7" ht="15" thickBot="1" x14ac:dyDescent="0.35">
      <c r="B590" s="132" t="str">
        <f t="shared" ca="1" si="10"/>
        <v/>
      </c>
      <c r="C590" s="133" t="str">
        <f ca="1">'Loan 1'!D605</f>
        <v/>
      </c>
      <c r="D590" s="133" t="str">
        <f ca="1">'Loan 2'!D605</f>
        <v/>
      </c>
      <c r="E590" s="133" t="str">
        <f ca="1">'Loan 3'!D605</f>
        <v/>
      </c>
      <c r="F590" s="133" t="str">
        <f ca="1">'Loan 4'!D605</f>
        <v/>
      </c>
      <c r="G590" s="133" t="str">
        <f ca="1">'Loan 5'!D605</f>
        <v/>
      </c>
    </row>
    <row r="591" spans="2:7" ht="15" thickBot="1" x14ac:dyDescent="0.35">
      <c r="B591" s="132" t="str">
        <f t="shared" ca="1" si="10"/>
        <v/>
      </c>
      <c r="C591" s="133" t="str">
        <f ca="1">'Loan 1'!D606</f>
        <v/>
      </c>
      <c r="D591" s="133" t="str">
        <f ca="1">'Loan 2'!D606</f>
        <v/>
      </c>
      <c r="E591" s="133" t="str">
        <f ca="1">'Loan 3'!D606</f>
        <v/>
      </c>
      <c r="F591" s="133" t="str">
        <f ca="1">'Loan 4'!D606</f>
        <v/>
      </c>
      <c r="G591" s="133" t="str">
        <f ca="1">'Loan 5'!D606</f>
        <v/>
      </c>
    </row>
    <row r="592" spans="2:7" ht="15" thickBot="1" x14ac:dyDescent="0.35">
      <c r="B592" s="132" t="str">
        <f t="shared" ca="1" si="10"/>
        <v/>
      </c>
      <c r="C592" s="133" t="str">
        <f ca="1">'Loan 1'!D607</f>
        <v/>
      </c>
      <c r="D592" s="133" t="str">
        <f ca="1">'Loan 2'!D607</f>
        <v/>
      </c>
      <c r="E592" s="133" t="str">
        <f ca="1">'Loan 3'!D607</f>
        <v/>
      </c>
      <c r="F592" s="133" t="str">
        <f ca="1">'Loan 4'!D607</f>
        <v/>
      </c>
      <c r="G592" s="133" t="str">
        <f ca="1">'Loan 5'!D607</f>
        <v/>
      </c>
    </row>
    <row r="593" spans="2:7" ht="15" thickBot="1" x14ac:dyDescent="0.35">
      <c r="B593" s="132" t="str">
        <f t="shared" ca="1" si="10"/>
        <v/>
      </c>
      <c r="C593" s="133" t="str">
        <f ca="1">'Loan 1'!D608</f>
        <v/>
      </c>
      <c r="D593" s="133" t="str">
        <f ca="1">'Loan 2'!D608</f>
        <v/>
      </c>
      <c r="E593" s="133" t="str">
        <f ca="1">'Loan 3'!D608</f>
        <v/>
      </c>
      <c r="F593" s="133" t="str">
        <f ca="1">'Loan 4'!D608</f>
        <v/>
      </c>
      <c r="G593" s="133" t="str">
        <f ca="1">'Loan 5'!D608</f>
        <v/>
      </c>
    </row>
    <row r="594" spans="2:7" ht="15" thickBot="1" x14ac:dyDescent="0.35">
      <c r="B594" s="132" t="str">
        <f t="shared" ca="1" si="10"/>
        <v/>
      </c>
      <c r="C594" s="133" t="str">
        <f ca="1">'Loan 1'!D609</f>
        <v/>
      </c>
      <c r="D594" s="133" t="str">
        <f ca="1">'Loan 2'!D609</f>
        <v/>
      </c>
      <c r="E594" s="133" t="str">
        <f ca="1">'Loan 3'!D609</f>
        <v/>
      </c>
      <c r="F594" s="133" t="str">
        <f ca="1">'Loan 4'!D609</f>
        <v/>
      </c>
      <c r="G594" s="133" t="str">
        <f ca="1">'Loan 5'!D609</f>
        <v/>
      </c>
    </row>
    <row r="595" spans="2:7" ht="15" thickBot="1" x14ac:dyDescent="0.35">
      <c r="B595" s="132" t="str">
        <f t="shared" ca="1" si="10"/>
        <v/>
      </c>
      <c r="C595" s="133" t="str">
        <f ca="1">'Loan 1'!D610</f>
        <v/>
      </c>
      <c r="D595" s="133" t="str">
        <f ca="1">'Loan 2'!D610</f>
        <v/>
      </c>
      <c r="E595" s="133" t="str">
        <f ca="1">'Loan 3'!D610</f>
        <v/>
      </c>
      <c r="F595" s="133" t="str">
        <f ca="1">'Loan 4'!D610</f>
        <v/>
      </c>
      <c r="G595" s="133" t="str">
        <f ca="1">'Loan 5'!D610</f>
        <v/>
      </c>
    </row>
    <row r="596" spans="2:7" ht="15" thickBot="1" x14ac:dyDescent="0.35">
      <c r="B596" s="132" t="str">
        <f t="shared" ca="1" si="10"/>
        <v/>
      </c>
      <c r="C596" s="133" t="str">
        <f ca="1">'Loan 1'!D611</f>
        <v/>
      </c>
      <c r="D596" s="133" t="str">
        <f ca="1">'Loan 2'!D611</f>
        <v/>
      </c>
      <c r="E596" s="133" t="str">
        <f ca="1">'Loan 3'!D611</f>
        <v/>
      </c>
      <c r="F596" s="133" t="str">
        <f ca="1">'Loan 4'!D611</f>
        <v/>
      </c>
      <c r="G596" s="133" t="str">
        <f ca="1">'Loan 5'!D611</f>
        <v/>
      </c>
    </row>
    <row r="597" spans="2:7" ht="15" thickBot="1" x14ac:dyDescent="0.35">
      <c r="B597" s="132" t="str">
        <f t="shared" ca="1" si="10"/>
        <v/>
      </c>
      <c r="C597" s="133" t="str">
        <f ca="1">'Loan 1'!D612</f>
        <v/>
      </c>
      <c r="D597" s="133" t="str">
        <f ca="1">'Loan 2'!D612</f>
        <v/>
      </c>
      <c r="E597" s="133" t="str">
        <f ca="1">'Loan 3'!D612</f>
        <v/>
      </c>
      <c r="F597" s="133" t="str">
        <f ca="1">'Loan 4'!D612</f>
        <v/>
      </c>
      <c r="G597" s="133" t="str">
        <f ca="1">'Loan 5'!D612</f>
        <v/>
      </c>
    </row>
    <row r="598" spans="2:7" ht="15" thickBot="1" x14ac:dyDescent="0.35">
      <c r="B598" s="132" t="str">
        <f t="shared" ca="1" si="10"/>
        <v/>
      </c>
      <c r="C598" s="133" t="str">
        <f ca="1">'Loan 1'!D613</f>
        <v/>
      </c>
      <c r="D598" s="133" t="str">
        <f ca="1">'Loan 2'!D613</f>
        <v/>
      </c>
      <c r="E598" s="133" t="str">
        <f ca="1">'Loan 3'!D613</f>
        <v/>
      </c>
      <c r="F598" s="133" t="str">
        <f ca="1">'Loan 4'!D613</f>
        <v/>
      </c>
      <c r="G598" s="133" t="str">
        <f ca="1">'Loan 5'!D613</f>
        <v/>
      </c>
    </row>
    <row r="599" spans="2:7" ht="15" thickBot="1" x14ac:dyDescent="0.35">
      <c r="B599" s="132" t="str">
        <f t="shared" ca="1" si="10"/>
        <v/>
      </c>
      <c r="C599" s="133" t="str">
        <f ca="1">'Loan 1'!D614</f>
        <v/>
      </c>
      <c r="D599" s="133" t="str">
        <f ca="1">'Loan 2'!D614</f>
        <v/>
      </c>
      <c r="E599" s="133" t="str">
        <f ca="1">'Loan 3'!D614</f>
        <v/>
      </c>
      <c r="F599" s="133" t="str">
        <f ca="1">'Loan 4'!D614</f>
        <v/>
      </c>
      <c r="G599" s="133" t="str">
        <f ca="1">'Loan 5'!D614</f>
        <v/>
      </c>
    </row>
    <row r="600" spans="2:7" ht="15" thickBot="1" x14ac:dyDescent="0.35">
      <c r="B600" s="132" t="str">
        <f t="shared" ca="1" si="10"/>
        <v/>
      </c>
      <c r="C600" s="133" t="str">
        <f ca="1">'Loan 1'!D615</f>
        <v/>
      </c>
      <c r="D600" s="133" t="str">
        <f ca="1">'Loan 2'!D615</f>
        <v/>
      </c>
      <c r="E600" s="133" t="str">
        <f ca="1">'Loan 3'!D615</f>
        <v/>
      </c>
      <c r="F600" s="133" t="str">
        <f ca="1">'Loan 4'!D615</f>
        <v/>
      </c>
      <c r="G600" s="133" t="str">
        <f ca="1">'Loan 5'!D615</f>
        <v/>
      </c>
    </row>
    <row r="601" spans="2:7" ht="15" thickBot="1" x14ac:dyDescent="0.35">
      <c r="B601" s="132" t="str">
        <f t="shared" ca="1" si="10"/>
        <v/>
      </c>
      <c r="C601" s="133" t="str">
        <f ca="1">'Loan 1'!D616</f>
        <v/>
      </c>
      <c r="D601" s="133" t="str">
        <f ca="1">'Loan 2'!D616</f>
        <v/>
      </c>
      <c r="E601" s="133" t="str">
        <f ca="1">'Loan 3'!D616</f>
        <v/>
      </c>
      <c r="F601" s="133" t="str">
        <f ca="1">'Loan 4'!D616</f>
        <v/>
      </c>
      <c r="G601" s="133" t="str">
        <f ca="1">'Loan 5'!D616</f>
        <v/>
      </c>
    </row>
    <row r="602" spans="2:7" ht="15" thickBot="1" x14ac:dyDescent="0.35">
      <c r="B602" s="132" t="str">
        <f t="shared" ca="1" si="10"/>
        <v/>
      </c>
      <c r="C602" s="133" t="str">
        <f ca="1">'Loan 1'!D617</f>
        <v/>
      </c>
      <c r="D602" s="133" t="str">
        <f ca="1">'Loan 2'!D617</f>
        <v/>
      </c>
      <c r="E602" s="133" t="str">
        <f ca="1">'Loan 3'!D617</f>
        <v/>
      </c>
      <c r="F602" s="133" t="str">
        <f ca="1">'Loan 4'!D617</f>
        <v/>
      </c>
      <c r="G602" s="133" t="str">
        <f ca="1">'Loan 5'!D617</f>
        <v/>
      </c>
    </row>
    <row r="603" spans="2:7" ht="15" thickBot="1" x14ac:dyDescent="0.35">
      <c r="B603" s="132" t="str">
        <f t="shared" ca="1" si="10"/>
        <v/>
      </c>
      <c r="C603" s="133" t="str">
        <f ca="1">'Loan 1'!D618</f>
        <v/>
      </c>
      <c r="D603" s="133" t="str">
        <f ca="1">'Loan 2'!D618</f>
        <v/>
      </c>
      <c r="E603" s="133" t="str">
        <f ca="1">'Loan 3'!D618</f>
        <v/>
      </c>
      <c r="F603" s="133" t="str">
        <f ca="1">'Loan 4'!D618</f>
        <v/>
      </c>
      <c r="G603" s="133" t="str">
        <f ca="1">'Loan 5'!D618</f>
        <v/>
      </c>
    </row>
    <row r="604" spans="2:7" ht="15" thickBot="1" x14ac:dyDescent="0.35">
      <c r="B604" s="132" t="str">
        <f t="shared" ca="1" si="10"/>
        <v/>
      </c>
      <c r="C604" s="133" t="str">
        <f ca="1">'Loan 1'!D619</f>
        <v/>
      </c>
      <c r="D604" s="133" t="str">
        <f ca="1">'Loan 2'!D619</f>
        <v/>
      </c>
      <c r="E604" s="133" t="str">
        <f ca="1">'Loan 3'!D619</f>
        <v/>
      </c>
      <c r="F604" s="133" t="str">
        <f ca="1">'Loan 4'!D619</f>
        <v/>
      </c>
      <c r="G604" s="133" t="str">
        <f ca="1">'Loan 5'!D619</f>
        <v/>
      </c>
    </row>
    <row r="605" spans="2:7" ht="15" thickBot="1" x14ac:dyDescent="0.35">
      <c r="B605" s="132" t="str">
        <f t="shared" ca="1" si="10"/>
        <v/>
      </c>
      <c r="C605" s="133" t="str">
        <f ca="1">'Loan 1'!D620</f>
        <v/>
      </c>
      <c r="D605" s="133" t="str">
        <f ca="1">'Loan 2'!D620</f>
        <v/>
      </c>
      <c r="E605" s="133" t="str">
        <f ca="1">'Loan 3'!D620</f>
        <v/>
      </c>
      <c r="F605" s="133" t="str">
        <f ca="1">'Loan 4'!D620</f>
        <v/>
      </c>
      <c r="G605" s="133" t="str">
        <f ca="1">'Loan 5'!D620</f>
        <v/>
      </c>
    </row>
    <row r="606" spans="2:7" ht="15" thickBot="1" x14ac:dyDescent="0.35">
      <c r="B606" s="132" t="str">
        <f t="shared" ca="1" si="10"/>
        <v/>
      </c>
      <c r="C606" s="133" t="str">
        <f ca="1">'Loan 1'!D621</f>
        <v/>
      </c>
      <c r="D606" s="133" t="str">
        <f ca="1">'Loan 2'!D621</f>
        <v/>
      </c>
      <c r="E606" s="133" t="str">
        <f ca="1">'Loan 3'!D621</f>
        <v/>
      </c>
      <c r="F606" s="133" t="str">
        <f ca="1">'Loan 4'!D621</f>
        <v/>
      </c>
      <c r="G606" s="133" t="str">
        <f ca="1">'Loan 5'!D621</f>
        <v/>
      </c>
    </row>
    <row r="607" spans="2:7" ht="15" thickBot="1" x14ac:dyDescent="0.35">
      <c r="B607" s="132" t="str">
        <f t="shared" ca="1" si="10"/>
        <v/>
      </c>
      <c r="C607" s="133" t="str">
        <f ca="1">'Loan 1'!D622</f>
        <v/>
      </c>
      <c r="D607" s="133" t="str">
        <f ca="1">'Loan 2'!D622</f>
        <v/>
      </c>
      <c r="E607" s="133" t="str">
        <f ca="1">'Loan 3'!D622</f>
        <v/>
      </c>
      <c r="F607" s="133" t="str">
        <f ca="1">'Loan 4'!D622</f>
        <v/>
      </c>
      <c r="G607" s="133" t="str">
        <f ca="1">'Loan 5'!D622</f>
        <v/>
      </c>
    </row>
    <row r="608" spans="2:7" ht="15" thickBot="1" x14ac:dyDescent="0.35">
      <c r="B608" s="132" t="str">
        <f t="shared" ca="1" si="10"/>
        <v/>
      </c>
      <c r="C608" s="133" t="str">
        <f ca="1">'Loan 1'!D623</f>
        <v/>
      </c>
      <c r="D608" s="133" t="str">
        <f ca="1">'Loan 2'!D623</f>
        <v/>
      </c>
      <c r="E608" s="133" t="str">
        <f ca="1">'Loan 3'!D623</f>
        <v/>
      </c>
      <c r="F608" s="133" t="str">
        <f ca="1">'Loan 4'!D623</f>
        <v/>
      </c>
      <c r="G608" s="133" t="str">
        <f ca="1">'Loan 5'!D623</f>
        <v/>
      </c>
    </row>
    <row r="609" spans="2:7" ht="15" thickBot="1" x14ac:dyDescent="0.35">
      <c r="B609" s="132" t="str">
        <f t="shared" ca="1" si="10"/>
        <v/>
      </c>
      <c r="C609" s="133" t="str">
        <f ca="1">'Loan 1'!D624</f>
        <v/>
      </c>
      <c r="D609" s="133" t="str">
        <f ca="1">'Loan 2'!D624</f>
        <v/>
      </c>
      <c r="E609" s="133" t="str">
        <f ca="1">'Loan 3'!D624</f>
        <v/>
      </c>
      <c r="F609" s="133" t="str">
        <f ca="1">'Loan 4'!D624</f>
        <v/>
      </c>
      <c r="G609" s="133" t="str">
        <f ca="1">'Loan 5'!D624</f>
        <v/>
      </c>
    </row>
    <row r="610" spans="2:7" ht="15" thickBot="1" x14ac:dyDescent="0.35">
      <c r="B610" s="132" t="str">
        <f t="shared" ca="1" si="10"/>
        <v/>
      </c>
      <c r="C610" s="133" t="str">
        <f ca="1">'Loan 1'!D625</f>
        <v/>
      </c>
      <c r="D610" s="133" t="str">
        <f ca="1">'Loan 2'!D625</f>
        <v/>
      </c>
      <c r="E610" s="133" t="str">
        <f ca="1">'Loan 3'!D625</f>
        <v/>
      </c>
      <c r="F610" s="133" t="str">
        <f ca="1">'Loan 4'!D625</f>
        <v/>
      </c>
      <c r="G610" s="133" t="str">
        <f ca="1">'Loan 5'!D625</f>
        <v/>
      </c>
    </row>
    <row r="611" spans="2:7" ht="15" thickBot="1" x14ac:dyDescent="0.35">
      <c r="B611" s="132" t="str">
        <f t="shared" ca="1" si="10"/>
        <v/>
      </c>
      <c r="C611" s="133" t="str">
        <f ca="1">'Loan 1'!D626</f>
        <v/>
      </c>
      <c r="D611" s="133" t="str">
        <f ca="1">'Loan 2'!D626</f>
        <v/>
      </c>
      <c r="E611" s="133" t="str">
        <f ca="1">'Loan 3'!D626</f>
        <v/>
      </c>
      <c r="F611" s="133" t="str">
        <f ca="1">'Loan 4'!D626</f>
        <v/>
      </c>
      <c r="G611" s="133" t="str">
        <f ca="1">'Loan 5'!D626</f>
        <v/>
      </c>
    </row>
    <row r="612" spans="2:7" ht="15" thickBot="1" x14ac:dyDescent="0.35">
      <c r="B612" s="132" t="str">
        <f t="shared" ca="1" si="10"/>
        <v/>
      </c>
      <c r="C612" s="133" t="str">
        <f ca="1">'Loan 1'!D627</f>
        <v/>
      </c>
      <c r="D612" s="133" t="str">
        <f ca="1">'Loan 2'!D627</f>
        <v/>
      </c>
      <c r="E612" s="133" t="str">
        <f ca="1">'Loan 3'!D627</f>
        <v/>
      </c>
      <c r="F612" s="133" t="str">
        <f ca="1">'Loan 4'!D627</f>
        <v/>
      </c>
      <c r="G612" s="133" t="str">
        <f ca="1">'Loan 5'!D627</f>
        <v/>
      </c>
    </row>
    <row r="613" spans="2:7" ht="15" thickBot="1" x14ac:dyDescent="0.35">
      <c r="B613" s="132" t="str">
        <f t="shared" ca="1" si="10"/>
        <v/>
      </c>
      <c r="C613" s="133" t="str">
        <f ca="1">'Loan 1'!D628</f>
        <v/>
      </c>
      <c r="D613" s="133" t="str">
        <f ca="1">'Loan 2'!D628</f>
        <v/>
      </c>
      <c r="E613" s="133" t="str">
        <f ca="1">'Loan 3'!D628</f>
        <v/>
      </c>
      <c r="F613" s="133" t="str">
        <f ca="1">'Loan 4'!D628</f>
        <v/>
      </c>
      <c r="G613" s="133" t="str">
        <f ca="1">'Loan 5'!D628</f>
        <v/>
      </c>
    </row>
    <row r="614" spans="2:7" ht="15" thickBot="1" x14ac:dyDescent="0.35">
      <c r="B614" s="132" t="str">
        <f t="shared" ca="1" si="10"/>
        <v/>
      </c>
      <c r="C614" s="133" t="str">
        <f ca="1">'Loan 1'!D629</f>
        <v/>
      </c>
      <c r="D614" s="133" t="str">
        <f ca="1">'Loan 2'!D629</f>
        <v/>
      </c>
      <c r="E614" s="133" t="str">
        <f ca="1">'Loan 3'!D629</f>
        <v/>
      </c>
      <c r="F614" s="133" t="str">
        <f ca="1">'Loan 4'!D629</f>
        <v/>
      </c>
      <c r="G614" s="133" t="str">
        <f ca="1">'Loan 5'!D629</f>
        <v/>
      </c>
    </row>
    <row r="615" spans="2:7" ht="15" thickBot="1" x14ac:dyDescent="0.35">
      <c r="B615" s="132" t="str">
        <f t="shared" ca="1" si="10"/>
        <v/>
      </c>
      <c r="C615" s="133" t="str">
        <f ca="1">'Loan 1'!D630</f>
        <v/>
      </c>
      <c r="D615" s="133" t="str">
        <f ca="1">'Loan 2'!D630</f>
        <v/>
      </c>
      <c r="E615" s="133" t="str">
        <f ca="1">'Loan 3'!D630</f>
        <v/>
      </c>
      <c r="F615" s="133" t="str">
        <f ca="1">'Loan 4'!D630</f>
        <v/>
      </c>
      <c r="G615" s="133" t="str">
        <f ca="1">'Loan 5'!D630</f>
        <v/>
      </c>
    </row>
    <row r="616" spans="2:7" ht="15" thickBot="1" x14ac:dyDescent="0.35">
      <c r="B616" s="132" t="str">
        <f t="shared" ca="1" si="10"/>
        <v/>
      </c>
      <c r="C616" s="133" t="str">
        <f ca="1">'Loan 1'!D631</f>
        <v/>
      </c>
      <c r="D616" s="133" t="str">
        <f ca="1">'Loan 2'!D631</f>
        <v/>
      </c>
      <c r="E616" s="133" t="str">
        <f ca="1">'Loan 3'!D631</f>
        <v/>
      </c>
      <c r="F616" s="133" t="str">
        <f ca="1">'Loan 4'!D631</f>
        <v/>
      </c>
      <c r="G616" s="133" t="str">
        <f ca="1">'Loan 5'!D631</f>
        <v/>
      </c>
    </row>
    <row r="617" spans="2:7" ht="15" thickBot="1" x14ac:dyDescent="0.35">
      <c r="B617" s="132" t="str">
        <f t="shared" ca="1" si="10"/>
        <v/>
      </c>
      <c r="C617" s="133" t="str">
        <f ca="1">'Loan 1'!D632</f>
        <v/>
      </c>
      <c r="D617" s="133" t="str">
        <f ca="1">'Loan 2'!D632</f>
        <v/>
      </c>
      <c r="E617" s="133" t="str">
        <f ca="1">'Loan 3'!D632</f>
        <v/>
      </c>
      <c r="F617" s="133" t="str">
        <f ca="1">'Loan 4'!D632</f>
        <v/>
      </c>
      <c r="G617" s="133" t="str">
        <f ca="1">'Loan 5'!D632</f>
        <v/>
      </c>
    </row>
    <row r="618" spans="2:7" ht="15" thickBot="1" x14ac:dyDescent="0.35">
      <c r="B618" s="132" t="str">
        <f t="shared" ca="1" si="10"/>
        <v/>
      </c>
      <c r="C618" s="133" t="str">
        <f ca="1">'Loan 1'!D633</f>
        <v/>
      </c>
      <c r="D618" s="133" t="str">
        <f ca="1">'Loan 2'!D633</f>
        <v/>
      </c>
      <c r="E618" s="133" t="str">
        <f ca="1">'Loan 3'!D633</f>
        <v/>
      </c>
      <c r="F618" s="133" t="str">
        <f ca="1">'Loan 4'!D633</f>
        <v/>
      </c>
      <c r="G618" s="133" t="str">
        <f ca="1">'Loan 5'!D633</f>
        <v/>
      </c>
    </row>
    <row r="619" spans="2:7" ht="15" thickBot="1" x14ac:dyDescent="0.35">
      <c r="B619" s="132" t="str">
        <f t="shared" ca="1" si="10"/>
        <v/>
      </c>
      <c r="C619" s="133" t="str">
        <f ca="1">'Loan 1'!D634</f>
        <v/>
      </c>
      <c r="D619" s="133" t="str">
        <f ca="1">'Loan 2'!D634</f>
        <v/>
      </c>
      <c r="E619" s="133" t="str">
        <f ca="1">'Loan 3'!D634</f>
        <v/>
      </c>
      <c r="F619" s="133" t="str">
        <f ca="1">'Loan 4'!D634</f>
        <v/>
      </c>
      <c r="G619" s="133" t="str">
        <f ca="1">'Loan 5'!D634</f>
        <v/>
      </c>
    </row>
    <row r="620" spans="2:7" ht="15" thickBot="1" x14ac:dyDescent="0.35">
      <c r="B620" s="132" t="str">
        <f t="shared" ca="1" si="10"/>
        <v/>
      </c>
      <c r="C620" s="133" t="str">
        <f ca="1">'Loan 1'!D635</f>
        <v/>
      </c>
      <c r="D620" s="133" t="str">
        <f ca="1">'Loan 2'!D635</f>
        <v/>
      </c>
      <c r="E620" s="133" t="str">
        <f ca="1">'Loan 3'!D635</f>
        <v/>
      </c>
      <c r="F620" s="133" t="str">
        <f ca="1">'Loan 4'!D635</f>
        <v/>
      </c>
      <c r="G620" s="133" t="str">
        <f ca="1">'Loan 5'!D635</f>
        <v/>
      </c>
    </row>
    <row r="621" spans="2:7" ht="15" thickBot="1" x14ac:dyDescent="0.35">
      <c r="B621" s="132" t="str">
        <f t="shared" ca="1" si="10"/>
        <v/>
      </c>
      <c r="C621" s="133" t="str">
        <f ca="1">'Loan 1'!D636</f>
        <v/>
      </c>
      <c r="D621" s="133" t="str">
        <f ca="1">'Loan 2'!D636</f>
        <v/>
      </c>
      <c r="E621" s="133" t="str">
        <f ca="1">'Loan 3'!D636</f>
        <v/>
      </c>
      <c r="F621" s="133" t="str">
        <f ca="1">'Loan 4'!D636</f>
        <v/>
      </c>
      <c r="G621" s="133" t="str">
        <f ca="1">'Loan 5'!D636</f>
        <v/>
      </c>
    </row>
    <row r="622" spans="2:7" ht="15" thickBot="1" x14ac:dyDescent="0.35">
      <c r="B622" s="132" t="str">
        <f t="shared" ca="1" si="10"/>
        <v/>
      </c>
      <c r="C622" s="133" t="str">
        <f ca="1">'Loan 1'!D637</f>
        <v/>
      </c>
      <c r="D622" s="133" t="str">
        <f ca="1">'Loan 2'!D637</f>
        <v/>
      </c>
      <c r="E622" s="133" t="str">
        <f ca="1">'Loan 3'!D637</f>
        <v/>
      </c>
      <c r="F622" s="133" t="str">
        <f ca="1">'Loan 4'!D637</f>
        <v/>
      </c>
      <c r="G622" s="133" t="str">
        <f ca="1">'Loan 5'!D637</f>
        <v/>
      </c>
    </row>
    <row r="623" spans="2:7" ht="15" thickBot="1" x14ac:dyDescent="0.35">
      <c r="B623" s="132" t="str">
        <f t="shared" ca="1" si="10"/>
        <v/>
      </c>
      <c r="C623" s="133" t="str">
        <f ca="1">'Loan 1'!D638</f>
        <v/>
      </c>
      <c r="D623" s="133" t="str">
        <f ca="1">'Loan 2'!D638</f>
        <v/>
      </c>
      <c r="E623" s="133" t="str">
        <f ca="1">'Loan 3'!D638</f>
        <v/>
      </c>
      <c r="F623" s="133" t="str">
        <f ca="1">'Loan 4'!D638</f>
        <v/>
      </c>
      <c r="G623" s="133" t="str">
        <f ca="1">'Loan 5'!D638</f>
        <v/>
      </c>
    </row>
    <row r="624" spans="2:7" ht="15" thickBot="1" x14ac:dyDescent="0.35">
      <c r="B624" s="132" t="str">
        <f t="shared" ca="1" si="10"/>
        <v/>
      </c>
      <c r="C624" s="133" t="str">
        <f ca="1">'Loan 1'!D639</f>
        <v/>
      </c>
      <c r="D624" s="133" t="str">
        <f ca="1">'Loan 2'!D639</f>
        <v/>
      </c>
      <c r="E624" s="133" t="str">
        <f ca="1">'Loan 3'!D639</f>
        <v/>
      </c>
      <c r="F624" s="133" t="str">
        <f ca="1">'Loan 4'!D639</f>
        <v/>
      </c>
      <c r="G624" s="133" t="str">
        <f ca="1">'Loan 5'!D639</f>
        <v/>
      </c>
    </row>
    <row r="625" spans="2:7" ht="15" thickBot="1" x14ac:dyDescent="0.35">
      <c r="B625" s="132" t="str">
        <f t="shared" ca="1" si="10"/>
        <v/>
      </c>
      <c r="C625" s="133" t="str">
        <f ca="1">'Loan 1'!D640</f>
        <v/>
      </c>
      <c r="D625" s="133" t="str">
        <f ca="1">'Loan 2'!D640</f>
        <v/>
      </c>
      <c r="E625" s="133" t="str">
        <f ca="1">'Loan 3'!D640</f>
        <v/>
      </c>
      <c r="F625" s="133" t="str">
        <f ca="1">'Loan 4'!D640</f>
        <v/>
      </c>
      <c r="G625" s="133" t="str">
        <f ca="1">'Loan 5'!D640</f>
        <v/>
      </c>
    </row>
    <row r="626" spans="2:7" ht="15" thickBot="1" x14ac:dyDescent="0.35">
      <c r="B626" s="132" t="str">
        <f t="shared" ca="1" si="10"/>
        <v/>
      </c>
      <c r="C626" s="133" t="str">
        <f ca="1">'Loan 1'!D641</f>
        <v/>
      </c>
      <c r="D626" s="133" t="str">
        <f ca="1">'Loan 2'!D641</f>
        <v/>
      </c>
      <c r="E626" s="133" t="str">
        <f ca="1">'Loan 3'!D641</f>
        <v/>
      </c>
      <c r="F626" s="133" t="str">
        <f ca="1">'Loan 4'!D641</f>
        <v/>
      </c>
      <c r="G626" s="133" t="str">
        <f ca="1">'Loan 5'!D641</f>
        <v/>
      </c>
    </row>
    <row r="627" spans="2:7" ht="15" thickBot="1" x14ac:dyDescent="0.35">
      <c r="B627" s="132" t="str">
        <f t="shared" ca="1" si="10"/>
        <v/>
      </c>
      <c r="C627" s="133" t="str">
        <f ca="1">'Loan 1'!D642</f>
        <v/>
      </c>
      <c r="D627" s="133" t="str">
        <f ca="1">'Loan 2'!D642</f>
        <v/>
      </c>
      <c r="E627" s="133" t="str">
        <f ca="1">'Loan 3'!D642</f>
        <v/>
      </c>
      <c r="F627" s="133" t="str">
        <f ca="1">'Loan 4'!D642</f>
        <v/>
      </c>
      <c r="G627" s="133" t="str">
        <f ca="1">'Loan 5'!D642</f>
        <v/>
      </c>
    </row>
    <row r="628" spans="2:7" ht="15" thickBot="1" x14ac:dyDescent="0.35">
      <c r="B628" s="132" t="str">
        <f t="shared" ca="1" si="10"/>
        <v/>
      </c>
      <c r="C628" s="133" t="str">
        <f ca="1">'Loan 1'!D643</f>
        <v/>
      </c>
      <c r="D628" s="133" t="str">
        <f ca="1">'Loan 2'!D643</f>
        <v/>
      </c>
      <c r="E628" s="133" t="str">
        <f ca="1">'Loan 3'!D643</f>
        <v/>
      </c>
      <c r="F628" s="133" t="str">
        <f ca="1">'Loan 4'!D643</f>
        <v/>
      </c>
      <c r="G628" s="133" t="str">
        <f ca="1">'Loan 5'!D643</f>
        <v/>
      </c>
    </row>
    <row r="629" spans="2:7" ht="15" thickBot="1" x14ac:dyDescent="0.35">
      <c r="B629" s="132" t="str">
        <f t="shared" ca="1" si="10"/>
        <v/>
      </c>
      <c r="C629" s="133" t="str">
        <f ca="1">'Loan 1'!D644</f>
        <v/>
      </c>
      <c r="D629" s="133" t="str">
        <f ca="1">'Loan 2'!D644</f>
        <v/>
      </c>
      <c r="E629" s="133" t="str">
        <f ca="1">'Loan 3'!D644</f>
        <v/>
      </c>
      <c r="F629" s="133" t="str">
        <f ca="1">'Loan 4'!D644</f>
        <v/>
      </c>
      <c r="G629" s="133" t="str">
        <f ca="1">'Loan 5'!D644</f>
        <v/>
      </c>
    </row>
    <row r="630" spans="2:7" ht="15" thickBot="1" x14ac:dyDescent="0.35">
      <c r="B630" s="132" t="str">
        <f t="shared" ca="1" si="10"/>
        <v/>
      </c>
      <c r="C630" s="133" t="str">
        <f ca="1">'Loan 1'!D645</f>
        <v/>
      </c>
      <c r="D630" s="133" t="str">
        <f ca="1">'Loan 2'!D645</f>
        <v/>
      </c>
      <c r="E630" s="133" t="str">
        <f ca="1">'Loan 3'!D645</f>
        <v/>
      </c>
      <c r="F630" s="133" t="str">
        <f ca="1">'Loan 4'!D645</f>
        <v/>
      </c>
      <c r="G630" s="133" t="str">
        <f ca="1">'Loan 5'!D645</f>
        <v/>
      </c>
    </row>
    <row r="631" spans="2:7" ht="15" thickBot="1" x14ac:dyDescent="0.35">
      <c r="B631" s="132" t="str">
        <f t="shared" ca="1" si="10"/>
        <v/>
      </c>
      <c r="C631" s="133" t="str">
        <f ca="1">'Loan 1'!D646</f>
        <v/>
      </c>
      <c r="D631" s="133" t="str">
        <f ca="1">'Loan 2'!D646</f>
        <v/>
      </c>
      <c r="E631" s="133" t="str">
        <f ca="1">'Loan 3'!D646</f>
        <v/>
      </c>
      <c r="F631" s="133" t="str">
        <f ca="1">'Loan 4'!D646</f>
        <v/>
      </c>
      <c r="G631" s="133" t="str">
        <f ca="1">'Loan 5'!D646</f>
        <v/>
      </c>
    </row>
    <row r="632" spans="2:7" ht="15" thickBot="1" x14ac:dyDescent="0.35">
      <c r="B632" s="132" t="str">
        <f t="shared" ca="1" si="10"/>
        <v/>
      </c>
      <c r="C632" s="133" t="str">
        <f ca="1">'Loan 1'!D647</f>
        <v/>
      </c>
      <c r="D632" s="133" t="str">
        <f ca="1">'Loan 2'!D647</f>
        <v/>
      </c>
      <c r="E632" s="133" t="str">
        <f ca="1">'Loan 3'!D647</f>
        <v/>
      </c>
      <c r="F632" s="133" t="str">
        <f ca="1">'Loan 4'!D647</f>
        <v/>
      </c>
      <c r="G632" s="133" t="str">
        <f ca="1">'Loan 5'!D647</f>
        <v/>
      </c>
    </row>
    <row r="633" spans="2:7" ht="15" thickBot="1" x14ac:dyDescent="0.35">
      <c r="B633" s="132" t="str">
        <f t="shared" ca="1" si="10"/>
        <v/>
      </c>
      <c r="C633" s="133" t="str">
        <f ca="1">'Loan 1'!D648</f>
        <v/>
      </c>
      <c r="D633" s="133" t="str">
        <f ca="1">'Loan 2'!D648</f>
        <v/>
      </c>
      <c r="E633" s="133" t="str">
        <f ca="1">'Loan 3'!D648</f>
        <v/>
      </c>
      <c r="F633" s="133" t="str">
        <f ca="1">'Loan 4'!D648</f>
        <v/>
      </c>
      <c r="G633" s="133" t="str">
        <f ca="1">'Loan 5'!D648</f>
        <v/>
      </c>
    </row>
    <row r="634" spans="2:7" ht="15" thickBot="1" x14ac:dyDescent="0.35">
      <c r="B634" s="132" t="str">
        <f t="shared" ca="1" si="10"/>
        <v/>
      </c>
      <c r="C634" s="133" t="str">
        <f ca="1">'Loan 1'!D649</f>
        <v/>
      </c>
      <c r="D634" s="133" t="str">
        <f ca="1">'Loan 2'!D649</f>
        <v/>
      </c>
      <c r="E634" s="133" t="str">
        <f ca="1">'Loan 3'!D649</f>
        <v/>
      </c>
      <c r="F634" s="133" t="str">
        <f ca="1">'Loan 4'!D649</f>
        <v/>
      </c>
      <c r="G634" s="133" t="str">
        <f ca="1">'Loan 5'!D649</f>
        <v/>
      </c>
    </row>
    <row r="635" spans="2:7" ht="15" thickBot="1" x14ac:dyDescent="0.35">
      <c r="B635" s="132" t="str">
        <f t="shared" ca="1" si="10"/>
        <v/>
      </c>
      <c r="C635" s="133" t="str">
        <f ca="1">'Loan 1'!D650</f>
        <v/>
      </c>
      <c r="D635" s="133" t="str">
        <f ca="1">'Loan 2'!D650</f>
        <v/>
      </c>
      <c r="E635" s="133" t="str">
        <f ca="1">'Loan 3'!D650</f>
        <v/>
      </c>
      <c r="F635" s="133" t="str">
        <f ca="1">'Loan 4'!D650</f>
        <v/>
      </c>
      <c r="G635" s="133" t="str">
        <f ca="1">'Loan 5'!D650</f>
        <v/>
      </c>
    </row>
    <row r="636" spans="2:7" ht="15" thickBot="1" x14ac:dyDescent="0.35">
      <c r="B636" s="132" t="str">
        <f t="shared" ca="1" si="10"/>
        <v/>
      </c>
      <c r="C636" s="133" t="str">
        <f ca="1">'Loan 1'!D651</f>
        <v/>
      </c>
      <c r="D636" s="133" t="str">
        <f ca="1">'Loan 2'!D651</f>
        <v/>
      </c>
      <c r="E636" s="133" t="str">
        <f ca="1">'Loan 3'!D651</f>
        <v/>
      </c>
      <c r="F636" s="133" t="str">
        <f ca="1">'Loan 4'!D651</f>
        <v/>
      </c>
      <c r="G636" s="133" t="str">
        <f ca="1">'Loan 5'!D651</f>
        <v/>
      </c>
    </row>
    <row r="637" spans="2:7" ht="15" thickBot="1" x14ac:dyDescent="0.35">
      <c r="B637" s="132" t="str">
        <f t="shared" ca="1" si="10"/>
        <v/>
      </c>
      <c r="C637" s="133" t="str">
        <f ca="1">'Loan 1'!D652</f>
        <v/>
      </c>
      <c r="D637" s="133" t="str">
        <f ca="1">'Loan 2'!D652</f>
        <v/>
      </c>
      <c r="E637" s="133" t="str">
        <f ca="1">'Loan 3'!D652</f>
        <v/>
      </c>
      <c r="F637" s="133" t="str">
        <f ca="1">'Loan 4'!D652</f>
        <v/>
      </c>
      <c r="G637" s="133" t="str">
        <f ca="1">'Loan 5'!D652</f>
        <v/>
      </c>
    </row>
    <row r="638" spans="2:7" ht="15" thickBot="1" x14ac:dyDescent="0.35">
      <c r="B638" s="132" t="str">
        <f t="shared" ca="1" si="10"/>
        <v/>
      </c>
      <c r="C638" s="133" t="str">
        <f ca="1">'Loan 1'!D653</f>
        <v/>
      </c>
      <c r="D638" s="133" t="str">
        <f ca="1">'Loan 2'!D653</f>
        <v/>
      </c>
      <c r="E638" s="133" t="str">
        <f ca="1">'Loan 3'!D653</f>
        <v/>
      </c>
      <c r="F638" s="133" t="str">
        <f ca="1">'Loan 4'!D653</f>
        <v/>
      </c>
      <c r="G638" s="133" t="str">
        <f ca="1">'Loan 5'!D653</f>
        <v/>
      </c>
    </row>
    <row r="639" spans="2:7" ht="15" thickBot="1" x14ac:dyDescent="0.35">
      <c r="B639" s="132" t="str">
        <f t="shared" ca="1" si="10"/>
        <v/>
      </c>
      <c r="C639" s="133" t="str">
        <f ca="1">'Loan 1'!D654</f>
        <v/>
      </c>
      <c r="D639" s="133" t="str">
        <f ca="1">'Loan 2'!D654</f>
        <v/>
      </c>
      <c r="E639" s="133" t="str">
        <f ca="1">'Loan 3'!D654</f>
        <v/>
      </c>
      <c r="F639" s="133" t="str">
        <f ca="1">'Loan 4'!D654</f>
        <v/>
      </c>
      <c r="G639" s="133" t="str">
        <f ca="1">'Loan 5'!D654</f>
        <v/>
      </c>
    </row>
    <row r="640" spans="2:7" ht="15" thickBot="1" x14ac:dyDescent="0.35">
      <c r="B640" s="132" t="str">
        <f t="shared" ca="1" si="10"/>
        <v/>
      </c>
      <c r="C640" s="133" t="str">
        <f ca="1">'Loan 1'!D655</f>
        <v/>
      </c>
      <c r="D640" s="133" t="str">
        <f ca="1">'Loan 2'!D655</f>
        <v/>
      </c>
      <c r="E640" s="133" t="str">
        <f ca="1">'Loan 3'!D655</f>
        <v/>
      </c>
      <c r="F640" s="133" t="str">
        <f ca="1">'Loan 4'!D655</f>
        <v/>
      </c>
      <c r="G640" s="133" t="str">
        <f ca="1">'Loan 5'!D655</f>
        <v/>
      </c>
    </row>
    <row r="641" spans="2:7" ht="15" thickBot="1" x14ac:dyDescent="0.35">
      <c r="B641" s="132" t="str">
        <f t="shared" ca="1" si="10"/>
        <v/>
      </c>
      <c r="C641" s="133" t="str">
        <f ca="1">'Loan 1'!D656</f>
        <v/>
      </c>
      <c r="D641" s="133" t="str">
        <f ca="1">'Loan 2'!D656</f>
        <v/>
      </c>
      <c r="E641" s="133" t="str">
        <f ca="1">'Loan 3'!D656</f>
        <v/>
      </c>
      <c r="F641" s="133" t="str">
        <f ca="1">'Loan 4'!D656</f>
        <v/>
      </c>
      <c r="G641" s="133" t="str">
        <f ca="1">'Loan 5'!D656</f>
        <v/>
      </c>
    </row>
    <row r="642" spans="2:7" ht="15" thickBot="1" x14ac:dyDescent="0.35">
      <c r="B642" s="132" t="str">
        <f t="shared" ca="1" si="10"/>
        <v/>
      </c>
      <c r="C642" s="133" t="str">
        <f ca="1">'Loan 1'!D657</f>
        <v/>
      </c>
      <c r="D642" s="133" t="str">
        <f ca="1">'Loan 2'!D657</f>
        <v/>
      </c>
      <c r="E642" s="133" t="str">
        <f ca="1">'Loan 3'!D657</f>
        <v/>
      </c>
      <c r="F642" s="133" t="str">
        <f ca="1">'Loan 4'!D657</f>
        <v/>
      </c>
      <c r="G642" s="133" t="str">
        <f ca="1">'Loan 5'!D657</f>
        <v/>
      </c>
    </row>
    <row r="643" spans="2:7" ht="15" thickBot="1" x14ac:dyDescent="0.35">
      <c r="B643" s="132" t="str">
        <f t="shared" ca="1" si="10"/>
        <v/>
      </c>
      <c r="C643" s="133" t="str">
        <f ca="1">'Loan 1'!D658</f>
        <v/>
      </c>
      <c r="D643" s="133" t="str">
        <f ca="1">'Loan 2'!D658</f>
        <v/>
      </c>
      <c r="E643" s="133" t="str">
        <f ca="1">'Loan 3'!D658</f>
        <v/>
      </c>
      <c r="F643" s="133" t="str">
        <f ca="1">'Loan 4'!D658</f>
        <v/>
      </c>
      <c r="G643" s="133" t="str">
        <f ca="1">'Loan 5'!D658</f>
        <v/>
      </c>
    </row>
    <row r="644" spans="2:7" ht="15" thickBot="1" x14ac:dyDescent="0.35">
      <c r="B644" s="132" t="str">
        <f t="shared" ca="1" si="10"/>
        <v/>
      </c>
      <c r="C644" s="133" t="str">
        <f ca="1">'Loan 1'!D659</f>
        <v/>
      </c>
      <c r="D644" s="133" t="str">
        <f ca="1">'Loan 2'!D659</f>
        <v/>
      </c>
      <c r="E644" s="133" t="str">
        <f ca="1">'Loan 3'!D659</f>
        <v/>
      </c>
      <c r="F644" s="133" t="str">
        <f ca="1">'Loan 4'!D659</f>
        <v/>
      </c>
      <c r="G644" s="133" t="str">
        <f ca="1">'Loan 5'!D659</f>
        <v/>
      </c>
    </row>
    <row r="645" spans="2:7" ht="15" thickBot="1" x14ac:dyDescent="0.35">
      <c r="B645" s="132" t="str">
        <f t="shared" ca="1" si="10"/>
        <v/>
      </c>
      <c r="C645" s="133" t="str">
        <f ca="1">'Loan 1'!D660</f>
        <v/>
      </c>
      <c r="D645" s="133" t="str">
        <f ca="1">'Loan 2'!D660</f>
        <v/>
      </c>
      <c r="E645" s="133" t="str">
        <f ca="1">'Loan 3'!D660</f>
        <v/>
      </c>
      <c r="F645" s="133" t="str">
        <f ca="1">'Loan 4'!D660</f>
        <v/>
      </c>
      <c r="G645" s="133" t="str">
        <f ca="1">'Loan 5'!D660</f>
        <v/>
      </c>
    </row>
    <row r="646" spans="2:7" ht="15" thickBot="1" x14ac:dyDescent="0.35">
      <c r="B646" s="132" t="str">
        <f t="shared" ca="1" si="10"/>
        <v/>
      </c>
      <c r="C646" s="133" t="str">
        <f ca="1">'Loan 1'!D661</f>
        <v/>
      </c>
      <c r="D646" s="133" t="str">
        <f ca="1">'Loan 2'!D661</f>
        <v/>
      </c>
      <c r="E646" s="133" t="str">
        <f ca="1">'Loan 3'!D661</f>
        <v/>
      </c>
      <c r="F646" s="133" t="str">
        <f ca="1">'Loan 4'!D661</f>
        <v/>
      </c>
      <c r="G646" s="133" t="str">
        <f ca="1">'Loan 5'!D661</f>
        <v/>
      </c>
    </row>
    <row r="647" spans="2:7" ht="15" thickBot="1" x14ac:dyDescent="0.35">
      <c r="B647" s="132" t="str">
        <f t="shared" ca="1" si="10"/>
        <v/>
      </c>
      <c r="C647" s="133" t="str">
        <f ca="1">'Loan 1'!D662</f>
        <v/>
      </c>
      <c r="D647" s="133" t="str">
        <f ca="1">'Loan 2'!D662</f>
        <v/>
      </c>
      <c r="E647" s="133" t="str">
        <f ca="1">'Loan 3'!D662</f>
        <v/>
      </c>
      <c r="F647" s="133" t="str">
        <f ca="1">'Loan 4'!D662</f>
        <v/>
      </c>
      <c r="G647" s="133" t="str">
        <f ca="1">'Loan 5'!D662</f>
        <v/>
      </c>
    </row>
    <row r="648" spans="2:7" ht="15" thickBot="1" x14ac:dyDescent="0.35">
      <c r="B648" s="132" t="str">
        <f t="shared" ca="1" si="10"/>
        <v/>
      </c>
      <c r="C648" s="133" t="str">
        <f ca="1">'Loan 1'!D663</f>
        <v/>
      </c>
      <c r="D648" s="133" t="str">
        <f ca="1">'Loan 2'!D663</f>
        <v/>
      </c>
      <c r="E648" s="133" t="str">
        <f ca="1">'Loan 3'!D663</f>
        <v/>
      </c>
      <c r="F648" s="133" t="str">
        <f ca="1">'Loan 4'!D663</f>
        <v/>
      </c>
      <c r="G648" s="133" t="str">
        <f ca="1">'Loan 5'!D663</f>
        <v/>
      </c>
    </row>
    <row r="649" spans="2:7" ht="15" thickBot="1" x14ac:dyDescent="0.35">
      <c r="B649" s="132" t="str">
        <f t="shared" ca="1" si="10"/>
        <v/>
      </c>
      <c r="C649" s="133" t="str">
        <f ca="1">'Loan 1'!D664</f>
        <v/>
      </c>
      <c r="D649" s="133" t="str">
        <f ca="1">'Loan 2'!D664</f>
        <v/>
      </c>
      <c r="E649" s="133" t="str">
        <f ca="1">'Loan 3'!D664</f>
        <v/>
      </c>
      <c r="F649" s="133" t="str">
        <f ca="1">'Loan 4'!D664</f>
        <v/>
      </c>
      <c r="G649" s="133" t="str">
        <f ca="1">'Loan 5'!D664</f>
        <v/>
      </c>
    </row>
    <row r="650" spans="2:7" ht="15" thickBot="1" x14ac:dyDescent="0.35">
      <c r="B650" s="132" t="str">
        <f t="shared" ca="1" si="10"/>
        <v/>
      </c>
      <c r="C650" s="133" t="str">
        <f ca="1">'Loan 1'!D665</f>
        <v/>
      </c>
      <c r="D650" s="133" t="str">
        <f ca="1">'Loan 2'!D665</f>
        <v/>
      </c>
      <c r="E650" s="133" t="str">
        <f ca="1">'Loan 3'!D665</f>
        <v/>
      </c>
      <c r="F650" s="133" t="str">
        <f ca="1">'Loan 4'!D665</f>
        <v/>
      </c>
      <c r="G650" s="133" t="str">
        <f ca="1">'Loan 5'!D665</f>
        <v/>
      </c>
    </row>
    <row r="651" spans="2:7" ht="15" thickBot="1" x14ac:dyDescent="0.35">
      <c r="B651" s="132" t="str">
        <f t="shared" ref="B651:B714" ca="1" si="11">IF(AND(C651="",D651="",E651="",F651="",G651=""),"",B650+1)</f>
        <v/>
      </c>
      <c r="C651" s="133" t="str">
        <f ca="1">'Loan 1'!D666</f>
        <v/>
      </c>
      <c r="D651" s="133" t="str">
        <f ca="1">'Loan 2'!D666</f>
        <v/>
      </c>
      <c r="E651" s="133" t="str">
        <f ca="1">'Loan 3'!D666</f>
        <v/>
      </c>
      <c r="F651" s="133" t="str">
        <f ca="1">'Loan 4'!D666</f>
        <v/>
      </c>
      <c r="G651" s="133" t="str">
        <f ca="1">'Loan 5'!D666</f>
        <v/>
      </c>
    </row>
    <row r="652" spans="2:7" ht="15" thickBot="1" x14ac:dyDescent="0.35">
      <c r="B652" s="132" t="str">
        <f t="shared" ca="1" si="11"/>
        <v/>
      </c>
      <c r="C652" s="133" t="str">
        <f ca="1">'Loan 1'!D667</f>
        <v/>
      </c>
      <c r="D652" s="133" t="str">
        <f ca="1">'Loan 2'!D667</f>
        <v/>
      </c>
      <c r="E652" s="133" t="str">
        <f ca="1">'Loan 3'!D667</f>
        <v/>
      </c>
      <c r="F652" s="133" t="str">
        <f ca="1">'Loan 4'!D667</f>
        <v/>
      </c>
      <c r="G652" s="133" t="str">
        <f ca="1">'Loan 5'!D667</f>
        <v/>
      </c>
    </row>
    <row r="653" spans="2:7" ht="15" thickBot="1" x14ac:dyDescent="0.35">
      <c r="B653" s="132" t="str">
        <f t="shared" ca="1" si="11"/>
        <v/>
      </c>
      <c r="C653" s="133" t="str">
        <f ca="1">'Loan 1'!D668</f>
        <v/>
      </c>
      <c r="D653" s="133" t="str">
        <f ca="1">'Loan 2'!D668</f>
        <v/>
      </c>
      <c r="E653" s="133" t="str">
        <f ca="1">'Loan 3'!D668</f>
        <v/>
      </c>
      <c r="F653" s="133" t="str">
        <f ca="1">'Loan 4'!D668</f>
        <v/>
      </c>
      <c r="G653" s="133" t="str">
        <f ca="1">'Loan 5'!D668</f>
        <v/>
      </c>
    </row>
    <row r="654" spans="2:7" ht="15" thickBot="1" x14ac:dyDescent="0.35">
      <c r="B654" s="132" t="str">
        <f t="shared" ca="1" si="11"/>
        <v/>
      </c>
      <c r="C654" s="133" t="str">
        <f ca="1">'Loan 1'!D669</f>
        <v/>
      </c>
      <c r="D654" s="133" t="str">
        <f ca="1">'Loan 2'!D669</f>
        <v/>
      </c>
      <c r="E654" s="133" t="str">
        <f ca="1">'Loan 3'!D669</f>
        <v/>
      </c>
      <c r="F654" s="133" t="str">
        <f ca="1">'Loan 4'!D669</f>
        <v/>
      </c>
      <c r="G654" s="133" t="str">
        <f ca="1">'Loan 5'!D669</f>
        <v/>
      </c>
    </row>
    <row r="655" spans="2:7" ht="15" thickBot="1" x14ac:dyDescent="0.35">
      <c r="B655" s="132" t="str">
        <f t="shared" ca="1" si="11"/>
        <v/>
      </c>
      <c r="C655" s="133" t="str">
        <f ca="1">'Loan 1'!D670</f>
        <v/>
      </c>
      <c r="D655" s="133" t="str">
        <f ca="1">'Loan 2'!D670</f>
        <v/>
      </c>
      <c r="E655" s="133" t="str">
        <f ca="1">'Loan 3'!D670</f>
        <v/>
      </c>
      <c r="F655" s="133" t="str">
        <f ca="1">'Loan 4'!D670</f>
        <v/>
      </c>
      <c r="G655" s="133" t="str">
        <f ca="1">'Loan 5'!D670</f>
        <v/>
      </c>
    </row>
    <row r="656" spans="2:7" ht="15" thickBot="1" x14ac:dyDescent="0.35">
      <c r="B656" s="132" t="str">
        <f t="shared" ca="1" si="11"/>
        <v/>
      </c>
      <c r="C656" s="133" t="str">
        <f ca="1">'Loan 1'!D671</f>
        <v/>
      </c>
      <c r="D656" s="133" t="str">
        <f ca="1">'Loan 2'!D671</f>
        <v/>
      </c>
      <c r="E656" s="133" t="str">
        <f ca="1">'Loan 3'!D671</f>
        <v/>
      </c>
      <c r="F656" s="133" t="str">
        <f ca="1">'Loan 4'!D671</f>
        <v/>
      </c>
      <c r="G656" s="133" t="str">
        <f ca="1">'Loan 5'!D671</f>
        <v/>
      </c>
    </row>
    <row r="657" spans="2:7" ht="15" thickBot="1" x14ac:dyDescent="0.35">
      <c r="B657" s="132" t="str">
        <f t="shared" ca="1" si="11"/>
        <v/>
      </c>
      <c r="C657" s="133" t="str">
        <f ca="1">'Loan 1'!D672</f>
        <v/>
      </c>
      <c r="D657" s="133" t="str">
        <f ca="1">'Loan 2'!D672</f>
        <v/>
      </c>
      <c r="E657" s="133" t="str">
        <f ca="1">'Loan 3'!D672</f>
        <v/>
      </c>
      <c r="F657" s="133" t="str">
        <f ca="1">'Loan 4'!D672</f>
        <v/>
      </c>
      <c r="G657" s="133" t="str">
        <f ca="1">'Loan 5'!D672</f>
        <v/>
      </c>
    </row>
    <row r="658" spans="2:7" ht="15" thickBot="1" x14ac:dyDescent="0.35">
      <c r="B658" s="132" t="str">
        <f t="shared" ca="1" si="11"/>
        <v/>
      </c>
      <c r="C658" s="133" t="str">
        <f ca="1">'Loan 1'!D673</f>
        <v/>
      </c>
      <c r="D658" s="133" t="str">
        <f ca="1">'Loan 2'!D673</f>
        <v/>
      </c>
      <c r="E658" s="133" t="str">
        <f ca="1">'Loan 3'!D673</f>
        <v/>
      </c>
      <c r="F658" s="133" t="str">
        <f ca="1">'Loan 4'!D673</f>
        <v/>
      </c>
      <c r="G658" s="133" t="str">
        <f ca="1">'Loan 5'!D673</f>
        <v/>
      </c>
    </row>
    <row r="659" spans="2:7" ht="15" thickBot="1" x14ac:dyDescent="0.35">
      <c r="B659" s="132" t="str">
        <f t="shared" ca="1" si="11"/>
        <v/>
      </c>
      <c r="C659" s="133" t="str">
        <f ca="1">'Loan 1'!D674</f>
        <v/>
      </c>
      <c r="D659" s="133" t="str">
        <f ca="1">'Loan 2'!D674</f>
        <v/>
      </c>
      <c r="E659" s="133" t="str">
        <f ca="1">'Loan 3'!D674</f>
        <v/>
      </c>
      <c r="F659" s="133" t="str">
        <f ca="1">'Loan 4'!D674</f>
        <v/>
      </c>
      <c r="G659" s="133" t="str">
        <f ca="1">'Loan 5'!D674</f>
        <v/>
      </c>
    </row>
    <row r="660" spans="2:7" ht="15" thickBot="1" x14ac:dyDescent="0.35">
      <c r="B660" s="132" t="str">
        <f t="shared" ca="1" si="11"/>
        <v/>
      </c>
      <c r="C660" s="133" t="str">
        <f ca="1">'Loan 1'!D675</f>
        <v/>
      </c>
      <c r="D660" s="133" t="str">
        <f ca="1">'Loan 2'!D675</f>
        <v/>
      </c>
      <c r="E660" s="133" t="str">
        <f ca="1">'Loan 3'!D675</f>
        <v/>
      </c>
      <c r="F660" s="133" t="str">
        <f ca="1">'Loan 4'!D675</f>
        <v/>
      </c>
      <c r="G660" s="133" t="str">
        <f ca="1">'Loan 5'!D675</f>
        <v/>
      </c>
    </row>
    <row r="661" spans="2:7" ht="15" thickBot="1" x14ac:dyDescent="0.35">
      <c r="B661" s="132" t="str">
        <f t="shared" ca="1" si="11"/>
        <v/>
      </c>
      <c r="C661" s="133" t="str">
        <f ca="1">'Loan 1'!D676</f>
        <v/>
      </c>
      <c r="D661" s="133" t="str">
        <f ca="1">'Loan 2'!D676</f>
        <v/>
      </c>
      <c r="E661" s="133" t="str">
        <f ca="1">'Loan 3'!D676</f>
        <v/>
      </c>
      <c r="F661" s="133" t="str">
        <f ca="1">'Loan 4'!D676</f>
        <v/>
      </c>
      <c r="G661" s="133" t="str">
        <f ca="1">'Loan 5'!D676</f>
        <v/>
      </c>
    </row>
    <row r="662" spans="2:7" ht="15" thickBot="1" x14ac:dyDescent="0.35">
      <c r="B662" s="132" t="str">
        <f t="shared" ca="1" si="11"/>
        <v/>
      </c>
      <c r="C662" s="133" t="str">
        <f ca="1">'Loan 1'!D677</f>
        <v/>
      </c>
      <c r="D662" s="133" t="str">
        <f ca="1">'Loan 2'!D677</f>
        <v/>
      </c>
      <c r="E662" s="133" t="str">
        <f ca="1">'Loan 3'!D677</f>
        <v/>
      </c>
      <c r="F662" s="133" t="str">
        <f ca="1">'Loan 4'!D677</f>
        <v/>
      </c>
      <c r="G662" s="133" t="str">
        <f ca="1">'Loan 5'!D677</f>
        <v/>
      </c>
    </row>
    <row r="663" spans="2:7" ht="15" thickBot="1" x14ac:dyDescent="0.35">
      <c r="B663" s="132" t="str">
        <f t="shared" ca="1" si="11"/>
        <v/>
      </c>
      <c r="C663" s="133" t="str">
        <f ca="1">'Loan 1'!D678</f>
        <v/>
      </c>
      <c r="D663" s="133" t="str">
        <f ca="1">'Loan 2'!D678</f>
        <v/>
      </c>
      <c r="E663" s="133" t="str">
        <f ca="1">'Loan 3'!D678</f>
        <v/>
      </c>
      <c r="F663" s="133" t="str">
        <f ca="1">'Loan 4'!D678</f>
        <v/>
      </c>
      <c r="G663" s="133" t="str">
        <f ca="1">'Loan 5'!D678</f>
        <v/>
      </c>
    </row>
    <row r="664" spans="2:7" ht="15" thickBot="1" x14ac:dyDescent="0.35">
      <c r="B664" s="132" t="str">
        <f t="shared" ca="1" si="11"/>
        <v/>
      </c>
      <c r="C664" s="133" t="str">
        <f ca="1">'Loan 1'!D679</f>
        <v/>
      </c>
      <c r="D664" s="133" t="str">
        <f ca="1">'Loan 2'!D679</f>
        <v/>
      </c>
      <c r="E664" s="133" t="str">
        <f ca="1">'Loan 3'!D679</f>
        <v/>
      </c>
      <c r="F664" s="133" t="str">
        <f ca="1">'Loan 4'!D679</f>
        <v/>
      </c>
      <c r="G664" s="133" t="str">
        <f ca="1">'Loan 5'!D679</f>
        <v/>
      </c>
    </row>
    <row r="665" spans="2:7" ht="15" thickBot="1" x14ac:dyDescent="0.35">
      <c r="B665" s="132" t="str">
        <f t="shared" ca="1" si="11"/>
        <v/>
      </c>
      <c r="C665" s="133" t="str">
        <f ca="1">'Loan 1'!D680</f>
        <v/>
      </c>
      <c r="D665" s="133" t="str">
        <f ca="1">'Loan 2'!D680</f>
        <v/>
      </c>
      <c r="E665" s="133" t="str">
        <f ca="1">'Loan 3'!D680</f>
        <v/>
      </c>
      <c r="F665" s="133" t="str">
        <f ca="1">'Loan 4'!D680</f>
        <v/>
      </c>
      <c r="G665" s="133" t="str">
        <f ca="1">'Loan 5'!D680</f>
        <v/>
      </c>
    </row>
    <row r="666" spans="2:7" ht="15" thickBot="1" x14ac:dyDescent="0.35">
      <c r="B666" s="132" t="str">
        <f t="shared" ca="1" si="11"/>
        <v/>
      </c>
      <c r="C666" s="133" t="str">
        <f ca="1">'Loan 1'!D681</f>
        <v/>
      </c>
      <c r="D666" s="133" t="str">
        <f ca="1">'Loan 2'!D681</f>
        <v/>
      </c>
      <c r="E666" s="133" t="str">
        <f ca="1">'Loan 3'!D681</f>
        <v/>
      </c>
      <c r="F666" s="133" t="str">
        <f ca="1">'Loan 4'!D681</f>
        <v/>
      </c>
      <c r="G666" s="133" t="str">
        <f ca="1">'Loan 5'!D681</f>
        <v/>
      </c>
    </row>
    <row r="667" spans="2:7" ht="15" thickBot="1" x14ac:dyDescent="0.35">
      <c r="B667" s="132" t="str">
        <f t="shared" ca="1" si="11"/>
        <v/>
      </c>
      <c r="C667" s="133" t="str">
        <f ca="1">'Loan 1'!D682</f>
        <v/>
      </c>
      <c r="D667" s="133" t="str">
        <f ca="1">'Loan 2'!D682</f>
        <v/>
      </c>
      <c r="E667" s="133" t="str">
        <f ca="1">'Loan 3'!D682</f>
        <v/>
      </c>
      <c r="F667" s="133" t="str">
        <f ca="1">'Loan 4'!D682</f>
        <v/>
      </c>
      <c r="G667" s="133" t="str">
        <f ca="1">'Loan 5'!D682</f>
        <v/>
      </c>
    </row>
    <row r="668" spans="2:7" ht="15" thickBot="1" x14ac:dyDescent="0.35">
      <c r="B668" s="132" t="str">
        <f t="shared" ca="1" si="11"/>
        <v/>
      </c>
      <c r="C668" s="133" t="str">
        <f ca="1">'Loan 1'!D683</f>
        <v/>
      </c>
      <c r="D668" s="133" t="str">
        <f ca="1">'Loan 2'!D683</f>
        <v/>
      </c>
      <c r="E668" s="133" t="str">
        <f ca="1">'Loan 3'!D683</f>
        <v/>
      </c>
      <c r="F668" s="133" t="str">
        <f ca="1">'Loan 4'!D683</f>
        <v/>
      </c>
      <c r="G668" s="133" t="str">
        <f ca="1">'Loan 5'!D683</f>
        <v/>
      </c>
    </row>
    <row r="669" spans="2:7" ht="15" thickBot="1" x14ac:dyDescent="0.35">
      <c r="B669" s="132" t="str">
        <f t="shared" ca="1" si="11"/>
        <v/>
      </c>
      <c r="C669" s="133" t="str">
        <f ca="1">'Loan 1'!D684</f>
        <v/>
      </c>
      <c r="D669" s="133" t="str">
        <f ca="1">'Loan 2'!D684</f>
        <v/>
      </c>
      <c r="E669" s="133" t="str">
        <f ca="1">'Loan 3'!D684</f>
        <v/>
      </c>
      <c r="F669" s="133" t="str">
        <f ca="1">'Loan 4'!D684</f>
        <v/>
      </c>
      <c r="G669" s="133" t="str">
        <f ca="1">'Loan 5'!D684</f>
        <v/>
      </c>
    </row>
    <row r="670" spans="2:7" ht="15" thickBot="1" x14ac:dyDescent="0.35">
      <c r="B670" s="132" t="str">
        <f t="shared" ca="1" si="11"/>
        <v/>
      </c>
      <c r="C670" s="133" t="str">
        <f ca="1">'Loan 1'!D685</f>
        <v/>
      </c>
      <c r="D670" s="133" t="str">
        <f ca="1">'Loan 2'!D685</f>
        <v/>
      </c>
      <c r="E670" s="133" t="str">
        <f ca="1">'Loan 3'!D685</f>
        <v/>
      </c>
      <c r="F670" s="133" t="str">
        <f ca="1">'Loan 4'!D685</f>
        <v/>
      </c>
      <c r="G670" s="133" t="str">
        <f ca="1">'Loan 5'!D685</f>
        <v/>
      </c>
    </row>
    <row r="671" spans="2:7" ht="15" thickBot="1" x14ac:dyDescent="0.35">
      <c r="B671" s="132" t="str">
        <f t="shared" ca="1" si="11"/>
        <v/>
      </c>
      <c r="C671" s="133" t="str">
        <f ca="1">'Loan 1'!D686</f>
        <v/>
      </c>
      <c r="D671" s="133" t="str">
        <f ca="1">'Loan 2'!D686</f>
        <v/>
      </c>
      <c r="E671" s="133" t="str">
        <f ca="1">'Loan 3'!D686</f>
        <v/>
      </c>
      <c r="F671" s="133" t="str">
        <f ca="1">'Loan 4'!D686</f>
        <v/>
      </c>
      <c r="G671" s="133" t="str">
        <f ca="1">'Loan 5'!D686</f>
        <v/>
      </c>
    </row>
    <row r="672" spans="2:7" ht="15" thickBot="1" x14ac:dyDescent="0.35">
      <c r="B672" s="132" t="str">
        <f t="shared" ca="1" si="11"/>
        <v/>
      </c>
      <c r="C672" s="133" t="str">
        <f ca="1">'Loan 1'!D687</f>
        <v/>
      </c>
      <c r="D672" s="133" t="str">
        <f ca="1">'Loan 2'!D687</f>
        <v/>
      </c>
      <c r="E672" s="133" t="str">
        <f ca="1">'Loan 3'!D687</f>
        <v/>
      </c>
      <c r="F672" s="133" t="str">
        <f ca="1">'Loan 4'!D687</f>
        <v/>
      </c>
      <c r="G672" s="133" t="str">
        <f ca="1">'Loan 5'!D687</f>
        <v/>
      </c>
    </row>
    <row r="673" spans="2:7" ht="15" thickBot="1" x14ac:dyDescent="0.35">
      <c r="B673" s="132" t="str">
        <f t="shared" ca="1" si="11"/>
        <v/>
      </c>
      <c r="C673" s="133" t="str">
        <f ca="1">'Loan 1'!D688</f>
        <v/>
      </c>
      <c r="D673" s="133" t="str">
        <f ca="1">'Loan 2'!D688</f>
        <v/>
      </c>
      <c r="E673" s="133" t="str">
        <f ca="1">'Loan 3'!D688</f>
        <v/>
      </c>
      <c r="F673" s="133" t="str">
        <f ca="1">'Loan 4'!D688</f>
        <v/>
      </c>
      <c r="G673" s="133" t="str">
        <f ca="1">'Loan 5'!D688</f>
        <v/>
      </c>
    </row>
    <row r="674" spans="2:7" ht="15" thickBot="1" x14ac:dyDescent="0.35">
      <c r="B674" s="132" t="str">
        <f t="shared" ca="1" si="11"/>
        <v/>
      </c>
      <c r="C674" s="133" t="str">
        <f ca="1">'Loan 1'!D689</f>
        <v/>
      </c>
      <c r="D674" s="133" t="str">
        <f ca="1">'Loan 2'!D689</f>
        <v/>
      </c>
      <c r="E674" s="133" t="str">
        <f ca="1">'Loan 3'!D689</f>
        <v/>
      </c>
      <c r="F674" s="133" t="str">
        <f ca="1">'Loan 4'!D689</f>
        <v/>
      </c>
      <c r="G674" s="133" t="str">
        <f ca="1">'Loan 5'!D689</f>
        <v/>
      </c>
    </row>
    <row r="675" spans="2:7" ht="15" thickBot="1" x14ac:dyDescent="0.35">
      <c r="B675" s="132" t="str">
        <f t="shared" ca="1" si="11"/>
        <v/>
      </c>
      <c r="C675" s="133" t="str">
        <f ca="1">'Loan 1'!D690</f>
        <v/>
      </c>
      <c r="D675" s="133" t="str">
        <f ca="1">'Loan 2'!D690</f>
        <v/>
      </c>
      <c r="E675" s="133" t="str">
        <f ca="1">'Loan 3'!D690</f>
        <v/>
      </c>
      <c r="F675" s="133" t="str">
        <f ca="1">'Loan 4'!D690</f>
        <v/>
      </c>
      <c r="G675" s="133" t="str">
        <f ca="1">'Loan 5'!D690</f>
        <v/>
      </c>
    </row>
    <row r="676" spans="2:7" ht="15" thickBot="1" x14ac:dyDescent="0.35">
      <c r="B676" s="132" t="str">
        <f t="shared" ca="1" si="11"/>
        <v/>
      </c>
      <c r="C676" s="133" t="str">
        <f ca="1">'Loan 1'!D691</f>
        <v/>
      </c>
      <c r="D676" s="133" t="str">
        <f ca="1">'Loan 2'!D691</f>
        <v/>
      </c>
      <c r="E676" s="133" t="str">
        <f ca="1">'Loan 3'!D691</f>
        <v/>
      </c>
      <c r="F676" s="133" t="str">
        <f ca="1">'Loan 4'!D691</f>
        <v/>
      </c>
      <c r="G676" s="133" t="str">
        <f ca="1">'Loan 5'!D691</f>
        <v/>
      </c>
    </row>
    <row r="677" spans="2:7" ht="15" thickBot="1" x14ac:dyDescent="0.35">
      <c r="B677" s="132" t="str">
        <f t="shared" ca="1" si="11"/>
        <v/>
      </c>
      <c r="C677" s="133" t="str">
        <f ca="1">'Loan 1'!D692</f>
        <v/>
      </c>
      <c r="D677" s="133" t="str">
        <f ca="1">'Loan 2'!D692</f>
        <v/>
      </c>
      <c r="E677" s="133" t="str">
        <f ca="1">'Loan 3'!D692</f>
        <v/>
      </c>
      <c r="F677" s="133" t="str">
        <f ca="1">'Loan 4'!D692</f>
        <v/>
      </c>
      <c r="G677" s="133" t="str">
        <f ca="1">'Loan 5'!D692</f>
        <v/>
      </c>
    </row>
    <row r="678" spans="2:7" ht="15" thickBot="1" x14ac:dyDescent="0.35">
      <c r="B678" s="132" t="str">
        <f t="shared" ca="1" si="11"/>
        <v/>
      </c>
      <c r="C678" s="133" t="str">
        <f ca="1">'Loan 1'!D693</f>
        <v/>
      </c>
      <c r="D678" s="133" t="str">
        <f ca="1">'Loan 2'!D693</f>
        <v/>
      </c>
      <c r="E678" s="133" t="str">
        <f ca="1">'Loan 3'!D693</f>
        <v/>
      </c>
      <c r="F678" s="133" t="str">
        <f ca="1">'Loan 4'!D693</f>
        <v/>
      </c>
      <c r="G678" s="133" t="str">
        <f ca="1">'Loan 5'!D693</f>
        <v/>
      </c>
    </row>
    <row r="679" spans="2:7" ht="15" thickBot="1" x14ac:dyDescent="0.35">
      <c r="B679" s="132" t="str">
        <f t="shared" ca="1" si="11"/>
        <v/>
      </c>
      <c r="C679" s="133" t="str">
        <f ca="1">'Loan 1'!D694</f>
        <v/>
      </c>
      <c r="D679" s="133" t="str">
        <f ca="1">'Loan 2'!D694</f>
        <v/>
      </c>
      <c r="E679" s="133" t="str">
        <f ca="1">'Loan 3'!D694</f>
        <v/>
      </c>
      <c r="F679" s="133" t="str">
        <f ca="1">'Loan 4'!D694</f>
        <v/>
      </c>
      <c r="G679" s="133" t="str">
        <f ca="1">'Loan 5'!D694</f>
        <v/>
      </c>
    </row>
    <row r="680" spans="2:7" ht="15" thickBot="1" x14ac:dyDescent="0.35">
      <c r="B680" s="132" t="str">
        <f t="shared" ca="1" si="11"/>
        <v/>
      </c>
      <c r="C680" s="133" t="str">
        <f ca="1">'Loan 1'!D695</f>
        <v/>
      </c>
      <c r="D680" s="133" t="str">
        <f ca="1">'Loan 2'!D695</f>
        <v/>
      </c>
      <c r="E680" s="133" t="str">
        <f ca="1">'Loan 3'!D695</f>
        <v/>
      </c>
      <c r="F680" s="133" t="str">
        <f ca="1">'Loan 4'!D695</f>
        <v/>
      </c>
      <c r="G680" s="133" t="str">
        <f ca="1">'Loan 5'!D695</f>
        <v/>
      </c>
    </row>
    <row r="681" spans="2:7" ht="15" thickBot="1" x14ac:dyDescent="0.35">
      <c r="B681" s="132" t="str">
        <f t="shared" ca="1" si="11"/>
        <v/>
      </c>
      <c r="C681" s="133" t="str">
        <f ca="1">'Loan 1'!D696</f>
        <v/>
      </c>
      <c r="D681" s="133" t="str">
        <f ca="1">'Loan 2'!D696</f>
        <v/>
      </c>
      <c r="E681" s="133" t="str">
        <f ca="1">'Loan 3'!D696</f>
        <v/>
      </c>
      <c r="F681" s="133" t="str">
        <f ca="1">'Loan 4'!D696</f>
        <v/>
      </c>
      <c r="G681" s="133" t="str">
        <f ca="1">'Loan 5'!D696</f>
        <v/>
      </c>
    </row>
    <row r="682" spans="2:7" ht="15" thickBot="1" x14ac:dyDescent="0.35">
      <c r="B682" s="132" t="str">
        <f t="shared" ca="1" si="11"/>
        <v/>
      </c>
      <c r="C682" s="133" t="str">
        <f ca="1">'Loan 1'!D697</f>
        <v/>
      </c>
      <c r="D682" s="133" t="str">
        <f ca="1">'Loan 2'!D697</f>
        <v/>
      </c>
      <c r="E682" s="133" t="str">
        <f ca="1">'Loan 3'!D697</f>
        <v/>
      </c>
      <c r="F682" s="133" t="str">
        <f ca="1">'Loan 4'!D697</f>
        <v/>
      </c>
      <c r="G682" s="133" t="str">
        <f ca="1">'Loan 5'!D697</f>
        <v/>
      </c>
    </row>
    <row r="683" spans="2:7" ht="15" thickBot="1" x14ac:dyDescent="0.35">
      <c r="B683" s="132" t="str">
        <f t="shared" ca="1" si="11"/>
        <v/>
      </c>
      <c r="C683" s="133" t="str">
        <f ca="1">'Loan 1'!D698</f>
        <v/>
      </c>
      <c r="D683" s="133" t="str">
        <f ca="1">'Loan 2'!D698</f>
        <v/>
      </c>
      <c r="E683" s="133" t="str">
        <f ca="1">'Loan 3'!D698</f>
        <v/>
      </c>
      <c r="F683" s="133" t="str">
        <f ca="1">'Loan 4'!D698</f>
        <v/>
      </c>
      <c r="G683" s="133" t="str">
        <f ca="1">'Loan 5'!D698</f>
        <v/>
      </c>
    </row>
    <row r="684" spans="2:7" ht="15" thickBot="1" x14ac:dyDescent="0.35">
      <c r="B684" s="132" t="str">
        <f t="shared" ca="1" si="11"/>
        <v/>
      </c>
      <c r="C684" s="133" t="str">
        <f ca="1">'Loan 1'!D699</f>
        <v/>
      </c>
      <c r="D684" s="133" t="str">
        <f ca="1">'Loan 2'!D699</f>
        <v/>
      </c>
      <c r="E684" s="133" t="str">
        <f ca="1">'Loan 3'!D699</f>
        <v/>
      </c>
      <c r="F684" s="133" t="str">
        <f ca="1">'Loan 4'!D699</f>
        <v/>
      </c>
      <c r="G684" s="133" t="str">
        <f ca="1">'Loan 5'!D699</f>
        <v/>
      </c>
    </row>
    <row r="685" spans="2:7" ht="15" thickBot="1" x14ac:dyDescent="0.35">
      <c r="B685" s="132" t="str">
        <f t="shared" ca="1" si="11"/>
        <v/>
      </c>
      <c r="C685" s="133" t="str">
        <f ca="1">'Loan 1'!D700</f>
        <v/>
      </c>
      <c r="D685" s="133" t="str">
        <f ca="1">'Loan 2'!D700</f>
        <v/>
      </c>
      <c r="E685" s="133" t="str">
        <f ca="1">'Loan 3'!D700</f>
        <v/>
      </c>
      <c r="F685" s="133" t="str">
        <f ca="1">'Loan 4'!D700</f>
        <v/>
      </c>
      <c r="G685" s="133" t="str">
        <f ca="1">'Loan 5'!D700</f>
        <v/>
      </c>
    </row>
    <row r="686" spans="2:7" ht="15" thickBot="1" x14ac:dyDescent="0.35">
      <c r="B686" s="132" t="str">
        <f t="shared" ca="1" si="11"/>
        <v/>
      </c>
      <c r="C686" s="133" t="str">
        <f ca="1">'Loan 1'!D701</f>
        <v/>
      </c>
      <c r="D686" s="133" t="str">
        <f ca="1">'Loan 2'!D701</f>
        <v/>
      </c>
      <c r="E686" s="133" t="str">
        <f ca="1">'Loan 3'!D701</f>
        <v/>
      </c>
      <c r="F686" s="133" t="str">
        <f ca="1">'Loan 4'!D701</f>
        <v/>
      </c>
      <c r="G686" s="133" t="str">
        <f ca="1">'Loan 5'!D701</f>
        <v/>
      </c>
    </row>
    <row r="687" spans="2:7" ht="15" thickBot="1" x14ac:dyDescent="0.35">
      <c r="B687" s="132" t="str">
        <f t="shared" ca="1" si="11"/>
        <v/>
      </c>
      <c r="C687" s="133" t="str">
        <f ca="1">'Loan 1'!D702</f>
        <v/>
      </c>
      <c r="D687" s="133" t="str">
        <f ca="1">'Loan 2'!D702</f>
        <v/>
      </c>
      <c r="E687" s="133" t="str">
        <f ca="1">'Loan 3'!D702</f>
        <v/>
      </c>
      <c r="F687" s="133" t="str">
        <f ca="1">'Loan 4'!D702</f>
        <v/>
      </c>
      <c r="G687" s="133" t="str">
        <f ca="1">'Loan 5'!D702</f>
        <v/>
      </c>
    </row>
    <row r="688" spans="2:7" ht="15" thickBot="1" x14ac:dyDescent="0.35">
      <c r="B688" s="132" t="str">
        <f t="shared" ca="1" si="11"/>
        <v/>
      </c>
      <c r="C688" s="133" t="str">
        <f ca="1">'Loan 1'!D703</f>
        <v/>
      </c>
      <c r="D688" s="133" t="str">
        <f ca="1">'Loan 2'!D703</f>
        <v/>
      </c>
      <c r="E688" s="133" t="str">
        <f ca="1">'Loan 3'!D703</f>
        <v/>
      </c>
      <c r="F688" s="133" t="str">
        <f ca="1">'Loan 4'!D703</f>
        <v/>
      </c>
      <c r="G688" s="133" t="str">
        <f ca="1">'Loan 5'!D703</f>
        <v/>
      </c>
    </row>
    <row r="689" spans="2:7" ht="15" thickBot="1" x14ac:dyDescent="0.35">
      <c r="B689" s="132" t="str">
        <f t="shared" ca="1" si="11"/>
        <v/>
      </c>
      <c r="C689" s="133" t="str">
        <f ca="1">'Loan 1'!D704</f>
        <v/>
      </c>
      <c r="D689" s="133" t="str">
        <f ca="1">'Loan 2'!D704</f>
        <v/>
      </c>
      <c r="E689" s="133" t="str">
        <f ca="1">'Loan 3'!D704</f>
        <v/>
      </c>
      <c r="F689" s="133" t="str">
        <f ca="1">'Loan 4'!D704</f>
        <v/>
      </c>
      <c r="G689" s="133" t="str">
        <f ca="1">'Loan 5'!D704</f>
        <v/>
      </c>
    </row>
    <row r="690" spans="2:7" ht="15" thickBot="1" x14ac:dyDescent="0.35">
      <c r="B690" s="132" t="str">
        <f t="shared" ca="1" si="11"/>
        <v/>
      </c>
      <c r="C690" s="133" t="str">
        <f ca="1">'Loan 1'!D705</f>
        <v/>
      </c>
      <c r="D690" s="133" t="str">
        <f ca="1">'Loan 2'!D705</f>
        <v/>
      </c>
      <c r="E690" s="133" t="str">
        <f ca="1">'Loan 3'!D705</f>
        <v/>
      </c>
      <c r="F690" s="133" t="str">
        <f ca="1">'Loan 4'!D705</f>
        <v/>
      </c>
      <c r="G690" s="133" t="str">
        <f ca="1">'Loan 5'!D705</f>
        <v/>
      </c>
    </row>
    <row r="691" spans="2:7" ht="15" thickBot="1" x14ac:dyDescent="0.35">
      <c r="B691" s="132" t="str">
        <f t="shared" ca="1" si="11"/>
        <v/>
      </c>
      <c r="C691" s="133" t="str">
        <f ca="1">'Loan 1'!D706</f>
        <v/>
      </c>
      <c r="D691" s="133" t="str">
        <f ca="1">'Loan 2'!D706</f>
        <v/>
      </c>
      <c r="E691" s="133" t="str">
        <f ca="1">'Loan 3'!D706</f>
        <v/>
      </c>
      <c r="F691" s="133" t="str">
        <f ca="1">'Loan 4'!D706</f>
        <v/>
      </c>
      <c r="G691" s="133" t="str">
        <f ca="1">'Loan 5'!D706</f>
        <v/>
      </c>
    </row>
    <row r="692" spans="2:7" ht="15" thickBot="1" x14ac:dyDescent="0.35">
      <c r="B692" s="132" t="str">
        <f t="shared" ca="1" si="11"/>
        <v/>
      </c>
      <c r="C692" s="133" t="str">
        <f ca="1">'Loan 1'!D707</f>
        <v/>
      </c>
      <c r="D692" s="133" t="str">
        <f ca="1">'Loan 2'!D707</f>
        <v/>
      </c>
      <c r="E692" s="133" t="str">
        <f ca="1">'Loan 3'!D707</f>
        <v/>
      </c>
      <c r="F692" s="133" t="str">
        <f ca="1">'Loan 4'!D707</f>
        <v/>
      </c>
      <c r="G692" s="133" t="str">
        <f ca="1">'Loan 5'!D707</f>
        <v/>
      </c>
    </row>
    <row r="693" spans="2:7" ht="15" thickBot="1" x14ac:dyDescent="0.35">
      <c r="B693" s="132" t="str">
        <f t="shared" ca="1" si="11"/>
        <v/>
      </c>
      <c r="C693" s="133" t="str">
        <f ca="1">'Loan 1'!D708</f>
        <v/>
      </c>
      <c r="D693" s="133" t="str">
        <f ca="1">'Loan 2'!D708</f>
        <v/>
      </c>
      <c r="E693" s="133" t="str">
        <f ca="1">'Loan 3'!D708</f>
        <v/>
      </c>
      <c r="F693" s="133" t="str">
        <f ca="1">'Loan 4'!D708</f>
        <v/>
      </c>
      <c r="G693" s="133" t="str">
        <f ca="1">'Loan 5'!D708</f>
        <v/>
      </c>
    </row>
    <row r="694" spans="2:7" ht="15" thickBot="1" x14ac:dyDescent="0.35">
      <c r="B694" s="132" t="str">
        <f t="shared" ca="1" si="11"/>
        <v/>
      </c>
      <c r="C694" s="133" t="str">
        <f ca="1">'Loan 1'!D709</f>
        <v/>
      </c>
      <c r="D694" s="133" t="str">
        <f ca="1">'Loan 2'!D709</f>
        <v/>
      </c>
      <c r="E694" s="133" t="str">
        <f ca="1">'Loan 3'!D709</f>
        <v/>
      </c>
      <c r="F694" s="133" t="str">
        <f ca="1">'Loan 4'!D709</f>
        <v/>
      </c>
      <c r="G694" s="133" t="str">
        <f ca="1">'Loan 5'!D709</f>
        <v/>
      </c>
    </row>
    <row r="695" spans="2:7" ht="15" thickBot="1" x14ac:dyDescent="0.35">
      <c r="B695" s="132" t="str">
        <f t="shared" ca="1" si="11"/>
        <v/>
      </c>
      <c r="C695" s="133" t="str">
        <f ca="1">'Loan 1'!D710</f>
        <v/>
      </c>
      <c r="D695" s="133" t="str">
        <f ca="1">'Loan 2'!D710</f>
        <v/>
      </c>
      <c r="E695" s="133" t="str">
        <f ca="1">'Loan 3'!D710</f>
        <v/>
      </c>
      <c r="F695" s="133" t="str">
        <f ca="1">'Loan 4'!D710</f>
        <v/>
      </c>
      <c r="G695" s="133" t="str">
        <f ca="1">'Loan 5'!D710</f>
        <v/>
      </c>
    </row>
    <row r="696" spans="2:7" ht="15" thickBot="1" x14ac:dyDescent="0.35">
      <c r="B696" s="132" t="str">
        <f t="shared" ca="1" si="11"/>
        <v/>
      </c>
      <c r="C696" s="133" t="str">
        <f ca="1">'Loan 1'!D711</f>
        <v/>
      </c>
      <c r="D696" s="133" t="str">
        <f ca="1">'Loan 2'!D711</f>
        <v/>
      </c>
      <c r="E696" s="133" t="str">
        <f ca="1">'Loan 3'!D711</f>
        <v/>
      </c>
      <c r="F696" s="133" t="str">
        <f ca="1">'Loan 4'!D711</f>
        <v/>
      </c>
      <c r="G696" s="133" t="str">
        <f ca="1">'Loan 5'!D711</f>
        <v/>
      </c>
    </row>
    <row r="697" spans="2:7" ht="15" thickBot="1" x14ac:dyDescent="0.35">
      <c r="B697" s="132" t="str">
        <f t="shared" ca="1" si="11"/>
        <v/>
      </c>
      <c r="C697" s="133" t="str">
        <f ca="1">'Loan 1'!D712</f>
        <v/>
      </c>
      <c r="D697" s="133" t="str">
        <f ca="1">'Loan 2'!D712</f>
        <v/>
      </c>
      <c r="E697" s="133" t="str">
        <f ca="1">'Loan 3'!D712</f>
        <v/>
      </c>
      <c r="F697" s="133" t="str">
        <f ca="1">'Loan 4'!D712</f>
        <v/>
      </c>
      <c r="G697" s="133" t="str">
        <f ca="1">'Loan 5'!D712</f>
        <v/>
      </c>
    </row>
    <row r="698" spans="2:7" ht="15" thickBot="1" x14ac:dyDescent="0.35">
      <c r="B698" s="132" t="str">
        <f t="shared" ca="1" si="11"/>
        <v/>
      </c>
      <c r="C698" s="133" t="str">
        <f ca="1">'Loan 1'!D713</f>
        <v/>
      </c>
      <c r="D698" s="133" t="str">
        <f ca="1">'Loan 2'!D713</f>
        <v/>
      </c>
      <c r="E698" s="133" t="str">
        <f ca="1">'Loan 3'!D713</f>
        <v/>
      </c>
      <c r="F698" s="133" t="str">
        <f ca="1">'Loan 4'!D713</f>
        <v/>
      </c>
      <c r="G698" s="133" t="str">
        <f ca="1">'Loan 5'!D713</f>
        <v/>
      </c>
    </row>
    <row r="699" spans="2:7" ht="15" thickBot="1" x14ac:dyDescent="0.35">
      <c r="B699" s="132" t="str">
        <f t="shared" ca="1" si="11"/>
        <v/>
      </c>
      <c r="C699" s="133" t="str">
        <f ca="1">'Loan 1'!D714</f>
        <v/>
      </c>
      <c r="D699" s="133" t="str">
        <f ca="1">'Loan 2'!D714</f>
        <v/>
      </c>
      <c r="E699" s="133" t="str">
        <f ca="1">'Loan 3'!D714</f>
        <v/>
      </c>
      <c r="F699" s="133" t="str">
        <f ca="1">'Loan 4'!D714</f>
        <v/>
      </c>
      <c r="G699" s="133" t="str">
        <f ca="1">'Loan 5'!D714</f>
        <v/>
      </c>
    </row>
    <row r="700" spans="2:7" ht="15" thickBot="1" x14ac:dyDescent="0.35">
      <c r="B700" s="132" t="str">
        <f t="shared" ca="1" si="11"/>
        <v/>
      </c>
      <c r="C700" s="133" t="str">
        <f ca="1">'Loan 1'!D715</f>
        <v/>
      </c>
      <c r="D700" s="133" t="str">
        <f ca="1">'Loan 2'!D715</f>
        <v/>
      </c>
      <c r="E700" s="133" t="str">
        <f ca="1">'Loan 3'!D715</f>
        <v/>
      </c>
      <c r="F700" s="133" t="str">
        <f ca="1">'Loan 4'!D715</f>
        <v/>
      </c>
      <c r="G700" s="133" t="str">
        <f ca="1">'Loan 5'!D715</f>
        <v/>
      </c>
    </row>
    <row r="701" spans="2:7" ht="15" thickBot="1" x14ac:dyDescent="0.35">
      <c r="B701" s="132" t="str">
        <f t="shared" ca="1" si="11"/>
        <v/>
      </c>
      <c r="C701" s="133" t="str">
        <f ca="1">'Loan 1'!D716</f>
        <v/>
      </c>
      <c r="D701" s="133" t="str">
        <f ca="1">'Loan 2'!D716</f>
        <v/>
      </c>
      <c r="E701" s="133" t="str">
        <f ca="1">'Loan 3'!D716</f>
        <v/>
      </c>
      <c r="F701" s="133" t="str">
        <f ca="1">'Loan 4'!D716</f>
        <v/>
      </c>
      <c r="G701" s="133" t="str">
        <f ca="1">'Loan 5'!D716</f>
        <v/>
      </c>
    </row>
    <row r="702" spans="2:7" ht="15" thickBot="1" x14ac:dyDescent="0.35">
      <c r="B702" s="132" t="str">
        <f t="shared" ca="1" si="11"/>
        <v/>
      </c>
      <c r="C702" s="133" t="str">
        <f ca="1">'Loan 1'!D717</f>
        <v/>
      </c>
      <c r="D702" s="133" t="str">
        <f ca="1">'Loan 2'!D717</f>
        <v/>
      </c>
      <c r="E702" s="133" t="str">
        <f ca="1">'Loan 3'!D717</f>
        <v/>
      </c>
      <c r="F702" s="133" t="str">
        <f ca="1">'Loan 4'!D717</f>
        <v/>
      </c>
      <c r="G702" s="133" t="str">
        <f ca="1">'Loan 5'!D717</f>
        <v/>
      </c>
    </row>
    <row r="703" spans="2:7" ht="15" thickBot="1" x14ac:dyDescent="0.35">
      <c r="B703" s="132" t="str">
        <f t="shared" ca="1" si="11"/>
        <v/>
      </c>
      <c r="C703" s="133" t="str">
        <f ca="1">'Loan 1'!D718</f>
        <v/>
      </c>
      <c r="D703" s="133" t="str">
        <f ca="1">'Loan 2'!D718</f>
        <v/>
      </c>
      <c r="E703" s="133" t="str">
        <f ca="1">'Loan 3'!D718</f>
        <v/>
      </c>
      <c r="F703" s="133" t="str">
        <f ca="1">'Loan 4'!D718</f>
        <v/>
      </c>
      <c r="G703" s="133" t="str">
        <f ca="1">'Loan 5'!D718</f>
        <v/>
      </c>
    </row>
    <row r="704" spans="2:7" ht="15" thickBot="1" x14ac:dyDescent="0.35">
      <c r="B704" s="132" t="str">
        <f t="shared" ca="1" si="11"/>
        <v/>
      </c>
      <c r="C704" s="133" t="str">
        <f ca="1">'Loan 1'!D719</f>
        <v/>
      </c>
      <c r="D704" s="133" t="str">
        <f ca="1">'Loan 2'!D719</f>
        <v/>
      </c>
      <c r="E704" s="133" t="str">
        <f ca="1">'Loan 3'!D719</f>
        <v/>
      </c>
      <c r="F704" s="133" t="str">
        <f ca="1">'Loan 4'!D719</f>
        <v/>
      </c>
      <c r="G704" s="133" t="str">
        <f ca="1">'Loan 5'!D719</f>
        <v/>
      </c>
    </row>
    <row r="705" spans="2:7" ht="15" thickBot="1" x14ac:dyDescent="0.35">
      <c r="B705" s="132" t="str">
        <f t="shared" ca="1" si="11"/>
        <v/>
      </c>
      <c r="C705" s="133" t="str">
        <f ca="1">'Loan 1'!D720</f>
        <v/>
      </c>
      <c r="D705" s="133" t="str">
        <f ca="1">'Loan 2'!D720</f>
        <v/>
      </c>
      <c r="E705" s="133" t="str">
        <f ca="1">'Loan 3'!D720</f>
        <v/>
      </c>
      <c r="F705" s="133" t="str">
        <f ca="1">'Loan 4'!D720</f>
        <v/>
      </c>
      <c r="G705" s="133" t="str">
        <f ca="1">'Loan 5'!D720</f>
        <v/>
      </c>
    </row>
    <row r="706" spans="2:7" ht="15" thickBot="1" x14ac:dyDescent="0.35">
      <c r="B706" s="132" t="str">
        <f t="shared" ca="1" si="11"/>
        <v/>
      </c>
      <c r="C706" s="133" t="str">
        <f ca="1">'Loan 1'!D721</f>
        <v/>
      </c>
      <c r="D706" s="133" t="str">
        <f ca="1">'Loan 2'!D721</f>
        <v/>
      </c>
      <c r="E706" s="133" t="str">
        <f ca="1">'Loan 3'!D721</f>
        <v/>
      </c>
      <c r="F706" s="133" t="str">
        <f ca="1">'Loan 4'!D721</f>
        <v/>
      </c>
      <c r="G706" s="133" t="str">
        <f ca="1">'Loan 5'!D721</f>
        <v/>
      </c>
    </row>
    <row r="707" spans="2:7" ht="15" thickBot="1" x14ac:dyDescent="0.35">
      <c r="B707" s="132" t="str">
        <f t="shared" ca="1" si="11"/>
        <v/>
      </c>
      <c r="C707" s="133" t="str">
        <f ca="1">'Loan 1'!D722</f>
        <v/>
      </c>
      <c r="D707" s="133" t="str">
        <f ca="1">'Loan 2'!D722</f>
        <v/>
      </c>
      <c r="E707" s="133" t="str">
        <f ca="1">'Loan 3'!D722</f>
        <v/>
      </c>
      <c r="F707" s="133" t="str">
        <f ca="1">'Loan 4'!D722</f>
        <v/>
      </c>
      <c r="G707" s="133" t="str">
        <f ca="1">'Loan 5'!D722</f>
        <v/>
      </c>
    </row>
    <row r="708" spans="2:7" ht="15" thickBot="1" x14ac:dyDescent="0.35">
      <c r="B708" s="132" t="str">
        <f t="shared" ca="1" si="11"/>
        <v/>
      </c>
      <c r="C708" s="133" t="str">
        <f ca="1">'Loan 1'!D723</f>
        <v/>
      </c>
      <c r="D708" s="133" t="str">
        <f ca="1">'Loan 2'!D723</f>
        <v/>
      </c>
      <c r="E708" s="133" t="str">
        <f ca="1">'Loan 3'!D723</f>
        <v/>
      </c>
      <c r="F708" s="133" t="str">
        <f ca="1">'Loan 4'!D723</f>
        <v/>
      </c>
      <c r="G708" s="133" t="str">
        <f ca="1">'Loan 5'!D723</f>
        <v/>
      </c>
    </row>
    <row r="709" spans="2:7" ht="15" thickBot="1" x14ac:dyDescent="0.35">
      <c r="B709" s="132" t="str">
        <f t="shared" ca="1" si="11"/>
        <v/>
      </c>
      <c r="C709" s="133" t="str">
        <f ca="1">'Loan 1'!D724</f>
        <v/>
      </c>
      <c r="D709" s="133" t="str">
        <f ca="1">'Loan 2'!D724</f>
        <v/>
      </c>
      <c r="E709" s="133" t="str">
        <f ca="1">'Loan 3'!D724</f>
        <v/>
      </c>
      <c r="F709" s="133" t="str">
        <f ca="1">'Loan 4'!D724</f>
        <v/>
      </c>
      <c r="G709" s="133" t="str">
        <f ca="1">'Loan 5'!D724</f>
        <v/>
      </c>
    </row>
    <row r="710" spans="2:7" ht="15" thickBot="1" x14ac:dyDescent="0.35">
      <c r="B710" s="132" t="str">
        <f t="shared" ca="1" si="11"/>
        <v/>
      </c>
      <c r="C710" s="133" t="str">
        <f ca="1">'Loan 1'!D725</f>
        <v/>
      </c>
      <c r="D710" s="133" t="str">
        <f ca="1">'Loan 2'!D725</f>
        <v/>
      </c>
      <c r="E710" s="133" t="str">
        <f ca="1">'Loan 3'!D725</f>
        <v/>
      </c>
      <c r="F710" s="133" t="str">
        <f ca="1">'Loan 4'!D725</f>
        <v/>
      </c>
      <c r="G710" s="133" t="str">
        <f ca="1">'Loan 5'!D725</f>
        <v/>
      </c>
    </row>
    <row r="711" spans="2:7" ht="15" thickBot="1" x14ac:dyDescent="0.35">
      <c r="B711" s="132" t="str">
        <f t="shared" ca="1" si="11"/>
        <v/>
      </c>
      <c r="C711" s="133" t="str">
        <f ca="1">'Loan 1'!D726</f>
        <v/>
      </c>
      <c r="D711" s="133" t="str">
        <f ca="1">'Loan 2'!D726</f>
        <v/>
      </c>
      <c r="E711" s="133" t="str">
        <f ca="1">'Loan 3'!D726</f>
        <v/>
      </c>
      <c r="F711" s="133" t="str">
        <f ca="1">'Loan 4'!D726</f>
        <v/>
      </c>
      <c r="G711" s="133" t="str">
        <f ca="1">'Loan 5'!D726</f>
        <v/>
      </c>
    </row>
    <row r="712" spans="2:7" ht="15" thickBot="1" x14ac:dyDescent="0.35">
      <c r="B712" s="132" t="str">
        <f t="shared" ca="1" si="11"/>
        <v/>
      </c>
      <c r="C712" s="133" t="str">
        <f ca="1">'Loan 1'!D727</f>
        <v/>
      </c>
      <c r="D712" s="133" t="str">
        <f ca="1">'Loan 2'!D727</f>
        <v/>
      </c>
      <c r="E712" s="133" t="str">
        <f ca="1">'Loan 3'!D727</f>
        <v/>
      </c>
      <c r="F712" s="133" t="str">
        <f ca="1">'Loan 4'!D727</f>
        <v/>
      </c>
      <c r="G712" s="133" t="str">
        <f ca="1">'Loan 5'!D727</f>
        <v/>
      </c>
    </row>
    <row r="713" spans="2:7" ht="15" thickBot="1" x14ac:dyDescent="0.35">
      <c r="B713" s="132" t="str">
        <f t="shared" ca="1" si="11"/>
        <v/>
      </c>
      <c r="C713" s="133" t="str">
        <f ca="1">'Loan 1'!D728</f>
        <v/>
      </c>
      <c r="D713" s="133" t="str">
        <f ca="1">'Loan 2'!D728</f>
        <v/>
      </c>
      <c r="E713" s="133" t="str">
        <f ca="1">'Loan 3'!D728</f>
        <v/>
      </c>
      <c r="F713" s="133" t="str">
        <f ca="1">'Loan 4'!D728</f>
        <v/>
      </c>
      <c r="G713" s="133" t="str">
        <f ca="1">'Loan 5'!D728</f>
        <v/>
      </c>
    </row>
    <row r="714" spans="2:7" ht="15" thickBot="1" x14ac:dyDescent="0.35">
      <c r="B714" s="132" t="str">
        <f t="shared" ca="1" si="11"/>
        <v/>
      </c>
      <c r="C714" s="133" t="str">
        <f ca="1">'Loan 1'!D729</f>
        <v/>
      </c>
      <c r="D714" s="133" t="str">
        <f ca="1">'Loan 2'!D729</f>
        <v/>
      </c>
      <c r="E714" s="133" t="str">
        <f ca="1">'Loan 3'!D729</f>
        <v/>
      </c>
      <c r="F714" s="133" t="str">
        <f ca="1">'Loan 4'!D729</f>
        <v/>
      </c>
      <c r="G714" s="133" t="str">
        <f ca="1">'Loan 5'!D729</f>
        <v/>
      </c>
    </row>
    <row r="715" spans="2:7" ht="15" thickBot="1" x14ac:dyDescent="0.35">
      <c r="B715" s="132" t="str">
        <f t="shared" ref="B715:B778" ca="1" si="12">IF(AND(C715="",D715="",E715="",F715="",G715=""),"",B714+1)</f>
        <v/>
      </c>
      <c r="C715" s="133" t="str">
        <f ca="1">'Loan 1'!D730</f>
        <v/>
      </c>
      <c r="D715" s="133" t="str">
        <f ca="1">'Loan 2'!D730</f>
        <v/>
      </c>
      <c r="E715" s="133" t="str">
        <f ca="1">'Loan 3'!D730</f>
        <v/>
      </c>
      <c r="F715" s="133" t="str">
        <f ca="1">'Loan 4'!D730</f>
        <v/>
      </c>
      <c r="G715" s="133" t="str">
        <f ca="1">'Loan 5'!D730</f>
        <v/>
      </c>
    </row>
    <row r="716" spans="2:7" ht="15" thickBot="1" x14ac:dyDescent="0.35">
      <c r="B716" s="132" t="str">
        <f t="shared" ca="1" si="12"/>
        <v/>
      </c>
      <c r="C716" s="133" t="str">
        <f ca="1">'Loan 1'!D731</f>
        <v/>
      </c>
      <c r="D716" s="133" t="str">
        <f ca="1">'Loan 2'!D731</f>
        <v/>
      </c>
      <c r="E716" s="133" t="str">
        <f ca="1">'Loan 3'!D731</f>
        <v/>
      </c>
      <c r="F716" s="133" t="str">
        <f ca="1">'Loan 4'!D731</f>
        <v/>
      </c>
      <c r="G716" s="133" t="str">
        <f ca="1">'Loan 5'!D731</f>
        <v/>
      </c>
    </row>
    <row r="717" spans="2:7" ht="15" thickBot="1" x14ac:dyDescent="0.35">
      <c r="B717" s="132" t="str">
        <f t="shared" ca="1" si="12"/>
        <v/>
      </c>
      <c r="C717" s="133" t="str">
        <f ca="1">'Loan 1'!D732</f>
        <v/>
      </c>
      <c r="D717" s="133" t="str">
        <f ca="1">'Loan 2'!D732</f>
        <v/>
      </c>
      <c r="E717" s="133" t="str">
        <f ca="1">'Loan 3'!D732</f>
        <v/>
      </c>
      <c r="F717" s="133" t="str">
        <f ca="1">'Loan 4'!D732</f>
        <v/>
      </c>
      <c r="G717" s="133" t="str">
        <f ca="1">'Loan 5'!D732</f>
        <v/>
      </c>
    </row>
    <row r="718" spans="2:7" ht="15" thickBot="1" x14ac:dyDescent="0.35">
      <c r="B718" s="132" t="str">
        <f t="shared" ca="1" si="12"/>
        <v/>
      </c>
      <c r="C718" s="133" t="str">
        <f ca="1">'Loan 1'!D733</f>
        <v/>
      </c>
      <c r="D718" s="133" t="str">
        <f ca="1">'Loan 2'!D733</f>
        <v/>
      </c>
      <c r="E718" s="133" t="str">
        <f ca="1">'Loan 3'!D733</f>
        <v/>
      </c>
      <c r="F718" s="133" t="str">
        <f ca="1">'Loan 4'!D733</f>
        <v/>
      </c>
      <c r="G718" s="133" t="str">
        <f ca="1">'Loan 5'!D733</f>
        <v/>
      </c>
    </row>
    <row r="719" spans="2:7" ht="15" thickBot="1" x14ac:dyDescent="0.35">
      <c r="B719" s="132" t="str">
        <f t="shared" ca="1" si="12"/>
        <v/>
      </c>
      <c r="C719" s="133" t="str">
        <f ca="1">'Loan 1'!D734</f>
        <v/>
      </c>
      <c r="D719" s="133" t="str">
        <f ca="1">'Loan 2'!D734</f>
        <v/>
      </c>
      <c r="E719" s="133" t="str">
        <f ca="1">'Loan 3'!D734</f>
        <v/>
      </c>
      <c r="F719" s="133" t="str">
        <f ca="1">'Loan 4'!D734</f>
        <v/>
      </c>
      <c r="G719" s="133" t="str">
        <f ca="1">'Loan 5'!D734</f>
        <v/>
      </c>
    </row>
    <row r="720" spans="2:7" ht="15" thickBot="1" x14ac:dyDescent="0.35">
      <c r="B720" s="132" t="str">
        <f t="shared" ca="1" si="12"/>
        <v/>
      </c>
      <c r="C720" s="133" t="str">
        <f ca="1">'Loan 1'!D735</f>
        <v/>
      </c>
      <c r="D720" s="133" t="str">
        <f ca="1">'Loan 2'!D735</f>
        <v/>
      </c>
      <c r="E720" s="133" t="str">
        <f ca="1">'Loan 3'!D735</f>
        <v/>
      </c>
      <c r="F720" s="133" t="str">
        <f ca="1">'Loan 4'!D735</f>
        <v/>
      </c>
      <c r="G720" s="133" t="str">
        <f ca="1">'Loan 5'!D735</f>
        <v/>
      </c>
    </row>
    <row r="721" spans="2:7" ht="15" thickBot="1" x14ac:dyDescent="0.35">
      <c r="B721" s="132" t="str">
        <f t="shared" ca="1" si="12"/>
        <v/>
      </c>
      <c r="C721" s="133" t="str">
        <f ca="1">'Loan 1'!D736</f>
        <v/>
      </c>
      <c r="D721" s="133" t="str">
        <f ca="1">'Loan 2'!D736</f>
        <v/>
      </c>
      <c r="E721" s="133" t="str">
        <f ca="1">'Loan 3'!D736</f>
        <v/>
      </c>
      <c r="F721" s="133" t="str">
        <f ca="1">'Loan 4'!D736</f>
        <v/>
      </c>
      <c r="G721" s="133" t="str">
        <f ca="1">'Loan 5'!D736</f>
        <v/>
      </c>
    </row>
    <row r="722" spans="2:7" ht="15" thickBot="1" x14ac:dyDescent="0.35">
      <c r="B722" s="132" t="str">
        <f t="shared" ca="1" si="12"/>
        <v/>
      </c>
      <c r="C722" s="133" t="str">
        <f ca="1">'Loan 1'!D737</f>
        <v/>
      </c>
      <c r="D722" s="133" t="str">
        <f ca="1">'Loan 2'!D737</f>
        <v/>
      </c>
      <c r="E722" s="133" t="str">
        <f ca="1">'Loan 3'!D737</f>
        <v/>
      </c>
      <c r="F722" s="133" t="str">
        <f ca="1">'Loan 4'!D737</f>
        <v/>
      </c>
      <c r="G722" s="133" t="str">
        <f ca="1">'Loan 5'!D737</f>
        <v/>
      </c>
    </row>
    <row r="723" spans="2:7" ht="15" thickBot="1" x14ac:dyDescent="0.35">
      <c r="B723" s="132" t="str">
        <f t="shared" ca="1" si="12"/>
        <v/>
      </c>
      <c r="C723" s="133" t="str">
        <f ca="1">'Loan 1'!D738</f>
        <v/>
      </c>
      <c r="D723" s="133" t="str">
        <f ca="1">'Loan 2'!D738</f>
        <v/>
      </c>
      <c r="E723" s="133" t="str">
        <f ca="1">'Loan 3'!D738</f>
        <v/>
      </c>
      <c r="F723" s="133" t="str">
        <f ca="1">'Loan 4'!D738</f>
        <v/>
      </c>
      <c r="G723" s="133" t="str">
        <f ca="1">'Loan 5'!D738</f>
        <v/>
      </c>
    </row>
    <row r="724" spans="2:7" ht="15" thickBot="1" x14ac:dyDescent="0.35">
      <c r="B724" s="132" t="str">
        <f t="shared" ca="1" si="12"/>
        <v/>
      </c>
      <c r="C724" s="133" t="str">
        <f ca="1">'Loan 1'!D739</f>
        <v/>
      </c>
      <c r="D724" s="133" t="str">
        <f ca="1">'Loan 2'!D739</f>
        <v/>
      </c>
      <c r="E724" s="133" t="str">
        <f ca="1">'Loan 3'!D739</f>
        <v/>
      </c>
      <c r="F724" s="133" t="str">
        <f ca="1">'Loan 4'!D739</f>
        <v/>
      </c>
      <c r="G724" s="133" t="str">
        <f ca="1">'Loan 5'!D739</f>
        <v/>
      </c>
    </row>
    <row r="725" spans="2:7" ht="15" thickBot="1" x14ac:dyDescent="0.35">
      <c r="B725" s="132" t="str">
        <f t="shared" ca="1" si="12"/>
        <v/>
      </c>
      <c r="C725" s="133" t="str">
        <f ca="1">'Loan 1'!D740</f>
        <v/>
      </c>
      <c r="D725" s="133" t="str">
        <f ca="1">'Loan 2'!D740</f>
        <v/>
      </c>
      <c r="E725" s="133" t="str">
        <f ca="1">'Loan 3'!D740</f>
        <v/>
      </c>
      <c r="F725" s="133" t="str">
        <f ca="1">'Loan 4'!D740</f>
        <v/>
      </c>
      <c r="G725" s="133" t="str">
        <f ca="1">'Loan 5'!D740</f>
        <v/>
      </c>
    </row>
    <row r="726" spans="2:7" ht="15" thickBot="1" x14ac:dyDescent="0.35">
      <c r="B726" s="132" t="str">
        <f t="shared" ca="1" si="12"/>
        <v/>
      </c>
      <c r="C726" s="133" t="str">
        <f ca="1">'Loan 1'!D741</f>
        <v/>
      </c>
      <c r="D726" s="133" t="str">
        <f ca="1">'Loan 2'!D741</f>
        <v/>
      </c>
      <c r="E726" s="133" t="str">
        <f ca="1">'Loan 3'!D741</f>
        <v/>
      </c>
      <c r="F726" s="133" t="str">
        <f ca="1">'Loan 4'!D741</f>
        <v/>
      </c>
      <c r="G726" s="133" t="str">
        <f ca="1">'Loan 5'!D741</f>
        <v/>
      </c>
    </row>
    <row r="727" spans="2:7" ht="15" thickBot="1" x14ac:dyDescent="0.35">
      <c r="B727" s="132" t="str">
        <f t="shared" ca="1" si="12"/>
        <v/>
      </c>
      <c r="C727" s="133" t="str">
        <f ca="1">'Loan 1'!D742</f>
        <v/>
      </c>
      <c r="D727" s="133" t="str">
        <f ca="1">'Loan 2'!D742</f>
        <v/>
      </c>
      <c r="E727" s="133" t="str">
        <f ca="1">'Loan 3'!D742</f>
        <v/>
      </c>
      <c r="F727" s="133" t="str">
        <f ca="1">'Loan 4'!D742</f>
        <v/>
      </c>
      <c r="G727" s="133" t="str">
        <f ca="1">'Loan 5'!D742</f>
        <v/>
      </c>
    </row>
    <row r="728" spans="2:7" ht="15" thickBot="1" x14ac:dyDescent="0.35">
      <c r="B728" s="132" t="str">
        <f t="shared" ca="1" si="12"/>
        <v/>
      </c>
      <c r="C728" s="133" t="str">
        <f ca="1">'Loan 1'!D743</f>
        <v/>
      </c>
      <c r="D728" s="133" t="str">
        <f ca="1">'Loan 2'!D743</f>
        <v/>
      </c>
      <c r="E728" s="133" t="str">
        <f ca="1">'Loan 3'!D743</f>
        <v/>
      </c>
      <c r="F728" s="133" t="str">
        <f ca="1">'Loan 4'!D743</f>
        <v/>
      </c>
      <c r="G728" s="133" t="str">
        <f ca="1">'Loan 5'!D743</f>
        <v/>
      </c>
    </row>
    <row r="729" spans="2:7" ht="15" thickBot="1" x14ac:dyDescent="0.35">
      <c r="B729" s="132" t="str">
        <f t="shared" ca="1" si="12"/>
        <v/>
      </c>
      <c r="C729" s="133" t="str">
        <f ca="1">'Loan 1'!D744</f>
        <v/>
      </c>
      <c r="D729" s="133" t="str">
        <f ca="1">'Loan 2'!D744</f>
        <v/>
      </c>
      <c r="E729" s="133" t="str">
        <f ca="1">'Loan 3'!D744</f>
        <v/>
      </c>
      <c r="F729" s="133" t="str">
        <f ca="1">'Loan 4'!D744</f>
        <v/>
      </c>
      <c r="G729" s="133" t="str">
        <f ca="1">'Loan 5'!D744</f>
        <v/>
      </c>
    </row>
    <row r="730" spans="2:7" ht="15" thickBot="1" x14ac:dyDescent="0.35">
      <c r="B730" s="132" t="str">
        <f t="shared" ca="1" si="12"/>
        <v/>
      </c>
      <c r="C730" s="133" t="str">
        <f ca="1">'Loan 1'!D745</f>
        <v/>
      </c>
      <c r="D730" s="133" t="str">
        <f ca="1">'Loan 2'!D745</f>
        <v/>
      </c>
      <c r="E730" s="133" t="str">
        <f ca="1">'Loan 3'!D745</f>
        <v/>
      </c>
      <c r="F730" s="133" t="str">
        <f ca="1">'Loan 4'!D745</f>
        <v/>
      </c>
      <c r="G730" s="133" t="str">
        <f ca="1">'Loan 5'!D745</f>
        <v/>
      </c>
    </row>
    <row r="731" spans="2:7" ht="15" thickBot="1" x14ac:dyDescent="0.35">
      <c r="B731" s="132" t="str">
        <f t="shared" ca="1" si="12"/>
        <v/>
      </c>
      <c r="C731" s="133" t="str">
        <f ca="1">'Loan 1'!D746</f>
        <v/>
      </c>
      <c r="D731" s="133" t="str">
        <f ca="1">'Loan 2'!D746</f>
        <v/>
      </c>
      <c r="E731" s="133" t="str">
        <f ca="1">'Loan 3'!D746</f>
        <v/>
      </c>
      <c r="F731" s="133" t="str">
        <f ca="1">'Loan 4'!D746</f>
        <v/>
      </c>
      <c r="G731" s="133" t="str">
        <f ca="1">'Loan 5'!D746</f>
        <v/>
      </c>
    </row>
    <row r="732" spans="2:7" ht="15" thickBot="1" x14ac:dyDescent="0.35">
      <c r="B732" s="132" t="str">
        <f t="shared" ca="1" si="12"/>
        <v/>
      </c>
      <c r="C732" s="133" t="str">
        <f ca="1">'Loan 1'!D747</f>
        <v/>
      </c>
      <c r="D732" s="133" t="str">
        <f ca="1">'Loan 2'!D747</f>
        <v/>
      </c>
      <c r="E732" s="133" t="str">
        <f ca="1">'Loan 3'!D747</f>
        <v/>
      </c>
      <c r="F732" s="133" t="str">
        <f ca="1">'Loan 4'!D747</f>
        <v/>
      </c>
      <c r="G732" s="133" t="str">
        <f ca="1">'Loan 5'!D747</f>
        <v/>
      </c>
    </row>
    <row r="733" spans="2:7" ht="15" thickBot="1" x14ac:dyDescent="0.35">
      <c r="B733" s="132" t="str">
        <f t="shared" ca="1" si="12"/>
        <v/>
      </c>
      <c r="C733" s="133" t="str">
        <f ca="1">'Loan 1'!D748</f>
        <v/>
      </c>
      <c r="D733" s="133" t="str">
        <f ca="1">'Loan 2'!D748</f>
        <v/>
      </c>
      <c r="E733" s="133" t="str">
        <f ca="1">'Loan 3'!D748</f>
        <v/>
      </c>
      <c r="F733" s="133" t="str">
        <f ca="1">'Loan 4'!D748</f>
        <v/>
      </c>
      <c r="G733" s="133" t="str">
        <f ca="1">'Loan 5'!D748</f>
        <v/>
      </c>
    </row>
    <row r="734" spans="2:7" ht="15" thickBot="1" x14ac:dyDescent="0.35">
      <c r="B734" s="132" t="str">
        <f t="shared" ca="1" si="12"/>
        <v/>
      </c>
      <c r="C734" s="133" t="str">
        <f ca="1">'Loan 1'!D749</f>
        <v/>
      </c>
      <c r="D734" s="133" t="str">
        <f ca="1">'Loan 2'!D749</f>
        <v/>
      </c>
      <c r="E734" s="133" t="str">
        <f ca="1">'Loan 3'!D749</f>
        <v/>
      </c>
      <c r="F734" s="133" t="str">
        <f ca="1">'Loan 4'!D749</f>
        <v/>
      </c>
      <c r="G734" s="133" t="str">
        <f ca="1">'Loan 5'!D749</f>
        <v/>
      </c>
    </row>
    <row r="735" spans="2:7" ht="15" thickBot="1" x14ac:dyDescent="0.35">
      <c r="B735" s="132" t="str">
        <f t="shared" ca="1" si="12"/>
        <v/>
      </c>
      <c r="C735" s="133" t="str">
        <f ca="1">'Loan 1'!D750</f>
        <v/>
      </c>
      <c r="D735" s="133" t="str">
        <f ca="1">'Loan 2'!D750</f>
        <v/>
      </c>
      <c r="E735" s="133" t="str">
        <f ca="1">'Loan 3'!D750</f>
        <v/>
      </c>
      <c r="F735" s="133" t="str">
        <f ca="1">'Loan 4'!D750</f>
        <v/>
      </c>
      <c r="G735" s="133" t="str">
        <f ca="1">'Loan 5'!D750</f>
        <v/>
      </c>
    </row>
    <row r="736" spans="2:7" ht="15" thickBot="1" x14ac:dyDescent="0.35">
      <c r="B736" s="132" t="str">
        <f t="shared" ca="1" si="12"/>
        <v/>
      </c>
      <c r="C736" s="133" t="str">
        <f ca="1">'Loan 1'!D751</f>
        <v/>
      </c>
      <c r="D736" s="133" t="str">
        <f ca="1">'Loan 2'!D751</f>
        <v/>
      </c>
      <c r="E736" s="133" t="str">
        <f ca="1">'Loan 3'!D751</f>
        <v/>
      </c>
      <c r="F736" s="133" t="str">
        <f ca="1">'Loan 4'!D751</f>
        <v/>
      </c>
      <c r="G736" s="133" t="str">
        <f ca="1">'Loan 5'!D751</f>
        <v/>
      </c>
    </row>
    <row r="737" spans="2:7" ht="15" thickBot="1" x14ac:dyDescent="0.35">
      <c r="B737" s="132" t="str">
        <f t="shared" ca="1" si="12"/>
        <v/>
      </c>
      <c r="C737" s="133" t="str">
        <f ca="1">'Loan 1'!D752</f>
        <v/>
      </c>
      <c r="D737" s="133" t="str">
        <f ca="1">'Loan 2'!D752</f>
        <v/>
      </c>
      <c r="E737" s="133" t="str">
        <f ca="1">'Loan 3'!D752</f>
        <v/>
      </c>
      <c r="F737" s="133" t="str">
        <f ca="1">'Loan 4'!D752</f>
        <v/>
      </c>
      <c r="G737" s="133" t="str">
        <f ca="1">'Loan 5'!D752</f>
        <v/>
      </c>
    </row>
    <row r="738" spans="2:7" ht="15" thickBot="1" x14ac:dyDescent="0.35">
      <c r="B738" s="132" t="str">
        <f t="shared" ca="1" si="12"/>
        <v/>
      </c>
      <c r="C738" s="133" t="str">
        <f ca="1">'Loan 1'!D753</f>
        <v/>
      </c>
      <c r="D738" s="133" t="str">
        <f ca="1">'Loan 2'!D753</f>
        <v/>
      </c>
      <c r="E738" s="133" t="str">
        <f ca="1">'Loan 3'!D753</f>
        <v/>
      </c>
      <c r="F738" s="133" t="str">
        <f ca="1">'Loan 4'!D753</f>
        <v/>
      </c>
      <c r="G738" s="133" t="str">
        <f ca="1">'Loan 5'!D753</f>
        <v/>
      </c>
    </row>
    <row r="739" spans="2:7" ht="15" thickBot="1" x14ac:dyDescent="0.35">
      <c r="B739" s="132" t="str">
        <f t="shared" ca="1" si="12"/>
        <v/>
      </c>
      <c r="C739" s="133" t="str">
        <f ca="1">'Loan 1'!D754</f>
        <v/>
      </c>
      <c r="D739" s="133" t="str">
        <f ca="1">'Loan 2'!D754</f>
        <v/>
      </c>
      <c r="E739" s="133" t="str">
        <f ca="1">'Loan 3'!D754</f>
        <v/>
      </c>
      <c r="F739" s="133" t="str">
        <f ca="1">'Loan 4'!D754</f>
        <v/>
      </c>
      <c r="G739" s="133" t="str">
        <f ca="1">'Loan 5'!D754</f>
        <v/>
      </c>
    </row>
    <row r="740" spans="2:7" ht="15" thickBot="1" x14ac:dyDescent="0.35">
      <c r="B740" s="132" t="str">
        <f t="shared" ca="1" si="12"/>
        <v/>
      </c>
      <c r="C740" s="133" t="str">
        <f ca="1">'Loan 1'!D755</f>
        <v/>
      </c>
      <c r="D740" s="133" t="str">
        <f ca="1">'Loan 2'!D755</f>
        <v/>
      </c>
      <c r="E740" s="133" t="str">
        <f ca="1">'Loan 3'!D755</f>
        <v/>
      </c>
      <c r="F740" s="133" t="str">
        <f ca="1">'Loan 4'!D755</f>
        <v/>
      </c>
      <c r="G740" s="133" t="str">
        <f ca="1">'Loan 5'!D755</f>
        <v/>
      </c>
    </row>
    <row r="741" spans="2:7" ht="15" thickBot="1" x14ac:dyDescent="0.35">
      <c r="B741" s="132" t="str">
        <f t="shared" ca="1" si="12"/>
        <v/>
      </c>
      <c r="C741" s="133" t="str">
        <f ca="1">'Loan 1'!D756</f>
        <v/>
      </c>
      <c r="D741" s="133" t="str">
        <f ca="1">'Loan 2'!D756</f>
        <v/>
      </c>
      <c r="E741" s="133" t="str">
        <f ca="1">'Loan 3'!D756</f>
        <v/>
      </c>
      <c r="F741" s="133" t="str">
        <f ca="1">'Loan 4'!D756</f>
        <v/>
      </c>
      <c r="G741" s="133" t="str">
        <f ca="1">'Loan 5'!D756</f>
        <v/>
      </c>
    </row>
    <row r="742" spans="2:7" ht="15" thickBot="1" x14ac:dyDescent="0.35">
      <c r="B742" s="132" t="str">
        <f t="shared" ca="1" si="12"/>
        <v/>
      </c>
      <c r="C742" s="133" t="str">
        <f ca="1">'Loan 1'!D757</f>
        <v/>
      </c>
      <c r="D742" s="133" t="str">
        <f ca="1">'Loan 2'!D757</f>
        <v/>
      </c>
      <c r="E742" s="133" t="str">
        <f ca="1">'Loan 3'!D757</f>
        <v/>
      </c>
      <c r="F742" s="133" t="str">
        <f ca="1">'Loan 4'!D757</f>
        <v/>
      </c>
      <c r="G742" s="133" t="str">
        <f ca="1">'Loan 5'!D757</f>
        <v/>
      </c>
    </row>
    <row r="743" spans="2:7" ht="15" thickBot="1" x14ac:dyDescent="0.35">
      <c r="B743" s="132" t="str">
        <f t="shared" ca="1" si="12"/>
        <v/>
      </c>
      <c r="C743" s="133" t="str">
        <f ca="1">'Loan 1'!D758</f>
        <v/>
      </c>
      <c r="D743" s="133" t="str">
        <f ca="1">'Loan 2'!D758</f>
        <v/>
      </c>
      <c r="E743" s="133" t="str">
        <f ca="1">'Loan 3'!D758</f>
        <v/>
      </c>
      <c r="F743" s="133" t="str">
        <f ca="1">'Loan 4'!D758</f>
        <v/>
      </c>
      <c r="G743" s="133" t="str">
        <f ca="1">'Loan 5'!D758</f>
        <v/>
      </c>
    </row>
    <row r="744" spans="2:7" ht="15" thickBot="1" x14ac:dyDescent="0.35">
      <c r="B744" s="132" t="str">
        <f t="shared" ca="1" si="12"/>
        <v/>
      </c>
      <c r="C744" s="133" t="str">
        <f ca="1">'Loan 1'!D759</f>
        <v/>
      </c>
      <c r="D744" s="133" t="str">
        <f ca="1">'Loan 2'!D759</f>
        <v/>
      </c>
      <c r="E744" s="133" t="str">
        <f ca="1">'Loan 3'!D759</f>
        <v/>
      </c>
      <c r="F744" s="133" t="str">
        <f ca="1">'Loan 4'!D759</f>
        <v/>
      </c>
      <c r="G744" s="133" t="str">
        <f ca="1">'Loan 5'!D759</f>
        <v/>
      </c>
    </row>
    <row r="745" spans="2:7" ht="15" thickBot="1" x14ac:dyDescent="0.35">
      <c r="B745" s="132" t="str">
        <f t="shared" ca="1" si="12"/>
        <v/>
      </c>
      <c r="C745" s="133" t="str">
        <f ca="1">'Loan 1'!D760</f>
        <v/>
      </c>
      <c r="D745" s="133" t="str">
        <f ca="1">'Loan 2'!D760</f>
        <v/>
      </c>
      <c r="E745" s="133" t="str">
        <f ca="1">'Loan 3'!D760</f>
        <v/>
      </c>
      <c r="F745" s="133" t="str">
        <f ca="1">'Loan 4'!D760</f>
        <v/>
      </c>
      <c r="G745" s="133" t="str">
        <f ca="1">'Loan 5'!D760</f>
        <v/>
      </c>
    </row>
    <row r="746" spans="2:7" ht="15" thickBot="1" x14ac:dyDescent="0.35">
      <c r="B746" s="132" t="str">
        <f t="shared" ca="1" si="12"/>
        <v/>
      </c>
      <c r="C746" s="133" t="str">
        <f ca="1">'Loan 1'!D761</f>
        <v/>
      </c>
      <c r="D746" s="133" t="str">
        <f ca="1">'Loan 2'!D761</f>
        <v/>
      </c>
      <c r="E746" s="133" t="str">
        <f ca="1">'Loan 3'!D761</f>
        <v/>
      </c>
      <c r="F746" s="133" t="str">
        <f ca="1">'Loan 4'!D761</f>
        <v/>
      </c>
      <c r="G746" s="133" t="str">
        <f ca="1">'Loan 5'!D761</f>
        <v/>
      </c>
    </row>
    <row r="747" spans="2:7" ht="15" thickBot="1" x14ac:dyDescent="0.35">
      <c r="B747" s="132" t="str">
        <f t="shared" ca="1" si="12"/>
        <v/>
      </c>
      <c r="C747" s="133" t="str">
        <f ca="1">'Loan 1'!D762</f>
        <v/>
      </c>
      <c r="D747" s="133" t="str">
        <f ca="1">'Loan 2'!D762</f>
        <v/>
      </c>
      <c r="E747" s="133" t="str">
        <f ca="1">'Loan 3'!D762</f>
        <v/>
      </c>
      <c r="F747" s="133" t="str">
        <f ca="1">'Loan 4'!D762</f>
        <v/>
      </c>
      <c r="G747" s="133" t="str">
        <f ca="1">'Loan 5'!D762</f>
        <v/>
      </c>
    </row>
    <row r="748" spans="2:7" ht="15" thickBot="1" x14ac:dyDescent="0.35">
      <c r="B748" s="132" t="str">
        <f t="shared" ca="1" si="12"/>
        <v/>
      </c>
      <c r="C748" s="133" t="str">
        <f ca="1">'Loan 1'!D763</f>
        <v/>
      </c>
      <c r="D748" s="133" t="str">
        <f ca="1">'Loan 2'!D763</f>
        <v/>
      </c>
      <c r="E748" s="133" t="str">
        <f ca="1">'Loan 3'!D763</f>
        <v/>
      </c>
      <c r="F748" s="133" t="str">
        <f ca="1">'Loan 4'!D763</f>
        <v/>
      </c>
      <c r="G748" s="133" t="str">
        <f ca="1">'Loan 5'!D763</f>
        <v/>
      </c>
    </row>
    <row r="749" spans="2:7" ht="15" thickBot="1" x14ac:dyDescent="0.35">
      <c r="B749" s="132" t="str">
        <f t="shared" ca="1" si="12"/>
        <v/>
      </c>
      <c r="C749" s="133" t="str">
        <f ca="1">'Loan 1'!D764</f>
        <v/>
      </c>
      <c r="D749" s="133" t="str">
        <f ca="1">'Loan 2'!D764</f>
        <v/>
      </c>
      <c r="E749" s="133" t="str">
        <f ca="1">'Loan 3'!D764</f>
        <v/>
      </c>
      <c r="F749" s="133" t="str">
        <f ca="1">'Loan 4'!D764</f>
        <v/>
      </c>
      <c r="G749" s="133" t="str">
        <f ca="1">'Loan 5'!D764</f>
        <v/>
      </c>
    </row>
    <row r="750" spans="2:7" ht="15" thickBot="1" x14ac:dyDescent="0.35">
      <c r="B750" s="132" t="str">
        <f t="shared" ca="1" si="12"/>
        <v/>
      </c>
      <c r="C750" s="133" t="str">
        <f ca="1">'Loan 1'!D765</f>
        <v/>
      </c>
      <c r="D750" s="133" t="str">
        <f ca="1">'Loan 2'!D765</f>
        <v/>
      </c>
      <c r="E750" s="133" t="str">
        <f ca="1">'Loan 3'!D765</f>
        <v/>
      </c>
      <c r="F750" s="133" t="str">
        <f ca="1">'Loan 4'!D765</f>
        <v/>
      </c>
      <c r="G750" s="133" t="str">
        <f ca="1">'Loan 5'!D765</f>
        <v/>
      </c>
    </row>
    <row r="751" spans="2:7" ht="15" thickBot="1" x14ac:dyDescent="0.35">
      <c r="B751" s="132" t="str">
        <f t="shared" ca="1" si="12"/>
        <v/>
      </c>
      <c r="C751" s="133" t="str">
        <f ca="1">'Loan 1'!D766</f>
        <v/>
      </c>
      <c r="D751" s="133" t="str">
        <f ca="1">'Loan 2'!D766</f>
        <v/>
      </c>
      <c r="E751" s="133" t="str">
        <f ca="1">'Loan 3'!D766</f>
        <v/>
      </c>
      <c r="F751" s="133" t="str">
        <f ca="1">'Loan 4'!D766</f>
        <v/>
      </c>
      <c r="G751" s="133" t="str">
        <f ca="1">'Loan 5'!D766</f>
        <v/>
      </c>
    </row>
    <row r="752" spans="2:7" ht="15" thickBot="1" x14ac:dyDescent="0.35">
      <c r="B752" s="132" t="str">
        <f t="shared" ca="1" si="12"/>
        <v/>
      </c>
      <c r="C752" s="133" t="str">
        <f ca="1">'Loan 1'!D767</f>
        <v/>
      </c>
      <c r="D752" s="133" t="str">
        <f ca="1">'Loan 2'!D767</f>
        <v/>
      </c>
      <c r="E752" s="133" t="str">
        <f ca="1">'Loan 3'!D767</f>
        <v/>
      </c>
      <c r="F752" s="133" t="str">
        <f ca="1">'Loan 4'!D767</f>
        <v/>
      </c>
      <c r="G752" s="133" t="str">
        <f ca="1">'Loan 5'!D767</f>
        <v/>
      </c>
    </row>
    <row r="753" spans="2:7" ht="15" thickBot="1" x14ac:dyDescent="0.35">
      <c r="B753" s="132" t="str">
        <f t="shared" ca="1" si="12"/>
        <v/>
      </c>
      <c r="C753" s="133" t="str">
        <f ca="1">'Loan 1'!D768</f>
        <v/>
      </c>
      <c r="D753" s="133" t="str">
        <f ca="1">'Loan 2'!D768</f>
        <v/>
      </c>
      <c r="E753" s="133" t="str">
        <f ca="1">'Loan 3'!D768</f>
        <v/>
      </c>
      <c r="F753" s="133" t="str">
        <f ca="1">'Loan 4'!D768</f>
        <v/>
      </c>
      <c r="G753" s="133" t="str">
        <f ca="1">'Loan 5'!D768</f>
        <v/>
      </c>
    </row>
    <row r="754" spans="2:7" ht="15" thickBot="1" x14ac:dyDescent="0.35">
      <c r="B754" s="132" t="str">
        <f t="shared" ca="1" si="12"/>
        <v/>
      </c>
      <c r="C754" s="133" t="str">
        <f ca="1">'Loan 1'!D769</f>
        <v/>
      </c>
      <c r="D754" s="133" t="str">
        <f ca="1">'Loan 2'!D769</f>
        <v/>
      </c>
      <c r="E754" s="133" t="str">
        <f ca="1">'Loan 3'!D769</f>
        <v/>
      </c>
      <c r="F754" s="133" t="str">
        <f ca="1">'Loan 4'!D769</f>
        <v/>
      </c>
      <c r="G754" s="133" t="str">
        <f ca="1">'Loan 5'!D769</f>
        <v/>
      </c>
    </row>
    <row r="755" spans="2:7" ht="15" thickBot="1" x14ac:dyDescent="0.35">
      <c r="B755" s="132" t="str">
        <f t="shared" ca="1" si="12"/>
        <v/>
      </c>
      <c r="C755" s="133" t="str">
        <f ca="1">'Loan 1'!D770</f>
        <v/>
      </c>
      <c r="D755" s="133" t="str">
        <f ca="1">'Loan 2'!D770</f>
        <v/>
      </c>
      <c r="E755" s="133" t="str">
        <f ca="1">'Loan 3'!D770</f>
        <v/>
      </c>
      <c r="F755" s="133" t="str">
        <f ca="1">'Loan 4'!D770</f>
        <v/>
      </c>
      <c r="G755" s="133" t="str">
        <f ca="1">'Loan 5'!D770</f>
        <v/>
      </c>
    </row>
    <row r="756" spans="2:7" ht="15" thickBot="1" x14ac:dyDescent="0.35">
      <c r="B756" s="132" t="str">
        <f t="shared" ca="1" si="12"/>
        <v/>
      </c>
      <c r="C756" s="133" t="str">
        <f ca="1">'Loan 1'!D771</f>
        <v/>
      </c>
      <c r="D756" s="133" t="str">
        <f ca="1">'Loan 2'!D771</f>
        <v/>
      </c>
      <c r="E756" s="133" t="str">
        <f ca="1">'Loan 3'!D771</f>
        <v/>
      </c>
      <c r="F756" s="133" t="str">
        <f ca="1">'Loan 4'!D771</f>
        <v/>
      </c>
      <c r="G756" s="133" t="str">
        <f ca="1">'Loan 5'!D771</f>
        <v/>
      </c>
    </row>
    <row r="757" spans="2:7" ht="15" thickBot="1" x14ac:dyDescent="0.35">
      <c r="B757" s="132" t="str">
        <f t="shared" ca="1" si="12"/>
        <v/>
      </c>
      <c r="C757" s="133" t="str">
        <f ca="1">'Loan 1'!D772</f>
        <v/>
      </c>
      <c r="D757" s="133" t="str">
        <f ca="1">'Loan 2'!D772</f>
        <v/>
      </c>
      <c r="E757" s="133" t="str">
        <f ca="1">'Loan 3'!D772</f>
        <v/>
      </c>
      <c r="F757" s="133" t="str">
        <f ca="1">'Loan 4'!D772</f>
        <v/>
      </c>
      <c r="G757" s="133" t="str">
        <f ca="1">'Loan 5'!D772</f>
        <v/>
      </c>
    </row>
    <row r="758" spans="2:7" ht="15" thickBot="1" x14ac:dyDescent="0.35">
      <c r="B758" s="132" t="str">
        <f t="shared" ca="1" si="12"/>
        <v/>
      </c>
      <c r="C758" s="133" t="str">
        <f ca="1">'Loan 1'!D773</f>
        <v/>
      </c>
      <c r="D758" s="133" t="str">
        <f ca="1">'Loan 2'!D773</f>
        <v/>
      </c>
      <c r="E758" s="133" t="str">
        <f ca="1">'Loan 3'!D773</f>
        <v/>
      </c>
      <c r="F758" s="133" t="str">
        <f ca="1">'Loan 4'!D773</f>
        <v/>
      </c>
      <c r="G758" s="133" t="str">
        <f ca="1">'Loan 5'!D773</f>
        <v/>
      </c>
    </row>
    <row r="759" spans="2:7" ht="15" thickBot="1" x14ac:dyDescent="0.35">
      <c r="B759" s="132" t="str">
        <f t="shared" ca="1" si="12"/>
        <v/>
      </c>
      <c r="C759" s="133" t="str">
        <f ca="1">'Loan 1'!D774</f>
        <v/>
      </c>
      <c r="D759" s="133" t="str">
        <f ca="1">'Loan 2'!D774</f>
        <v/>
      </c>
      <c r="E759" s="133" t="str">
        <f ca="1">'Loan 3'!D774</f>
        <v/>
      </c>
      <c r="F759" s="133" t="str">
        <f ca="1">'Loan 4'!D774</f>
        <v/>
      </c>
      <c r="G759" s="133" t="str">
        <f ca="1">'Loan 5'!D774</f>
        <v/>
      </c>
    </row>
    <row r="760" spans="2:7" ht="15" thickBot="1" x14ac:dyDescent="0.35">
      <c r="B760" s="132" t="str">
        <f t="shared" ca="1" si="12"/>
        <v/>
      </c>
      <c r="C760" s="133" t="str">
        <f ca="1">'Loan 1'!D775</f>
        <v/>
      </c>
      <c r="D760" s="133" t="str">
        <f ca="1">'Loan 2'!D775</f>
        <v/>
      </c>
      <c r="E760" s="133" t="str">
        <f ca="1">'Loan 3'!D775</f>
        <v/>
      </c>
      <c r="F760" s="133" t="str">
        <f ca="1">'Loan 4'!D775</f>
        <v/>
      </c>
      <c r="G760" s="133" t="str">
        <f ca="1">'Loan 5'!D775</f>
        <v/>
      </c>
    </row>
    <row r="761" spans="2:7" ht="15" thickBot="1" x14ac:dyDescent="0.35">
      <c r="B761" s="132" t="str">
        <f t="shared" ca="1" si="12"/>
        <v/>
      </c>
      <c r="C761" s="133" t="str">
        <f ca="1">'Loan 1'!D776</f>
        <v/>
      </c>
      <c r="D761" s="133" t="str">
        <f ca="1">'Loan 2'!D776</f>
        <v/>
      </c>
      <c r="E761" s="133" t="str">
        <f ca="1">'Loan 3'!D776</f>
        <v/>
      </c>
      <c r="F761" s="133" t="str">
        <f ca="1">'Loan 4'!D776</f>
        <v/>
      </c>
      <c r="G761" s="133" t="str">
        <f ca="1">'Loan 5'!D776</f>
        <v/>
      </c>
    </row>
    <row r="762" spans="2:7" ht="15" thickBot="1" x14ac:dyDescent="0.35">
      <c r="B762" s="132" t="str">
        <f t="shared" ca="1" si="12"/>
        <v/>
      </c>
      <c r="C762" s="133" t="str">
        <f ca="1">'Loan 1'!D777</f>
        <v/>
      </c>
      <c r="D762" s="133" t="str">
        <f ca="1">'Loan 2'!D777</f>
        <v/>
      </c>
      <c r="E762" s="133" t="str">
        <f ca="1">'Loan 3'!D777</f>
        <v/>
      </c>
      <c r="F762" s="133" t="str">
        <f ca="1">'Loan 4'!D777</f>
        <v/>
      </c>
      <c r="G762" s="133" t="str">
        <f ca="1">'Loan 5'!D777</f>
        <v/>
      </c>
    </row>
    <row r="763" spans="2:7" ht="15" thickBot="1" x14ac:dyDescent="0.35">
      <c r="B763" s="132" t="str">
        <f t="shared" ca="1" si="12"/>
        <v/>
      </c>
      <c r="C763" s="133" t="str">
        <f ca="1">'Loan 1'!D778</f>
        <v/>
      </c>
      <c r="D763" s="133" t="str">
        <f ca="1">'Loan 2'!D778</f>
        <v/>
      </c>
      <c r="E763" s="133" t="str">
        <f ca="1">'Loan 3'!D778</f>
        <v/>
      </c>
      <c r="F763" s="133" t="str">
        <f ca="1">'Loan 4'!D778</f>
        <v/>
      </c>
      <c r="G763" s="133" t="str">
        <f ca="1">'Loan 5'!D778</f>
        <v/>
      </c>
    </row>
    <row r="764" spans="2:7" ht="15" thickBot="1" x14ac:dyDescent="0.35">
      <c r="B764" s="132" t="str">
        <f t="shared" ca="1" si="12"/>
        <v/>
      </c>
      <c r="C764" s="133" t="str">
        <f ca="1">'Loan 1'!D779</f>
        <v/>
      </c>
      <c r="D764" s="133" t="str">
        <f ca="1">'Loan 2'!D779</f>
        <v/>
      </c>
      <c r="E764" s="133" t="str">
        <f ca="1">'Loan 3'!D779</f>
        <v/>
      </c>
      <c r="F764" s="133" t="str">
        <f ca="1">'Loan 4'!D779</f>
        <v/>
      </c>
      <c r="G764" s="133" t="str">
        <f ca="1">'Loan 5'!D779</f>
        <v/>
      </c>
    </row>
    <row r="765" spans="2:7" ht="15" thickBot="1" x14ac:dyDescent="0.35">
      <c r="B765" s="132" t="str">
        <f t="shared" ca="1" si="12"/>
        <v/>
      </c>
      <c r="C765" s="133" t="str">
        <f ca="1">'Loan 1'!D780</f>
        <v/>
      </c>
      <c r="D765" s="133" t="str">
        <f ca="1">'Loan 2'!D780</f>
        <v/>
      </c>
      <c r="E765" s="133" t="str">
        <f ca="1">'Loan 3'!D780</f>
        <v/>
      </c>
      <c r="F765" s="133" t="str">
        <f ca="1">'Loan 4'!D780</f>
        <v/>
      </c>
      <c r="G765" s="133" t="str">
        <f ca="1">'Loan 5'!D780</f>
        <v/>
      </c>
    </row>
    <row r="766" spans="2:7" ht="15" thickBot="1" x14ac:dyDescent="0.35">
      <c r="B766" s="132" t="str">
        <f t="shared" ca="1" si="12"/>
        <v/>
      </c>
      <c r="C766" s="133" t="str">
        <f ca="1">'Loan 1'!D781</f>
        <v/>
      </c>
      <c r="D766" s="133" t="str">
        <f ca="1">'Loan 2'!D781</f>
        <v/>
      </c>
      <c r="E766" s="133" t="str">
        <f ca="1">'Loan 3'!D781</f>
        <v/>
      </c>
      <c r="F766" s="133" t="str">
        <f ca="1">'Loan 4'!D781</f>
        <v/>
      </c>
      <c r="G766" s="133" t="str">
        <f ca="1">'Loan 5'!D781</f>
        <v/>
      </c>
    </row>
    <row r="767" spans="2:7" ht="15" thickBot="1" x14ac:dyDescent="0.35">
      <c r="B767" s="132" t="str">
        <f t="shared" ca="1" si="12"/>
        <v/>
      </c>
      <c r="C767" s="133" t="str">
        <f ca="1">'Loan 1'!D782</f>
        <v/>
      </c>
      <c r="D767" s="133" t="str">
        <f ca="1">'Loan 2'!D782</f>
        <v/>
      </c>
      <c r="E767" s="133" t="str">
        <f ca="1">'Loan 3'!D782</f>
        <v/>
      </c>
      <c r="F767" s="133" t="str">
        <f ca="1">'Loan 4'!D782</f>
        <v/>
      </c>
      <c r="G767" s="133" t="str">
        <f ca="1">'Loan 5'!D782</f>
        <v/>
      </c>
    </row>
    <row r="768" spans="2:7" ht="15" thickBot="1" x14ac:dyDescent="0.35">
      <c r="B768" s="132" t="str">
        <f t="shared" ca="1" si="12"/>
        <v/>
      </c>
      <c r="C768" s="133" t="str">
        <f ca="1">'Loan 1'!D783</f>
        <v/>
      </c>
      <c r="D768" s="133" t="str">
        <f ca="1">'Loan 2'!D783</f>
        <v/>
      </c>
      <c r="E768" s="133" t="str">
        <f ca="1">'Loan 3'!D783</f>
        <v/>
      </c>
      <c r="F768" s="133" t="str">
        <f ca="1">'Loan 4'!D783</f>
        <v/>
      </c>
      <c r="G768" s="133" t="str">
        <f ca="1">'Loan 5'!D783</f>
        <v/>
      </c>
    </row>
    <row r="769" spans="2:7" ht="15" thickBot="1" x14ac:dyDescent="0.35">
      <c r="B769" s="132" t="str">
        <f t="shared" ca="1" si="12"/>
        <v/>
      </c>
      <c r="C769" s="133" t="str">
        <f ca="1">'Loan 1'!D784</f>
        <v/>
      </c>
      <c r="D769" s="133" t="str">
        <f ca="1">'Loan 2'!D784</f>
        <v/>
      </c>
      <c r="E769" s="133" t="str">
        <f ca="1">'Loan 3'!D784</f>
        <v/>
      </c>
      <c r="F769" s="133" t="str">
        <f ca="1">'Loan 4'!D784</f>
        <v/>
      </c>
      <c r="G769" s="133" t="str">
        <f ca="1">'Loan 5'!D784</f>
        <v/>
      </c>
    </row>
    <row r="770" spans="2:7" ht="15" thickBot="1" x14ac:dyDescent="0.35">
      <c r="B770" s="132" t="str">
        <f t="shared" ca="1" si="12"/>
        <v/>
      </c>
      <c r="C770" s="133" t="str">
        <f ca="1">'Loan 1'!D785</f>
        <v/>
      </c>
      <c r="D770" s="133" t="str">
        <f ca="1">'Loan 2'!D785</f>
        <v/>
      </c>
      <c r="E770" s="133" t="str">
        <f ca="1">'Loan 3'!D785</f>
        <v/>
      </c>
      <c r="F770" s="133" t="str">
        <f ca="1">'Loan 4'!D785</f>
        <v/>
      </c>
      <c r="G770" s="133" t="str">
        <f ca="1">'Loan 5'!D785</f>
        <v/>
      </c>
    </row>
    <row r="771" spans="2:7" ht="15" thickBot="1" x14ac:dyDescent="0.35">
      <c r="B771" s="132" t="str">
        <f t="shared" ca="1" si="12"/>
        <v/>
      </c>
      <c r="C771" s="133" t="str">
        <f ca="1">'Loan 1'!D786</f>
        <v/>
      </c>
      <c r="D771" s="133" t="str">
        <f ca="1">'Loan 2'!D786</f>
        <v/>
      </c>
      <c r="E771" s="133" t="str">
        <f ca="1">'Loan 3'!D786</f>
        <v/>
      </c>
      <c r="F771" s="133" t="str">
        <f ca="1">'Loan 4'!D786</f>
        <v/>
      </c>
      <c r="G771" s="133" t="str">
        <f ca="1">'Loan 5'!D786</f>
        <v/>
      </c>
    </row>
    <row r="772" spans="2:7" ht="15" thickBot="1" x14ac:dyDescent="0.35">
      <c r="B772" s="132" t="str">
        <f t="shared" ca="1" si="12"/>
        <v/>
      </c>
      <c r="C772" s="133" t="str">
        <f ca="1">'Loan 1'!D787</f>
        <v/>
      </c>
      <c r="D772" s="133" t="str">
        <f ca="1">'Loan 2'!D787</f>
        <v/>
      </c>
      <c r="E772" s="133" t="str">
        <f ca="1">'Loan 3'!D787</f>
        <v/>
      </c>
      <c r="F772" s="133" t="str">
        <f ca="1">'Loan 4'!D787</f>
        <v/>
      </c>
      <c r="G772" s="133" t="str">
        <f ca="1">'Loan 5'!D787</f>
        <v/>
      </c>
    </row>
    <row r="773" spans="2:7" ht="15" thickBot="1" x14ac:dyDescent="0.35">
      <c r="B773" s="132" t="str">
        <f t="shared" ca="1" si="12"/>
        <v/>
      </c>
      <c r="C773" s="133" t="str">
        <f ca="1">'Loan 1'!D788</f>
        <v/>
      </c>
      <c r="D773" s="133" t="str">
        <f ca="1">'Loan 2'!D788</f>
        <v/>
      </c>
      <c r="E773" s="133" t="str">
        <f ca="1">'Loan 3'!D788</f>
        <v/>
      </c>
      <c r="F773" s="133" t="str">
        <f ca="1">'Loan 4'!D788</f>
        <v/>
      </c>
      <c r="G773" s="133" t="str">
        <f ca="1">'Loan 5'!D788</f>
        <v/>
      </c>
    </row>
    <row r="774" spans="2:7" ht="15" thickBot="1" x14ac:dyDescent="0.35">
      <c r="B774" s="132" t="str">
        <f t="shared" ca="1" si="12"/>
        <v/>
      </c>
      <c r="C774" s="133" t="str">
        <f ca="1">'Loan 1'!D789</f>
        <v/>
      </c>
      <c r="D774" s="133" t="str">
        <f ca="1">'Loan 2'!D789</f>
        <v/>
      </c>
      <c r="E774" s="133" t="str">
        <f ca="1">'Loan 3'!D789</f>
        <v/>
      </c>
      <c r="F774" s="133" t="str">
        <f ca="1">'Loan 4'!D789</f>
        <v/>
      </c>
      <c r="G774" s="133" t="str">
        <f ca="1">'Loan 5'!D789</f>
        <v/>
      </c>
    </row>
    <row r="775" spans="2:7" ht="15" thickBot="1" x14ac:dyDescent="0.35">
      <c r="B775" s="132" t="str">
        <f t="shared" ca="1" si="12"/>
        <v/>
      </c>
      <c r="C775" s="133" t="str">
        <f ca="1">'Loan 1'!D790</f>
        <v/>
      </c>
      <c r="D775" s="133" t="str">
        <f ca="1">'Loan 2'!D790</f>
        <v/>
      </c>
      <c r="E775" s="133" t="str">
        <f ca="1">'Loan 3'!D790</f>
        <v/>
      </c>
      <c r="F775" s="133" t="str">
        <f ca="1">'Loan 4'!D790</f>
        <v/>
      </c>
      <c r="G775" s="133" t="str">
        <f ca="1">'Loan 5'!D790</f>
        <v/>
      </c>
    </row>
    <row r="776" spans="2:7" ht="15" thickBot="1" x14ac:dyDescent="0.35">
      <c r="B776" s="132" t="str">
        <f t="shared" ca="1" si="12"/>
        <v/>
      </c>
      <c r="C776" s="133" t="str">
        <f ca="1">'Loan 1'!D791</f>
        <v/>
      </c>
      <c r="D776" s="133" t="str">
        <f ca="1">'Loan 2'!D791</f>
        <v/>
      </c>
      <c r="E776" s="133" t="str">
        <f ca="1">'Loan 3'!D791</f>
        <v/>
      </c>
      <c r="F776" s="133" t="str">
        <f ca="1">'Loan 4'!D791</f>
        <v/>
      </c>
      <c r="G776" s="133" t="str">
        <f ca="1">'Loan 5'!D791</f>
        <v/>
      </c>
    </row>
    <row r="777" spans="2:7" ht="15" thickBot="1" x14ac:dyDescent="0.35">
      <c r="B777" s="132" t="str">
        <f t="shared" ca="1" si="12"/>
        <v/>
      </c>
      <c r="C777" s="133" t="str">
        <f ca="1">'Loan 1'!D792</f>
        <v/>
      </c>
      <c r="D777" s="133" t="str">
        <f ca="1">'Loan 2'!D792</f>
        <v/>
      </c>
      <c r="E777" s="133" t="str">
        <f ca="1">'Loan 3'!D792</f>
        <v/>
      </c>
      <c r="F777" s="133" t="str">
        <f ca="1">'Loan 4'!D792</f>
        <v/>
      </c>
      <c r="G777" s="133" t="str">
        <f ca="1">'Loan 5'!D792</f>
        <v/>
      </c>
    </row>
    <row r="778" spans="2:7" ht="15" thickBot="1" x14ac:dyDescent="0.35">
      <c r="B778" s="132" t="str">
        <f t="shared" ca="1" si="12"/>
        <v/>
      </c>
      <c r="C778" s="133" t="str">
        <f ca="1">'Loan 1'!D793</f>
        <v/>
      </c>
      <c r="D778" s="133" t="str">
        <f ca="1">'Loan 2'!D793</f>
        <v/>
      </c>
      <c r="E778" s="133" t="str">
        <f ca="1">'Loan 3'!D793</f>
        <v/>
      </c>
      <c r="F778" s="133" t="str">
        <f ca="1">'Loan 4'!D793</f>
        <v/>
      </c>
      <c r="G778" s="133" t="str">
        <f ca="1">'Loan 5'!D793</f>
        <v/>
      </c>
    </row>
    <row r="779" spans="2:7" ht="15" thickBot="1" x14ac:dyDescent="0.35">
      <c r="B779" s="132" t="str">
        <f t="shared" ref="B779:B842" ca="1" si="13">IF(AND(C779="",D779="",E779="",F779="",G779=""),"",B778+1)</f>
        <v/>
      </c>
      <c r="C779" s="133" t="str">
        <f ca="1">'Loan 1'!D794</f>
        <v/>
      </c>
      <c r="D779" s="133" t="str">
        <f ca="1">'Loan 2'!D794</f>
        <v/>
      </c>
      <c r="E779" s="133" t="str">
        <f ca="1">'Loan 3'!D794</f>
        <v/>
      </c>
      <c r="F779" s="133" t="str">
        <f ca="1">'Loan 4'!D794</f>
        <v/>
      </c>
      <c r="G779" s="133" t="str">
        <f ca="1">'Loan 5'!D794</f>
        <v/>
      </c>
    </row>
    <row r="780" spans="2:7" ht="15" thickBot="1" x14ac:dyDescent="0.35">
      <c r="B780" s="132" t="str">
        <f t="shared" ca="1" si="13"/>
        <v/>
      </c>
      <c r="C780" s="133" t="str">
        <f ca="1">'Loan 1'!D795</f>
        <v/>
      </c>
      <c r="D780" s="133" t="str">
        <f ca="1">'Loan 2'!D795</f>
        <v/>
      </c>
      <c r="E780" s="133" t="str">
        <f ca="1">'Loan 3'!D795</f>
        <v/>
      </c>
      <c r="F780" s="133" t="str">
        <f ca="1">'Loan 4'!D795</f>
        <v/>
      </c>
      <c r="G780" s="133" t="str">
        <f ca="1">'Loan 5'!D795</f>
        <v/>
      </c>
    </row>
    <row r="781" spans="2:7" ht="15" thickBot="1" x14ac:dyDescent="0.35">
      <c r="B781" s="132" t="str">
        <f t="shared" ca="1" si="13"/>
        <v/>
      </c>
      <c r="C781" s="133" t="str">
        <f ca="1">'Loan 1'!D796</f>
        <v/>
      </c>
      <c r="D781" s="133" t="str">
        <f ca="1">'Loan 2'!D796</f>
        <v/>
      </c>
      <c r="E781" s="133" t="str">
        <f ca="1">'Loan 3'!D796</f>
        <v/>
      </c>
      <c r="F781" s="133" t="str">
        <f ca="1">'Loan 4'!D796</f>
        <v/>
      </c>
      <c r="G781" s="133" t="str">
        <f ca="1">'Loan 5'!D796</f>
        <v/>
      </c>
    </row>
    <row r="782" spans="2:7" ht="15" thickBot="1" x14ac:dyDescent="0.35">
      <c r="B782" s="132" t="str">
        <f t="shared" ca="1" si="13"/>
        <v/>
      </c>
      <c r="C782" s="133" t="str">
        <f ca="1">'Loan 1'!D797</f>
        <v/>
      </c>
      <c r="D782" s="133" t="str">
        <f ca="1">'Loan 2'!D797</f>
        <v/>
      </c>
      <c r="E782" s="133" t="str">
        <f ca="1">'Loan 3'!D797</f>
        <v/>
      </c>
      <c r="F782" s="133" t="str">
        <f ca="1">'Loan 4'!D797</f>
        <v/>
      </c>
      <c r="G782" s="133" t="str">
        <f ca="1">'Loan 5'!D797</f>
        <v/>
      </c>
    </row>
    <row r="783" spans="2:7" ht="15" thickBot="1" x14ac:dyDescent="0.35">
      <c r="B783" s="132" t="str">
        <f t="shared" ca="1" si="13"/>
        <v/>
      </c>
      <c r="C783" s="133" t="str">
        <f ca="1">'Loan 1'!D798</f>
        <v/>
      </c>
      <c r="D783" s="133" t="str">
        <f ca="1">'Loan 2'!D798</f>
        <v/>
      </c>
      <c r="E783" s="133" t="str">
        <f ca="1">'Loan 3'!D798</f>
        <v/>
      </c>
      <c r="F783" s="133" t="str">
        <f ca="1">'Loan 4'!D798</f>
        <v/>
      </c>
      <c r="G783" s="133" t="str">
        <f ca="1">'Loan 5'!D798</f>
        <v/>
      </c>
    </row>
    <row r="784" spans="2:7" ht="15" thickBot="1" x14ac:dyDescent="0.35">
      <c r="B784" s="132" t="str">
        <f t="shared" ca="1" si="13"/>
        <v/>
      </c>
      <c r="C784" s="133" t="str">
        <f ca="1">'Loan 1'!D799</f>
        <v/>
      </c>
      <c r="D784" s="133" t="str">
        <f ca="1">'Loan 2'!D799</f>
        <v/>
      </c>
      <c r="E784" s="133" t="str">
        <f ca="1">'Loan 3'!D799</f>
        <v/>
      </c>
      <c r="F784" s="133" t="str">
        <f ca="1">'Loan 4'!D799</f>
        <v/>
      </c>
      <c r="G784" s="133" t="str">
        <f ca="1">'Loan 5'!D799</f>
        <v/>
      </c>
    </row>
    <row r="785" spans="2:7" ht="15" thickBot="1" x14ac:dyDescent="0.35">
      <c r="B785" s="132" t="str">
        <f t="shared" ca="1" si="13"/>
        <v/>
      </c>
      <c r="C785" s="133" t="str">
        <f ca="1">'Loan 1'!D800</f>
        <v/>
      </c>
      <c r="D785" s="133" t="str">
        <f ca="1">'Loan 2'!D800</f>
        <v/>
      </c>
      <c r="E785" s="133" t="str">
        <f ca="1">'Loan 3'!D800</f>
        <v/>
      </c>
      <c r="F785" s="133" t="str">
        <f ca="1">'Loan 4'!D800</f>
        <v/>
      </c>
      <c r="G785" s="133" t="str">
        <f ca="1">'Loan 5'!D800</f>
        <v/>
      </c>
    </row>
    <row r="786" spans="2:7" ht="15" thickBot="1" x14ac:dyDescent="0.35">
      <c r="B786" s="132" t="str">
        <f t="shared" ca="1" si="13"/>
        <v/>
      </c>
      <c r="C786" s="133" t="str">
        <f ca="1">'Loan 1'!D801</f>
        <v/>
      </c>
      <c r="D786" s="133" t="str">
        <f ca="1">'Loan 2'!D801</f>
        <v/>
      </c>
      <c r="E786" s="133" t="str">
        <f ca="1">'Loan 3'!D801</f>
        <v/>
      </c>
      <c r="F786" s="133" t="str">
        <f ca="1">'Loan 4'!D801</f>
        <v/>
      </c>
      <c r="G786" s="133" t="str">
        <f ca="1">'Loan 5'!D801</f>
        <v/>
      </c>
    </row>
    <row r="787" spans="2:7" ht="15" thickBot="1" x14ac:dyDescent="0.35">
      <c r="B787" s="132" t="str">
        <f t="shared" ca="1" si="13"/>
        <v/>
      </c>
      <c r="C787" s="133" t="str">
        <f ca="1">'Loan 1'!D802</f>
        <v/>
      </c>
      <c r="D787" s="133" t="str">
        <f ca="1">'Loan 2'!D802</f>
        <v/>
      </c>
      <c r="E787" s="133" t="str">
        <f ca="1">'Loan 3'!D802</f>
        <v/>
      </c>
      <c r="F787" s="133" t="str">
        <f ca="1">'Loan 4'!D802</f>
        <v/>
      </c>
      <c r="G787" s="133" t="str">
        <f ca="1">'Loan 5'!D802</f>
        <v/>
      </c>
    </row>
    <row r="788" spans="2:7" ht="15" thickBot="1" x14ac:dyDescent="0.35">
      <c r="B788" s="132" t="str">
        <f t="shared" ca="1" si="13"/>
        <v/>
      </c>
      <c r="C788" s="133" t="str">
        <f ca="1">'Loan 1'!D803</f>
        <v/>
      </c>
      <c r="D788" s="133" t="str">
        <f ca="1">'Loan 2'!D803</f>
        <v/>
      </c>
      <c r="E788" s="133" t="str">
        <f ca="1">'Loan 3'!D803</f>
        <v/>
      </c>
      <c r="F788" s="133" t="str">
        <f ca="1">'Loan 4'!D803</f>
        <v/>
      </c>
      <c r="G788" s="133" t="str">
        <f ca="1">'Loan 5'!D803</f>
        <v/>
      </c>
    </row>
    <row r="789" spans="2:7" ht="15" thickBot="1" x14ac:dyDescent="0.35">
      <c r="B789" s="132" t="str">
        <f t="shared" ca="1" si="13"/>
        <v/>
      </c>
      <c r="C789" s="133" t="str">
        <f ca="1">'Loan 1'!D804</f>
        <v/>
      </c>
      <c r="D789" s="133" t="str">
        <f ca="1">'Loan 2'!D804</f>
        <v/>
      </c>
      <c r="E789" s="133" t="str">
        <f ca="1">'Loan 3'!D804</f>
        <v/>
      </c>
      <c r="F789" s="133" t="str">
        <f ca="1">'Loan 4'!D804</f>
        <v/>
      </c>
      <c r="G789" s="133" t="str">
        <f ca="1">'Loan 5'!D804</f>
        <v/>
      </c>
    </row>
    <row r="790" spans="2:7" ht="15" thickBot="1" x14ac:dyDescent="0.35">
      <c r="B790" s="132" t="str">
        <f t="shared" ca="1" si="13"/>
        <v/>
      </c>
      <c r="C790" s="133" t="str">
        <f ca="1">'Loan 1'!D805</f>
        <v/>
      </c>
      <c r="D790" s="133" t="str">
        <f ca="1">'Loan 2'!D805</f>
        <v/>
      </c>
      <c r="E790" s="133" t="str">
        <f ca="1">'Loan 3'!D805</f>
        <v/>
      </c>
      <c r="F790" s="133" t="str">
        <f ca="1">'Loan 4'!D805</f>
        <v/>
      </c>
      <c r="G790" s="133" t="str">
        <f ca="1">'Loan 5'!D805</f>
        <v/>
      </c>
    </row>
    <row r="791" spans="2:7" ht="15" thickBot="1" x14ac:dyDescent="0.35">
      <c r="B791" s="132" t="str">
        <f t="shared" ca="1" si="13"/>
        <v/>
      </c>
      <c r="C791" s="133" t="str">
        <f ca="1">'Loan 1'!D806</f>
        <v/>
      </c>
      <c r="D791" s="133" t="str">
        <f ca="1">'Loan 2'!D806</f>
        <v/>
      </c>
      <c r="E791" s="133" t="str">
        <f ca="1">'Loan 3'!D806</f>
        <v/>
      </c>
      <c r="F791" s="133" t="str">
        <f ca="1">'Loan 4'!D806</f>
        <v/>
      </c>
      <c r="G791" s="133" t="str">
        <f ca="1">'Loan 5'!D806</f>
        <v/>
      </c>
    </row>
    <row r="792" spans="2:7" ht="15" thickBot="1" x14ac:dyDescent="0.35">
      <c r="B792" s="132" t="str">
        <f t="shared" ca="1" si="13"/>
        <v/>
      </c>
      <c r="C792" s="133" t="str">
        <f ca="1">'Loan 1'!D807</f>
        <v/>
      </c>
      <c r="D792" s="133" t="str">
        <f ca="1">'Loan 2'!D807</f>
        <v/>
      </c>
      <c r="E792" s="133" t="str">
        <f ca="1">'Loan 3'!D807</f>
        <v/>
      </c>
      <c r="F792" s="133" t="str">
        <f ca="1">'Loan 4'!D807</f>
        <v/>
      </c>
      <c r="G792" s="133" t="str">
        <f ca="1">'Loan 5'!D807</f>
        <v/>
      </c>
    </row>
    <row r="793" spans="2:7" ht="15" thickBot="1" x14ac:dyDescent="0.35">
      <c r="B793" s="132" t="str">
        <f t="shared" ca="1" si="13"/>
        <v/>
      </c>
      <c r="C793" s="133" t="str">
        <f ca="1">'Loan 1'!D808</f>
        <v/>
      </c>
      <c r="D793" s="133" t="str">
        <f ca="1">'Loan 2'!D808</f>
        <v/>
      </c>
      <c r="E793" s="133" t="str">
        <f ca="1">'Loan 3'!D808</f>
        <v/>
      </c>
      <c r="F793" s="133" t="str">
        <f ca="1">'Loan 4'!D808</f>
        <v/>
      </c>
      <c r="G793" s="133" t="str">
        <f ca="1">'Loan 5'!D808</f>
        <v/>
      </c>
    </row>
    <row r="794" spans="2:7" ht="15" thickBot="1" x14ac:dyDescent="0.35">
      <c r="B794" s="132" t="str">
        <f t="shared" ca="1" si="13"/>
        <v/>
      </c>
      <c r="C794" s="133" t="str">
        <f ca="1">'Loan 1'!D809</f>
        <v/>
      </c>
      <c r="D794" s="133" t="str">
        <f ca="1">'Loan 2'!D809</f>
        <v/>
      </c>
      <c r="E794" s="133" t="str">
        <f ca="1">'Loan 3'!D809</f>
        <v/>
      </c>
      <c r="F794" s="133" t="str">
        <f ca="1">'Loan 4'!D809</f>
        <v/>
      </c>
      <c r="G794" s="133" t="str">
        <f ca="1">'Loan 5'!D809</f>
        <v/>
      </c>
    </row>
    <row r="795" spans="2:7" ht="15" thickBot="1" x14ac:dyDescent="0.35">
      <c r="B795" s="132" t="str">
        <f t="shared" ca="1" si="13"/>
        <v/>
      </c>
      <c r="C795" s="133" t="str">
        <f ca="1">'Loan 1'!D810</f>
        <v/>
      </c>
      <c r="D795" s="133" t="str">
        <f ca="1">'Loan 2'!D810</f>
        <v/>
      </c>
      <c r="E795" s="133" t="str">
        <f ca="1">'Loan 3'!D810</f>
        <v/>
      </c>
      <c r="F795" s="133" t="str">
        <f ca="1">'Loan 4'!D810</f>
        <v/>
      </c>
      <c r="G795" s="133" t="str">
        <f ca="1">'Loan 5'!D810</f>
        <v/>
      </c>
    </row>
    <row r="796" spans="2:7" ht="15" thickBot="1" x14ac:dyDescent="0.35">
      <c r="B796" s="132" t="str">
        <f t="shared" ca="1" si="13"/>
        <v/>
      </c>
      <c r="C796" s="133" t="str">
        <f ca="1">'Loan 1'!D811</f>
        <v/>
      </c>
      <c r="D796" s="133" t="str">
        <f ca="1">'Loan 2'!D811</f>
        <v/>
      </c>
      <c r="E796" s="133" t="str">
        <f ca="1">'Loan 3'!D811</f>
        <v/>
      </c>
      <c r="F796" s="133" t="str">
        <f ca="1">'Loan 4'!D811</f>
        <v/>
      </c>
      <c r="G796" s="133" t="str">
        <f ca="1">'Loan 5'!D811</f>
        <v/>
      </c>
    </row>
    <row r="797" spans="2:7" ht="15" thickBot="1" x14ac:dyDescent="0.35">
      <c r="B797" s="132" t="str">
        <f t="shared" ca="1" si="13"/>
        <v/>
      </c>
      <c r="C797" s="133" t="str">
        <f ca="1">'Loan 1'!D812</f>
        <v/>
      </c>
      <c r="D797" s="133" t="str">
        <f ca="1">'Loan 2'!D812</f>
        <v/>
      </c>
      <c r="E797" s="133" t="str">
        <f ca="1">'Loan 3'!D812</f>
        <v/>
      </c>
      <c r="F797" s="133" t="str">
        <f ca="1">'Loan 4'!D812</f>
        <v/>
      </c>
      <c r="G797" s="133" t="str">
        <f ca="1">'Loan 5'!D812</f>
        <v/>
      </c>
    </row>
    <row r="798" spans="2:7" ht="15" thickBot="1" x14ac:dyDescent="0.35">
      <c r="B798" s="132" t="str">
        <f t="shared" ca="1" si="13"/>
        <v/>
      </c>
      <c r="C798" s="133" t="str">
        <f ca="1">'Loan 1'!D813</f>
        <v/>
      </c>
      <c r="D798" s="133" t="str">
        <f ca="1">'Loan 2'!D813</f>
        <v/>
      </c>
      <c r="E798" s="133" t="str">
        <f ca="1">'Loan 3'!D813</f>
        <v/>
      </c>
      <c r="F798" s="133" t="str">
        <f ca="1">'Loan 4'!D813</f>
        <v/>
      </c>
      <c r="G798" s="133" t="str">
        <f ca="1">'Loan 5'!D813</f>
        <v/>
      </c>
    </row>
    <row r="799" spans="2:7" ht="15" thickBot="1" x14ac:dyDescent="0.35">
      <c r="B799" s="132" t="str">
        <f t="shared" ca="1" si="13"/>
        <v/>
      </c>
      <c r="C799" s="133" t="str">
        <f ca="1">'Loan 1'!D814</f>
        <v/>
      </c>
      <c r="D799" s="133" t="str">
        <f ca="1">'Loan 2'!D814</f>
        <v/>
      </c>
      <c r="E799" s="133" t="str">
        <f ca="1">'Loan 3'!D814</f>
        <v/>
      </c>
      <c r="F799" s="133" t="str">
        <f ca="1">'Loan 4'!D814</f>
        <v/>
      </c>
      <c r="G799" s="133" t="str">
        <f ca="1">'Loan 5'!D814</f>
        <v/>
      </c>
    </row>
    <row r="800" spans="2:7" ht="15" thickBot="1" x14ac:dyDescent="0.35">
      <c r="B800" s="132" t="str">
        <f t="shared" ca="1" si="13"/>
        <v/>
      </c>
      <c r="C800" s="133" t="str">
        <f ca="1">'Loan 1'!D815</f>
        <v/>
      </c>
      <c r="D800" s="133" t="str">
        <f ca="1">'Loan 2'!D815</f>
        <v/>
      </c>
      <c r="E800" s="133" t="str">
        <f ca="1">'Loan 3'!D815</f>
        <v/>
      </c>
      <c r="F800" s="133" t="str">
        <f ca="1">'Loan 4'!D815</f>
        <v/>
      </c>
      <c r="G800" s="133" t="str">
        <f ca="1">'Loan 5'!D815</f>
        <v/>
      </c>
    </row>
    <row r="801" spans="2:7" ht="15" thickBot="1" x14ac:dyDescent="0.35">
      <c r="B801" s="132" t="str">
        <f t="shared" ca="1" si="13"/>
        <v/>
      </c>
      <c r="C801" s="133" t="str">
        <f ca="1">'Loan 1'!D816</f>
        <v/>
      </c>
      <c r="D801" s="133" t="str">
        <f ca="1">'Loan 2'!D816</f>
        <v/>
      </c>
      <c r="E801" s="133" t="str">
        <f ca="1">'Loan 3'!D816</f>
        <v/>
      </c>
      <c r="F801" s="133" t="str">
        <f ca="1">'Loan 4'!D816</f>
        <v/>
      </c>
      <c r="G801" s="133" t="str">
        <f ca="1">'Loan 5'!D816</f>
        <v/>
      </c>
    </row>
    <row r="802" spans="2:7" ht="15" thickBot="1" x14ac:dyDescent="0.35">
      <c r="B802" s="132" t="str">
        <f t="shared" ca="1" si="13"/>
        <v/>
      </c>
      <c r="C802" s="133" t="str">
        <f ca="1">'Loan 1'!D817</f>
        <v/>
      </c>
      <c r="D802" s="133" t="str">
        <f ca="1">'Loan 2'!D817</f>
        <v/>
      </c>
      <c r="E802" s="133" t="str">
        <f ca="1">'Loan 3'!D817</f>
        <v/>
      </c>
      <c r="F802" s="133" t="str">
        <f ca="1">'Loan 4'!D817</f>
        <v/>
      </c>
      <c r="G802" s="133" t="str">
        <f ca="1">'Loan 5'!D817</f>
        <v/>
      </c>
    </row>
    <row r="803" spans="2:7" ht="15" thickBot="1" x14ac:dyDescent="0.35">
      <c r="B803" s="132" t="str">
        <f t="shared" ca="1" si="13"/>
        <v/>
      </c>
      <c r="C803" s="133" t="str">
        <f ca="1">'Loan 1'!D818</f>
        <v/>
      </c>
      <c r="D803" s="133" t="str">
        <f ca="1">'Loan 2'!D818</f>
        <v/>
      </c>
      <c r="E803" s="133" t="str">
        <f ca="1">'Loan 3'!D818</f>
        <v/>
      </c>
      <c r="F803" s="133" t="str">
        <f ca="1">'Loan 4'!D818</f>
        <v/>
      </c>
      <c r="G803" s="133" t="str">
        <f ca="1">'Loan 5'!D818</f>
        <v/>
      </c>
    </row>
    <row r="804" spans="2:7" ht="15" thickBot="1" x14ac:dyDescent="0.35">
      <c r="B804" s="132" t="str">
        <f t="shared" ca="1" si="13"/>
        <v/>
      </c>
      <c r="C804" s="133" t="str">
        <f ca="1">'Loan 1'!D819</f>
        <v/>
      </c>
      <c r="D804" s="133" t="str">
        <f ca="1">'Loan 2'!D819</f>
        <v/>
      </c>
      <c r="E804" s="133" t="str">
        <f ca="1">'Loan 3'!D819</f>
        <v/>
      </c>
      <c r="F804" s="133" t="str">
        <f ca="1">'Loan 4'!D819</f>
        <v/>
      </c>
      <c r="G804" s="133" t="str">
        <f ca="1">'Loan 5'!D819</f>
        <v/>
      </c>
    </row>
    <row r="805" spans="2:7" ht="15" thickBot="1" x14ac:dyDescent="0.35">
      <c r="B805" s="132" t="str">
        <f t="shared" ca="1" si="13"/>
        <v/>
      </c>
      <c r="C805" s="133" t="str">
        <f ca="1">'Loan 1'!D820</f>
        <v/>
      </c>
      <c r="D805" s="133" t="str">
        <f ca="1">'Loan 2'!D820</f>
        <v/>
      </c>
      <c r="E805" s="133" t="str">
        <f ca="1">'Loan 3'!D820</f>
        <v/>
      </c>
      <c r="F805" s="133" t="str">
        <f ca="1">'Loan 4'!D820</f>
        <v/>
      </c>
      <c r="G805" s="133" t="str">
        <f ca="1">'Loan 5'!D820</f>
        <v/>
      </c>
    </row>
    <row r="806" spans="2:7" ht="15" thickBot="1" x14ac:dyDescent="0.35">
      <c r="B806" s="132" t="str">
        <f t="shared" ca="1" si="13"/>
        <v/>
      </c>
      <c r="C806" s="133" t="str">
        <f ca="1">'Loan 1'!D821</f>
        <v/>
      </c>
      <c r="D806" s="133" t="str">
        <f ca="1">'Loan 2'!D821</f>
        <v/>
      </c>
      <c r="E806" s="133" t="str">
        <f ca="1">'Loan 3'!D821</f>
        <v/>
      </c>
      <c r="F806" s="133" t="str">
        <f ca="1">'Loan 4'!D821</f>
        <v/>
      </c>
      <c r="G806" s="133" t="str">
        <f ca="1">'Loan 5'!D821</f>
        <v/>
      </c>
    </row>
    <row r="807" spans="2:7" ht="15" thickBot="1" x14ac:dyDescent="0.35">
      <c r="B807" s="132" t="str">
        <f t="shared" ca="1" si="13"/>
        <v/>
      </c>
      <c r="C807" s="133" t="str">
        <f ca="1">'Loan 1'!D822</f>
        <v/>
      </c>
      <c r="D807" s="133" t="str">
        <f ca="1">'Loan 2'!D822</f>
        <v/>
      </c>
      <c r="E807" s="133" t="str">
        <f ca="1">'Loan 3'!D822</f>
        <v/>
      </c>
      <c r="F807" s="133" t="str">
        <f ca="1">'Loan 4'!D822</f>
        <v/>
      </c>
      <c r="G807" s="133" t="str">
        <f ca="1">'Loan 5'!D822</f>
        <v/>
      </c>
    </row>
    <row r="808" spans="2:7" ht="15" thickBot="1" x14ac:dyDescent="0.35">
      <c r="B808" s="132" t="str">
        <f t="shared" ca="1" si="13"/>
        <v/>
      </c>
      <c r="C808" s="133" t="str">
        <f ca="1">'Loan 1'!D823</f>
        <v/>
      </c>
      <c r="D808" s="133" t="str">
        <f ca="1">'Loan 2'!D823</f>
        <v/>
      </c>
      <c r="E808" s="133" t="str">
        <f ca="1">'Loan 3'!D823</f>
        <v/>
      </c>
      <c r="F808" s="133" t="str">
        <f ca="1">'Loan 4'!D823</f>
        <v/>
      </c>
      <c r="G808" s="133" t="str">
        <f ca="1">'Loan 5'!D823</f>
        <v/>
      </c>
    </row>
    <row r="809" spans="2:7" ht="15" thickBot="1" x14ac:dyDescent="0.35">
      <c r="B809" s="132" t="str">
        <f t="shared" ca="1" si="13"/>
        <v/>
      </c>
      <c r="C809" s="133" t="str">
        <f ca="1">'Loan 1'!D824</f>
        <v/>
      </c>
      <c r="D809" s="133" t="str">
        <f ca="1">'Loan 2'!D824</f>
        <v/>
      </c>
      <c r="E809" s="133" t="str">
        <f ca="1">'Loan 3'!D824</f>
        <v/>
      </c>
      <c r="F809" s="133" t="str">
        <f ca="1">'Loan 4'!D824</f>
        <v/>
      </c>
      <c r="G809" s="133" t="str">
        <f ca="1">'Loan 5'!D824</f>
        <v/>
      </c>
    </row>
    <row r="810" spans="2:7" ht="15" thickBot="1" x14ac:dyDescent="0.35">
      <c r="B810" s="132" t="str">
        <f t="shared" ca="1" si="13"/>
        <v/>
      </c>
      <c r="C810" s="133" t="str">
        <f ca="1">'Loan 1'!D825</f>
        <v/>
      </c>
      <c r="D810" s="133" t="str">
        <f ca="1">'Loan 2'!D825</f>
        <v/>
      </c>
      <c r="E810" s="133" t="str">
        <f ca="1">'Loan 3'!D825</f>
        <v/>
      </c>
      <c r="F810" s="133" t="str">
        <f ca="1">'Loan 4'!D825</f>
        <v/>
      </c>
      <c r="G810" s="133" t="str">
        <f ca="1">'Loan 5'!D825</f>
        <v/>
      </c>
    </row>
    <row r="811" spans="2:7" ht="15" thickBot="1" x14ac:dyDescent="0.35">
      <c r="B811" s="132" t="str">
        <f t="shared" ca="1" si="13"/>
        <v/>
      </c>
      <c r="C811" s="133" t="str">
        <f ca="1">'Loan 1'!D826</f>
        <v/>
      </c>
      <c r="D811" s="133" t="str">
        <f ca="1">'Loan 2'!D826</f>
        <v/>
      </c>
      <c r="E811" s="133" t="str">
        <f ca="1">'Loan 3'!D826</f>
        <v/>
      </c>
      <c r="F811" s="133" t="str">
        <f ca="1">'Loan 4'!D826</f>
        <v/>
      </c>
      <c r="G811" s="133" t="str">
        <f ca="1">'Loan 5'!D826</f>
        <v/>
      </c>
    </row>
    <row r="812" spans="2:7" ht="15" thickBot="1" x14ac:dyDescent="0.35">
      <c r="B812" s="132" t="str">
        <f t="shared" ca="1" si="13"/>
        <v/>
      </c>
      <c r="C812" s="133" t="str">
        <f ca="1">'Loan 1'!D827</f>
        <v/>
      </c>
      <c r="D812" s="133" t="str">
        <f ca="1">'Loan 2'!D827</f>
        <v/>
      </c>
      <c r="E812" s="133" t="str">
        <f ca="1">'Loan 3'!D827</f>
        <v/>
      </c>
      <c r="F812" s="133" t="str">
        <f ca="1">'Loan 4'!D827</f>
        <v/>
      </c>
      <c r="G812" s="133" t="str">
        <f ca="1">'Loan 5'!D827</f>
        <v/>
      </c>
    </row>
    <row r="813" spans="2:7" ht="15" thickBot="1" x14ac:dyDescent="0.35">
      <c r="B813" s="132" t="str">
        <f t="shared" ca="1" si="13"/>
        <v/>
      </c>
      <c r="C813" s="133" t="str">
        <f ca="1">'Loan 1'!D828</f>
        <v/>
      </c>
      <c r="D813" s="133" t="str">
        <f ca="1">'Loan 2'!D828</f>
        <v/>
      </c>
      <c r="E813" s="133" t="str">
        <f ca="1">'Loan 3'!D828</f>
        <v/>
      </c>
      <c r="F813" s="133" t="str">
        <f ca="1">'Loan 4'!D828</f>
        <v/>
      </c>
      <c r="G813" s="133" t="str">
        <f ca="1">'Loan 5'!D828</f>
        <v/>
      </c>
    </row>
    <row r="814" spans="2:7" ht="15" thickBot="1" x14ac:dyDescent="0.35">
      <c r="B814" s="132" t="str">
        <f t="shared" ca="1" si="13"/>
        <v/>
      </c>
      <c r="C814" s="133" t="str">
        <f ca="1">'Loan 1'!D829</f>
        <v/>
      </c>
      <c r="D814" s="133" t="str">
        <f ca="1">'Loan 2'!D829</f>
        <v/>
      </c>
      <c r="E814" s="133" t="str">
        <f ca="1">'Loan 3'!D829</f>
        <v/>
      </c>
      <c r="F814" s="133" t="str">
        <f ca="1">'Loan 4'!D829</f>
        <v/>
      </c>
      <c r="G814" s="133" t="str">
        <f ca="1">'Loan 5'!D829</f>
        <v/>
      </c>
    </row>
    <row r="815" spans="2:7" ht="15" thickBot="1" x14ac:dyDescent="0.35">
      <c r="B815" s="132" t="str">
        <f t="shared" ca="1" si="13"/>
        <v/>
      </c>
      <c r="C815" s="133" t="str">
        <f ca="1">'Loan 1'!D830</f>
        <v/>
      </c>
      <c r="D815" s="133" t="str">
        <f ca="1">'Loan 2'!D830</f>
        <v/>
      </c>
      <c r="E815" s="133" t="str">
        <f ca="1">'Loan 3'!D830</f>
        <v/>
      </c>
      <c r="F815" s="133" t="str">
        <f ca="1">'Loan 4'!D830</f>
        <v/>
      </c>
      <c r="G815" s="133" t="str">
        <f ca="1">'Loan 5'!D830</f>
        <v/>
      </c>
    </row>
    <row r="816" spans="2:7" ht="15" thickBot="1" x14ac:dyDescent="0.35">
      <c r="B816" s="132" t="str">
        <f t="shared" ca="1" si="13"/>
        <v/>
      </c>
      <c r="C816" s="133" t="str">
        <f ca="1">'Loan 1'!D831</f>
        <v/>
      </c>
      <c r="D816" s="133" t="str">
        <f ca="1">'Loan 2'!D831</f>
        <v/>
      </c>
      <c r="E816" s="133" t="str">
        <f ca="1">'Loan 3'!D831</f>
        <v/>
      </c>
      <c r="F816" s="133" t="str">
        <f ca="1">'Loan 4'!D831</f>
        <v/>
      </c>
      <c r="G816" s="133" t="str">
        <f ca="1">'Loan 5'!D831</f>
        <v/>
      </c>
    </row>
    <row r="817" spans="2:7" ht="15" thickBot="1" x14ac:dyDescent="0.35">
      <c r="B817" s="132" t="str">
        <f t="shared" ca="1" si="13"/>
        <v/>
      </c>
      <c r="C817" s="133" t="str">
        <f ca="1">'Loan 1'!D832</f>
        <v/>
      </c>
      <c r="D817" s="133" t="str">
        <f ca="1">'Loan 2'!D832</f>
        <v/>
      </c>
      <c r="E817" s="133" t="str">
        <f ca="1">'Loan 3'!D832</f>
        <v/>
      </c>
      <c r="F817" s="133" t="str">
        <f ca="1">'Loan 4'!D832</f>
        <v/>
      </c>
      <c r="G817" s="133" t="str">
        <f ca="1">'Loan 5'!D832</f>
        <v/>
      </c>
    </row>
    <row r="818" spans="2:7" ht="15" thickBot="1" x14ac:dyDescent="0.35">
      <c r="B818" s="132" t="str">
        <f t="shared" ca="1" si="13"/>
        <v/>
      </c>
      <c r="C818" s="133" t="str">
        <f ca="1">'Loan 1'!D833</f>
        <v/>
      </c>
      <c r="D818" s="133" t="str">
        <f ca="1">'Loan 2'!D833</f>
        <v/>
      </c>
      <c r="E818" s="133" t="str">
        <f ca="1">'Loan 3'!D833</f>
        <v/>
      </c>
      <c r="F818" s="133" t="str">
        <f ca="1">'Loan 4'!D833</f>
        <v/>
      </c>
      <c r="G818" s="133" t="str">
        <f ca="1">'Loan 5'!D833</f>
        <v/>
      </c>
    </row>
    <row r="819" spans="2:7" ht="15" thickBot="1" x14ac:dyDescent="0.35">
      <c r="B819" s="132" t="str">
        <f t="shared" ca="1" si="13"/>
        <v/>
      </c>
      <c r="C819" s="133" t="str">
        <f ca="1">'Loan 1'!D834</f>
        <v/>
      </c>
      <c r="D819" s="133" t="str">
        <f ca="1">'Loan 2'!D834</f>
        <v/>
      </c>
      <c r="E819" s="133" t="str">
        <f ca="1">'Loan 3'!D834</f>
        <v/>
      </c>
      <c r="F819" s="133" t="str">
        <f ca="1">'Loan 4'!D834</f>
        <v/>
      </c>
      <c r="G819" s="133" t="str">
        <f ca="1">'Loan 5'!D834</f>
        <v/>
      </c>
    </row>
    <row r="820" spans="2:7" ht="15" thickBot="1" x14ac:dyDescent="0.35">
      <c r="B820" s="132" t="str">
        <f t="shared" ca="1" si="13"/>
        <v/>
      </c>
      <c r="C820" s="133" t="str">
        <f ca="1">'Loan 1'!D835</f>
        <v/>
      </c>
      <c r="D820" s="133" t="str">
        <f ca="1">'Loan 2'!D835</f>
        <v/>
      </c>
      <c r="E820" s="133" t="str">
        <f ca="1">'Loan 3'!D835</f>
        <v/>
      </c>
      <c r="F820" s="133" t="str">
        <f ca="1">'Loan 4'!D835</f>
        <v/>
      </c>
      <c r="G820" s="133" t="str">
        <f ca="1">'Loan 5'!D835</f>
        <v/>
      </c>
    </row>
    <row r="821" spans="2:7" ht="15" thickBot="1" x14ac:dyDescent="0.35">
      <c r="B821" s="132" t="str">
        <f t="shared" ca="1" si="13"/>
        <v/>
      </c>
      <c r="C821" s="133" t="str">
        <f ca="1">'Loan 1'!D836</f>
        <v/>
      </c>
      <c r="D821" s="133" t="str">
        <f ca="1">'Loan 2'!D836</f>
        <v/>
      </c>
      <c r="E821" s="133" t="str">
        <f ca="1">'Loan 3'!D836</f>
        <v/>
      </c>
      <c r="F821" s="133" t="str">
        <f ca="1">'Loan 4'!D836</f>
        <v/>
      </c>
      <c r="G821" s="133" t="str">
        <f ca="1">'Loan 5'!D836</f>
        <v/>
      </c>
    </row>
    <row r="822" spans="2:7" ht="15" thickBot="1" x14ac:dyDescent="0.35">
      <c r="B822" s="132" t="str">
        <f t="shared" ca="1" si="13"/>
        <v/>
      </c>
      <c r="C822" s="133" t="str">
        <f ca="1">'Loan 1'!D837</f>
        <v/>
      </c>
      <c r="D822" s="133" t="str">
        <f ca="1">'Loan 2'!D837</f>
        <v/>
      </c>
      <c r="E822" s="133" t="str">
        <f ca="1">'Loan 3'!D837</f>
        <v/>
      </c>
      <c r="F822" s="133" t="str">
        <f ca="1">'Loan 4'!D837</f>
        <v/>
      </c>
      <c r="G822" s="133" t="str">
        <f ca="1">'Loan 5'!D837</f>
        <v/>
      </c>
    </row>
    <row r="823" spans="2:7" ht="15" thickBot="1" x14ac:dyDescent="0.35">
      <c r="B823" s="132" t="str">
        <f t="shared" ca="1" si="13"/>
        <v/>
      </c>
      <c r="C823" s="133" t="str">
        <f ca="1">'Loan 1'!D838</f>
        <v/>
      </c>
      <c r="D823" s="133" t="str">
        <f ca="1">'Loan 2'!D838</f>
        <v/>
      </c>
      <c r="E823" s="133" t="str">
        <f ca="1">'Loan 3'!D838</f>
        <v/>
      </c>
      <c r="F823" s="133" t="str">
        <f ca="1">'Loan 4'!D838</f>
        <v/>
      </c>
      <c r="G823" s="133" t="str">
        <f ca="1">'Loan 5'!D838</f>
        <v/>
      </c>
    </row>
    <row r="824" spans="2:7" ht="15" thickBot="1" x14ac:dyDescent="0.35">
      <c r="B824" s="132" t="str">
        <f t="shared" ca="1" si="13"/>
        <v/>
      </c>
      <c r="C824" s="133" t="str">
        <f ca="1">'Loan 1'!D839</f>
        <v/>
      </c>
      <c r="D824" s="133" t="str">
        <f ca="1">'Loan 2'!D839</f>
        <v/>
      </c>
      <c r="E824" s="133" t="str">
        <f ca="1">'Loan 3'!D839</f>
        <v/>
      </c>
      <c r="F824" s="133" t="str">
        <f ca="1">'Loan 4'!D839</f>
        <v/>
      </c>
      <c r="G824" s="133" t="str">
        <f ca="1">'Loan 5'!D839</f>
        <v/>
      </c>
    </row>
    <row r="825" spans="2:7" ht="15" thickBot="1" x14ac:dyDescent="0.35">
      <c r="B825" s="132" t="str">
        <f t="shared" ca="1" si="13"/>
        <v/>
      </c>
      <c r="C825" s="133" t="str">
        <f ca="1">'Loan 1'!D840</f>
        <v/>
      </c>
      <c r="D825" s="133" t="str">
        <f ca="1">'Loan 2'!D840</f>
        <v/>
      </c>
      <c r="E825" s="133" t="str">
        <f ca="1">'Loan 3'!D840</f>
        <v/>
      </c>
      <c r="F825" s="133" t="str">
        <f ca="1">'Loan 4'!D840</f>
        <v/>
      </c>
      <c r="G825" s="133" t="str">
        <f ca="1">'Loan 5'!D840</f>
        <v/>
      </c>
    </row>
    <row r="826" spans="2:7" ht="15" thickBot="1" x14ac:dyDescent="0.35">
      <c r="B826" s="132" t="str">
        <f t="shared" ca="1" si="13"/>
        <v/>
      </c>
      <c r="C826" s="133" t="str">
        <f ca="1">'Loan 1'!D841</f>
        <v/>
      </c>
      <c r="D826" s="133" t="str">
        <f ca="1">'Loan 2'!D841</f>
        <v/>
      </c>
      <c r="E826" s="133" t="str">
        <f ca="1">'Loan 3'!D841</f>
        <v/>
      </c>
      <c r="F826" s="133" t="str">
        <f ca="1">'Loan 4'!D841</f>
        <v/>
      </c>
      <c r="G826" s="133" t="str">
        <f ca="1">'Loan 5'!D841</f>
        <v/>
      </c>
    </row>
    <row r="827" spans="2:7" ht="15" thickBot="1" x14ac:dyDescent="0.35">
      <c r="B827" s="132" t="str">
        <f t="shared" ca="1" si="13"/>
        <v/>
      </c>
      <c r="C827" s="133" t="str">
        <f ca="1">'Loan 1'!D842</f>
        <v/>
      </c>
      <c r="D827" s="133" t="str">
        <f ca="1">'Loan 2'!D842</f>
        <v/>
      </c>
      <c r="E827" s="133" t="str">
        <f ca="1">'Loan 3'!D842</f>
        <v/>
      </c>
      <c r="F827" s="133" t="str">
        <f ca="1">'Loan 4'!D842</f>
        <v/>
      </c>
      <c r="G827" s="133" t="str">
        <f ca="1">'Loan 5'!D842</f>
        <v/>
      </c>
    </row>
    <row r="828" spans="2:7" ht="15" thickBot="1" x14ac:dyDescent="0.35">
      <c r="B828" s="132" t="str">
        <f t="shared" ca="1" si="13"/>
        <v/>
      </c>
      <c r="C828" s="133" t="str">
        <f ca="1">'Loan 1'!D843</f>
        <v/>
      </c>
      <c r="D828" s="133" t="str">
        <f ca="1">'Loan 2'!D843</f>
        <v/>
      </c>
      <c r="E828" s="133" t="str">
        <f ca="1">'Loan 3'!D843</f>
        <v/>
      </c>
      <c r="F828" s="133" t="str">
        <f ca="1">'Loan 4'!D843</f>
        <v/>
      </c>
      <c r="G828" s="133" t="str">
        <f ca="1">'Loan 5'!D843</f>
        <v/>
      </c>
    </row>
    <row r="829" spans="2:7" ht="15" thickBot="1" x14ac:dyDescent="0.35">
      <c r="B829" s="132" t="str">
        <f t="shared" ca="1" si="13"/>
        <v/>
      </c>
      <c r="C829" s="133" t="str">
        <f ca="1">'Loan 1'!D844</f>
        <v/>
      </c>
      <c r="D829" s="133" t="str">
        <f ca="1">'Loan 2'!D844</f>
        <v/>
      </c>
      <c r="E829" s="133" t="str">
        <f ca="1">'Loan 3'!D844</f>
        <v/>
      </c>
      <c r="F829" s="133" t="str">
        <f ca="1">'Loan 4'!D844</f>
        <v/>
      </c>
      <c r="G829" s="133" t="str">
        <f ca="1">'Loan 5'!D844</f>
        <v/>
      </c>
    </row>
    <row r="830" spans="2:7" ht="15" thickBot="1" x14ac:dyDescent="0.35">
      <c r="B830" s="132" t="str">
        <f t="shared" ca="1" si="13"/>
        <v/>
      </c>
      <c r="C830" s="133" t="str">
        <f ca="1">'Loan 1'!D845</f>
        <v/>
      </c>
      <c r="D830" s="133" t="str">
        <f ca="1">'Loan 2'!D845</f>
        <v/>
      </c>
      <c r="E830" s="133" t="str">
        <f ca="1">'Loan 3'!D845</f>
        <v/>
      </c>
      <c r="F830" s="133" t="str">
        <f ca="1">'Loan 4'!D845</f>
        <v/>
      </c>
      <c r="G830" s="133" t="str">
        <f ca="1">'Loan 5'!D845</f>
        <v/>
      </c>
    </row>
    <row r="831" spans="2:7" ht="15" thickBot="1" x14ac:dyDescent="0.35">
      <c r="B831" s="132" t="str">
        <f t="shared" ca="1" si="13"/>
        <v/>
      </c>
      <c r="C831" s="133" t="str">
        <f ca="1">'Loan 1'!D846</f>
        <v/>
      </c>
      <c r="D831" s="133" t="str">
        <f ca="1">'Loan 2'!D846</f>
        <v/>
      </c>
      <c r="E831" s="133" t="str">
        <f ca="1">'Loan 3'!D846</f>
        <v/>
      </c>
      <c r="F831" s="133" t="str">
        <f ca="1">'Loan 4'!D846</f>
        <v/>
      </c>
      <c r="G831" s="133" t="str">
        <f ca="1">'Loan 5'!D846</f>
        <v/>
      </c>
    </row>
    <row r="832" spans="2:7" ht="15" thickBot="1" x14ac:dyDescent="0.35">
      <c r="B832" s="132" t="str">
        <f t="shared" ca="1" si="13"/>
        <v/>
      </c>
      <c r="C832" s="133" t="str">
        <f ca="1">'Loan 1'!D847</f>
        <v/>
      </c>
      <c r="D832" s="133" t="str">
        <f ca="1">'Loan 2'!D847</f>
        <v/>
      </c>
      <c r="E832" s="133" t="str">
        <f ca="1">'Loan 3'!D847</f>
        <v/>
      </c>
      <c r="F832" s="133" t="str">
        <f ca="1">'Loan 4'!D847</f>
        <v/>
      </c>
      <c r="G832" s="133" t="str">
        <f ca="1">'Loan 5'!D847</f>
        <v/>
      </c>
    </row>
    <row r="833" spans="2:7" ht="15" thickBot="1" x14ac:dyDescent="0.35">
      <c r="B833" s="132" t="str">
        <f t="shared" ca="1" si="13"/>
        <v/>
      </c>
      <c r="C833" s="133" t="str">
        <f ca="1">'Loan 1'!D848</f>
        <v/>
      </c>
      <c r="D833" s="133" t="str">
        <f ca="1">'Loan 2'!D848</f>
        <v/>
      </c>
      <c r="E833" s="133" t="str">
        <f ca="1">'Loan 3'!D848</f>
        <v/>
      </c>
      <c r="F833" s="133" t="str">
        <f ca="1">'Loan 4'!D848</f>
        <v/>
      </c>
      <c r="G833" s="133" t="str">
        <f ca="1">'Loan 5'!D848</f>
        <v/>
      </c>
    </row>
    <row r="834" spans="2:7" ht="15" thickBot="1" x14ac:dyDescent="0.35">
      <c r="B834" s="132" t="str">
        <f t="shared" ca="1" si="13"/>
        <v/>
      </c>
      <c r="C834" s="133" t="str">
        <f ca="1">'Loan 1'!D849</f>
        <v/>
      </c>
      <c r="D834" s="133" t="str">
        <f ca="1">'Loan 2'!D849</f>
        <v/>
      </c>
      <c r="E834" s="133" t="str">
        <f ca="1">'Loan 3'!D849</f>
        <v/>
      </c>
      <c r="F834" s="133" t="str">
        <f ca="1">'Loan 4'!D849</f>
        <v/>
      </c>
      <c r="G834" s="133" t="str">
        <f ca="1">'Loan 5'!D849</f>
        <v/>
      </c>
    </row>
    <row r="835" spans="2:7" ht="15" thickBot="1" x14ac:dyDescent="0.35">
      <c r="B835" s="132" t="str">
        <f t="shared" ca="1" si="13"/>
        <v/>
      </c>
      <c r="C835" s="133" t="str">
        <f ca="1">'Loan 1'!D850</f>
        <v/>
      </c>
      <c r="D835" s="133" t="str">
        <f ca="1">'Loan 2'!D850</f>
        <v/>
      </c>
      <c r="E835" s="133" t="str">
        <f ca="1">'Loan 3'!D850</f>
        <v/>
      </c>
      <c r="F835" s="133" t="str">
        <f ca="1">'Loan 4'!D850</f>
        <v/>
      </c>
      <c r="G835" s="133" t="str">
        <f ca="1">'Loan 5'!D850</f>
        <v/>
      </c>
    </row>
    <row r="836" spans="2:7" ht="15" thickBot="1" x14ac:dyDescent="0.35">
      <c r="B836" s="132" t="str">
        <f t="shared" ca="1" si="13"/>
        <v/>
      </c>
      <c r="C836" s="133" t="str">
        <f ca="1">'Loan 1'!D851</f>
        <v/>
      </c>
      <c r="D836" s="133" t="str">
        <f ca="1">'Loan 2'!D851</f>
        <v/>
      </c>
      <c r="E836" s="133" t="str">
        <f ca="1">'Loan 3'!D851</f>
        <v/>
      </c>
      <c r="F836" s="133" t="str">
        <f ca="1">'Loan 4'!D851</f>
        <v/>
      </c>
      <c r="G836" s="133" t="str">
        <f ca="1">'Loan 5'!D851</f>
        <v/>
      </c>
    </row>
    <row r="837" spans="2:7" ht="15" thickBot="1" x14ac:dyDescent="0.35">
      <c r="B837" s="132" t="str">
        <f t="shared" ca="1" si="13"/>
        <v/>
      </c>
      <c r="C837" s="133" t="str">
        <f ca="1">'Loan 1'!D852</f>
        <v/>
      </c>
      <c r="D837" s="133" t="str">
        <f ca="1">'Loan 2'!D852</f>
        <v/>
      </c>
      <c r="E837" s="133" t="str">
        <f ca="1">'Loan 3'!D852</f>
        <v/>
      </c>
      <c r="F837" s="133" t="str">
        <f ca="1">'Loan 4'!D852</f>
        <v/>
      </c>
      <c r="G837" s="133" t="str">
        <f ca="1">'Loan 5'!D852</f>
        <v/>
      </c>
    </row>
    <row r="838" spans="2:7" ht="15" thickBot="1" x14ac:dyDescent="0.35">
      <c r="B838" s="132" t="str">
        <f t="shared" ca="1" si="13"/>
        <v/>
      </c>
      <c r="C838" s="133" t="str">
        <f ca="1">'Loan 1'!D853</f>
        <v/>
      </c>
      <c r="D838" s="133" t="str">
        <f ca="1">'Loan 2'!D853</f>
        <v/>
      </c>
      <c r="E838" s="133" t="str">
        <f ca="1">'Loan 3'!D853</f>
        <v/>
      </c>
      <c r="F838" s="133" t="str">
        <f ca="1">'Loan 4'!D853</f>
        <v/>
      </c>
      <c r="G838" s="133" t="str">
        <f ca="1">'Loan 5'!D853</f>
        <v/>
      </c>
    </row>
    <row r="839" spans="2:7" ht="15" thickBot="1" x14ac:dyDescent="0.35">
      <c r="B839" s="132" t="str">
        <f t="shared" ca="1" si="13"/>
        <v/>
      </c>
      <c r="C839" s="133" t="str">
        <f ca="1">'Loan 1'!D854</f>
        <v/>
      </c>
      <c r="D839" s="133" t="str">
        <f ca="1">'Loan 2'!D854</f>
        <v/>
      </c>
      <c r="E839" s="133" t="str">
        <f ca="1">'Loan 3'!D854</f>
        <v/>
      </c>
      <c r="F839" s="133" t="str">
        <f ca="1">'Loan 4'!D854</f>
        <v/>
      </c>
      <c r="G839" s="133" t="str">
        <f ca="1">'Loan 5'!D854</f>
        <v/>
      </c>
    </row>
    <row r="840" spans="2:7" ht="15" thickBot="1" x14ac:dyDescent="0.35">
      <c r="B840" s="132" t="str">
        <f t="shared" ca="1" si="13"/>
        <v/>
      </c>
      <c r="C840" s="133" t="str">
        <f ca="1">'Loan 1'!D855</f>
        <v/>
      </c>
      <c r="D840" s="133" t="str">
        <f ca="1">'Loan 2'!D855</f>
        <v/>
      </c>
      <c r="E840" s="133" t="str">
        <f ca="1">'Loan 3'!D855</f>
        <v/>
      </c>
      <c r="F840" s="133" t="str">
        <f ca="1">'Loan 4'!D855</f>
        <v/>
      </c>
      <c r="G840" s="133" t="str">
        <f ca="1">'Loan 5'!D855</f>
        <v/>
      </c>
    </row>
    <row r="841" spans="2:7" ht="15" thickBot="1" x14ac:dyDescent="0.35">
      <c r="B841" s="132" t="str">
        <f t="shared" ca="1" si="13"/>
        <v/>
      </c>
      <c r="C841" s="133" t="str">
        <f ca="1">'Loan 1'!D856</f>
        <v/>
      </c>
      <c r="D841" s="133" t="str">
        <f ca="1">'Loan 2'!D856</f>
        <v/>
      </c>
      <c r="E841" s="133" t="str">
        <f ca="1">'Loan 3'!D856</f>
        <v/>
      </c>
      <c r="F841" s="133" t="str">
        <f ca="1">'Loan 4'!D856</f>
        <v/>
      </c>
      <c r="G841" s="133" t="str">
        <f ca="1">'Loan 5'!D856</f>
        <v/>
      </c>
    </row>
    <row r="842" spans="2:7" ht="15" thickBot="1" x14ac:dyDescent="0.35">
      <c r="B842" s="132" t="str">
        <f t="shared" ca="1" si="13"/>
        <v/>
      </c>
      <c r="C842" s="133" t="str">
        <f ca="1">'Loan 1'!D857</f>
        <v/>
      </c>
      <c r="D842" s="133" t="str">
        <f ca="1">'Loan 2'!D857</f>
        <v/>
      </c>
      <c r="E842" s="133" t="str">
        <f ca="1">'Loan 3'!D857</f>
        <v/>
      </c>
      <c r="F842" s="133" t="str">
        <f ca="1">'Loan 4'!D857</f>
        <v/>
      </c>
      <c r="G842" s="133" t="str">
        <f ca="1">'Loan 5'!D857</f>
        <v/>
      </c>
    </row>
    <row r="843" spans="2:7" ht="15" thickBot="1" x14ac:dyDescent="0.35">
      <c r="B843" s="132" t="str">
        <f t="shared" ref="B843:B906" ca="1" si="14">IF(AND(C843="",D843="",E843="",F843="",G843=""),"",B842+1)</f>
        <v/>
      </c>
      <c r="C843" s="133" t="str">
        <f ca="1">'Loan 1'!D858</f>
        <v/>
      </c>
      <c r="D843" s="133" t="str">
        <f ca="1">'Loan 2'!D858</f>
        <v/>
      </c>
      <c r="E843" s="133" t="str">
        <f ca="1">'Loan 3'!D858</f>
        <v/>
      </c>
      <c r="F843" s="133" t="str">
        <f ca="1">'Loan 4'!D858</f>
        <v/>
      </c>
      <c r="G843" s="133" t="str">
        <f ca="1">'Loan 5'!D858</f>
        <v/>
      </c>
    </row>
    <row r="844" spans="2:7" ht="15" thickBot="1" x14ac:dyDescent="0.35">
      <c r="B844" s="132" t="str">
        <f t="shared" ca="1" si="14"/>
        <v/>
      </c>
      <c r="C844" s="133" t="str">
        <f ca="1">'Loan 1'!D859</f>
        <v/>
      </c>
      <c r="D844" s="133" t="str">
        <f ca="1">'Loan 2'!D859</f>
        <v/>
      </c>
      <c r="E844" s="133" t="str">
        <f ca="1">'Loan 3'!D859</f>
        <v/>
      </c>
      <c r="F844" s="133" t="str">
        <f ca="1">'Loan 4'!D859</f>
        <v/>
      </c>
      <c r="G844" s="133" t="str">
        <f ca="1">'Loan 5'!D859</f>
        <v/>
      </c>
    </row>
    <row r="845" spans="2:7" ht="15" thickBot="1" x14ac:dyDescent="0.35">
      <c r="B845" s="132" t="str">
        <f t="shared" ca="1" si="14"/>
        <v/>
      </c>
      <c r="C845" s="133" t="str">
        <f ca="1">'Loan 1'!D860</f>
        <v/>
      </c>
      <c r="D845" s="133" t="str">
        <f ca="1">'Loan 2'!D860</f>
        <v/>
      </c>
      <c r="E845" s="133" t="str">
        <f ca="1">'Loan 3'!D860</f>
        <v/>
      </c>
      <c r="F845" s="133" t="str">
        <f ca="1">'Loan 4'!D860</f>
        <v/>
      </c>
      <c r="G845" s="133" t="str">
        <f ca="1">'Loan 5'!D860</f>
        <v/>
      </c>
    </row>
    <row r="846" spans="2:7" ht="15" thickBot="1" x14ac:dyDescent="0.35">
      <c r="B846" s="132" t="str">
        <f t="shared" ca="1" si="14"/>
        <v/>
      </c>
      <c r="C846" s="133" t="str">
        <f ca="1">'Loan 1'!D861</f>
        <v/>
      </c>
      <c r="D846" s="133" t="str">
        <f ca="1">'Loan 2'!D861</f>
        <v/>
      </c>
      <c r="E846" s="133" t="str">
        <f ca="1">'Loan 3'!D861</f>
        <v/>
      </c>
      <c r="F846" s="133" t="str">
        <f ca="1">'Loan 4'!D861</f>
        <v/>
      </c>
      <c r="G846" s="133" t="str">
        <f ca="1">'Loan 5'!D861</f>
        <v/>
      </c>
    </row>
    <row r="847" spans="2:7" ht="15" thickBot="1" x14ac:dyDescent="0.35">
      <c r="B847" s="132" t="str">
        <f t="shared" ca="1" si="14"/>
        <v/>
      </c>
      <c r="C847" s="133" t="str">
        <f ca="1">'Loan 1'!D862</f>
        <v/>
      </c>
      <c r="D847" s="133" t="str">
        <f ca="1">'Loan 2'!D862</f>
        <v/>
      </c>
      <c r="E847" s="133" t="str">
        <f ca="1">'Loan 3'!D862</f>
        <v/>
      </c>
      <c r="F847" s="133" t="str">
        <f ca="1">'Loan 4'!D862</f>
        <v/>
      </c>
      <c r="G847" s="133" t="str">
        <f ca="1">'Loan 5'!D862</f>
        <v/>
      </c>
    </row>
    <row r="848" spans="2:7" ht="15" thickBot="1" x14ac:dyDescent="0.35">
      <c r="B848" s="132" t="str">
        <f t="shared" ca="1" si="14"/>
        <v/>
      </c>
      <c r="C848" s="133" t="str">
        <f ca="1">'Loan 1'!D863</f>
        <v/>
      </c>
      <c r="D848" s="133" t="str">
        <f ca="1">'Loan 2'!D863</f>
        <v/>
      </c>
      <c r="E848" s="133" t="str">
        <f ca="1">'Loan 3'!D863</f>
        <v/>
      </c>
      <c r="F848" s="133" t="str">
        <f ca="1">'Loan 4'!D863</f>
        <v/>
      </c>
      <c r="G848" s="133" t="str">
        <f ca="1">'Loan 5'!D863</f>
        <v/>
      </c>
    </row>
    <row r="849" spans="2:7" ht="15" thickBot="1" x14ac:dyDescent="0.35">
      <c r="B849" s="132" t="str">
        <f t="shared" ca="1" si="14"/>
        <v/>
      </c>
      <c r="C849" s="133" t="str">
        <f ca="1">'Loan 1'!D864</f>
        <v/>
      </c>
      <c r="D849" s="133" t="str">
        <f ca="1">'Loan 2'!D864</f>
        <v/>
      </c>
      <c r="E849" s="133" t="str">
        <f ca="1">'Loan 3'!D864</f>
        <v/>
      </c>
      <c r="F849" s="133" t="str">
        <f ca="1">'Loan 4'!D864</f>
        <v/>
      </c>
      <c r="G849" s="133" t="str">
        <f ca="1">'Loan 5'!D864</f>
        <v/>
      </c>
    </row>
    <row r="850" spans="2:7" ht="15" thickBot="1" x14ac:dyDescent="0.35">
      <c r="B850" s="132" t="str">
        <f t="shared" ca="1" si="14"/>
        <v/>
      </c>
      <c r="C850" s="133" t="str">
        <f ca="1">'Loan 1'!D865</f>
        <v/>
      </c>
      <c r="D850" s="133" t="str">
        <f ca="1">'Loan 2'!D865</f>
        <v/>
      </c>
      <c r="E850" s="133" t="str">
        <f ca="1">'Loan 3'!D865</f>
        <v/>
      </c>
      <c r="F850" s="133" t="str">
        <f ca="1">'Loan 4'!D865</f>
        <v/>
      </c>
      <c r="G850" s="133" t="str">
        <f ca="1">'Loan 5'!D865</f>
        <v/>
      </c>
    </row>
    <row r="851" spans="2:7" ht="15" thickBot="1" x14ac:dyDescent="0.35">
      <c r="B851" s="132" t="str">
        <f t="shared" ca="1" si="14"/>
        <v/>
      </c>
      <c r="C851" s="133" t="str">
        <f ca="1">'Loan 1'!D866</f>
        <v/>
      </c>
      <c r="D851" s="133" t="str">
        <f ca="1">'Loan 2'!D866</f>
        <v/>
      </c>
      <c r="E851" s="133" t="str">
        <f ca="1">'Loan 3'!D866</f>
        <v/>
      </c>
      <c r="F851" s="133" t="str">
        <f ca="1">'Loan 4'!D866</f>
        <v/>
      </c>
      <c r="G851" s="133" t="str">
        <f ca="1">'Loan 5'!D866</f>
        <v/>
      </c>
    </row>
    <row r="852" spans="2:7" ht="15" thickBot="1" x14ac:dyDescent="0.35">
      <c r="B852" s="132" t="str">
        <f t="shared" ca="1" si="14"/>
        <v/>
      </c>
      <c r="C852" s="133" t="str">
        <f ca="1">'Loan 1'!D867</f>
        <v/>
      </c>
      <c r="D852" s="133" t="str">
        <f ca="1">'Loan 2'!D867</f>
        <v/>
      </c>
      <c r="E852" s="133" t="str">
        <f ca="1">'Loan 3'!D867</f>
        <v/>
      </c>
      <c r="F852" s="133" t="str">
        <f ca="1">'Loan 4'!D867</f>
        <v/>
      </c>
      <c r="G852" s="133" t="str">
        <f ca="1">'Loan 5'!D867</f>
        <v/>
      </c>
    </row>
    <row r="853" spans="2:7" ht="15" thickBot="1" x14ac:dyDescent="0.35">
      <c r="B853" s="132" t="str">
        <f t="shared" ca="1" si="14"/>
        <v/>
      </c>
      <c r="C853" s="133" t="str">
        <f ca="1">'Loan 1'!D868</f>
        <v/>
      </c>
      <c r="D853" s="133" t="str">
        <f ca="1">'Loan 2'!D868</f>
        <v/>
      </c>
      <c r="E853" s="133" t="str">
        <f ca="1">'Loan 3'!D868</f>
        <v/>
      </c>
      <c r="F853" s="133" t="str">
        <f ca="1">'Loan 4'!D868</f>
        <v/>
      </c>
      <c r="G853" s="133" t="str">
        <f ca="1">'Loan 5'!D868</f>
        <v/>
      </c>
    </row>
    <row r="854" spans="2:7" ht="15" thickBot="1" x14ac:dyDescent="0.35">
      <c r="B854" s="132" t="str">
        <f t="shared" ca="1" si="14"/>
        <v/>
      </c>
      <c r="C854" s="133" t="str">
        <f ca="1">'Loan 1'!D869</f>
        <v/>
      </c>
      <c r="D854" s="133" t="str">
        <f ca="1">'Loan 2'!D869</f>
        <v/>
      </c>
      <c r="E854" s="133" t="str">
        <f ca="1">'Loan 3'!D869</f>
        <v/>
      </c>
      <c r="F854" s="133" t="str">
        <f ca="1">'Loan 4'!D869</f>
        <v/>
      </c>
      <c r="G854" s="133" t="str">
        <f ca="1">'Loan 5'!D869</f>
        <v/>
      </c>
    </row>
    <row r="855" spans="2:7" ht="15" thickBot="1" x14ac:dyDescent="0.35">
      <c r="B855" s="132" t="str">
        <f t="shared" ca="1" si="14"/>
        <v/>
      </c>
      <c r="C855" s="133" t="str">
        <f ca="1">'Loan 1'!D870</f>
        <v/>
      </c>
      <c r="D855" s="133" t="str">
        <f ca="1">'Loan 2'!D870</f>
        <v/>
      </c>
      <c r="E855" s="133" t="str">
        <f ca="1">'Loan 3'!D870</f>
        <v/>
      </c>
      <c r="F855" s="133" t="str">
        <f ca="1">'Loan 4'!D870</f>
        <v/>
      </c>
      <c r="G855" s="133" t="str">
        <f ca="1">'Loan 5'!D870</f>
        <v/>
      </c>
    </row>
    <row r="856" spans="2:7" ht="15" thickBot="1" x14ac:dyDescent="0.35">
      <c r="B856" s="132" t="str">
        <f t="shared" ca="1" si="14"/>
        <v/>
      </c>
      <c r="C856" s="133" t="str">
        <f ca="1">'Loan 1'!D871</f>
        <v/>
      </c>
      <c r="D856" s="133" t="str">
        <f ca="1">'Loan 2'!D871</f>
        <v/>
      </c>
      <c r="E856" s="133" t="str">
        <f ca="1">'Loan 3'!D871</f>
        <v/>
      </c>
      <c r="F856" s="133" t="str">
        <f ca="1">'Loan 4'!D871</f>
        <v/>
      </c>
      <c r="G856" s="133" t="str">
        <f ca="1">'Loan 5'!D871</f>
        <v/>
      </c>
    </row>
    <row r="857" spans="2:7" ht="15" thickBot="1" x14ac:dyDescent="0.35">
      <c r="B857" s="132" t="str">
        <f t="shared" ca="1" si="14"/>
        <v/>
      </c>
      <c r="C857" s="133" t="str">
        <f ca="1">'Loan 1'!D872</f>
        <v/>
      </c>
      <c r="D857" s="133" t="str">
        <f ca="1">'Loan 2'!D872</f>
        <v/>
      </c>
      <c r="E857" s="133" t="str">
        <f ca="1">'Loan 3'!D872</f>
        <v/>
      </c>
      <c r="F857" s="133" t="str">
        <f ca="1">'Loan 4'!D872</f>
        <v/>
      </c>
      <c r="G857" s="133" t="str">
        <f ca="1">'Loan 5'!D872</f>
        <v/>
      </c>
    </row>
    <row r="858" spans="2:7" ht="15" thickBot="1" x14ac:dyDescent="0.35">
      <c r="B858" s="132" t="str">
        <f t="shared" ca="1" si="14"/>
        <v/>
      </c>
      <c r="C858" s="133" t="str">
        <f ca="1">'Loan 1'!D873</f>
        <v/>
      </c>
      <c r="D858" s="133" t="str">
        <f ca="1">'Loan 2'!D873</f>
        <v/>
      </c>
      <c r="E858" s="133" t="str">
        <f ca="1">'Loan 3'!D873</f>
        <v/>
      </c>
      <c r="F858" s="133" t="str">
        <f ca="1">'Loan 4'!D873</f>
        <v/>
      </c>
      <c r="G858" s="133" t="str">
        <f ca="1">'Loan 5'!D873</f>
        <v/>
      </c>
    </row>
    <row r="859" spans="2:7" ht="15" thickBot="1" x14ac:dyDescent="0.35">
      <c r="B859" s="132" t="str">
        <f t="shared" ca="1" si="14"/>
        <v/>
      </c>
      <c r="C859" s="133" t="str">
        <f ca="1">'Loan 1'!D874</f>
        <v/>
      </c>
      <c r="D859" s="133" t="str">
        <f ca="1">'Loan 2'!D874</f>
        <v/>
      </c>
      <c r="E859" s="133" t="str">
        <f ca="1">'Loan 3'!D874</f>
        <v/>
      </c>
      <c r="F859" s="133" t="str">
        <f ca="1">'Loan 4'!D874</f>
        <v/>
      </c>
      <c r="G859" s="133" t="str">
        <f ca="1">'Loan 5'!D874</f>
        <v/>
      </c>
    </row>
    <row r="860" spans="2:7" ht="15" thickBot="1" x14ac:dyDescent="0.35">
      <c r="B860" s="132" t="str">
        <f t="shared" ca="1" si="14"/>
        <v/>
      </c>
      <c r="C860" s="133" t="str">
        <f ca="1">'Loan 1'!D875</f>
        <v/>
      </c>
      <c r="D860" s="133" t="str">
        <f ca="1">'Loan 2'!D875</f>
        <v/>
      </c>
      <c r="E860" s="133" t="str">
        <f ca="1">'Loan 3'!D875</f>
        <v/>
      </c>
      <c r="F860" s="133" t="str">
        <f ca="1">'Loan 4'!D875</f>
        <v/>
      </c>
      <c r="G860" s="133" t="str">
        <f ca="1">'Loan 5'!D875</f>
        <v/>
      </c>
    </row>
    <row r="861" spans="2:7" ht="15" thickBot="1" x14ac:dyDescent="0.35">
      <c r="B861" s="132" t="str">
        <f t="shared" ca="1" si="14"/>
        <v/>
      </c>
      <c r="C861" s="133" t="str">
        <f ca="1">'Loan 1'!D876</f>
        <v/>
      </c>
      <c r="D861" s="133" t="str">
        <f ca="1">'Loan 2'!D876</f>
        <v/>
      </c>
      <c r="E861" s="133" t="str">
        <f ca="1">'Loan 3'!D876</f>
        <v/>
      </c>
      <c r="F861" s="133" t="str">
        <f ca="1">'Loan 4'!D876</f>
        <v/>
      </c>
      <c r="G861" s="133" t="str">
        <f ca="1">'Loan 5'!D876</f>
        <v/>
      </c>
    </row>
    <row r="862" spans="2:7" ht="15" thickBot="1" x14ac:dyDescent="0.35">
      <c r="B862" s="132" t="str">
        <f t="shared" ca="1" si="14"/>
        <v/>
      </c>
      <c r="C862" s="133" t="str">
        <f ca="1">'Loan 1'!D877</f>
        <v/>
      </c>
      <c r="D862" s="133" t="str">
        <f ca="1">'Loan 2'!D877</f>
        <v/>
      </c>
      <c r="E862" s="133" t="str">
        <f ca="1">'Loan 3'!D877</f>
        <v/>
      </c>
      <c r="F862" s="133" t="str">
        <f ca="1">'Loan 4'!D877</f>
        <v/>
      </c>
      <c r="G862" s="133" t="str">
        <f ca="1">'Loan 5'!D877</f>
        <v/>
      </c>
    </row>
    <row r="863" spans="2:7" ht="15" thickBot="1" x14ac:dyDescent="0.35">
      <c r="B863" s="132" t="str">
        <f t="shared" ca="1" si="14"/>
        <v/>
      </c>
      <c r="C863" s="133" t="str">
        <f ca="1">'Loan 1'!D878</f>
        <v/>
      </c>
      <c r="D863" s="133" t="str">
        <f ca="1">'Loan 2'!D878</f>
        <v/>
      </c>
      <c r="E863" s="133" t="str">
        <f ca="1">'Loan 3'!D878</f>
        <v/>
      </c>
      <c r="F863" s="133" t="str">
        <f ca="1">'Loan 4'!D878</f>
        <v/>
      </c>
      <c r="G863" s="133" t="str">
        <f ca="1">'Loan 5'!D878</f>
        <v/>
      </c>
    </row>
    <row r="864" spans="2:7" ht="15" thickBot="1" x14ac:dyDescent="0.35">
      <c r="B864" s="132" t="str">
        <f t="shared" ca="1" si="14"/>
        <v/>
      </c>
      <c r="C864" s="133" t="str">
        <f ca="1">'Loan 1'!D879</f>
        <v/>
      </c>
      <c r="D864" s="133" t="str">
        <f ca="1">'Loan 2'!D879</f>
        <v/>
      </c>
      <c r="E864" s="133" t="str">
        <f ca="1">'Loan 3'!D879</f>
        <v/>
      </c>
      <c r="F864" s="133" t="str">
        <f ca="1">'Loan 4'!D879</f>
        <v/>
      </c>
      <c r="G864" s="133" t="str">
        <f ca="1">'Loan 5'!D879</f>
        <v/>
      </c>
    </row>
    <row r="865" spans="2:7" ht="15" thickBot="1" x14ac:dyDescent="0.35">
      <c r="B865" s="132" t="str">
        <f t="shared" ca="1" si="14"/>
        <v/>
      </c>
      <c r="C865" s="133" t="str">
        <f ca="1">'Loan 1'!D880</f>
        <v/>
      </c>
      <c r="D865" s="133" t="str">
        <f ca="1">'Loan 2'!D880</f>
        <v/>
      </c>
      <c r="E865" s="133" t="str">
        <f ca="1">'Loan 3'!D880</f>
        <v/>
      </c>
      <c r="F865" s="133" t="str">
        <f ca="1">'Loan 4'!D880</f>
        <v/>
      </c>
      <c r="G865" s="133" t="str">
        <f ca="1">'Loan 5'!D880</f>
        <v/>
      </c>
    </row>
    <row r="866" spans="2:7" ht="15" thickBot="1" x14ac:dyDescent="0.35">
      <c r="B866" s="132" t="str">
        <f t="shared" ca="1" si="14"/>
        <v/>
      </c>
      <c r="C866" s="133" t="str">
        <f ca="1">'Loan 1'!D881</f>
        <v/>
      </c>
      <c r="D866" s="133" t="str">
        <f ca="1">'Loan 2'!D881</f>
        <v/>
      </c>
      <c r="E866" s="133" t="str">
        <f ca="1">'Loan 3'!D881</f>
        <v/>
      </c>
      <c r="F866" s="133" t="str">
        <f ca="1">'Loan 4'!D881</f>
        <v/>
      </c>
      <c r="G866" s="133" t="str">
        <f ca="1">'Loan 5'!D881</f>
        <v/>
      </c>
    </row>
    <row r="867" spans="2:7" ht="15" thickBot="1" x14ac:dyDescent="0.35">
      <c r="B867" s="132" t="str">
        <f t="shared" ca="1" si="14"/>
        <v/>
      </c>
      <c r="C867" s="133" t="str">
        <f ca="1">'Loan 1'!D882</f>
        <v/>
      </c>
      <c r="D867" s="133" t="str">
        <f ca="1">'Loan 2'!D882</f>
        <v/>
      </c>
      <c r="E867" s="133" t="str">
        <f ca="1">'Loan 3'!D882</f>
        <v/>
      </c>
      <c r="F867" s="133" t="str">
        <f ca="1">'Loan 4'!D882</f>
        <v/>
      </c>
      <c r="G867" s="133" t="str">
        <f ca="1">'Loan 5'!D882</f>
        <v/>
      </c>
    </row>
    <row r="868" spans="2:7" ht="15" thickBot="1" x14ac:dyDescent="0.35">
      <c r="B868" s="132" t="str">
        <f t="shared" ca="1" si="14"/>
        <v/>
      </c>
      <c r="C868" s="133" t="str">
        <f ca="1">'Loan 1'!D883</f>
        <v/>
      </c>
      <c r="D868" s="133" t="str">
        <f ca="1">'Loan 2'!D883</f>
        <v/>
      </c>
      <c r="E868" s="133" t="str">
        <f ca="1">'Loan 3'!D883</f>
        <v/>
      </c>
      <c r="F868" s="133" t="str">
        <f ca="1">'Loan 4'!D883</f>
        <v/>
      </c>
      <c r="G868" s="133" t="str">
        <f ca="1">'Loan 5'!D883</f>
        <v/>
      </c>
    </row>
    <row r="869" spans="2:7" ht="15" thickBot="1" x14ac:dyDescent="0.35">
      <c r="B869" s="132" t="str">
        <f t="shared" ca="1" si="14"/>
        <v/>
      </c>
      <c r="C869" s="133" t="str">
        <f ca="1">'Loan 1'!D884</f>
        <v/>
      </c>
      <c r="D869" s="133" t="str">
        <f ca="1">'Loan 2'!D884</f>
        <v/>
      </c>
      <c r="E869" s="133" t="str">
        <f ca="1">'Loan 3'!D884</f>
        <v/>
      </c>
      <c r="F869" s="133" t="str">
        <f ca="1">'Loan 4'!D884</f>
        <v/>
      </c>
      <c r="G869" s="133" t="str">
        <f ca="1">'Loan 5'!D884</f>
        <v/>
      </c>
    </row>
    <row r="870" spans="2:7" ht="15" thickBot="1" x14ac:dyDescent="0.35">
      <c r="B870" s="132" t="str">
        <f t="shared" ca="1" si="14"/>
        <v/>
      </c>
      <c r="C870" s="133" t="str">
        <f ca="1">'Loan 1'!D885</f>
        <v/>
      </c>
      <c r="D870" s="133" t="str">
        <f ca="1">'Loan 2'!D885</f>
        <v/>
      </c>
      <c r="E870" s="133" t="str">
        <f ca="1">'Loan 3'!D885</f>
        <v/>
      </c>
      <c r="F870" s="133" t="str">
        <f ca="1">'Loan 4'!D885</f>
        <v/>
      </c>
      <c r="G870" s="133" t="str">
        <f ca="1">'Loan 5'!D885</f>
        <v/>
      </c>
    </row>
    <row r="871" spans="2:7" ht="15" thickBot="1" x14ac:dyDescent="0.35">
      <c r="B871" s="132" t="str">
        <f t="shared" ca="1" si="14"/>
        <v/>
      </c>
      <c r="C871" s="133" t="str">
        <f ca="1">'Loan 1'!D886</f>
        <v/>
      </c>
      <c r="D871" s="133" t="str">
        <f ca="1">'Loan 2'!D886</f>
        <v/>
      </c>
      <c r="E871" s="133" t="str">
        <f ca="1">'Loan 3'!D886</f>
        <v/>
      </c>
      <c r="F871" s="133" t="str">
        <f ca="1">'Loan 4'!D886</f>
        <v/>
      </c>
      <c r="G871" s="133" t="str">
        <f ca="1">'Loan 5'!D886</f>
        <v/>
      </c>
    </row>
    <row r="872" spans="2:7" ht="15" thickBot="1" x14ac:dyDescent="0.35">
      <c r="B872" s="132" t="str">
        <f t="shared" ca="1" si="14"/>
        <v/>
      </c>
      <c r="C872" s="133" t="str">
        <f ca="1">'Loan 1'!D887</f>
        <v/>
      </c>
      <c r="D872" s="133" t="str">
        <f ca="1">'Loan 2'!D887</f>
        <v/>
      </c>
      <c r="E872" s="133" t="str">
        <f ca="1">'Loan 3'!D887</f>
        <v/>
      </c>
      <c r="F872" s="133" t="str">
        <f ca="1">'Loan 4'!D887</f>
        <v/>
      </c>
      <c r="G872" s="133" t="str">
        <f ca="1">'Loan 5'!D887</f>
        <v/>
      </c>
    </row>
    <row r="873" spans="2:7" ht="15" thickBot="1" x14ac:dyDescent="0.35">
      <c r="B873" s="132" t="str">
        <f t="shared" ca="1" si="14"/>
        <v/>
      </c>
      <c r="C873" s="133" t="str">
        <f ca="1">'Loan 1'!D888</f>
        <v/>
      </c>
      <c r="D873" s="133" t="str">
        <f ca="1">'Loan 2'!D888</f>
        <v/>
      </c>
      <c r="E873" s="133" t="str">
        <f ca="1">'Loan 3'!D888</f>
        <v/>
      </c>
      <c r="F873" s="133" t="str">
        <f ca="1">'Loan 4'!D888</f>
        <v/>
      </c>
      <c r="G873" s="133" t="str">
        <f ca="1">'Loan 5'!D888</f>
        <v/>
      </c>
    </row>
    <row r="874" spans="2:7" ht="15" thickBot="1" x14ac:dyDescent="0.35">
      <c r="B874" s="132" t="str">
        <f t="shared" ca="1" si="14"/>
        <v/>
      </c>
      <c r="C874" s="133" t="str">
        <f ca="1">'Loan 1'!D889</f>
        <v/>
      </c>
      <c r="D874" s="133" t="str">
        <f ca="1">'Loan 2'!D889</f>
        <v/>
      </c>
      <c r="E874" s="133" t="str">
        <f ca="1">'Loan 3'!D889</f>
        <v/>
      </c>
      <c r="F874" s="133" t="str">
        <f ca="1">'Loan 4'!D889</f>
        <v/>
      </c>
      <c r="G874" s="133" t="str">
        <f ca="1">'Loan 5'!D889</f>
        <v/>
      </c>
    </row>
    <row r="875" spans="2:7" ht="15" thickBot="1" x14ac:dyDescent="0.35">
      <c r="B875" s="132" t="str">
        <f t="shared" ca="1" si="14"/>
        <v/>
      </c>
      <c r="C875" s="133" t="str">
        <f ca="1">'Loan 1'!D890</f>
        <v/>
      </c>
      <c r="D875" s="133" t="str">
        <f ca="1">'Loan 2'!D890</f>
        <v/>
      </c>
      <c r="E875" s="133" t="str">
        <f ca="1">'Loan 3'!D890</f>
        <v/>
      </c>
      <c r="F875" s="133" t="str">
        <f ca="1">'Loan 4'!D890</f>
        <v/>
      </c>
      <c r="G875" s="133" t="str">
        <f ca="1">'Loan 5'!D890</f>
        <v/>
      </c>
    </row>
    <row r="876" spans="2:7" ht="15" thickBot="1" x14ac:dyDescent="0.35">
      <c r="B876" s="132" t="str">
        <f t="shared" ca="1" si="14"/>
        <v/>
      </c>
      <c r="C876" s="133" t="str">
        <f ca="1">'Loan 1'!D891</f>
        <v/>
      </c>
      <c r="D876" s="133" t="str">
        <f ca="1">'Loan 2'!D891</f>
        <v/>
      </c>
      <c r="E876" s="133" t="str">
        <f ca="1">'Loan 3'!D891</f>
        <v/>
      </c>
      <c r="F876" s="133" t="str">
        <f ca="1">'Loan 4'!D891</f>
        <v/>
      </c>
      <c r="G876" s="133" t="str">
        <f ca="1">'Loan 5'!D891</f>
        <v/>
      </c>
    </row>
    <row r="877" spans="2:7" ht="15" thickBot="1" x14ac:dyDescent="0.35">
      <c r="B877" s="132" t="str">
        <f t="shared" ca="1" si="14"/>
        <v/>
      </c>
      <c r="C877" s="133" t="str">
        <f ca="1">'Loan 1'!D892</f>
        <v/>
      </c>
      <c r="D877" s="133" t="str">
        <f ca="1">'Loan 2'!D892</f>
        <v/>
      </c>
      <c r="E877" s="133" t="str">
        <f ca="1">'Loan 3'!D892</f>
        <v/>
      </c>
      <c r="F877" s="133" t="str">
        <f ca="1">'Loan 4'!D892</f>
        <v/>
      </c>
      <c r="G877" s="133" t="str">
        <f ca="1">'Loan 5'!D892</f>
        <v/>
      </c>
    </row>
    <row r="878" spans="2:7" ht="15" thickBot="1" x14ac:dyDescent="0.35">
      <c r="B878" s="132" t="str">
        <f t="shared" ca="1" si="14"/>
        <v/>
      </c>
      <c r="C878" s="133" t="str">
        <f ca="1">'Loan 1'!D893</f>
        <v/>
      </c>
      <c r="D878" s="133" t="str">
        <f ca="1">'Loan 2'!D893</f>
        <v/>
      </c>
      <c r="E878" s="133" t="str">
        <f ca="1">'Loan 3'!D893</f>
        <v/>
      </c>
      <c r="F878" s="133" t="str">
        <f ca="1">'Loan 4'!D893</f>
        <v/>
      </c>
      <c r="G878" s="133" t="str">
        <f ca="1">'Loan 5'!D893</f>
        <v/>
      </c>
    </row>
    <row r="879" spans="2:7" ht="15" thickBot="1" x14ac:dyDescent="0.35">
      <c r="B879" s="132" t="str">
        <f t="shared" ca="1" si="14"/>
        <v/>
      </c>
      <c r="C879" s="133" t="str">
        <f ca="1">'Loan 1'!D894</f>
        <v/>
      </c>
      <c r="D879" s="133" t="str">
        <f ca="1">'Loan 2'!D894</f>
        <v/>
      </c>
      <c r="E879" s="133" t="str">
        <f ca="1">'Loan 3'!D894</f>
        <v/>
      </c>
      <c r="F879" s="133" t="str">
        <f ca="1">'Loan 4'!D894</f>
        <v/>
      </c>
      <c r="G879" s="133" t="str">
        <f ca="1">'Loan 5'!D894</f>
        <v/>
      </c>
    </row>
    <row r="880" spans="2:7" ht="15" thickBot="1" x14ac:dyDescent="0.35">
      <c r="B880" s="132" t="str">
        <f t="shared" ca="1" si="14"/>
        <v/>
      </c>
      <c r="C880" s="133" t="str">
        <f ca="1">'Loan 1'!D895</f>
        <v/>
      </c>
      <c r="D880" s="133" t="str">
        <f ca="1">'Loan 2'!D895</f>
        <v/>
      </c>
      <c r="E880" s="133" t="str">
        <f ca="1">'Loan 3'!D895</f>
        <v/>
      </c>
      <c r="F880" s="133" t="str">
        <f ca="1">'Loan 4'!D895</f>
        <v/>
      </c>
      <c r="G880" s="133" t="str">
        <f ca="1">'Loan 5'!D895</f>
        <v/>
      </c>
    </row>
    <row r="881" spans="2:7" ht="15" thickBot="1" x14ac:dyDescent="0.35">
      <c r="B881" s="132" t="str">
        <f t="shared" ca="1" si="14"/>
        <v/>
      </c>
      <c r="C881" s="133" t="str">
        <f ca="1">'Loan 1'!D896</f>
        <v/>
      </c>
      <c r="D881" s="133" t="str">
        <f ca="1">'Loan 2'!D896</f>
        <v/>
      </c>
      <c r="E881" s="133" t="str">
        <f ca="1">'Loan 3'!D896</f>
        <v/>
      </c>
      <c r="F881" s="133" t="str">
        <f ca="1">'Loan 4'!D896</f>
        <v/>
      </c>
      <c r="G881" s="133" t="str">
        <f ca="1">'Loan 5'!D896</f>
        <v/>
      </c>
    </row>
    <row r="882" spans="2:7" ht="15" thickBot="1" x14ac:dyDescent="0.35">
      <c r="B882" s="132" t="str">
        <f t="shared" ca="1" si="14"/>
        <v/>
      </c>
      <c r="C882" s="133" t="str">
        <f ca="1">'Loan 1'!D897</f>
        <v/>
      </c>
      <c r="D882" s="133" t="str">
        <f ca="1">'Loan 2'!D897</f>
        <v/>
      </c>
      <c r="E882" s="133" t="str">
        <f ca="1">'Loan 3'!D897</f>
        <v/>
      </c>
      <c r="F882" s="133" t="str">
        <f ca="1">'Loan 4'!D897</f>
        <v/>
      </c>
      <c r="G882" s="133" t="str">
        <f ca="1">'Loan 5'!D897</f>
        <v/>
      </c>
    </row>
    <row r="883" spans="2:7" ht="15" thickBot="1" x14ac:dyDescent="0.35">
      <c r="B883" s="132" t="str">
        <f t="shared" ca="1" si="14"/>
        <v/>
      </c>
      <c r="C883" s="133" t="str">
        <f ca="1">'Loan 1'!D898</f>
        <v/>
      </c>
      <c r="D883" s="133" t="str">
        <f ca="1">'Loan 2'!D898</f>
        <v/>
      </c>
      <c r="E883" s="133" t="str">
        <f ca="1">'Loan 3'!D898</f>
        <v/>
      </c>
      <c r="F883" s="133" t="str">
        <f ca="1">'Loan 4'!D898</f>
        <v/>
      </c>
      <c r="G883" s="133" t="str">
        <f ca="1">'Loan 5'!D898</f>
        <v/>
      </c>
    </row>
    <row r="884" spans="2:7" ht="15" thickBot="1" x14ac:dyDescent="0.35">
      <c r="B884" s="132" t="str">
        <f t="shared" ca="1" si="14"/>
        <v/>
      </c>
      <c r="C884" s="133" t="str">
        <f ca="1">'Loan 1'!D899</f>
        <v/>
      </c>
      <c r="D884" s="133" t="str">
        <f ca="1">'Loan 2'!D899</f>
        <v/>
      </c>
      <c r="E884" s="133" t="str">
        <f ca="1">'Loan 3'!D899</f>
        <v/>
      </c>
      <c r="F884" s="133" t="str">
        <f ca="1">'Loan 4'!D899</f>
        <v/>
      </c>
      <c r="G884" s="133" t="str">
        <f ca="1">'Loan 5'!D899</f>
        <v/>
      </c>
    </row>
    <row r="885" spans="2:7" ht="15" thickBot="1" x14ac:dyDescent="0.35">
      <c r="B885" s="132" t="str">
        <f t="shared" ca="1" si="14"/>
        <v/>
      </c>
      <c r="C885" s="133" t="str">
        <f ca="1">'Loan 1'!D900</f>
        <v/>
      </c>
      <c r="D885" s="133" t="str">
        <f ca="1">'Loan 2'!D900</f>
        <v/>
      </c>
      <c r="E885" s="133" t="str">
        <f ca="1">'Loan 3'!D900</f>
        <v/>
      </c>
      <c r="F885" s="133" t="str">
        <f ca="1">'Loan 4'!D900</f>
        <v/>
      </c>
      <c r="G885" s="133" t="str">
        <f ca="1">'Loan 5'!D900</f>
        <v/>
      </c>
    </row>
    <row r="886" spans="2:7" ht="15" thickBot="1" x14ac:dyDescent="0.35">
      <c r="B886" s="132" t="str">
        <f t="shared" ca="1" si="14"/>
        <v/>
      </c>
      <c r="C886" s="133" t="str">
        <f ca="1">'Loan 1'!D901</f>
        <v/>
      </c>
      <c r="D886" s="133" t="str">
        <f ca="1">'Loan 2'!D901</f>
        <v/>
      </c>
      <c r="E886" s="133" t="str">
        <f ca="1">'Loan 3'!D901</f>
        <v/>
      </c>
      <c r="F886" s="133" t="str">
        <f ca="1">'Loan 4'!D901</f>
        <v/>
      </c>
      <c r="G886" s="133" t="str">
        <f ca="1">'Loan 5'!D901</f>
        <v/>
      </c>
    </row>
    <row r="887" spans="2:7" ht="15" thickBot="1" x14ac:dyDescent="0.35">
      <c r="B887" s="132" t="str">
        <f t="shared" ca="1" si="14"/>
        <v/>
      </c>
      <c r="C887" s="133" t="str">
        <f ca="1">'Loan 1'!D902</f>
        <v/>
      </c>
      <c r="D887" s="133" t="str">
        <f ca="1">'Loan 2'!D902</f>
        <v/>
      </c>
      <c r="E887" s="133" t="str">
        <f ca="1">'Loan 3'!D902</f>
        <v/>
      </c>
      <c r="F887" s="133" t="str">
        <f ca="1">'Loan 4'!D902</f>
        <v/>
      </c>
      <c r="G887" s="133" t="str">
        <f ca="1">'Loan 5'!D902</f>
        <v/>
      </c>
    </row>
    <row r="888" spans="2:7" ht="15" thickBot="1" x14ac:dyDescent="0.35">
      <c r="B888" s="132" t="str">
        <f t="shared" ca="1" si="14"/>
        <v/>
      </c>
      <c r="C888" s="133" t="str">
        <f ca="1">'Loan 1'!D903</f>
        <v/>
      </c>
      <c r="D888" s="133" t="str">
        <f ca="1">'Loan 2'!D903</f>
        <v/>
      </c>
      <c r="E888" s="133" t="str">
        <f ca="1">'Loan 3'!D903</f>
        <v/>
      </c>
      <c r="F888" s="133" t="str">
        <f ca="1">'Loan 4'!D903</f>
        <v/>
      </c>
      <c r="G888" s="133" t="str">
        <f ca="1">'Loan 5'!D903</f>
        <v/>
      </c>
    </row>
    <row r="889" spans="2:7" ht="15" thickBot="1" x14ac:dyDescent="0.35">
      <c r="B889" s="132" t="str">
        <f t="shared" ca="1" si="14"/>
        <v/>
      </c>
      <c r="C889" s="133" t="str">
        <f ca="1">'Loan 1'!D904</f>
        <v/>
      </c>
      <c r="D889" s="133" t="str">
        <f ca="1">'Loan 2'!D904</f>
        <v/>
      </c>
      <c r="E889" s="133" t="str">
        <f ca="1">'Loan 3'!D904</f>
        <v/>
      </c>
      <c r="F889" s="133" t="str">
        <f ca="1">'Loan 4'!D904</f>
        <v/>
      </c>
      <c r="G889" s="133" t="str">
        <f ca="1">'Loan 5'!D904</f>
        <v/>
      </c>
    </row>
    <row r="890" spans="2:7" ht="15" thickBot="1" x14ac:dyDescent="0.35">
      <c r="B890" s="132" t="str">
        <f t="shared" ca="1" si="14"/>
        <v/>
      </c>
      <c r="C890" s="133" t="str">
        <f ca="1">'Loan 1'!D905</f>
        <v/>
      </c>
      <c r="D890" s="133" t="str">
        <f ca="1">'Loan 2'!D905</f>
        <v/>
      </c>
      <c r="E890" s="133" t="str">
        <f ca="1">'Loan 3'!D905</f>
        <v/>
      </c>
      <c r="F890" s="133" t="str">
        <f ca="1">'Loan 4'!D905</f>
        <v/>
      </c>
      <c r="G890" s="133" t="str">
        <f ca="1">'Loan 5'!D905</f>
        <v/>
      </c>
    </row>
    <row r="891" spans="2:7" ht="15" thickBot="1" x14ac:dyDescent="0.35">
      <c r="B891" s="132" t="str">
        <f t="shared" ca="1" si="14"/>
        <v/>
      </c>
      <c r="C891" s="133" t="str">
        <f ca="1">'Loan 1'!D906</f>
        <v/>
      </c>
      <c r="D891" s="133" t="str">
        <f ca="1">'Loan 2'!D906</f>
        <v/>
      </c>
      <c r="E891" s="133" t="str">
        <f ca="1">'Loan 3'!D906</f>
        <v/>
      </c>
      <c r="F891" s="133" t="str">
        <f ca="1">'Loan 4'!D906</f>
        <v/>
      </c>
      <c r="G891" s="133" t="str">
        <f ca="1">'Loan 5'!D906</f>
        <v/>
      </c>
    </row>
    <row r="892" spans="2:7" ht="15" thickBot="1" x14ac:dyDescent="0.35">
      <c r="B892" s="132" t="str">
        <f t="shared" ca="1" si="14"/>
        <v/>
      </c>
      <c r="C892" s="133" t="str">
        <f ca="1">'Loan 1'!D907</f>
        <v/>
      </c>
      <c r="D892" s="133" t="str">
        <f ca="1">'Loan 2'!D907</f>
        <v/>
      </c>
      <c r="E892" s="133" t="str">
        <f ca="1">'Loan 3'!D907</f>
        <v/>
      </c>
      <c r="F892" s="133" t="str">
        <f ca="1">'Loan 4'!D907</f>
        <v/>
      </c>
      <c r="G892" s="133" t="str">
        <f ca="1">'Loan 5'!D907</f>
        <v/>
      </c>
    </row>
    <row r="893" spans="2:7" ht="15" thickBot="1" x14ac:dyDescent="0.35">
      <c r="B893" s="132" t="str">
        <f t="shared" ca="1" si="14"/>
        <v/>
      </c>
      <c r="C893" s="133" t="str">
        <f ca="1">'Loan 1'!D908</f>
        <v/>
      </c>
      <c r="D893" s="133" t="str">
        <f ca="1">'Loan 2'!D908</f>
        <v/>
      </c>
      <c r="E893" s="133" t="str">
        <f ca="1">'Loan 3'!D908</f>
        <v/>
      </c>
      <c r="F893" s="133" t="str">
        <f ca="1">'Loan 4'!D908</f>
        <v/>
      </c>
      <c r="G893" s="133" t="str">
        <f ca="1">'Loan 5'!D908</f>
        <v/>
      </c>
    </row>
    <row r="894" spans="2:7" ht="15" thickBot="1" x14ac:dyDescent="0.35">
      <c r="B894" s="132" t="str">
        <f t="shared" ca="1" si="14"/>
        <v/>
      </c>
      <c r="C894" s="133" t="str">
        <f ca="1">'Loan 1'!D909</f>
        <v/>
      </c>
      <c r="D894" s="133" t="str">
        <f ca="1">'Loan 2'!D909</f>
        <v/>
      </c>
      <c r="E894" s="133" t="str">
        <f ca="1">'Loan 3'!D909</f>
        <v/>
      </c>
      <c r="F894" s="133" t="str">
        <f ca="1">'Loan 4'!D909</f>
        <v/>
      </c>
      <c r="G894" s="133" t="str">
        <f ca="1">'Loan 5'!D909</f>
        <v/>
      </c>
    </row>
    <row r="895" spans="2:7" ht="15" thickBot="1" x14ac:dyDescent="0.35">
      <c r="B895" s="132" t="str">
        <f t="shared" ca="1" si="14"/>
        <v/>
      </c>
      <c r="C895" s="133" t="str">
        <f ca="1">'Loan 1'!D910</f>
        <v/>
      </c>
      <c r="D895" s="133" t="str">
        <f ca="1">'Loan 2'!D910</f>
        <v/>
      </c>
      <c r="E895" s="133" t="str">
        <f ca="1">'Loan 3'!D910</f>
        <v/>
      </c>
      <c r="F895" s="133" t="str">
        <f ca="1">'Loan 4'!D910</f>
        <v/>
      </c>
      <c r="G895" s="133" t="str">
        <f ca="1">'Loan 5'!D910</f>
        <v/>
      </c>
    </row>
    <row r="896" spans="2:7" ht="15" thickBot="1" x14ac:dyDescent="0.35">
      <c r="B896" s="132" t="str">
        <f t="shared" ca="1" si="14"/>
        <v/>
      </c>
      <c r="C896" s="133" t="str">
        <f ca="1">'Loan 1'!D911</f>
        <v/>
      </c>
      <c r="D896" s="133" t="str">
        <f ca="1">'Loan 2'!D911</f>
        <v/>
      </c>
      <c r="E896" s="133" t="str">
        <f ca="1">'Loan 3'!D911</f>
        <v/>
      </c>
      <c r="F896" s="133" t="str">
        <f ca="1">'Loan 4'!D911</f>
        <v/>
      </c>
      <c r="G896" s="133" t="str">
        <f ca="1">'Loan 5'!D911</f>
        <v/>
      </c>
    </row>
    <row r="897" spans="2:7" ht="15" thickBot="1" x14ac:dyDescent="0.35">
      <c r="B897" s="132" t="str">
        <f t="shared" ca="1" si="14"/>
        <v/>
      </c>
      <c r="C897" s="133" t="str">
        <f ca="1">'Loan 1'!D912</f>
        <v/>
      </c>
      <c r="D897" s="133" t="str">
        <f ca="1">'Loan 2'!D912</f>
        <v/>
      </c>
      <c r="E897" s="133" t="str">
        <f ca="1">'Loan 3'!D912</f>
        <v/>
      </c>
      <c r="F897" s="133" t="str">
        <f ca="1">'Loan 4'!D912</f>
        <v/>
      </c>
      <c r="G897" s="133" t="str">
        <f ca="1">'Loan 5'!D912</f>
        <v/>
      </c>
    </row>
    <row r="898" spans="2:7" ht="15" thickBot="1" x14ac:dyDescent="0.35">
      <c r="B898" s="132" t="str">
        <f t="shared" ca="1" si="14"/>
        <v/>
      </c>
      <c r="C898" s="133" t="str">
        <f ca="1">'Loan 1'!D913</f>
        <v/>
      </c>
      <c r="D898" s="133" t="str">
        <f ca="1">'Loan 2'!D913</f>
        <v/>
      </c>
      <c r="E898" s="133" t="str">
        <f ca="1">'Loan 3'!D913</f>
        <v/>
      </c>
      <c r="F898" s="133" t="str">
        <f ca="1">'Loan 4'!D913</f>
        <v/>
      </c>
      <c r="G898" s="133" t="str">
        <f ca="1">'Loan 5'!D913</f>
        <v/>
      </c>
    </row>
    <row r="899" spans="2:7" ht="15" thickBot="1" x14ac:dyDescent="0.35">
      <c r="B899" s="132" t="str">
        <f t="shared" ca="1" si="14"/>
        <v/>
      </c>
      <c r="C899" s="133" t="str">
        <f ca="1">'Loan 1'!D914</f>
        <v/>
      </c>
      <c r="D899" s="133" t="str">
        <f ca="1">'Loan 2'!D914</f>
        <v/>
      </c>
      <c r="E899" s="133" t="str">
        <f ca="1">'Loan 3'!D914</f>
        <v/>
      </c>
      <c r="F899" s="133" t="str">
        <f ca="1">'Loan 4'!D914</f>
        <v/>
      </c>
      <c r="G899" s="133" t="str">
        <f ca="1">'Loan 5'!D914</f>
        <v/>
      </c>
    </row>
    <row r="900" spans="2:7" ht="15" thickBot="1" x14ac:dyDescent="0.35">
      <c r="B900" s="132" t="str">
        <f t="shared" ca="1" si="14"/>
        <v/>
      </c>
      <c r="C900" s="133" t="str">
        <f ca="1">'Loan 1'!D915</f>
        <v/>
      </c>
      <c r="D900" s="133" t="str">
        <f ca="1">'Loan 2'!D915</f>
        <v/>
      </c>
      <c r="E900" s="133" t="str">
        <f ca="1">'Loan 3'!D915</f>
        <v/>
      </c>
      <c r="F900" s="133" t="str">
        <f ca="1">'Loan 4'!D915</f>
        <v/>
      </c>
      <c r="G900" s="133" t="str">
        <f ca="1">'Loan 5'!D915</f>
        <v/>
      </c>
    </row>
    <row r="901" spans="2:7" ht="15" thickBot="1" x14ac:dyDescent="0.35">
      <c r="B901" s="132" t="str">
        <f t="shared" ca="1" si="14"/>
        <v/>
      </c>
      <c r="C901" s="133" t="str">
        <f ca="1">'Loan 1'!D916</f>
        <v/>
      </c>
      <c r="D901" s="133" t="str">
        <f ca="1">'Loan 2'!D916</f>
        <v/>
      </c>
      <c r="E901" s="133" t="str">
        <f ca="1">'Loan 3'!D916</f>
        <v/>
      </c>
      <c r="F901" s="133" t="str">
        <f ca="1">'Loan 4'!D916</f>
        <v/>
      </c>
      <c r="G901" s="133" t="str">
        <f ca="1">'Loan 5'!D916</f>
        <v/>
      </c>
    </row>
    <row r="902" spans="2:7" ht="15" thickBot="1" x14ac:dyDescent="0.35">
      <c r="B902" s="132" t="str">
        <f t="shared" ca="1" si="14"/>
        <v/>
      </c>
      <c r="C902" s="133" t="str">
        <f ca="1">'Loan 1'!D917</f>
        <v/>
      </c>
      <c r="D902" s="133" t="str">
        <f ca="1">'Loan 2'!D917</f>
        <v/>
      </c>
      <c r="E902" s="133" t="str">
        <f ca="1">'Loan 3'!D917</f>
        <v/>
      </c>
      <c r="F902" s="133" t="str">
        <f ca="1">'Loan 4'!D917</f>
        <v/>
      </c>
      <c r="G902" s="133" t="str">
        <f ca="1">'Loan 5'!D917</f>
        <v/>
      </c>
    </row>
    <row r="903" spans="2:7" ht="15" thickBot="1" x14ac:dyDescent="0.35">
      <c r="B903" s="132" t="str">
        <f t="shared" ca="1" si="14"/>
        <v/>
      </c>
      <c r="C903" s="133" t="str">
        <f ca="1">'Loan 1'!D918</f>
        <v/>
      </c>
      <c r="D903" s="133" t="str">
        <f ca="1">'Loan 2'!D918</f>
        <v/>
      </c>
      <c r="E903" s="133" t="str">
        <f ca="1">'Loan 3'!D918</f>
        <v/>
      </c>
      <c r="F903" s="133" t="str">
        <f ca="1">'Loan 4'!D918</f>
        <v/>
      </c>
      <c r="G903" s="133" t="str">
        <f ca="1">'Loan 5'!D918</f>
        <v/>
      </c>
    </row>
    <row r="904" spans="2:7" ht="15" thickBot="1" x14ac:dyDescent="0.35">
      <c r="B904" s="132" t="str">
        <f t="shared" ca="1" si="14"/>
        <v/>
      </c>
      <c r="C904" s="133" t="str">
        <f ca="1">'Loan 1'!D919</f>
        <v/>
      </c>
      <c r="D904" s="133" t="str">
        <f ca="1">'Loan 2'!D919</f>
        <v/>
      </c>
      <c r="E904" s="133" t="str">
        <f ca="1">'Loan 3'!D919</f>
        <v/>
      </c>
      <c r="F904" s="133" t="str">
        <f ca="1">'Loan 4'!D919</f>
        <v/>
      </c>
      <c r="G904" s="133" t="str">
        <f ca="1">'Loan 5'!D919</f>
        <v/>
      </c>
    </row>
    <row r="905" spans="2:7" ht="15" thickBot="1" x14ac:dyDescent="0.35">
      <c r="B905" s="132" t="str">
        <f t="shared" ca="1" si="14"/>
        <v/>
      </c>
      <c r="C905" s="133" t="str">
        <f ca="1">'Loan 1'!D920</f>
        <v/>
      </c>
      <c r="D905" s="133" t="str">
        <f ca="1">'Loan 2'!D920</f>
        <v/>
      </c>
      <c r="E905" s="133" t="str">
        <f ca="1">'Loan 3'!D920</f>
        <v/>
      </c>
      <c r="F905" s="133" t="str">
        <f ca="1">'Loan 4'!D920</f>
        <v/>
      </c>
      <c r="G905" s="133" t="str">
        <f ca="1">'Loan 5'!D920</f>
        <v/>
      </c>
    </row>
    <row r="906" spans="2:7" ht="15" thickBot="1" x14ac:dyDescent="0.35">
      <c r="B906" s="132" t="str">
        <f t="shared" ca="1" si="14"/>
        <v/>
      </c>
      <c r="C906" s="133" t="str">
        <f ca="1">'Loan 1'!D921</f>
        <v/>
      </c>
      <c r="D906" s="133" t="str">
        <f ca="1">'Loan 2'!D921</f>
        <v/>
      </c>
      <c r="E906" s="133" t="str">
        <f ca="1">'Loan 3'!D921</f>
        <v/>
      </c>
      <c r="F906" s="133" t="str">
        <f ca="1">'Loan 4'!D921</f>
        <v/>
      </c>
      <c r="G906" s="133" t="str">
        <f ca="1">'Loan 5'!D921</f>
        <v/>
      </c>
    </row>
    <row r="907" spans="2:7" ht="15" thickBot="1" x14ac:dyDescent="0.35">
      <c r="B907" s="132" t="str">
        <f t="shared" ref="B907:B970" ca="1" si="15">IF(AND(C907="",D907="",E907="",F907="",G907=""),"",B906+1)</f>
        <v/>
      </c>
      <c r="C907" s="133" t="str">
        <f ca="1">'Loan 1'!D922</f>
        <v/>
      </c>
      <c r="D907" s="133" t="str">
        <f ca="1">'Loan 2'!D922</f>
        <v/>
      </c>
      <c r="E907" s="133" t="str">
        <f ca="1">'Loan 3'!D922</f>
        <v/>
      </c>
      <c r="F907" s="133" t="str">
        <f ca="1">'Loan 4'!D922</f>
        <v/>
      </c>
      <c r="G907" s="133" t="str">
        <f ca="1">'Loan 5'!D922</f>
        <v/>
      </c>
    </row>
    <row r="908" spans="2:7" ht="15" thickBot="1" x14ac:dyDescent="0.35">
      <c r="B908" s="132" t="str">
        <f t="shared" ca="1" si="15"/>
        <v/>
      </c>
      <c r="C908" s="133" t="str">
        <f ca="1">'Loan 1'!D923</f>
        <v/>
      </c>
      <c r="D908" s="133" t="str">
        <f ca="1">'Loan 2'!D923</f>
        <v/>
      </c>
      <c r="E908" s="133" t="str">
        <f ca="1">'Loan 3'!D923</f>
        <v/>
      </c>
      <c r="F908" s="133" t="str">
        <f ca="1">'Loan 4'!D923</f>
        <v/>
      </c>
      <c r="G908" s="133" t="str">
        <f ca="1">'Loan 5'!D923</f>
        <v/>
      </c>
    </row>
    <row r="909" spans="2:7" ht="15" thickBot="1" x14ac:dyDescent="0.35">
      <c r="B909" s="132" t="str">
        <f t="shared" ca="1" si="15"/>
        <v/>
      </c>
      <c r="C909" s="133" t="str">
        <f ca="1">'Loan 1'!D924</f>
        <v/>
      </c>
      <c r="D909" s="133" t="str">
        <f ca="1">'Loan 2'!D924</f>
        <v/>
      </c>
      <c r="E909" s="133" t="str">
        <f ca="1">'Loan 3'!D924</f>
        <v/>
      </c>
      <c r="F909" s="133" t="str">
        <f ca="1">'Loan 4'!D924</f>
        <v/>
      </c>
      <c r="G909" s="133" t="str">
        <f ca="1">'Loan 5'!D924</f>
        <v/>
      </c>
    </row>
    <row r="910" spans="2:7" ht="15" thickBot="1" x14ac:dyDescent="0.35">
      <c r="B910" s="132" t="str">
        <f t="shared" ca="1" si="15"/>
        <v/>
      </c>
      <c r="C910" s="133" t="str">
        <f ca="1">'Loan 1'!D925</f>
        <v/>
      </c>
      <c r="D910" s="133" t="str">
        <f ca="1">'Loan 2'!D925</f>
        <v/>
      </c>
      <c r="E910" s="133" t="str">
        <f ca="1">'Loan 3'!D925</f>
        <v/>
      </c>
      <c r="F910" s="133" t="str">
        <f ca="1">'Loan 4'!D925</f>
        <v/>
      </c>
      <c r="G910" s="133" t="str">
        <f ca="1">'Loan 5'!D925</f>
        <v/>
      </c>
    </row>
    <row r="911" spans="2:7" ht="15" thickBot="1" x14ac:dyDescent="0.35">
      <c r="B911" s="132" t="str">
        <f t="shared" ca="1" si="15"/>
        <v/>
      </c>
      <c r="C911" s="133" t="str">
        <f ca="1">'Loan 1'!D926</f>
        <v/>
      </c>
      <c r="D911" s="133" t="str">
        <f ca="1">'Loan 2'!D926</f>
        <v/>
      </c>
      <c r="E911" s="133" t="str">
        <f ca="1">'Loan 3'!D926</f>
        <v/>
      </c>
      <c r="F911" s="133" t="str">
        <f ca="1">'Loan 4'!D926</f>
        <v/>
      </c>
      <c r="G911" s="133" t="str">
        <f ca="1">'Loan 5'!D926</f>
        <v/>
      </c>
    </row>
    <row r="912" spans="2:7" ht="15" thickBot="1" x14ac:dyDescent="0.35">
      <c r="B912" s="132" t="str">
        <f t="shared" ca="1" si="15"/>
        <v/>
      </c>
      <c r="C912" s="133" t="str">
        <f ca="1">'Loan 1'!D927</f>
        <v/>
      </c>
      <c r="D912" s="133" t="str">
        <f ca="1">'Loan 2'!D927</f>
        <v/>
      </c>
      <c r="E912" s="133" t="str">
        <f ca="1">'Loan 3'!D927</f>
        <v/>
      </c>
      <c r="F912" s="133" t="str">
        <f ca="1">'Loan 4'!D927</f>
        <v/>
      </c>
      <c r="G912" s="133" t="str">
        <f ca="1">'Loan 5'!D927</f>
        <v/>
      </c>
    </row>
    <row r="913" spans="2:7" ht="15" thickBot="1" x14ac:dyDescent="0.35">
      <c r="B913" s="132" t="str">
        <f t="shared" ca="1" si="15"/>
        <v/>
      </c>
      <c r="C913" s="133" t="str">
        <f ca="1">'Loan 1'!D928</f>
        <v/>
      </c>
      <c r="D913" s="133" t="str">
        <f ca="1">'Loan 2'!D928</f>
        <v/>
      </c>
      <c r="E913" s="133" t="str">
        <f ca="1">'Loan 3'!D928</f>
        <v/>
      </c>
      <c r="F913" s="133" t="str">
        <f ca="1">'Loan 4'!D928</f>
        <v/>
      </c>
      <c r="G913" s="133" t="str">
        <f ca="1">'Loan 5'!D928</f>
        <v/>
      </c>
    </row>
    <row r="914" spans="2:7" ht="15" thickBot="1" x14ac:dyDescent="0.35">
      <c r="B914" s="132" t="str">
        <f t="shared" ca="1" si="15"/>
        <v/>
      </c>
      <c r="C914" s="133" t="str">
        <f ca="1">'Loan 1'!D929</f>
        <v/>
      </c>
      <c r="D914" s="133" t="str">
        <f ca="1">'Loan 2'!D929</f>
        <v/>
      </c>
      <c r="E914" s="133" t="str">
        <f ca="1">'Loan 3'!D929</f>
        <v/>
      </c>
      <c r="F914" s="133" t="str">
        <f ca="1">'Loan 4'!D929</f>
        <v/>
      </c>
      <c r="G914" s="133" t="str">
        <f ca="1">'Loan 5'!D929</f>
        <v/>
      </c>
    </row>
    <row r="915" spans="2:7" ht="15" thickBot="1" x14ac:dyDescent="0.35">
      <c r="B915" s="132" t="str">
        <f t="shared" ca="1" si="15"/>
        <v/>
      </c>
      <c r="C915" s="133" t="str">
        <f ca="1">'Loan 1'!D930</f>
        <v/>
      </c>
      <c r="D915" s="133" t="str">
        <f ca="1">'Loan 2'!D930</f>
        <v/>
      </c>
      <c r="E915" s="133" t="str">
        <f ca="1">'Loan 3'!D930</f>
        <v/>
      </c>
      <c r="F915" s="133" t="str">
        <f ca="1">'Loan 4'!D930</f>
        <v/>
      </c>
      <c r="G915" s="133" t="str">
        <f ca="1">'Loan 5'!D930</f>
        <v/>
      </c>
    </row>
    <row r="916" spans="2:7" ht="15" thickBot="1" x14ac:dyDescent="0.35">
      <c r="B916" s="132" t="str">
        <f t="shared" ca="1" si="15"/>
        <v/>
      </c>
      <c r="C916" s="133" t="str">
        <f ca="1">'Loan 1'!D931</f>
        <v/>
      </c>
      <c r="D916" s="133" t="str">
        <f ca="1">'Loan 2'!D931</f>
        <v/>
      </c>
      <c r="E916" s="133" t="str">
        <f ca="1">'Loan 3'!D931</f>
        <v/>
      </c>
      <c r="F916" s="133" t="str">
        <f ca="1">'Loan 4'!D931</f>
        <v/>
      </c>
      <c r="G916" s="133" t="str">
        <f ca="1">'Loan 5'!D931</f>
        <v/>
      </c>
    </row>
    <row r="917" spans="2:7" ht="15" thickBot="1" x14ac:dyDescent="0.35">
      <c r="B917" s="132" t="str">
        <f t="shared" ca="1" si="15"/>
        <v/>
      </c>
      <c r="C917" s="133" t="str">
        <f ca="1">'Loan 1'!D932</f>
        <v/>
      </c>
      <c r="D917" s="133" t="str">
        <f ca="1">'Loan 2'!D932</f>
        <v/>
      </c>
      <c r="E917" s="133" t="str">
        <f ca="1">'Loan 3'!D932</f>
        <v/>
      </c>
      <c r="F917" s="133" t="str">
        <f ca="1">'Loan 4'!D932</f>
        <v/>
      </c>
      <c r="G917" s="133" t="str">
        <f ca="1">'Loan 5'!D932</f>
        <v/>
      </c>
    </row>
    <row r="918" spans="2:7" ht="15" thickBot="1" x14ac:dyDescent="0.35">
      <c r="B918" s="132" t="str">
        <f t="shared" ca="1" si="15"/>
        <v/>
      </c>
      <c r="C918" s="133" t="str">
        <f ca="1">'Loan 1'!D933</f>
        <v/>
      </c>
      <c r="D918" s="133" t="str">
        <f ca="1">'Loan 2'!D933</f>
        <v/>
      </c>
      <c r="E918" s="133" t="str">
        <f ca="1">'Loan 3'!D933</f>
        <v/>
      </c>
      <c r="F918" s="133" t="str">
        <f ca="1">'Loan 4'!D933</f>
        <v/>
      </c>
      <c r="G918" s="133" t="str">
        <f ca="1">'Loan 5'!D933</f>
        <v/>
      </c>
    </row>
    <row r="919" spans="2:7" ht="15" thickBot="1" x14ac:dyDescent="0.35">
      <c r="B919" s="132" t="str">
        <f t="shared" ca="1" si="15"/>
        <v/>
      </c>
      <c r="C919" s="133" t="str">
        <f ca="1">'Loan 1'!D934</f>
        <v/>
      </c>
      <c r="D919" s="133" t="str">
        <f ca="1">'Loan 2'!D934</f>
        <v/>
      </c>
      <c r="E919" s="133" t="str">
        <f ca="1">'Loan 3'!D934</f>
        <v/>
      </c>
      <c r="F919" s="133" t="str">
        <f ca="1">'Loan 4'!D934</f>
        <v/>
      </c>
      <c r="G919" s="133" t="str">
        <f ca="1">'Loan 5'!D934</f>
        <v/>
      </c>
    </row>
    <row r="920" spans="2:7" ht="15" thickBot="1" x14ac:dyDescent="0.35">
      <c r="B920" s="132" t="str">
        <f t="shared" ca="1" si="15"/>
        <v/>
      </c>
      <c r="C920" s="133" t="str">
        <f ca="1">'Loan 1'!D935</f>
        <v/>
      </c>
      <c r="D920" s="133" t="str">
        <f ca="1">'Loan 2'!D935</f>
        <v/>
      </c>
      <c r="E920" s="133" t="str">
        <f ca="1">'Loan 3'!D935</f>
        <v/>
      </c>
      <c r="F920" s="133" t="str">
        <f ca="1">'Loan 4'!D935</f>
        <v/>
      </c>
      <c r="G920" s="133" t="str">
        <f ca="1">'Loan 5'!D935</f>
        <v/>
      </c>
    </row>
    <row r="921" spans="2:7" ht="15" thickBot="1" x14ac:dyDescent="0.35">
      <c r="B921" s="132" t="str">
        <f t="shared" ca="1" si="15"/>
        <v/>
      </c>
      <c r="C921" s="133" t="str">
        <f ca="1">'Loan 1'!D936</f>
        <v/>
      </c>
      <c r="D921" s="133" t="str">
        <f ca="1">'Loan 2'!D936</f>
        <v/>
      </c>
      <c r="E921" s="133" t="str">
        <f ca="1">'Loan 3'!D936</f>
        <v/>
      </c>
      <c r="F921" s="133" t="str">
        <f ca="1">'Loan 4'!D936</f>
        <v/>
      </c>
      <c r="G921" s="133" t="str">
        <f ca="1">'Loan 5'!D936</f>
        <v/>
      </c>
    </row>
    <row r="922" spans="2:7" ht="15" thickBot="1" x14ac:dyDescent="0.35">
      <c r="B922" s="132" t="str">
        <f t="shared" ca="1" si="15"/>
        <v/>
      </c>
      <c r="C922" s="133" t="str">
        <f ca="1">'Loan 1'!D937</f>
        <v/>
      </c>
      <c r="D922" s="133" t="str">
        <f ca="1">'Loan 2'!D937</f>
        <v/>
      </c>
      <c r="E922" s="133" t="str">
        <f ca="1">'Loan 3'!D937</f>
        <v/>
      </c>
      <c r="F922" s="133" t="str">
        <f ca="1">'Loan 4'!D937</f>
        <v/>
      </c>
      <c r="G922" s="133" t="str">
        <f ca="1">'Loan 5'!D937</f>
        <v/>
      </c>
    </row>
    <row r="923" spans="2:7" ht="15" thickBot="1" x14ac:dyDescent="0.35">
      <c r="B923" s="132" t="str">
        <f t="shared" ca="1" si="15"/>
        <v/>
      </c>
      <c r="C923" s="133" t="str">
        <f ca="1">'Loan 1'!D938</f>
        <v/>
      </c>
      <c r="D923" s="133" t="str">
        <f ca="1">'Loan 2'!D938</f>
        <v/>
      </c>
      <c r="E923" s="133" t="str">
        <f ca="1">'Loan 3'!D938</f>
        <v/>
      </c>
      <c r="F923" s="133" t="str">
        <f ca="1">'Loan 4'!D938</f>
        <v/>
      </c>
      <c r="G923" s="133" t="str">
        <f ca="1">'Loan 5'!D938</f>
        <v/>
      </c>
    </row>
    <row r="924" spans="2:7" ht="15" thickBot="1" x14ac:dyDescent="0.35">
      <c r="B924" s="132" t="str">
        <f t="shared" ca="1" si="15"/>
        <v/>
      </c>
      <c r="C924" s="133" t="str">
        <f ca="1">'Loan 1'!D939</f>
        <v/>
      </c>
      <c r="D924" s="133" t="str">
        <f ca="1">'Loan 2'!D939</f>
        <v/>
      </c>
      <c r="E924" s="133" t="str">
        <f ca="1">'Loan 3'!D939</f>
        <v/>
      </c>
      <c r="F924" s="133" t="str">
        <f ca="1">'Loan 4'!D939</f>
        <v/>
      </c>
      <c r="G924" s="133" t="str">
        <f ca="1">'Loan 5'!D939</f>
        <v/>
      </c>
    </row>
    <row r="925" spans="2:7" ht="15" thickBot="1" x14ac:dyDescent="0.35">
      <c r="B925" s="132" t="str">
        <f t="shared" ca="1" si="15"/>
        <v/>
      </c>
      <c r="C925" s="133" t="str">
        <f ca="1">'Loan 1'!D940</f>
        <v/>
      </c>
      <c r="D925" s="133" t="str">
        <f ca="1">'Loan 2'!D940</f>
        <v/>
      </c>
      <c r="E925" s="133" t="str">
        <f ca="1">'Loan 3'!D940</f>
        <v/>
      </c>
      <c r="F925" s="133" t="str">
        <f ca="1">'Loan 4'!D940</f>
        <v/>
      </c>
      <c r="G925" s="133" t="str">
        <f ca="1">'Loan 5'!D940</f>
        <v/>
      </c>
    </row>
    <row r="926" spans="2:7" ht="15" thickBot="1" x14ac:dyDescent="0.35">
      <c r="B926" s="132" t="str">
        <f t="shared" ca="1" si="15"/>
        <v/>
      </c>
      <c r="C926" s="133" t="str">
        <f ca="1">'Loan 1'!D941</f>
        <v/>
      </c>
      <c r="D926" s="133" t="str">
        <f ca="1">'Loan 2'!D941</f>
        <v/>
      </c>
      <c r="E926" s="133" t="str">
        <f ca="1">'Loan 3'!D941</f>
        <v/>
      </c>
      <c r="F926" s="133" t="str">
        <f ca="1">'Loan 4'!D941</f>
        <v/>
      </c>
      <c r="G926" s="133" t="str">
        <f ca="1">'Loan 5'!D941</f>
        <v/>
      </c>
    </row>
    <row r="927" spans="2:7" ht="15" thickBot="1" x14ac:dyDescent="0.35">
      <c r="B927" s="132" t="str">
        <f t="shared" ca="1" si="15"/>
        <v/>
      </c>
      <c r="C927" s="133" t="str">
        <f ca="1">'Loan 1'!D942</f>
        <v/>
      </c>
      <c r="D927" s="133" t="str">
        <f ca="1">'Loan 2'!D942</f>
        <v/>
      </c>
      <c r="E927" s="133" t="str">
        <f ca="1">'Loan 3'!D942</f>
        <v/>
      </c>
      <c r="F927" s="133" t="str">
        <f ca="1">'Loan 4'!D942</f>
        <v/>
      </c>
      <c r="G927" s="133" t="str">
        <f ca="1">'Loan 5'!D942</f>
        <v/>
      </c>
    </row>
    <row r="928" spans="2:7" ht="15" thickBot="1" x14ac:dyDescent="0.35">
      <c r="B928" s="132" t="str">
        <f t="shared" ca="1" si="15"/>
        <v/>
      </c>
      <c r="C928" s="133" t="str">
        <f ca="1">'Loan 1'!D943</f>
        <v/>
      </c>
      <c r="D928" s="133" t="str">
        <f ca="1">'Loan 2'!D943</f>
        <v/>
      </c>
      <c r="E928" s="133" t="str">
        <f ca="1">'Loan 3'!D943</f>
        <v/>
      </c>
      <c r="F928" s="133" t="str">
        <f ca="1">'Loan 4'!D943</f>
        <v/>
      </c>
      <c r="G928" s="133" t="str">
        <f ca="1">'Loan 5'!D943</f>
        <v/>
      </c>
    </row>
    <row r="929" spans="2:7" ht="15" thickBot="1" x14ac:dyDescent="0.35">
      <c r="B929" s="132" t="str">
        <f t="shared" ca="1" si="15"/>
        <v/>
      </c>
      <c r="C929" s="133" t="str">
        <f ca="1">'Loan 1'!D944</f>
        <v/>
      </c>
      <c r="D929" s="133" t="str">
        <f ca="1">'Loan 2'!D944</f>
        <v/>
      </c>
      <c r="E929" s="133" t="str">
        <f ca="1">'Loan 3'!D944</f>
        <v/>
      </c>
      <c r="F929" s="133" t="str">
        <f ca="1">'Loan 4'!D944</f>
        <v/>
      </c>
      <c r="G929" s="133" t="str">
        <f ca="1">'Loan 5'!D944</f>
        <v/>
      </c>
    </row>
    <row r="930" spans="2:7" ht="15" thickBot="1" x14ac:dyDescent="0.35">
      <c r="B930" s="132" t="str">
        <f t="shared" ca="1" si="15"/>
        <v/>
      </c>
      <c r="C930" s="133" t="str">
        <f ca="1">'Loan 1'!D945</f>
        <v/>
      </c>
      <c r="D930" s="133" t="str">
        <f ca="1">'Loan 2'!D945</f>
        <v/>
      </c>
      <c r="E930" s="133" t="str">
        <f ca="1">'Loan 3'!D945</f>
        <v/>
      </c>
      <c r="F930" s="133" t="str">
        <f ca="1">'Loan 4'!D945</f>
        <v/>
      </c>
      <c r="G930" s="133" t="str">
        <f ca="1">'Loan 5'!D945</f>
        <v/>
      </c>
    </row>
    <row r="931" spans="2:7" ht="15" thickBot="1" x14ac:dyDescent="0.35">
      <c r="B931" s="132" t="str">
        <f t="shared" ca="1" si="15"/>
        <v/>
      </c>
      <c r="C931" s="133" t="str">
        <f ca="1">'Loan 1'!D946</f>
        <v/>
      </c>
      <c r="D931" s="133" t="str">
        <f ca="1">'Loan 2'!D946</f>
        <v/>
      </c>
      <c r="E931" s="133" t="str">
        <f ca="1">'Loan 3'!D946</f>
        <v/>
      </c>
      <c r="F931" s="133" t="str">
        <f ca="1">'Loan 4'!D946</f>
        <v/>
      </c>
      <c r="G931" s="133" t="str">
        <f ca="1">'Loan 5'!D946</f>
        <v/>
      </c>
    </row>
    <row r="932" spans="2:7" ht="15" thickBot="1" x14ac:dyDescent="0.35">
      <c r="B932" s="132" t="str">
        <f t="shared" ca="1" si="15"/>
        <v/>
      </c>
      <c r="C932" s="133" t="str">
        <f ca="1">'Loan 1'!D947</f>
        <v/>
      </c>
      <c r="D932" s="133" t="str">
        <f ca="1">'Loan 2'!D947</f>
        <v/>
      </c>
      <c r="E932" s="133" t="str">
        <f ca="1">'Loan 3'!D947</f>
        <v/>
      </c>
      <c r="F932" s="133" t="str">
        <f ca="1">'Loan 4'!D947</f>
        <v/>
      </c>
      <c r="G932" s="133" t="str">
        <f ca="1">'Loan 5'!D947</f>
        <v/>
      </c>
    </row>
    <row r="933" spans="2:7" ht="15" thickBot="1" x14ac:dyDescent="0.35">
      <c r="B933" s="132" t="str">
        <f t="shared" ca="1" si="15"/>
        <v/>
      </c>
      <c r="C933" s="133" t="str">
        <f ca="1">'Loan 1'!D948</f>
        <v/>
      </c>
      <c r="D933" s="133" t="str">
        <f ca="1">'Loan 2'!D948</f>
        <v/>
      </c>
      <c r="E933" s="133" t="str">
        <f ca="1">'Loan 3'!D948</f>
        <v/>
      </c>
      <c r="F933" s="133" t="str">
        <f ca="1">'Loan 4'!D948</f>
        <v/>
      </c>
      <c r="G933" s="133" t="str">
        <f ca="1">'Loan 5'!D948</f>
        <v/>
      </c>
    </row>
    <row r="934" spans="2:7" ht="15" thickBot="1" x14ac:dyDescent="0.35">
      <c r="B934" s="132" t="str">
        <f t="shared" ca="1" si="15"/>
        <v/>
      </c>
      <c r="C934" s="133" t="str">
        <f ca="1">'Loan 1'!D949</f>
        <v/>
      </c>
      <c r="D934" s="133" t="str">
        <f ca="1">'Loan 2'!D949</f>
        <v/>
      </c>
      <c r="E934" s="133" t="str">
        <f ca="1">'Loan 3'!D949</f>
        <v/>
      </c>
      <c r="F934" s="133" t="str">
        <f ca="1">'Loan 4'!D949</f>
        <v/>
      </c>
      <c r="G934" s="133" t="str">
        <f ca="1">'Loan 5'!D949</f>
        <v/>
      </c>
    </row>
    <row r="935" spans="2:7" ht="15" thickBot="1" x14ac:dyDescent="0.35">
      <c r="B935" s="132" t="str">
        <f t="shared" ca="1" si="15"/>
        <v/>
      </c>
      <c r="C935" s="133" t="str">
        <f ca="1">'Loan 1'!D950</f>
        <v/>
      </c>
      <c r="D935" s="133" t="str">
        <f ca="1">'Loan 2'!D950</f>
        <v/>
      </c>
      <c r="E935" s="133" t="str">
        <f ca="1">'Loan 3'!D950</f>
        <v/>
      </c>
      <c r="F935" s="133" t="str">
        <f ca="1">'Loan 4'!D950</f>
        <v/>
      </c>
      <c r="G935" s="133" t="str">
        <f ca="1">'Loan 5'!D950</f>
        <v/>
      </c>
    </row>
    <row r="936" spans="2:7" ht="15" thickBot="1" x14ac:dyDescent="0.35">
      <c r="B936" s="132" t="str">
        <f t="shared" ca="1" si="15"/>
        <v/>
      </c>
      <c r="C936" s="133" t="str">
        <f ca="1">'Loan 1'!D951</f>
        <v/>
      </c>
      <c r="D936" s="133" t="str">
        <f ca="1">'Loan 2'!D951</f>
        <v/>
      </c>
      <c r="E936" s="133" t="str">
        <f ca="1">'Loan 3'!D951</f>
        <v/>
      </c>
      <c r="F936" s="133" t="str">
        <f ca="1">'Loan 4'!D951</f>
        <v/>
      </c>
      <c r="G936" s="133" t="str">
        <f ca="1">'Loan 5'!D951</f>
        <v/>
      </c>
    </row>
    <row r="937" spans="2:7" ht="15" thickBot="1" x14ac:dyDescent="0.35">
      <c r="B937" s="132" t="str">
        <f t="shared" ca="1" si="15"/>
        <v/>
      </c>
      <c r="C937" s="133" t="str">
        <f ca="1">'Loan 1'!D952</f>
        <v/>
      </c>
      <c r="D937" s="133" t="str">
        <f ca="1">'Loan 2'!D952</f>
        <v/>
      </c>
      <c r="E937" s="133" t="str">
        <f ca="1">'Loan 3'!D952</f>
        <v/>
      </c>
      <c r="F937" s="133" t="str">
        <f ca="1">'Loan 4'!D952</f>
        <v/>
      </c>
      <c r="G937" s="133" t="str">
        <f ca="1">'Loan 5'!D952</f>
        <v/>
      </c>
    </row>
    <row r="938" spans="2:7" ht="15" thickBot="1" x14ac:dyDescent="0.35">
      <c r="B938" s="132" t="str">
        <f t="shared" ca="1" si="15"/>
        <v/>
      </c>
      <c r="C938" s="133" t="str">
        <f ca="1">'Loan 1'!D953</f>
        <v/>
      </c>
      <c r="D938" s="133" t="str">
        <f ca="1">'Loan 2'!D953</f>
        <v/>
      </c>
      <c r="E938" s="133" t="str">
        <f ca="1">'Loan 3'!D953</f>
        <v/>
      </c>
      <c r="F938" s="133" t="str">
        <f ca="1">'Loan 4'!D953</f>
        <v/>
      </c>
      <c r="G938" s="133" t="str">
        <f ca="1">'Loan 5'!D953</f>
        <v/>
      </c>
    </row>
    <row r="939" spans="2:7" ht="15" thickBot="1" x14ac:dyDescent="0.35">
      <c r="B939" s="132" t="str">
        <f t="shared" ca="1" si="15"/>
        <v/>
      </c>
      <c r="C939" s="133" t="str">
        <f ca="1">'Loan 1'!D954</f>
        <v/>
      </c>
      <c r="D939" s="133" t="str">
        <f ca="1">'Loan 2'!D954</f>
        <v/>
      </c>
      <c r="E939" s="133" t="str">
        <f ca="1">'Loan 3'!D954</f>
        <v/>
      </c>
      <c r="F939" s="133" t="str">
        <f ca="1">'Loan 4'!D954</f>
        <v/>
      </c>
      <c r="G939" s="133" t="str">
        <f ca="1">'Loan 5'!D954</f>
        <v/>
      </c>
    </row>
    <row r="940" spans="2:7" ht="15" thickBot="1" x14ac:dyDescent="0.35">
      <c r="B940" s="132" t="str">
        <f t="shared" ca="1" si="15"/>
        <v/>
      </c>
      <c r="C940" s="133" t="str">
        <f ca="1">'Loan 1'!D955</f>
        <v/>
      </c>
      <c r="D940" s="133" t="str">
        <f ca="1">'Loan 2'!D955</f>
        <v/>
      </c>
      <c r="E940" s="133" t="str">
        <f ca="1">'Loan 3'!D955</f>
        <v/>
      </c>
      <c r="F940" s="133" t="str">
        <f ca="1">'Loan 4'!D955</f>
        <v/>
      </c>
      <c r="G940" s="133" t="str">
        <f ca="1">'Loan 5'!D955</f>
        <v/>
      </c>
    </row>
    <row r="941" spans="2:7" ht="15" thickBot="1" x14ac:dyDescent="0.35">
      <c r="B941" s="132" t="str">
        <f t="shared" ca="1" si="15"/>
        <v/>
      </c>
      <c r="C941" s="133" t="str">
        <f ca="1">'Loan 1'!D956</f>
        <v/>
      </c>
      <c r="D941" s="133" t="str">
        <f ca="1">'Loan 2'!D956</f>
        <v/>
      </c>
      <c r="E941" s="133" t="str">
        <f ca="1">'Loan 3'!D956</f>
        <v/>
      </c>
      <c r="F941" s="133" t="str">
        <f ca="1">'Loan 4'!D956</f>
        <v/>
      </c>
      <c r="G941" s="133" t="str">
        <f ca="1">'Loan 5'!D956</f>
        <v/>
      </c>
    </row>
    <row r="942" spans="2:7" ht="15" thickBot="1" x14ac:dyDescent="0.35">
      <c r="B942" s="132" t="str">
        <f t="shared" ca="1" si="15"/>
        <v/>
      </c>
      <c r="C942" s="133" t="str">
        <f ca="1">'Loan 1'!D957</f>
        <v/>
      </c>
      <c r="D942" s="133" t="str">
        <f ca="1">'Loan 2'!D957</f>
        <v/>
      </c>
      <c r="E942" s="133" t="str">
        <f ca="1">'Loan 3'!D957</f>
        <v/>
      </c>
      <c r="F942" s="133" t="str">
        <f ca="1">'Loan 4'!D957</f>
        <v/>
      </c>
      <c r="G942" s="133" t="str">
        <f ca="1">'Loan 5'!D957</f>
        <v/>
      </c>
    </row>
    <row r="943" spans="2:7" ht="15" thickBot="1" x14ac:dyDescent="0.35">
      <c r="B943" s="132" t="str">
        <f t="shared" ca="1" si="15"/>
        <v/>
      </c>
      <c r="C943" s="133" t="str">
        <f ca="1">'Loan 1'!D958</f>
        <v/>
      </c>
      <c r="D943" s="133" t="str">
        <f ca="1">'Loan 2'!D958</f>
        <v/>
      </c>
      <c r="E943" s="133" t="str">
        <f ca="1">'Loan 3'!D958</f>
        <v/>
      </c>
      <c r="F943" s="133" t="str">
        <f ca="1">'Loan 4'!D958</f>
        <v/>
      </c>
      <c r="G943" s="133" t="str">
        <f ca="1">'Loan 5'!D958</f>
        <v/>
      </c>
    </row>
    <row r="944" spans="2:7" ht="15" thickBot="1" x14ac:dyDescent="0.35">
      <c r="B944" s="132" t="str">
        <f t="shared" ca="1" si="15"/>
        <v/>
      </c>
      <c r="C944" s="133" t="str">
        <f ca="1">'Loan 1'!D959</f>
        <v/>
      </c>
      <c r="D944" s="133" t="str">
        <f ca="1">'Loan 2'!D959</f>
        <v/>
      </c>
      <c r="E944" s="133" t="str">
        <f ca="1">'Loan 3'!D959</f>
        <v/>
      </c>
      <c r="F944" s="133" t="str">
        <f ca="1">'Loan 4'!D959</f>
        <v/>
      </c>
      <c r="G944" s="133" t="str">
        <f ca="1">'Loan 5'!D959</f>
        <v/>
      </c>
    </row>
    <row r="945" spans="2:7" ht="15" thickBot="1" x14ac:dyDescent="0.35">
      <c r="B945" s="132" t="str">
        <f t="shared" ca="1" si="15"/>
        <v/>
      </c>
      <c r="C945" s="133" t="str">
        <f ca="1">'Loan 1'!D960</f>
        <v/>
      </c>
      <c r="D945" s="133" t="str">
        <f ca="1">'Loan 2'!D960</f>
        <v/>
      </c>
      <c r="E945" s="133" t="str">
        <f ca="1">'Loan 3'!D960</f>
        <v/>
      </c>
      <c r="F945" s="133" t="str">
        <f ca="1">'Loan 4'!D960</f>
        <v/>
      </c>
      <c r="G945" s="133" t="str">
        <f ca="1">'Loan 5'!D960</f>
        <v/>
      </c>
    </row>
    <row r="946" spans="2:7" ht="15" thickBot="1" x14ac:dyDescent="0.35">
      <c r="B946" s="132" t="str">
        <f t="shared" ca="1" si="15"/>
        <v/>
      </c>
      <c r="C946" s="133" t="str">
        <f ca="1">'Loan 1'!D961</f>
        <v/>
      </c>
      <c r="D946" s="133" t="str">
        <f ca="1">'Loan 2'!D961</f>
        <v/>
      </c>
      <c r="E946" s="133" t="str">
        <f ca="1">'Loan 3'!D961</f>
        <v/>
      </c>
      <c r="F946" s="133" t="str">
        <f ca="1">'Loan 4'!D961</f>
        <v/>
      </c>
      <c r="G946" s="133" t="str">
        <f ca="1">'Loan 5'!D961</f>
        <v/>
      </c>
    </row>
    <row r="947" spans="2:7" ht="15" thickBot="1" x14ac:dyDescent="0.35">
      <c r="B947" s="132" t="str">
        <f t="shared" ca="1" si="15"/>
        <v/>
      </c>
      <c r="C947" s="133" t="str">
        <f ca="1">'Loan 1'!D962</f>
        <v/>
      </c>
      <c r="D947" s="133" t="str">
        <f ca="1">'Loan 2'!D962</f>
        <v/>
      </c>
      <c r="E947" s="133" t="str">
        <f ca="1">'Loan 3'!D962</f>
        <v/>
      </c>
      <c r="F947" s="133" t="str">
        <f ca="1">'Loan 4'!D962</f>
        <v/>
      </c>
      <c r="G947" s="133" t="str">
        <f ca="1">'Loan 5'!D962</f>
        <v/>
      </c>
    </row>
    <row r="948" spans="2:7" ht="15" thickBot="1" x14ac:dyDescent="0.35">
      <c r="B948" s="132" t="str">
        <f t="shared" ca="1" si="15"/>
        <v/>
      </c>
      <c r="C948" s="133" t="str">
        <f ca="1">'Loan 1'!D963</f>
        <v/>
      </c>
      <c r="D948" s="133" t="str">
        <f ca="1">'Loan 2'!D963</f>
        <v/>
      </c>
      <c r="E948" s="133" t="str">
        <f ca="1">'Loan 3'!D963</f>
        <v/>
      </c>
      <c r="F948" s="133" t="str">
        <f ca="1">'Loan 4'!D963</f>
        <v/>
      </c>
      <c r="G948" s="133" t="str">
        <f ca="1">'Loan 5'!D963</f>
        <v/>
      </c>
    </row>
    <row r="949" spans="2:7" ht="15" thickBot="1" x14ac:dyDescent="0.35">
      <c r="B949" s="132" t="str">
        <f t="shared" ca="1" si="15"/>
        <v/>
      </c>
      <c r="C949" s="133" t="str">
        <f ca="1">'Loan 1'!D964</f>
        <v/>
      </c>
      <c r="D949" s="133" t="str">
        <f ca="1">'Loan 2'!D964</f>
        <v/>
      </c>
      <c r="E949" s="133" t="str">
        <f ca="1">'Loan 3'!D964</f>
        <v/>
      </c>
      <c r="F949" s="133" t="str">
        <f ca="1">'Loan 4'!D964</f>
        <v/>
      </c>
      <c r="G949" s="133" t="str">
        <f ca="1">'Loan 5'!D964</f>
        <v/>
      </c>
    </row>
    <row r="950" spans="2:7" ht="15" thickBot="1" x14ac:dyDescent="0.35">
      <c r="B950" s="132" t="str">
        <f t="shared" ca="1" si="15"/>
        <v/>
      </c>
      <c r="C950" s="133" t="str">
        <f ca="1">'Loan 1'!D965</f>
        <v/>
      </c>
      <c r="D950" s="133" t="str">
        <f ca="1">'Loan 2'!D965</f>
        <v/>
      </c>
      <c r="E950" s="133" t="str">
        <f ca="1">'Loan 3'!D965</f>
        <v/>
      </c>
      <c r="F950" s="133" t="str">
        <f ca="1">'Loan 4'!D965</f>
        <v/>
      </c>
      <c r="G950" s="133" t="str">
        <f ca="1">'Loan 5'!D965</f>
        <v/>
      </c>
    </row>
    <row r="951" spans="2:7" ht="15" thickBot="1" x14ac:dyDescent="0.35">
      <c r="B951" s="132" t="str">
        <f t="shared" ca="1" si="15"/>
        <v/>
      </c>
      <c r="C951" s="133" t="str">
        <f ca="1">'Loan 1'!D966</f>
        <v/>
      </c>
      <c r="D951" s="133" t="str">
        <f ca="1">'Loan 2'!D966</f>
        <v/>
      </c>
      <c r="E951" s="133" t="str">
        <f ca="1">'Loan 3'!D966</f>
        <v/>
      </c>
      <c r="F951" s="133" t="str">
        <f ca="1">'Loan 4'!D966</f>
        <v/>
      </c>
      <c r="G951" s="133" t="str">
        <f ca="1">'Loan 5'!D966</f>
        <v/>
      </c>
    </row>
    <row r="952" spans="2:7" ht="15" thickBot="1" x14ac:dyDescent="0.35">
      <c r="B952" s="132" t="str">
        <f t="shared" ca="1" si="15"/>
        <v/>
      </c>
      <c r="C952" s="133" t="str">
        <f ca="1">'Loan 1'!D967</f>
        <v/>
      </c>
      <c r="D952" s="133" t="str">
        <f ca="1">'Loan 2'!D967</f>
        <v/>
      </c>
      <c r="E952" s="133" t="str">
        <f ca="1">'Loan 3'!D967</f>
        <v/>
      </c>
      <c r="F952" s="133" t="str">
        <f ca="1">'Loan 4'!D967</f>
        <v/>
      </c>
      <c r="G952" s="133" t="str">
        <f ca="1">'Loan 5'!D967</f>
        <v/>
      </c>
    </row>
    <row r="953" spans="2:7" ht="15" thickBot="1" x14ac:dyDescent="0.35">
      <c r="B953" s="132" t="str">
        <f t="shared" ca="1" si="15"/>
        <v/>
      </c>
      <c r="C953" s="133" t="str">
        <f ca="1">'Loan 1'!D968</f>
        <v/>
      </c>
      <c r="D953" s="133" t="str">
        <f ca="1">'Loan 2'!D968</f>
        <v/>
      </c>
      <c r="E953" s="133" t="str">
        <f ca="1">'Loan 3'!D968</f>
        <v/>
      </c>
      <c r="F953" s="133" t="str">
        <f ca="1">'Loan 4'!D968</f>
        <v/>
      </c>
      <c r="G953" s="133" t="str">
        <f ca="1">'Loan 5'!D968</f>
        <v/>
      </c>
    </row>
    <row r="954" spans="2:7" ht="15" thickBot="1" x14ac:dyDescent="0.35">
      <c r="B954" s="132" t="str">
        <f t="shared" ca="1" si="15"/>
        <v/>
      </c>
      <c r="C954" s="133" t="str">
        <f ca="1">'Loan 1'!D969</f>
        <v/>
      </c>
      <c r="D954" s="133" t="str">
        <f ca="1">'Loan 2'!D969</f>
        <v/>
      </c>
      <c r="E954" s="133" t="str">
        <f ca="1">'Loan 3'!D969</f>
        <v/>
      </c>
      <c r="F954" s="133" t="str">
        <f ca="1">'Loan 4'!D969</f>
        <v/>
      </c>
      <c r="G954" s="133" t="str">
        <f ca="1">'Loan 5'!D969</f>
        <v/>
      </c>
    </row>
    <row r="955" spans="2:7" ht="15" thickBot="1" x14ac:dyDescent="0.35">
      <c r="B955" s="132" t="str">
        <f t="shared" ca="1" si="15"/>
        <v/>
      </c>
      <c r="C955" s="133" t="str">
        <f ca="1">'Loan 1'!D970</f>
        <v/>
      </c>
      <c r="D955" s="133" t="str">
        <f ca="1">'Loan 2'!D970</f>
        <v/>
      </c>
      <c r="E955" s="133" t="str">
        <f ca="1">'Loan 3'!D970</f>
        <v/>
      </c>
      <c r="F955" s="133" t="str">
        <f ca="1">'Loan 4'!D970</f>
        <v/>
      </c>
      <c r="G955" s="133" t="str">
        <f ca="1">'Loan 5'!D970</f>
        <v/>
      </c>
    </row>
    <row r="956" spans="2:7" ht="15" thickBot="1" x14ac:dyDescent="0.35">
      <c r="B956" s="132" t="str">
        <f t="shared" ca="1" si="15"/>
        <v/>
      </c>
      <c r="C956" s="133" t="str">
        <f ca="1">'Loan 1'!D971</f>
        <v/>
      </c>
      <c r="D956" s="133" t="str">
        <f ca="1">'Loan 2'!D971</f>
        <v/>
      </c>
      <c r="E956" s="133" t="str">
        <f ca="1">'Loan 3'!D971</f>
        <v/>
      </c>
      <c r="F956" s="133" t="str">
        <f ca="1">'Loan 4'!D971</f>
        <v/>
      </c>
      <c r="G956" s="133" t="str">
        <f ca="1">'Loan 5'!D971</f>
        <v/>
      </c>
    </row>
    <row r="957" spans="2:7" ht="15" thickBot="1" x14ac:dyDescent="0.35">
      <c r="B957" s="132" t="str">
        <f t="shared" ca="1" si="15"/>
        <v/>
      </c>
      <c r="C957" s="133" t="str">
        <f ca="1">'Loan 1'!D972</f>
        <v/>
      </c>
      <c r="D957" s="133" t="str">
        <f ca="1">'Loan 2'!D972</f>
        <v/>
      </c>
      <c r="E957" s="133" t="str">
        <f ca="1">'Loan 3'!D972</f>
        <v/>
      </c>
      <c r="F957" s="133" t="str">
        <f ca="1">'Loan 4'!D972</f>
        <v/>
      </c>
      <c r="G957" s="133" t="str">
        <f ca="1">'Loan 5'!D972</f>
        <v/>
      </c>
    </row>
    <row r="958" spans="2:7" ht="15" thickBot="1" x14ac:dyDescent="0.35">
      <c r="B958" s="132" t="str">
        <f t="shared" ca="1" si="15"/>
        <v/>
      </c>
      <c r="C958" s="133" t="str">
        <f ca="1">'Loan 1'!D973</f>
        <v/>
      </c>
      <c r="D958" s="133" t="str">
        <f ca="1">'Loan 2'!D973</f>
        <v/>
      </c>
      <c r="E958" s="133" t="str">
        <f ca="1">'Loan 3'!D973</f>
        <v/>
      </c>
      <c r="F958" s="133" t="str">
        <f ca="1">'Loan 4'!D973</f>
        <v/>
      </c>
      <c r="G958" s="133" t="str">
        <f ca="1">'Loan 5'!D973</f>
        <v/>
      </c>
    </row>
    <row r="959" spans="2:7" ht="15" thickBot="1" x14ac:dyDescent="0.35">
      <c r="B959" s="132" t="str">
        <f t="shared" ca="1" si="15"/>
        <v/>
      </c>
      <c r="C959" s="133" t="str">
        <f ca="1">'Loan 1'!D974</f>
        <v/>
      </c>
      <c r="D959" s="133" t="str">
        <f ca="1">'Loan 2'!D974</f>
        <v/>
      </c>
      <c r="E959" s="133" t="str">
        <f ca="1">'Loan 3'!D974</f>
        <v/>
      </c>
      <c r="F959" s="133" t="str">
        <f ca="1">'Loan 4'!D974</f>
        <v/>
      </c>
      <c r="G959" s="133" t="str">
        <f ca="1">'Loan 5'!D974</f>
        <v/>
      </c>
    </row>
    <row r="960" spans="2:7" ht="15" thickBot="1" x14ac:dyDescent="0.35">
      <c r="B960" s="132" t="str">
        <f t="shared" ca="1" si="15"/>
        <v/>
      </c>
      <c r="C960" s="133" t="str">
        <f ca="1">'Loan 1'!D975</f>
        <v/>
      </c>
      <c r="D960" s="133" t="str">
        <f ca="1">'Loan 2'!D975</f>
        <v/>
      </c>
      <c r="E960" s="133" t="str">
        <f ca="1">'Loan 3'!D975</f>
        <v/>
      </c>
      <c r="F960" s="133" t="str">
        <f ca="1">'Loan 4'!D975</f>
        <v/>
      </c>
      <c r="G960" s="133" t="str">
        <f ca="1">'Loan 5'!D975</f>
        <v/>
      </c>
    </row>
    <row r="961" spans="2:7" ht="15" thickBot="1" x14ac:dyDescent="0.35">
      <c r="B961" s="132" t="str">
        <f t="shared" ca="1" si="15"/>
        <v/>
      </c>
      <c r="C961" s="133" t="str">
        <f ca="1">'Loan 1'!D976</f>
        <v/>
      </c>
      <c r="D961" s="133" t="str">
        <f ca="1">'Loan 2'!D976</f>
        <v/>
      </c>
      <c r="E961" s="133" t="str">
        <f ca="1">'Loan 3'!D976</f>
        <v/>
      </c>
      <c r="F961" s="133" t="str">
        <f ca="1">'Loan 4'!D976</f>
        <v/>
      </c>
      <c r="G961" s="133" t="str">
        <f ca="1">'Loan 5'!D976</f>
        <v/>
      </c>
    </row>
    <row r="962" spans="2:7" ht="15" thickBot="1" x14ac:dyDescent="0.35">
      <c r="B962" s="132" t="str">
        <f t="shared" ca="1" si="15"/>
        <v/>
      </c>
      <c r="C962" s="133" t="str">
        <f ca="1">'Loan 1'!D977</f>
        <v/>
      </c>
      <c r="D962" s="133" t="str">
        <f ca="1">'Loan 2'!D977</f>
        <v/>
      </c>
      <c r="E962" s="133" t="str">
        <f ca="1">'Loan 3'!D977</f>
        <v/>
      </c>
      <c r="F962" s="133" t="str">
        <f ca="1">'Loan 4'!D977</f>
        <v/>
      </c>
      <c r="G962" s="133" t="str">
        <f ca="1">'Loan 5'!D977</f>
        <v/>
      </c>
    </row>
    <row r="963" spans="2:7" ht="15" thickBot="1" x14ac:dyDescent="0.35">
      <c r="B963" s="132" t="str">
        <f t="shared" ca="1" si="15"/>
        <v/>
      </c>
      <c r="C963" s="133" t="str">
        <f ca="1">'Loan 1'!D978</f>
        <v/>
      </c>
      <c r="D963" s="133" t="str">
        <f ca="1">'Loan 2'!D978</f>
        <v/>
      </c>
      <c r="E963" s="133" t="str">
        <f ca="1">'Loan 3'!D978</f>
        <v/>
      </c>
      <c r="F963" s="133" t="str">
        <f ca="1">'Loan 4'!D978</f>
        <v/>
      </c>
      <c r="G963" s="133" t="str">
        <f ca="1">'Loan 5'!D978</f>
        <v/>
      </c>
    </row>
    <row r="964" spans="2:7" ht="15" thickBot="1" x14ac:dyDescent="0.35">
      <c r="B964" s="132" t="str">
        <f t="shared" ca="1" si="15"/>
        <v/>
      </c>
      <c r="C964" s="133" t="str">
        <f ca="1">'Loan 1'!D979</f>
        <v/>
      </c>
      <c r="D964" s="133" t="str">
        <f ca="1">'Loan 2'!D979</f>
        <v/>
      </c>
      <c r="E964" s="133" t="str">
        <f ca="1">'Loan 3'!D979</f>
        <v/>
      </c>
      <c r="F964" s="133" t="str">
        <f ca="1">'Loan 4'!D979</f>
        <v/>
      </c>
      <c r="G964" s="133" t="str">
        <f ca="1">'Loan 5'!D979</f>
        <v/>
      </c>
    </row>
    <row r="965" spans="2:7" ht="15" thickBot="1" x14ac:dyDescent="0.35">
      <c r="B965" s="132" t="str">
        <f t="shared" ca="1" si="15"/>
        <v/>
      </c>
      <c r="C965" s="133" t="str">
        <f ca="1">'Loan 1'!D980</f>
        <v/>
      </c>
      <c r="D965" s="133" t="str">
        <f ca="1">'Loan 2'!D980</f>
        <v/>
      </c>
      <c r="E965" s="133" t="str">
        <f ca="1">'Loan 3'!D980</f>
        <v/>
      </c>
      <c r="F965" s="133" t="str">
        <f ca="1">'Loan 4'!D980</f>
        <v/>
      </c>
      <c r="G965" s="133" t="str">
        <f ca="1">'Loan 5'!D980</f>
        <v/>
      </c>
    </row>
    <row r="966" spans="2:7" ht="15" thickBot="1" x14ac:dyDescent="0.35">
      <c r="B966" s="132" t="str">
        <f t="shared" ca="1" si="15"/>
        <v/>
      </c>
      <c r="C966" s="133" t="str">
        <f ca="1">'Loan 1'!D981</f>
        <v/>
      </c>
      <c r="D966" s="133" t="str">
        <f ca="1">'Loan 2'!D981</f>
        <v/>
      </c>
      <c r="E966" s="133" t="str">
        <f ca="1">'Loan 3'!D981</f>
        <v/>
      </c>
      <c r="F966" s="133" t="str">
        <f ca="1">'Loan 4'!D981</f>
        <v/>
      </c>
      <c r="G966" s="133" t="str">
        <f ca="1">'Loan 5'!D981</f>
        <v/>
      </c>
    </row>
    <row r="967" spans="2:7" ht="15" thickBot="1" x14ac:dyDescent="0.35">
      <c r="B967" s="132" t="str">
        <f t="shared" ca="1" si="15"/>
        <v/>
      </c>
      <c r="C967" s="133" t="str">
        <f ca="1">'Loan 1'!D982</f>
        <v/>
      </c>
      <c r="D967" s="133" t="str">
        <f ca="1">'Loan 2'!D982</f>
        <v/>
      </c>
      <c r="E967" s="133" t="str">
        <f ca="1">'Loan 3'!D982</f>
        <v/>
      </c>
      <c r="F967" s="133" t="str">
        <f ca="1">'Loan 4'!D982</f>
        <v/>
      </c>
      <c r="G967" s="133" t="str">
        <f ca="1">'Loan 5'!D982</f>
        <v/>
      </c>
    </row>
    <row r="968" spans="2:7" ht="15" thickBot="1" x14ac:dyDescent="0.35">
      <c r="B968" s="132" t="str">
        <f t="shared" ca="1" si="15"/>
        <v/>
      </c>
      <c r="C968" s="133" t="str">
        <f ca="1">'Loan 1'!D983</f>
        <v/>
      </c>
      <c r="D968" s="133" t="str">
        <f ca="1">'Loan 2'!D983</f>
        <v/>
      </c>
      <c r="E968" s="133" t="str">
        <f ca="1">'Loan 3'!D983</f>
        <v/>
      </c>
      <c r="F968" s="133" t="str">
        <f ca="1">'Loan 4'!D983</f>
        <v/>
      </c>
      <c r="G968" s="133" t="str">
        <f ca="1">'Loan 5'!D983</f>
        <v/>
      </c>
    </row>
    <row r="969" spans="2:7" ht="15" thickBot="1" x14ac:dyDescent="0.35">
      <c r="B969" s="132" t="str">
        <f t="shared" ca="1" si="15"/>
        <v/>
      </c>
      <c r="C969" s="133" t="str">
        <f ca="1">'Loan 1'!D984</f>
        <v/>
      </c>
      <c r="D969" s="133" t="str">
        <f ca="1">'Loan 2'!D984</f>
        <v/>
      </c>
      <c r="E969" s="133" t="str">
        <f ca="1">'Loan 3'!D984</f>
        <v/>
      </c>
      <c r="F969" s="133" t="str">
        <f ca="1">'Loan 4'!D984</f>
        <v/>
      </c>
      <c r="G969" s="133" t="str">
        <f ca="1">'Loan 5'!D984</f>
        <v/>
      </c>
    </row>
    <row r="970" spans="2:7" ht="15" thickBot="1" x14ac:dyDescent="0.35">
      <c r="B970" s="132" t="str">
        <f t="shared" ca="1" si="15"/>
        <v/>
      </c>
      <c r="C970" s="133" t="str">
        <f ca="1">'Loan 1'!D985</f>
        <v/>
      </c>
      <c r="D970" s="133" t="str">
        <f ca="1">'Loan 2'!D985</f>
        <v/>
      </c>
      <c r="E970" s="133" t="str">
        <f ca="1">'Loan 3'!D985</f>
        <v/>
      </c>
      <c r="F970" s="133" t="str">
        <f ca="1">'Loan 4'!D985</f>
        <v/>
      </c>
      <c r="G970" s="133" t="str">
        <f ca="1">'Loan 5'!D985</f>
        <v/>
      </c>
    </row>
    <row r="971" spans="2:7" ht="15" thickBot="1" x14ac:dyDescent="0.35">
      <c r="B971" s="132" t="str">
        <f t="shared" ref="B971:B1034" ca="1" si="16">IF(AND(C971="",D971="",E971="",F971="",G971=""),"",B970+1)</f>
        <v/>
      </c>
      <c r="C971" s="133" t="str">
        <f ca="1">'Loan 1'!D986</f>
        <v/>
      </c>
      <c r="D971" s="133" t="str">
        <f ca="1">'Loan 2'!D986</f>
        <v/>
      </c>
      <c r="E971" s="133" t="str">
        <f ca="1">'Loan 3'!D986</f>
        <v/>
      </c>
      <c r="F971" s="133" t="str">
        <f ca="1">'Loan 4'!D986</f>
        <v/>
      </c>
      <c r="G971" s="133" t="str">
        <f ca="1">'Loan 5'!D986</f>
        <v/>
      </c>
    </row>
    <row r="972" spans="2:7" ht="15" thickBot="1" x14ac:dyDescent="0.35">
      <c r="B972" s="132" t="str">
        <f t="shared" ca="1" si="16"/>
        <v/>
      </c>
      <c r="C972" s="133" t="str">
        <f ca="1">'Loan 1'!D987</f>
        <v/>
      </c>
      <c r="D972" s="133" t="str">
        <f ca="1">'Loan 2'!D987</f>
        <v/>
      </c>
      <c r="E972" s="133" t="str">
        <f ca="1">'Loan 3'!D987</f>
        <v/>
      </c>
      <c r="F972" s="133" t="str">
        <f ca="1">'Loan 4'!D987</f>
        <v/>
      </c>
      <c r="G972" s="133" t="str">
        <f ca="1">'Loan 5'!D987</f>
        <v/>
      </c>
    </row>
    <row r="973" spans="2:7" ht="15" thickBot="1" x14ac:dyDescent="0.35">
      <c r="B973" s="132" t="str">
        <f t="shared" ca="1" si="16"/>
        <v/>
      </c>
      <c r="C973" s="133" t="str">
        <f ca="1">'Loan 1'!D988</f>
        <v/>
      </c>
      <c r="D973" s="133" t="str">
        <f ca="1">'Loan 2'!D988</f>
        <v/>
      </c>
      <c r="E973" s="133" t="str">
        <f ca="1">'Loan 3'!D988</f>
        <v/>
      </c>
      <c r="F973" s="133" t="str">
        <f ca="1">'Loan 4'!D988</f>
        <v/>
      </c>
      <c r="G973" s="133" t="str">
        <f ca="1">'Loan 5'!D988</f>
        <v/>
      </c>
    </row>
    <row r="974" spans="2:7" ht="15" thickBot="1" x14ac:dyDescent="0.35">
      <c r="B974" s="132" t="str">
        <f t="shared" ca="1" si="16"/>
        <v/>
      </c>
      <c r="C974" s="133" t="str">
        <f ca="1">'Loan 1'!D989</f>
        <v/>
      </c>
      <c r="D974" s="133" t="str">
        <f ca="1">'Loan 2'!D989</f>
        <v/>
      </c>
      <c r="E974" s="133" t="str">
        <f ca="1">'Loan 3'!D989</f>
        <v/>
      </c>
      <c r="F974" s="133" t="str">
        <f ca="1">'Loan 4'!D989</f>
        <v/>
      </c>
      <c r="G974" s="133" t="str">
        <f ca="1">'Loan 5'!D989</f>
        <v/>
      </c>
    </row>
    <row r="975" spans="2:7" ht="15" thickBot="1" x14ac:dyDescent="0.35">
      <c r="B975" s="132" t="str">
        <f t="shared" ca="1" si="16"/>
        <v/>
      </c>
      <c r="C975" s="133" t="str">
        <f ca="1">'Loan 1'!D990</f>
        <v/>
      </c>
      <c r="D975" s="133" t="str">
        <f ca="1">'Loan 2'!D990</f>
        <v/>
      </c>
      <c r="E975" s="133" t="str">
        <f ca="1">'Loan 3'!D990</f>
        <v/>
      </c>
      <c r="F975" s="133" t="str">
        <f ca="1">'Loan 4'!D990</f>
        <v/>
      </c>
      <c r="G975" s="133" t="str">
        <f ca="1">'Loan 5'!D990</f>
        <v/>
      </c>
    </row>
    <row r="976" spans="2:7" ht="15" thickBot="1" x14ac:dyDescent="0.35">
      <c r="B976" s="132" t="str">
        <f t="shared" ca="1" si="16"/>
        <v/>
      </c>
      <c r="C976" s="133" t="str">
        <f ca="1">'Loan 1'!D991</f>
        <v/>
      </c>
      <c r="D976" s="133" t="str">
        <f ca="1">'Loan 2'!D991</f>
        <v/>
      </c>
      <c r="E976" s="133" t="str">
        <f ca="1">'Loan 3'!D991</f>
        <v/>
      </c>
      <c r="F976" s="133" t="str">
        <f ca="1">'Loan 4'!D991</f>
        <v/>
      </c>
      <c r="G976" s="133" t="str">
        <f ca="1">'Loan 5'!D991</f>
        <v/>
      </c>
    </row>
    <row r="977" spans="2:7" ht="15" thickBot="1" x14ac:dyDescent="0.35">
      <c r="B977" s="132" t="str">
        <f t="shared" ca="1" si="16"/>
        <v/>
      </c>
      <c r="C977" s="133" t="str">
        <f ca="1">'Loan 1'!D992</f>
        <v/>
      </c>
      <c r="D977" s="133" t="str">
        <f ca="1">'Loan 2'!D992</f>
        <v/>
      </c>
      <c r="E977" s="133" t="str">
        <f ca="1">'Loan 3'!D992</f>
        <v/>
      </c>
      <c r="F977" s="133" t="str">
        <f ca="1">'Loan 4'!D992</f>
        <v/>
      </c>
      <c r="G977" s="133" t="str">
        <f ca="1">'Loan 5'!D992</f>
        <v/>
      </c>
    </row>
    <row r="978" spans="2:7" ht="15" thickBot="1" x14ac:dyDescent="0.35">
      <c r="B978" s="132" t="str">
        <f t="shared" ca="1" si="16"/>
        <v/>
      </c>
      <c r="C978" s="133" t="str">
        <f ca="1">'Loan 1'!D993</f>
        <v/>
      </c>
      <c r="D978" s="133" t="str">
        <f ca="1">'Loan 2'!D993</f>
        <v/>
      </c>
      <c r="E978" s="133" t="str">
        <f ca="1">'Loan 3'!D993</f>
        <v/>
      </c>
      <c r="F978" s="133" t="str">
        <f ca="1">'Loan 4'!D993</f>
        <v/>
      </c>
      <c r="G978" s="133" t="str">
        <f ca="1">'Loan 5'!D993</f>
        <v/>
      </c>
    </row>
    <row r="979" spans="2:7" ht="15" thickBot="1" x14ac:dyDescent="0.35">
      <c r="B979" s="132" t="str">
        <f t="shared" ca="1" si="16"/>
        <v/>
      </c>
      <c r="C979" s="133" t="str">
        <f ca="1">'Loan 1'!D994</f>
        <v/>
      </c>
      <c r="D979" s="133" t="str">
        <f ca="1">'Loan 2'!D994</f>
        <v/>
      </c>
      <c r="E979" s="133" t="str">
        <f ca="1">'Loan 3'!D994</f>
        <v/>
      </c>
      <c r="F979" s="133" t="str">
        <f ca="1">'Loan 4'!D994</f>
        <v/>
      </c>
      <c r="G979" s="133" t="str">
        <f ca="1">'Loan 5'!D994</f>
        <v/>
      </c>
    </row>
    <row r="980" spans="2:7" ht="15" thickBot="1" x14ac:dyDescent="0.35">
      <c r="B980" s="132" t="str">
        <f t="shared" ca="1" si="16"/>
        <v/>
      </c>
      <c r="C980" s="133" t="str">
        <f ca="1">'Loan 1'!D995</f>
        <v/>
      </c>
      <c r="D980" s="133" t="str">
        <f ca="1">'Loan 2'!D995</f>
        <v/>
      </c>
      <c r="E980" s="133" t="str">
        <f ca="1">'Loan 3'!D995</f>
        <v/>
      </c>
      <c r="F980" s="133" t="str">
        <f ca="1">'Loan 4'!D995</f>
        <v/>
      </c>
      <c r="G980" s="133" t="str">
        <f ca="1">'Loan 5'!D995</f>
        <v/>
      </c>
    </row>
    <row r="981" spans="2:7" ht="15" thickBot="1" x14ac:dyDescent="0.35">
      <c r="B981" s="132" t="str">
        <f t="shared" ca="1" si="16"/>
        <v/>
      </c>
      <c r="C981" s="133" t="str">
        <f ca="1">'Loan 1'!D996</f>
        <v/>
      </c>
      <c r="D981" s="133" t="str">
        <f ca="1">'Loan 2'!D996</f>
        <v/>
      </c>
      <c r="E981" s="133" t="str">
        <f ca="1">'Loan 3'!D996</f>
        <v/>
      </c>
      <c r="F981" s="133" t="str">
        <f ca="1">'Loan 4'!D996</f>
        <v/>
      </c>
      <c r="G981" s="133" t="str">
        <f ca="1">'Loan 5'!D996</f>
        <v/>
      </c>
    </row>
    <row r="982" spans="2:7" ht="15" thickBot="1" x14ac:dyDescent="0.35">
      <c r="B982" s="132" t="str">
        <f t="shared" ca="1" si="16"/>
        <v/>
      </c>
      <c r="C982" s="133" t="str">
        <f ca="1">'Loan 1'!D997</f>
        <v/>
      </c>
      <c r="D982" s="133" t="str">
        <f ca="1">'Loan 2'!D997</f>
        <v/>
      </c>
      <c r="E982" s="133" t="str">
        <f ca="1">'Loan 3'!D997</f>
        <v/>
      </c>
      <c r="F982" s="133" t="str">
        <f ca="1">'Loan 4'!D997</f>
        <v/>
      </c>
      <c r="G982" s="133" t="str">
        <f ca="1">'Loan 5'!D997</f>
        <v/>
      </c>
    </row>
    <row r="983" spans="2:7" ht="15" thickBot="1" x14ac:dyDescent="0.35">
      <c r="B983" s="132" t="str">
        <f t="shared" ca="1" si="16"/>
        <v/>
      </c>
      <c r="C983" s="133" t="str">
        <f ca="1">'Loan 1'!D998</f>
        <v/>
      </c>
      <c r="D983" s="133" t="str">
        <f ca="1">'Loan 2'!D998</f>
        <v/>
      </c>
      <c r="E983" s="133" t="str">
        <f ca="1">'Loan 3'!D998</f>
        <v/>
      </c>
      <c r="F983" s="133" t="str">
        <f ca="1">'Loan 4'!D998</f>
        <v/>
      </c>
      <c r="G983" s="133" t="str">
        <f ca="1">'Loan 5'!D998</f>
        <v/>
      </c>
    </row>
    <row r="984" spans="2:7" ht="15" thickBot="1" x14ac:dyDescent="0.35">
      <c r="B984" s="132" t="str">
        <f t="shared" ca="1" si="16"/>
        <v/>
      </c>
      <c r="C984" s="133" t="str">
        <f ca="1">'Loan 1'!D999</f>
        <v/>
      </c>
      <c r="D984" s="133" t="str">
        <f ca="1">'Loan 2'!D999</f>
        <v/>
      </c>
      <c r="E984" s="133" t="str">
        <f ca="1">'Loan 3'!D999</f>
        <v/>
      </c>
      <c r="F984" s="133" t="str">
        <f ca="1">'Loan 4'!D999</f>
        <v/>
      </c>
      <c r="G984" s="133" t="str">
        <f ca="1">'Loan 5'!D999</f>
        <v/>
      </c>
    </row>
    <row r="985" spans="2:7" ht="15" thickBot="1" x14ac:dyDescent="0.35">
      <c r="B985" s="132" t="str">
        <f t="shared" ca="1" si="16"/>
        <v/>
      </c>
      <c r="C985" s="133" t="str">
        <f ca="1">'Loan 1'!D1000</f>
        <v/>
      </c>
      <c r="D985" s="133" t="str">
        <f ca="1">'Loan 2'!D1000</f>
        <v/>
      </c>
      <c r="E985" s="133" t="str">
        <f ca="1">'Loan 3'!D1000</f>
        <v/>
      </c>
      <c r="F985" s="133" t="str">
        <f ca="1">'Loan 4'!D1000</f>
        <v/>
      </c>
      <c r="G985" s="133" t="str">
        <f ca="1">'Loan 5'!D1000</f>
        <v/>
      </c>
    </row>
    <row r="986" spans="2:7" ht="15" thickBot="1" x14ac:dyDescent="0.35">
      <c r="B986" s="132" t="str">
        <f t="shared" ca="1" si="16"/>
        <v/>
      </c>
      <c r="C986" s="133" t="str">
        <f ca="1">'Loan 1'!D1001</f>
        <v/>
      </c>
      <c r="D986" s="133" t="str">
        <f ca="1">'Loan 2'!D1001</f>
        <v/>
      </c>
      <c r="E986" s="133" t="str">
        <f ca="1">'Loan 3'!D1001</f>
        <v/>
      </c>
      <c r="F986" s="133" t="str">
        <f ca="1">'Loan 4'!D1001</f>
        <v/>
      </c>
      <c r="G986" s="133" t="str">
        <f ca="1">'Loan 5'!D1001</f>
        <v/>
      </c>
    </row>
    <row r="987" spans="2:7" ht="15" thickBot="1" x14ac:dyDescent="0.35">
      <c r="B987" s="132" t="str">
        <f t="shared" ca="1" si="16"/>
        <v/>
      </c>
      <c r="C987" s="133" t="str">
        <f ca="1">'Loan 1'!D1002</f>
        <v/>
      </c>
      <c r="D987" s="133" t="str">
        <f ca="1">'Loan 2'!D1002</f>
        <v/>
      </c>
      <c r="E987" s="133" t="str">
        <f ca="1">'Loan 3'!D1002</f>
        <v/>
      </c>
      <c r="F987" s="133" t="str">
        <f ca="1">'Loan 4'!D1002</f>
        <v/>
      </c>
      <c r="G987" s="133" t="str">
        <f ca="1">'Loan 5'!D1002</f>
        <v/>
      </c>
    </row>
    <row r="988" spans="2:7" ht="15" thickBot="1" x14ac:dyDescent="0.35">
      <c r="B988" s="132" t="str">
        <f t="shared" ca="1" si="16"/>
        <v/>
      </c>
      <c r="C988" s="133" t="str">
        <f ca="1">'Loan 1'!D1003</f>
        <v/>
      </c>
      <c r="D988" s="133" t="str">
        <f ca="1">'Loan 2'!D1003</f>
        <v/>
      </c>
      <c r="E988" s="133" t="str">
        <f ca="1">'Loan 3'!D1003</f>
        <v/>
      </c>
      <c r="F988" s="133" t="str">
        <f ca="1">'Loan 4'!D1003</f>
        <v/>
      </c>
      <c r="G988" s="133" t="str">
        <f ca="1">'Loan 5'!D1003</f>
        <v/>
      </c>
    </row>
    <row r="989" spans="2:7" ht="15" thickBot="1" x14ac:dyDescent="0.35">
      <c r="B989" s="132" t="str">
        <f t="shared" ca="1" si="16"/>
        <v/>
      </c>
      <c r="C989" s="133" t="str">
        <f ca="1">'Loan 1'!D1004</f>
        <v/>
      </c>
      <c r="D989" s="133" t="str">
        <f ca="1">'Loan 2'!D1004</f>
        <v/>
      </c>
      <c r="E989" s="133" t="str">
        <f ca="1">'Loan 3'!D1004</f>
        <v/>
      </c>
      <c r="F989" s="133" t="str">
        <f ca="1">'Loan 4'!D1004</f>
        <v/>
      </c>
      <c r="G989" s="133" t="str">
        <f ca="1">'Loan 5'!D1004</f>
        <v/>
      </c>
    </row>
    <row r="990" spans="2:7" ht="15" thickBot="1" x14ac:dyDescent="0.35">
      <c r="B990" s="132" t="str">
        <f t="shared" ca="1" si="16"/>
        <v/>
      </c>
      <c r="C990" s="133" t="str">
        <f ca="1">'Loan 1'!D1005</f>
        <v/>
      </c>
      <c r="D990" s="133" t="str">
        <f ca="1">'Loan 2'!D1005</f>
        <v/>
      </c>
      <c r="E990" s="133" t="str">
        <f ca="1">'Loan 3'!D1005</f>
        <v/>
      </c>
      <c r="F990" s="133" t="str">
        <f ca="1">'Loan 4'!D1005</f>
        <v/>
      </c>
      <c r="G990" s="133" t="str">
        <f ca="1">'Loan 5'!D1005</f>
        <v/>
      </c>
    </row>
    <row r="991" spans="2:7" ht="15" thickBot="1" x14ac:dyDescent="0.35">
      <c r="B991" s="132" t="str">
        <f t="shared" ca="1" si="16"/>
        <v/>
      </c>
      <c r="C991" s="133" t="str">
        <f ca="1">'Loan 1'!D1006</f>
        <v/>
      </c>
      <c r="D991" s="133" t="str">
        <f ca="1">'Loan 2'!D1006</f>
        <v/>
      </c>
      <c r="E991" s="133" t="str">
        <f ca="1">'Loan 3'!D1006</f>
        <v/>
      </c>
      <c r="F991" s="133" t="str">
        <f ca="1">'Loan 4'!D1006</f>
        <v/>
      </c>
      <c r="G991" s="133" t="str">
        <f ca="1">'Loan 5'!D1006</f>
        <v/>
      </c>
    </row>
    <row r="992" spans="2:7" ht="15" thickBot="1" x14ac:dyDescent="0.35">
      <c r="B992" s="132" t="str">
        <f t="shared" ca="1" si="16"/>
        <v/>
      </c>
      <c r="C992" s="133" t="str">
        <f ca="1">'Loan 1'!D1007</f>
        <v/>
      </c>
      <c r="D992" s="133" t="str">
        <f ca="1">'Loan 2'!D1007</f>
        <v/>
      </c>
      <c r="E992" s="133" t="str">
        <f ca="1">'Loan 3'!D1007</f>
        <v/>
      </c>
      <c r="F992" s="133" t="str">
        <f ca="1">'Loan 4'!D1007</f>
        <v/>
      </c>
      <c r="G992" s="133" t="str">
        <f ca="1">'Loan 5'!D1007</f>
        <v/>
      </c>
    </row>
    <row r="993" spans="2:7" ht="15" thickBot="1" x14ac:dyDescent="0.35">
      <c r="B993" s="132" t="str">
        <f t="shared" ca="1" si="16"/>
        <v/>
      </c>
      <c r="C993" s="133" t="str">
        <f ca="1">'Loan 1'!D1008</f>
        <v/>
      </c>
      <c r="D993" s="133" t="str">
        <f ca="1">'Loan 2'!D1008</f>
        <v/>
      </c>
      <c r="E993" s="133" t="str">
        <f ca="1">'Loan 3'!D1008</f>
        <v/>
      </c>
      <c r="F993" s="133" t="str">
        <f ca="1">'Loan 4'!D1008</f>
        <v/>
      </c>
      <c r="G993" s="133" t="str">
        <f ca="1">'Loan 5'!D1008</f>
        <v/>
      </c>
    </row>
    <row r="994" spans="2:7" ht="15" thickBot="1" x14ac:dyDescent="0.35">
      <c r="B994" s="132" t="str">
        <f t="shared" ca="1" si="16"/>
        <v/>
      </c>
      <c r="C994" s="133" t="str">
        <f ca="1">'Loan 1'!D1009</f>
        <v/>
      </c>
      <c r="D994" s="133" t="str">
        <f ca="1">'Loan 2'!D1009</f>
        <v/>
      </c>
      <c r="E994" s="133" t="str">
        <f ca="1">'Loan 3'!D1009</f>
        <v/>
      </c>
      <c r="F994" s="133" t="str">
        <f ca="1">'Loan 4'!D1009</f>
        <v/>
      </c>
      <c r="G994" s="133" t="str">
        <f ca="1">'Loan 5'!D1009</f>
        <v/>
      </c>
    </row>
    <row r="995" spans="2:7" ht="15" thickBot="1" x14ac:dyDescent="0.35">
      <c r="B995" s="132" t="str">
        <f t="shared" ca="1" si="16"/>
        <v/>
      </c>
      <c r="C995" s="133" t="str">
        <f ca="1">'Loan 1'!D1010</f>
        <v/>
      </c>
      <c r="D995" s="133" t="str">
        <f ca="1">'Loan 2'!D1010</f>
        <v/>
      </c>
      <c r="E995" s="133" t="str">
        <f ca="1">'Loan 3'!D1010</f>
        <v/>
      </c>
      <c r="F995" s="133" t="str">
        <f ca="1">'Loan 4'!D1010</f>
        <v/>
      </c>
      <c r="G995" s="133" t="str">
        <f ca="1">'Loan 5'!D1010</f>
        <v/>
      </c>
    </row>
    <row r="996" spans="2:7" ht="15" thickBot="1" x14ac:dyDescent="0.35">
      <c r="B996" s="132" t="str">
        <f t="shared" ca="1" si="16"/>
        <v/>
      </c>
      <c r="C996" s="133" t="str">
        <f ca="1">'Loan 1'!D1011</f>
        <v/>
      </c>
      <c r="D996" s="133" t="str">
        <f ca="1">'Loan 2'!D1011</f>
        <v/>
      </c>
      <c r="E996" s="133" t="str">
        <f ca="1">'Loan 3'!D1011</f>
        <v/>
      </c>
      <c r="F996" s="133" t="str">
        <f ca="1">'Loan 4'!D1011</f>
        <v/>
      </c>
      <c r="G996" s="133" t="str">
        <f ca="1">'Loan 5'!D1011</f>
        <v/>
      </c>
    </row>
    <row r="997" spans="2:7" ht="15" thickBot="1" x14ac:dyDescent="0.35">
      <c r="B997" s="132" t="str">
        <f t="shared" ca="1" si="16"/>
        <v/>
      </c>
      <c r="C997" s="133" t="str">
        <f ca="1">'Loan 1'!D1012</f>
        <v/>
      </c>
      <c r="D997" s="133" t="str">
        <f ca="1">'Loan 2'!D1012</f>
        <v/>
      </c>
      <c r="E997" s="133" t="str">
        <f ca="1">'Loan 3'!D1012</f>
        <v/>
      </c>
      <c r="F997" s="133" t="str">
        <f ca="1">'Loan 4'!D1012</f>
        <v/>
      </c>
      <c r="G997" s="133" t="str">
        <f ca="1">'Loan 5'!D1012</f>
        <v/>
      </c>
    </row>
    <row r="998" spans="2:7" ht="15" thickBot="1" x14ac:dyDescent="0.35">
      <c r="B998" s="132" t="str">
        <f t="shared" ca="1" si="16"/>
        <v/>
      </c>
      <c r="C998" s="133" t="str">
        <f ca="1">'Loan 1'!D1013</f>
        <v/>
      </c>
      <c r="D998" s="133" t="str">
        <f ca="1">'Loan 2'!D1013</f>
        <v/>
      </c>
      <c r="E998" s="133" t="str">
        <f ca="1">'Loan 3'!D1013</f>
        <v/>
      </c>
      <c r="F998" s="133" t="str">
        <f ca="1">'Loan 4'!D1013</f>
        <v/>
      </c>
      <c r="G998" s="133" t="str">
        <f ca="1">'Loan 5'!D1013</f>
        <v/>
      </c>
    </row>
    <row r="999" spans="2:7" ht="15" thickBot="1" x14ac:dyDescent="0.35">
      <c r="B999" s="132" t="str">
        <f t="shared" ca="1" si="16"/>
        <v/>
      </c>
      <c r="C999" s="133" t="str">
        <f ca="1">'Loan 1'!D1014</f>
        <v/>
      </c>
      <c r="D999" s="133" t="str">
        <f ca="1">'Loan 2'!D1014</f>
        <v/>
      </c>
      <c r="E999" s="133" t="str">
        <f ca="1">'Loan 3'!D1014</f>
        <v/>
      </c>
      <c r="F999" s="133" t="str">
        <f ca="1">'Loan 4'!D1014</f>
        <v/>
      </c>
      <c r="G999" s="133" t="str">
        <f ca="1">'Loan 5'!D1014</f>
        <v/>
      </c>
    </row>
    <row r="1000" spans="2:7" ht="15" thickBot="1" x14ac:dyDescent="0.35">
      <c r="B1000" s="132" t="str">
        <f t="shared" ca="1" si="16"/>
        <v/>
      </c>
      <c r="C1000" s="133" t="str">
        <f ca="1">'Loan 1'!D1015</f>
        <v/>
      </c>
      <c r="D1000" s="133" t="str">
        <f ca="1">'Loan 2'!D1015</f>
        <v/>
      </c>
      <c r="E1000" s="133" t="str">
        <f ca="1">'Loan 3'!D1015</f>
        <v/>
      </c>
      <c r="F1000" s="133" t="str">
        <f ca="1">'Loan 4'!D1015</f>
        <v/>
      </c>
      <c r="G1000" s="133" t="str">
        <f ca="1">'Loan 5'!D1015</f>
        <v/>
      </c>
    </row>
    <row r="1001" spans="2:7" ht="15" thickBot="1" x14ac:dyDescent="0.35">
      <c r="B1001" s="132" t="str">
        <f t="shared" ca="1" si="16"/>
        <v/>
      </c>
      <c r="C1001" s="133" t="str">
        <f ca="1">'Loan 1'!D1016</f>
        <v/>
      </c>
      <c r="D1001" s="133" t="str">
        <f ca="1">'Loan 2'!D1016</f>
        <v/>
      </c>
      <c r="E1001" s="133" t="str">
        <f ca="1">'Loan 3'!D1016</f>
        <v/>
      </c>
      <c r="F1001" s="133" t="str">
        <f ca="1">'Loan 4'!D1016</f>
        <v/>
      </c>
      <c r="G1001" s="133" t="str">
        <f ca="1">'Loan 5'!D1016</f>
        <v/>
      </c>
    </row>
    <row r="1002" spans="2:7" ht="15" thickBot="1" x14ac:dyDescent="0.35">
      <c r="B1002" s="132" t="str">
        <f t="shared" ca="1" si="16"/>
        <v/>
      </c>
      <c r="C1002" s="133" t="str">
        <f ca="1">'Loan 1'!D1017</f>
        <v/>
      </c>
      <c r="D1002" s="133" t="str">
        <f ca="1">'Loan 2'!D1017</f>
        <v/>
      </c>
      <c r="E1002" s="133" t="str">
        <f ca="1">'Loan 3'!D1017</f>
        <v/>
      </c>
      <c r="F1002" s="133" t="str">
        <f ca="1">'Loan 4'!D1017</f>
        <v/>
      </c>
      <c r="G1002" s="133" t="str">
        <f ca="1">'Loan 5'!D1017</f>
        <v/>
      </c>
    </row>
    <row r="1003" spans="2:7" ht="15" thickBot="1" x14ac:dyDescent="0.35">
      <c r="B1003" s="132" t="str">
        <f t="shared" ca="1" si="16"/>
        <v/>
      </c>
      <c r="C1003" s="133" t="str">
        <f ca="1">'Loan 1'!D1018</f>
        <v/>
      </c>
      <c r="D1003" s="133" t="str">
        <f ca="1">'Loan 2'!D1018</f>
        <v/>
      </c>
      <c r="E1003" s="133" t="str">
        <f ca="1">'Loan 3'!D1018</f>
        <v/>
      </c>
      <c r="F1003" s="133" t="str">
        <f ca="1">'Loan 4'!D1018</f>
        <v/>
      </c>
      <c r="G1003" s="133" t="str">
        <f ca="1">'Loan 5'!D1018</f>
        <v/>
      </c>
    </row>
    <row r="1004" spans="2:7" ht="15" thickBot="1" x14ac:dyDescent="0.35">
      <c r="B1004" s="132" t="str">
        <f t="shared" ca="1" si="16"/>
        <v/>
      </c>
      <c r="C1004" s="133" t="str">
        <f ca="1">'Loan 1'!D1019</f>
        <v/>
      </c>
      <c r="D1004" s="133" t="str">
        <f ca="1">'Loan 2'!D1019</f>
        <v/>
      </c>
      <c r="E1004" s="133" t="str">
        <f ca="1">'Loan 3'!D1019</f>
        <v/>
      </c>
      <c r="F1004" s="133" t="str">
        <f ca="1">'Loan 4'!D1019</f>
        <v/>
      </c>
      <c r="G1004" s="133" t="str">
        <f ca="1">'Loan 5'!D1019</f>
        <v/>
      </c>
    </row>
    <row r="1005" spans="2:7" ht="15" thickBot="1" x14ac:dyDescent="0.35">
      <c r="B1005" s="132" t="str">
        <f t="shared" ca="1" si="16"/>
        <v/>
      </c>
      <c r="C1005" s="133" t="str">
        <f ca="1">'Loan 1'!D1020</f>
        <v/>
      </c>
      <c r="D1005" s="133" t="str">
        <f ca="1">'Loan 2'!D1020</f>
        <v/>
      </c>
      <c r="E1005" s="133" t="str">
        <f ca="1">'Loan 3'!D1020</f>
        <v/>
      </c>
      <c r="F1005" s="133" t="str">
        <f ca="1">'Loan 4'!D1020</f>
        <v/>
      </c>
      <c r="G1005" s="133" t="str">
        <f ca="1">'Loan 5'!D1020</f>
        <v/>
      </c>
    </row>
    <row r="1006" spans="2:7" ht="15" thickBot="1" x14ac:dyDescent="0.35">
      <c r="B1006" s="132" t="str">
        <f t="shared" ca="1" si="16"/>
        <v/>
      </c>
      <c r="C1006" s="133" t="str">
        <f ca="1">'Loan 1'!D1021</f>
        <v/>
      </c>
      <c r="D1006" s="133" t="str">
        <f ca="1">'Loan 2'!D1021</f>
        <v/>
      </c>
      <c r="E1006" s="133" t="str">
        <f ca="1">'Loan 3'!D1021</f>
        <v/>
      </c>
      <c r="F1006" s="133" t="str">
        <f ca="1">'Loan 4'!D1021</f>
        <v/>
      </c>
      <c r="G1006" s="133" t="str">
        <f ca="1">'Loan 5'!D1021</f>
        <v/>
      </c>
    </row>
    <row r="1007" spans="2:7" ht="15" thickBot="1" x14ac:dyDescent="0.35">
      <c r="B1007" s="132" t="str">
        <f t="shared" ca="1" si="16"/>
        <v/>
      </c>
      <c r="C1007" s="133" t="str">
        <f ca="1">'Loan 1'!D1022</f>
        <v/>
      </c>
      <c r="D1007" s="133" t="str">
        <f ca="1">'Loan 2'!D1022</f>
        <v/>
      </c>
      <c r="E1007" s="133" t="str">
        <f ca="1">'Loan 3'!D1022</f>
        <v/>
      </c>
      <c r="F1007" s="133" t="str">
        <f ca="1">'Loan 4'!D1022</f>
        <v/>
      </c>
      <c r="G1007" s="133" t="str">
        <f ca="1">'Loan 5'!D1022</f>
        <v/>
      </c>
    </row>
    <row r="1008" spans="2:7" ht="15" thickBot="1" x14ac:dyDescent="0.35">
      <c r="B1008" s="132" t="str">
        <f t="shared" ca="1" si="16"/>
        <v/>
      </c>
      <c r="C1008" s="133" t="str">
        <f ca="1">'Loan 1'!D1023</f>
        <v/>
      </c>
      <c r="D1008" s="133" t="str">
        <f ca="1">'Loan 2'!D1023</f>
        <v/>
      </c>
      <c r="E1008" s="133" t="str">
        <f ca="1">'Loan 3'!D1023</f>
        <v/>
      </c>
      <c r="F1008" s="133" t="str">
        <f ca="1">'Loan 4'!D1023</f>
        <v/>
      </c>
      <c r="G1008" s="133" t="str">
        <f ca="1">'Loan 5'!D1023</f>
        <v/>
      </c>
    </row>
    <row r="1009" spans="2:7" ht="15" thickBot="1" x14ac:dyDescent="0.35">
      <c r="B1009" s="132" t="str">
        <f t="shared" ca="1" si="16"/>
        <v/>
      </c>
      <c r="C1009" s="133" t="str">
        <f ca="1">'Loan 1'!D1024</f>
        <v/>
      </c>
      <c r="D1009" s="133" t="str">
        <f ca="1">'Loan 2'!D1024</f>
        <v/>
      </c>
      <c r="E1009" s="133" t="str">
        <f ca="1">'Loan 3'!D1024</f>
        <v/>
      </c>
      <c r="F1009" s="133" t="str">
        <f ca="1">'Loan 4'!D1024</f>
        <v/>
      </c>
      <c r="G1009" s="133" t="str">
        <f ca="1">'Loan 5'!D1024</f>
        <v/>
      </c>
    </row>
    <row r="1010" spans="2:7" ht="15" thickBot="1" x14ac:dyDescent="0.35">
      <c r="B1010" s="132" t="str">
        <f t="shared" ca="1" si="16"/>
        <v/>
      </c>
      <c r="C1010" s="133" t="str">
        <f ca="1">'Loan 1'!D1025</f>
        <v/>
      </c>
      <c r="D1010" s="133" t="str">
        <f ca="1">'Loan 2'!D1025</f>
        <v/>
      </c>
      <c r="E1010" s="133" t="str">
        <f ca="1">'Loan 3'!D1025</f>
        <v/>
      </c>
      <c r="F1010" s="133" t="str">
        <f ca="1">'Loan 4'!D1025</f>
        <v/>
      </c>
      <c r="G1010" s="133" t="str">
        <f ca="1">'Loan 5'!D1025</f>
        <v/>
      </c>
    </row>
    <row r="1011" spans="2:7" ht="15" thickBot="1" x14ac:dyDescent="0.35">
      <c r="B1011" s="132" t="str">
        <f t="shared" ca="1" si="16"/>
        <v/>
      </c>
      <c r="C1011" s="133" t="str">
        <f ca="1">'Loan 1'!D1026</f>
        <v/>
      </c>
      <c r="D1011" s="133" t="str">
        <f ca="1">'Loan 2'!D1026</f>
        <v/>
      </c>
      <c r="E1011" s="133" t="str">
        <f ca="1">'Loan 3'!D1026</f>
        <v/>
      </c>
      <c r="F1011" s="133" t="str">
        <f ca="1">'Loan 4'!D1026</f>
        <v/>
      </c>
      <c r="G1011" s="133" t="str">
        <f ca="1">'Loan 5'!D1026</f>
        <v/>
      </c>
    </row>
    <row r="1012" spans="2:7" ht="15" thickBot="1" x14ac:dyDescent="0.35">
      <c r="B1012" s="132" t="str">
        <f t="shared" ca="1" si="16"/>
        <v/>
      </c>
      <c r="C1012" s="133" t="str">
        <f ca="1">'Loan 1'!D1027</f>
        <v/>
      </c>
      <c r="D1012" s="133" t="str">
        <f ca="1">'Loan 2'!D1027</f>
        <v/>
      </c>
      <c r="E1012" s="133" t="str">
        <f ca="1">'Loan 3'!D1027</f>
        <v/>
      </c>
      <c r="F1012" s="133" t="str">
        <f ca="1">'Loan 4'!D1027</f>
        <v/>
      </c>
      <c r="G1012" s="133" t="str">
        <f ca="1">'Loan 5'!D1027</f>
        <v/>
      </c>
    </row>
    <row r="1013" spans="2:7" ht="15" thickBot="1" x14ac:dyDescent="0.35">
      <c r="B1013" s="132" t="str">
        <f t="shared" ca="1" si="16"/>
        <v/>
      </c>
      <c r="C1013" s="133" t="str">
        <f ca="1">'Loan 1'!D1028</f>
        <v/>
      </c>
      <c r="D1013" s="133" t="str">
        <f ca="1">'Loan 2'!D1028</f>
        <v/>
      </c>
      <c r="E1013" s="133" t="str">
        <f ca="1">'Loan 3'!D1028</f>
        <v/>
      </c>
      <c r="F1013" s="133" t="str">
        <f ca="1">'Loan 4'!D1028</f>
        <v/>
      </c>
      <c r="G1013" s="133" t="str">
        <f ca="1">'Loan 5'!D1028</f>
        <v/>
      </c>
    </row>
    <row r="1014" spans="2:7" ht="15" thickBot="1" x14ac:dyDescent="0.35">
      <c r="B1014" s="132" t="str">
        <f t="shared" ca="1" si="16"/>
        <v/>
      </c>
      <c r="C1014" s="133" t="str">
        <f ca="1">'Loan 1'!D1029</f>
        <v/>
      </c>
      <c r="D1014" s="133" t="str">
        <f ca="1">'Loan 2'!D1029</f>
        <v/>
      </c>
      <c r="E1014" s="133" t="str">
        <f ca="1">'Loan 3'!D1029</f>
        <v/>
      </c>
      <c r="F1014" s="133" t="str">
        <f ca="1">'Loan 4'!D1029</f>
        <v/>
      </c>
      <c r="G1014" s="133" t="str">
        <f ca="1">'Loan 5'!D1029</f>
        <v/>
      </c>
    </row>
    <row r="1015" spans="2:7" ht="15" thickBot="1" x14ac:dyDescent="0.35">
      <c r="B1015" s="132" t="str">
        <f t="shared" ca="1" si="16"/>
        <v/>
      </c>
      <c r="C1015" s="133" t="str">
        <f ca="1">'Loan 1'!D1030</f>
        <v/>
      </c>
      <c r="D1015" s="133" t="str">
        <f ca="1">'Loan 2'!D1030</f>
        <v/>
      </c>
      <c r="E1015" s="133" t="str">
        <f ca="1">'Loan 3'!D1030</f>
        <v/>
      </c>
      <c r="F1015" s="133" t="str">
        <f ca="1">'Loan 4'!D1030</f>
        <v/>
      </c>
      <c r="G1015" s="133" t="str">
        <f ca="1">'Loan 5'!D1030</f>
        <v/>
      </c>
    </row>
    <row r="1016" spans="2:7" ht="15" thickBot="1" x14ac:dyDescent="0.35">
      <c r="B1016" s="132" t="str">
        <f t="shared" ca="1" si="16"/>
        <v/>
      </c>
      <c r="C1016" s="133" t="str">
        <f ca="1">'Loan 1'!D1031</f>
        <v/>
      </c>
      <c r="D1016" s="133" t="str">
        <f ca="1">'Loan 2'!D1031</f>
        <v/>
      </c>
      <c r="E1016" s="133" t="str">
        <f ca="1">'Loan 3'!D1031</f>
        <v/>
      </c>
      <c r="F1016" s="133" t="str">
        <f ca="1">'Loan 4'!D1031</f>
        <v/>
      </c>
      <c r="G1016" s="133" t="str">
        <f ca="1">'Loan 5'!D1031</f>
        <v/>
      </c>
    </row>
    <row r="1017" spans="2:7" ht="15" thickBot="1" x14ac:dyDescent="0.35">
      <c r="B1017" s="132" t="str">
        <f t="shared" ca="1" si="16"/>
        <v/>
      </c>
      <c r="C1017" s="133" t="str">
        <f ca="1">'Loan 1'!D1032</f>
        <v/>
      </c>
      <c r="D1017" s="133" t="str">
        <f ca="1">'Loan 2'!D1032</f>
        <v/>
      </c>
      <c r="E1017" s="133" t="str">
        <f ca="1">'Loan 3'!D1032</f>
        <v/>
      </c>
      <c r="F1017" s="133" t="str">
        <f ca="1">'Loan 4'!D1032</f>
        <v/>
      </c>
      <c r="G1017" s="133" t="str">
        <f ca="1">'Loan 5'!D1032</f>
        <v/>
      </c>
    </row>
    <row r="1018" spans="2:7" ht="15" thickBot="1" x14ac:dyDescent="0.35">
      <c r="B1018" s="132" t="str">
        <f t="shared" ca="1" si="16"/>
        <v/>
      </c>
      <c r="C1018" s="133" t="str">
        <f ca="1">'Loan 1'!D1033</f>
        <v/>
      </c>
      <c r="D1018" s="133" t="str">
        <f ca="1">'Loan 2'!D1033</f>
        <v/>
      </c>
      <c r="E1018" s="133" t="str">
        <f ca="1">'Loan 3'!D1033</f>
        <v/>
      </c>
      <c r="F1018" s="133" t="str">
        <f ca="1">'Loan 4'!D1033</f>
        <v/>
      </c>
      <c r="G1018" s="133" t="str">
        <f ca="1">'Loan 5'!D1033</f>
        <v/>
      </c>
    </row>
    <row r="1019" spans="2:7" ht="15" thickBot="1" x14ac:dyDescent="0.35">
      <c r="B1019" s="132" t="str">
        <f t="shared" ca="1" si="16"/>
        <v/>
      </c>
      <c r="C1019" s="133" t="str">
        <f ca="1">'Loan 1'!D1034</f>
        <v/>
      </c>
      <c r="D1019" s="133" t="str">
        <f ca="1">'Loan 2'!D1034</f>
        <v/>
      </c>
      <c r="E1019" s="133" t="str">
        <f ca="1">'Loan 3'!D1034</f>
        <v/>
      </c>
      <c r="F1019" s="133" t="str">
        <f ca="1">'Loan 4'!D1034</f>
        <v/>
      </c>
      <c r="G1019" s="133" t="str">
        <f ca="1">'Loan 5'!D1034</f>
        <v/>
      </c>
    </row>
    <row r="1020" spans="2:7" ht="15" thickBot="1" x14ac:dyDescent="0.35">
      <c r="B1020" s="132" t="str">
        <f t="shared" ca="1" si="16"/>
        <v/>
      </c>
      <c r="C1020" s="133" t="str">
        <f ca="1">'Loan 1'!D1035</f>
        <v/>
      </c>
      <c r="D1020" s="133" t="str">
        <f ca="1">'Loan 2'!D1035</f>
        <v/>
      </c>
      <c r="E1020" s="133" t="str">
        <f ca="1">'Loan 3'!D1035</f>
        <v/>
      </c>
      <c r="F1020" s="133" t="str">
        <f ca="1">'Loan 4'!D1035</f>
        <v/>
      </c>
      <c r="G1020" s="133" t="str">
        <f ca="1">'Loan 5'!D1035</f>
        <v/>
      </c>
    </row>
    <row r="1021" spans="2:7" ht="15" thickBot="1" x14ac:dyDescent="0.35">
      <c r="B1021" s="132" t="str">
        <f t="shared" ca="1" si="16"/>
        <v/>
      </c>
      <c r="C1021" s="133" t="str">
        <f ca="1">'Loan 1'!D1036</f>
        <v/>
      </c>
      <c r="D1021" s="133" t="str">
        <f ca="1">'Loan 2'!D1036</f>
        <v/>
      </c>
      <c r="E1021" s="133" t="str">
        <f ca="1">'Loan 3'!D1036</f>
        <v/>
      </c>
      <c r="F1021" s="133" t="str">
        <f ca="1">'Loan 4'!D1036</f>
        <v/>
      </c>
      <c r="G1021" s="133" t="str">
        <f ca="1">'Loan 5'!D1036</f>
        <v/>
      </c>
    </row>
    <row r="1022" spans="2:7" ht="15" thickBot="1" x14ac:dyDescent="0.35">
      <c r="B1022" s="132" t="str">
        <f t="shared" ca="1" si="16"/>
        <v/>
      </c>
      <c r="C1022" s="133" t="str">
        <f ca="1">'Loan 1'!D1037</f>
        <v/>
      </c>
      <c r="D1022" s="133" t="str">
        <f ca="1">'Loan 2'!D1037</f>
        <v/>
      </c>
      <c r="E1022" s="133" t="str">
        <f ca="1">'Loan 3'!D1037</f>
        <v/>
      </c>
      <c r="F1022" s="133" t="str">
        <f ca="1">'Loan 4'!D1037</f>
        <v/>
      </c>
      <c r="G1022" s="133" t="str">
        <f ca="1">'Loan 5'!D1037</f>
        <v/>
      </c>
    </row>
    <row r="1023" spans="2:7" ht="15" thickBot="1" x14ac:dyDescent="0.35">
      <c r="B1023" s="132" t="str">
        <f t="shared" ca="1" si="16"/>
        <v/>
      </c>
      <c r="C1023" s="133" t="str">
        <f ca="1">'Loan 1'!D1038</f>
        <v/>
      </c>
      <c r="D1023" s="133" t="str">
        <f ca="1">'Loan 2'!D1038</f>
        <v/>
      </c>
      <c r="E1023" s="133" t="str">
        <f ca="1">'Loan 3'!D1038</f>
        <v/>
      </c>
      <c r="F1023" s="133" t="str">
        <f ca="1">'Loan 4'!D1038</f>
        <v/>
      </c>
      <c r="G1023" s="133" t="str">
        <f ca="1">'Loan 5'!D1038</f>
        <v/>
      </c>
    </row>
    <row r="1024" spans="2:7" ht="15" thickBot="1" x14ac:dyDescent="0.35">
      <c r="B1024" s="132" t="str">
        <f t="shared" ca="1" si="16"/>
        <v/>
      </c>
      <c r="C1024" s="133" t="str">
        <f ca="1">'Loan 1'!D1039</f>
        <v/>
      </c>
      <c r="D1024" s="133" t="str">
        <f ca="1">'Loan 2'!D1039</f>
        <v/>
      </c>
      <c r="E1024" s="133" t="str">
        <f ca="1">'Loan 3'!D1039</f>
        <v/>
      </c>
      <c r="F1024" s="133" t="str">
        <f ca="1">'Loan 4'!D1039</f>
        <v/>
      </c>
      <c r="G1024" s="133" t="str">
        <f ca="1">'Loan 5'!D1039</f>
        <v/>
      </c>
    </row>
    <row r="1025" spans="2:7" ht="15" thickBot="1" x14ac:dyDescent="0.35">
      <c r="B1025" s="132" t="str">
        <f t="shared" ca="1" si="16"/>
        <v/>
      </c>
      <c r="C1025" s="133" t="str">
        <f ca="1">'Loan 1'!D1040</f>
        <v/>
      </c>
      <c r="D1025" s="133" t="str">
        <f ca="1">'Loan 2'!D1040</f>
        <v/>
      </c>
      <c r="E1025" s="133" t="str">
        <f ca="1">'Loan 3'!D1040</f>
        <v/>
      </c>
      <c r="F1025" s="133" t="str">
        <f ca="1">'Loan 4'!D1040</f>
        <v/>
      </c>
      <c r="G1025" s="133" t="str">
        <f ca="1">'Loan 5'!D1040</f>
        <v/>
      </c>
    </row>
    <row r="1026" spans="2:7" ht="15" thickBot="1" x14ac:dyDescent="0.35">
      <c r="B1026" s="132" t="str">
        <f t="shared" ca="1" si="16"/>
        <v/>
      </c>
      <c r="C1026" s="133" t="str">
        <f ca="1">'Loan 1'!D1041</f>
        <v/>
      </c>
      <c r="D1026" s="133" t="str">
        <f ca="1">'Loan 2'!D1041</f>
        <v/>
      </c>
      <c r="E1026" s="133" t="str">
        <f ca="1">'Loan 3'!D1041</f>
        <v/>
      </c>
      <c r="F1026" s="133" t="str">
        <f ca="1">'Loan 4'!D1041</f>
        <v/>
      </c>
      <c r="G1026" s="133" t="str">
        <f ca="1">'Loan 5'!D1041</f>
        <v/>
      </c>
    </row>
    <row r="1027" spans="2:7" ht="15" thickBot="1" x14ac:dyDescent="0.35">
      <c r="B1027" s="132" t="str">
        <f t="shared" ca="1" si="16"/>
        <v/>
      </c>
      <c r="C1027" s="133" t="str">
        <f ca="1">'Loan 1'!D1042</f>
        <v/>
      </c>
      <c r="D1027" s="133" t="str">
        <f ca="1">'Loan 2'!D1042</f>
        <v/>
      </c>
      <c r="E1027" s="133" t="str">
        <f ca="1">'Loan 3'!D1042</f>
        <v/>
      </c>
      <c r="F1027" s="133" t="str">
        <f ca="1">'Loan 4'!D1042</f>
        <v/>
      </c>
      <c r="G1027" s="133" t="str">
        <f ca="1">'Loan 5'!D1042</f>
        <v/>
      </c>
    </row>
    <row r="1028" spans="2:7" ht="15" thickBot="1" x14ac:dyDescent="0.35">
      <c r="B1028" s="132" t="str">
        <f t="shared" ca="1" si="16"/>
        <v/>
      </c>
      <c r="C1028" s="133" t="str">
        <f ca="1">'Loan 1'!D1043</f>
        <v/>
      </c>
      <c r="D1028" s="133" t="str">
        <f ca="1">'Loan 2'!D1043</f>
        <v/>
      </c>
      <c r="E1028" s="133" t="str">
        <f ca="1">'Loan 3'!D1043</f>
        <v/>
      </c>
      <c r="F1028" s="133" t="str">
        <f ca="1">'Loan 4'!D1043</f>
        <v/>
      </c>
      <c r="G1028" s="133" t="str">
        <f ca="1">'Loan 5'!D1043</f>
        <v/>
      </c>
    </row>
    <row r="1029" spans="2:7" ht="15" thickBot="1" x14ac:dyDescent="0.35">
      <c r="B1029" s="132" t="str">
        <f t="shared" ca="1" si="16"/>
        <v/>
      </c>
      <c r="C1029" s="133" t="str">
        <f ca="1">'Loan 1'!D1044</f>
        <v/>
      </c>
      <c r="D1029" s="133" t="str">
        <f ca="1">'Loan 2'!D1044</f>
        <v/>
      </c>
      <c r="E1029" s="133" t="str">
        <f ca="1">'Loan 3'!D1044</f>
        <v/>
      </c>
      <c r="F1029" s="133" t="str">
        <f ca="1">'Loan 4'!D1044</f>
        <v/>
      </c>
      <c r="G1029" s="133" t="str">
        <f ca="1">'Loan 5'!D1044</f>
        <v/>
      </c>
    </row>
    <row r="1030" spans="2:7" ht="15" thickBot="1" x14ac:dyDescent="0.35">
      <c r="B1030" s="132" t="str">
        <f t="shared" ca="1" si="16"/>
        <v/>
      </c>
      <c r="C1030" s="133" t="str">
        <f ca="1">'Loan 1'!D1045</f>
        <v/>
      </c>
      <c r="D1030" s="133" t="str">
        <f ca="1">'Loan 2'!D1045</f>
        <v/>
      </c>
      <c r="E1030" s="133" t="str">
        <f ca="1">'Loan 3'!D1045</f>
        <v/>
      </c>
      <c r="F1030" s="133" t="str">
        <f ca="1">'Loan 4'!D1045</f>
        <v/>
      </c>
      <c r="G1030" s="133" t="str">
        <f ca="1">'Loan 5'!D1045</f>
        <v/>
      </c>
    </row>
    <row r="1031" spans="2:7" ht="15" thickBot="1" x14ac:dyDescent="0.35">
      <c r="B1031" s="132" t="str">
        <f t="shared" ca="1" si="16"/>
        <v/>
      </c>
      <c r="C1031" s="133" t="str">
        <f ca="1">'Loan 1'!D1046</f>
        <v/>
      </c>
      <c r="D1031" s="133" t="str">
        <f ca="1">'Loan 2'!D1046</f>
        <v/>
      </c>
      <c r="E1031" s="133" t="str">
        <f ca="1">'Loan 3'!D1046</f>
        <v/>
      </c>
      <c r="F1031" s="133" t="str">
        <f ca="1">'Loan 4'!D1046</f>
        <v/>
      </c>
      <c r="G1031" s="133" t="str">
        <f ca="1">'Loan 5'!D1046</f>
        <v/>
      </c>
    </row>
    <row r="1032" spans="2:7" ht="15" thickBot="1" x14ac:dyDescent="0.35">
      <c r="B1032" s="132" t="str">
        <f t="shared" ca="1" si="16"/>
        <v/>
      </c>
      <c r="C1032" s="133" t="str">
        <f ca="1">'Loan 1'!D1047</f>
        <v/>
      </c>
      <c r="D1032" s="133" t="str">
        <f ca="1">'Loan 2'!D1047</f>
        <v/>
      </c>
      <c r="E1032" s="133" t="str">
        <f ca="1">'Loan 3'!D1047</f>
        <v/>
      </c>
      <c r="F1032" s="133" t="str">
        <f ca="1">'Loan 4'!D1047</f>
        <v/>
      </c>
      <c r="G1032" s="133" t="str">
        <f ca="1">'Loan 5'!D1047</f>
        <v/>
      </c>
    </row>
    <row r="1033" spans="2:7" ht="15" thickBot="1" x14ac:dyDescent="0.35">
      <c r="B1033" s="132" t="str">
        <f t="shared" ca="1" si="16"/>
        <v/>
      </c>
      <c r="C1033" s="133" t="str">
        <f ca="1">'Loan 1'!D1048</f>
        <v/>
      </c>
      <c r="D1033" s="133" t="str">
        <f ca="1">'Loan 2'!D1048</f>
        <v/>
      </c>
      <c r="E1033" s="133" t="str">
        <f ca="1">'Loan 3'!D1048</f>
        <v/>
      </c>
      <c r="F1033" s="133" t="str">
        <f ca="1">'Loan 4'!D1048</f>
        <v/>
      </c>
      <c r="G1033" s="133" t="str">
        <f ca="1">'Loan 5'!D1048</f>
        <v/>
      </c>
    </row>
    <row r="1034" spans="2:7" ht="15" thickBot="1" x14ac:dyDescent="0.35">
      <c r="B1034" s="132" t="str">
        <f t="shared" ca="1" si="16"/>
        <v/>
      </c>
      <c r="C1034" s="133" t="str">
        <f ca="1">'Loan 1'!D1049</f>
        <v/>
      </c>
      <c r="D1034" s="133" t="str">
        <f ca="1">'Loan 2'!D1049</f>
        <v/>
      </c>
      <c r="E1034" s="133" t="str">
        <f ca="1">'Loan 3'!D1049</f>
        <v/>
      </c>
      <c r="F1034" s="133" t="str">
        <f ca="1">'Loan 4'!D1049</f>
        <v/>
      </c>
      <c r="G1034" s="133" t="str">
        <f ca="1">'Loan 5'!D1049</f>
        <v/>
      </c>
    </row>
    <row r="1035" spans="2:7" ht="15" thickBot="1" x14ac:dyDescent="0.35">
      <c r="B1035" s="132" t="str">
        <f t="shared" ref="B1035:B1098" ca="1" si="17">IF(AND(C1035="",D1035="",E1035="",F1035="",G1035=""),"",B1034+1)</f>
        <v/>
      </c>
      <c r="C1035" s="133" t="str">
        <f ca="1">'Loan 1'!D1050</f>
        <v/>
      </c>
      <c r="D1035" s="133" t="str">
        <f ca="1">'Loan 2'!D1050</f>
        <v/>
      </c>
      <c r="E1035" s="133" t="str">
        <f ca="1">'Loan 3'!D1050</f>
        <v/>
      </c>
      <c r="F1035" s="133" t="str">
        <f ca="1">'Loan 4'!D1050</f>
        <v/>
      </c>
      <c r="G1035" s="133" t="str">
        <f ca="1">'Loan 5'!D1050</f>
        <v/>
      </c>
    </row>
    <row r="1036" spans="2:7" ht="15" thickBot="1" x14ac:dyDescent="0.35">
      <c r="B1036" s="132" t="str">
        <f t="shared" ca="1" si="17"/>
        <v/>
      </c>
      <c r="C1036" s="133" t="str">
        <f ca="1">'Loan 1'!D1051</f>
        <v/>
      </c>
      <c r="D1036" s="133" t="str">
        <f ca="1">'Loan 2'!D1051</f>
        <v/>
      </c>
      <c r="E1036" s="133" t="str">
        <f ca="1">'Loan 3'!D1051</f>
        <v/>
      </c>
      <c r="F1036" s="133" t="str">
        <f ca="1">'Loan 4'!D1051</f>
        <v/>
      </c>
      <c r="G1036" s="133" t="str">
        <f ca="1">'Loan 5'!D1051</f>
        <v/>
      </c>
    </row>
    <row r="1037" spans="2:7" ht="15" thickBot="1" x14ac:dyDescent="0.35">
      <c r="B1037" s="132" t="str">
        <f t="shared" ca="1" si="17"/>
        <v/>
      </c>
      <c r="C1037" s="133" t="str">
        <f ca="1">'Loan 1'!D1052</f>
        <v/>
      </c>
      <c r="D1037" s="133" t="str">
        <f ca="1">'Loan 2'!D1052</f>
        <v/>
      </c>
      <c r="E1037" s="133" t="str">
        <f ca="1">'Loan 3'!D1052</f>
        <v/>
      </c>
      <c r="F1037" s="133" t="str">
        <f ca="1">'Loan 4'!D1052</f>
        <v/>
      </c>
      <c r="G1037" s="133" t="str">
        <f ca="1">'Loan 5'!D1052</f>
        <v/>
      </c>
    </row>
    <row r="1038" spans="2:7" ht="15" thickBot="1" x14ac:dyDescent="0.35">
      <c r="B1038" s="132" t="str">
        <f t="shared" ca="1" si="17"/>
        <v/>
      </c>
      <c r="C1038" s="133" t="str">
        <f ca="1">'Loan 1'!D1053</f>
        <v/>
      </c>
      <c r="D1038" s="133" t="str">
        <f ca="1">'Loan 2'!D1053</f>
        <v/>
      </c>
      <c r="E1038" s="133" t="str">
        <f ca="1">'Loan 3'!D1053</f>
        <v/>
      </c>
      <c r="F1038" s="133" t="str">
        <f ca="1">'Loan 4'!D1053</f>
        <v/>
      </c>
      <c r="G1038" s="133" t="str">
        <f ca="1">'Loan 5'!D1053</f>
        <v/>
      </c>
    </row>
    <row r="1039" spans="2:7" ht="15" thickBot="1" x14ac:dyDescent="0.35">
      <c r="B1039" s="132" t="str">
        <f t="shared" ca="1" si="17"/>
        <v/>
      </c>
      <c r="C1039" s="133" t="str">
        <f ca="1">'Loan 1'!D1054</f>
        <v/>
      </c>
      <c r="D1039" s="133" t="str">
        <f ca="1">'Loan 2'!D1054</f>
        <v/>
      </c>
      <c r="E1039" s="133" t="str">
        <f ca="1">'Loan 3'!D1054</f>
        <v/>
      </c>
      <c r="F1039" s="133" t="str">
        <f ca="1">'Loan 4'!D1054</f>
        <v/>
      </c>
      <c r="G1039" s="133" t="str">
        <f ca="1">'Loan 5'!D1054</f>
        <v/>
      </c>
    </row>
    <row r="1040" spans="2:7" ht="15" thickBot="1" x14ac:dyDescent="0.35">
      <c r="B1040" s="132" t="str">
        <f t="shared" ca="1" si="17"/>
        <v/>
      </c>
      <c r="C1040" s="133" t="str">
        <f ca="1">'Loan 1'!D1055</f>
        <v/>
      </c>
      <c r="D1040" s="133" t="str">
        <f ca="1">'Loan 2'!D1055</f>
        <v/>
      </c>
      <c r="E1040" s="133" t="str">
        <f ca="1">'Loan 3'!D1055</f>
        <v/>
      </c>
      <c r="F1040" s="133" t="str">
        <f ca="1">'Loan 4'!D1055</f>
        <v/>
      </c>
      <c r="G1040" s="133" t="str">
        <f ca="1">'Loan 5'!D1055</f>
        <v/>
      </c>
    </row>
    <row r="1041" spans="2:7" ht="15" thickBot="1" x14ac:dyDescent="0.35">
      <c r="B1041" s="132" t="str">
        <f t="shared" ca="1" si="17"/>
        <v/>
      </c>
      <c r="C1041" s="133" t="str">
        <f ca="1">'Loan 1'!D1056</f>
        <v/>
      </c>
      <c r="D1041" s="133" t="str">
        <f ca="1">'Loan 2'!D1056</f>
        <v/>
      </c>
      <c r="E1041" s="133" t="str">
        <f ca="1">'Loan 3'!D1056</f>
        <v/>
      </c>
      <c r="F1041" s="133" t="str">
        <f ca="1">'Loan 4'!D1056</f>
        <v/>
      </c>
      <c r="G1041" s="133" t="str">
        <f ca="1">'Loan 5'!D1056</f>
        <v/>
      </c>
    </row>
    <row r="1042" spans="2:7" ht="15" thickBot="1" x14ac:dyDescent="0.35">
      <c r="B1042" s="132" t="str">
        <f t="shared" ca="1" si="17"/>
        <v/>
      </c>
      <c r="C1042" s="133" t="str">
        <f ca="1">'Loan 1'!D1057</f>
        <v/>
      </c>
      <c r="D1042" s="133" t="str">
        <f ca="1">'Loan 2'!D1057</f>
        <v/>
      </c>
      <c r="E1042" s="133" t="str">
        <f ca="1">'Loan 3'!D1057</f>
        <v/>
      </c>
      <c r="F1042" s="133" t="str">
        <f ca="1">'Loan 4'!D1057</f>
        <v/>
      </c>
      <c r="G1042" s="133" t="str">
        <f ca="1">'Loan 5'!D1057</f>
        <v/>
      </c>
    </row>
    <row r="1043" spans="2:7" ht="15" thickBot="1" x14ac:dyDescent="0.35">
      <c r="B1043" s="132" t="str">
        <f t="shared" ca="1" si="17"/>
        <v/>
      </c>
      <c r="C1043" s="133" t="str">
        <f ca="1">'Loan 1'!D1058</f>
        <v/>
      </c>
      <c r="D1043" s="133" t="str">
        <f ca="1">'Loan 2'!D1058</f>
        <v/>
      </c>
      <c r="E1043" s="133" t="str">
        <f ca="1">'Loan 3'!D1058</f>
        <v/>
      </c>
      <c r="F1043" s="133" t="str">
        <f ca="1">'Loan 4'!D1058</f>
        <v/>
      </c>
      <c r="G1043" s="133" t="str">
        <f ca="1">'Loan 5'!D1058</f>
        <v/>
      </c>
    </row>
    <row r="1044" spans="2:7" ht="15" thickBot="1" x14ac:dyDescent="0.35">
      <c r="B1044" s="132" t="str">
        <f t="shared" ca="1" si="17"/>
        <v/>
      </c>
      <c r="C1044" s="133" t="str">
        <f ca="1">'Loan 1'!D1059</f>
        <v/>
      </c>
      <c r="D1044" s="133" t="str">
        <f ca="1">'Loan 2'!D1059</f>
        <v/>
      </c>
      <c r="E1044" s="133" t="str">
        <f ca="1">'Loan 3'!D1059</f>
        <v/>
      </c>
      <c r="F1044" s="133" t="str">
        <f ca="1">'Loan 4'!D1059</f>
        <v/>
      </c>
      <c r="G1044" s="133" t="str">
        <f ca="1">'Loan 5'!D1059</f>
        <v/>
      </c>
    </row>
    <row r="1045" spans="2:7" ht="15" thickBot="1" x14ac:dyDescent="0.35">
      <c r="B1045" s="132" t="str">
        <f t="shared" ca="1" si="17"/>
        <v/>
      </c>
      <c r="C1045" s="133" t="str">
        <f ca="1">'Loan 1'!D1060</f>
        <v/>
      </c>
      <c r="D1045" s="133" t="str">
        <f ca="1">'Loan 2'!D1060</f>
        <v/>
      </c>
      <c r="E1045" s="133" t="str">
        <f ca="1">'Loan 3'!D1060</f>
        <v/>
      </c>
      <c r="F1045" s="133" t="str">
        <f ca="1">'Loan 4'!D1060</f>
        <v/>
      </c>
      <c r="G1045" s="133" t="str">
        <f ca="1">'Loan 5'!D1060</f>
        <v/>
      </c>
    </row>
    <row r="1046" spans="2:7" ht="15" thickBot="1" x14ac:dyDescent="0.35">
      <c r="B1046" s="132" t="str">
        <f t="shared" ca="1" si="17"/>
        <v/>
      </c>
      <c r="C1046" s="133" t="str">
        <f ca="1">'Loan 1'!D1061</f>
        <v/>
      </c>
      <c r="D1046" s="133" t="str">
        <f ca="1">'Loan 2'!D1061</f>
        <v/>
      </c>
      <c r="E1046" s="133" t="str">
        <f ca="1">'Loan 3'!D1061</f>
        <v/>
      </c>
      <c r="F1046" s="133" t="str">
        <f ca="1">'Loan 4'!D1061</f>
        <v/>
      </c>
      <c r="G1046" s="133" t="str">
        <f ca="1">'Loan 5'!D1061</f>
        <v/>
      </c>
    </row>
    <row r="1047" spans="2:7" ht="15" thickBot="1" x14ac:dyDescent="0.35">
      <c r="B1047" s="132" t="str">
        <f t="shared" ca="1" si="17"/>
        <v/>
      </c>
      <c r="C1047" s="133" t="str">
        <f ca="1">'Loan 1'!D1062</f>
        <v/>
      </c>
      <c r="D1047" s="133" t="str">
        <f ca="1">'Loan 2'!D1062</f>
        <v/>
      </c>
      <c r="E1047" s="133" t="str">
        <f ca="1">'Loan 3'!D1062</f>
        <v/>
      </c>
      <c r="F1047" s="133" t="str">
        <f ca="1">'Loan 4'!D1062</f>
        <v/>
      </c>
      <c r="G1047" s="133" t="str">
        <f ca="1">'Loan 5'!D1062</f>
        <v/>
      </c>
    </row>
    <row r="1048" spans="2:7" ht="15" thickBot="1" x14ac:dyDescent="0.35">
      <c r="B1048" s="132" t="str">
        <f t="shared" ca="1" si="17"/>
        <v/>
      </c>
      <c r="C1048" s="133" t="str">
        <f ca="1">'Loan 1'!D1063</f>
        <v/>
      </c>
      <c r="D1048" s="133" t="str">
        <f ca="1">'Loan 2'!D1063</f>
        <v/>
      </c>
      <c r="E1048" s="133" t="str">
        <f ca="1">'Loan 3'!D1063</f>
        <v/>
      </c>
      <c r="F1048" s="133" t="str">
        <f ca="1">'Loan 4'!D1063</f>
        <v/>
      </c>
      <c r="G1048" s="133" t="str">
        <f ca="1">'Loan 5'!D1063</f>
        <v/>
      </c>
    </row>
    <row r="1049" spans="2:7" ht="15" thickBot="1" x14ac:dyDescent="0.35">
      <c r="B1049" s="132" t="str">
        <f t="shared" ca="1" si="17"/>
        <v/>
      </c>
      <c r="C1049" s="133" t="str">
        <f ca="1">'Loan 1'!D1064</f>
        <v/>
      </c>
      <c r="D1049" s="133" t="str">
        <f ca="1">'Loan 2'!D1064</f>
        <v/>
      </c>
      <c r="E1049" s="133" t="str">
        <f ca="1">'Loan 3'!D1064</f>
        <v/>
      </c>
      <c r="F1049" s="133" t="str">
        <f ca="1">'Loan 4'!D1064</f>
        <v/>
      </c>
      <c r="G1049" s="133" t="str">
        <f ca="1">'Loan 5'!D1064</f>
        <v/>
      </c>
    </row>
    <row r="1050" spans="2:7" ht="15" thickBot="1" x14ac:dyDescent="0.35">
      <c r="B1050" s="132" t="str">
        <f t="shared" ca="1" si="17"/>
        <v/>
      </c>
      <c r="C1050" s="133" t="str">
        <f ca="1">'Loan 1'!D1065</f>
        <v/>
      </c>
      <c r="D1050" s="133" t="str">
        <f ca="1">'Loan 2'!D1065</f>
        <v/>
      </c>
      <c r="E1050" s="133" t="str">
        <f ca="1">'Loan 3'!D1065</f>
        <v/>
      </c>
      <c r="F1050" s="133" t="str">
        <f ca="1">'Loan 4'!D1065</f>
        <v/>
      </c>
      <c r="G1050" s="133" t="str">
        <f ca="1">'Loan 5'!D1065</f>
        <v/>
      </c>
    </row>
    <row r="1051" spans="2:7" ht="15" thickBot="1" x14ac:dyDescent="0.35">
      <c r="B1051" s="132" t="str">
        <f t="shared" ca="1" si="17"/>
        <v/>
      </c>
      <c r="C1051" s="133" t="str">
        <f ca="1">'Loan 1'!D1066</f>
        <v/>
      </c>
      <c r="D1051" s="133" t="str">
        <f ca="1">'Loan 2'!D1066</f>
        <v/>
      </c>
      <c r="E1051" s="133" t="str">
        <f ca="1">'Loan 3'!D1066</f>
        <v/>
      </c>
      <c r="F1051" s="133" t="str">
        <f ca="1">'Loan 4'!D1066</f>
        <v/>
      </c>
      <c r="G1051" s="133" t="str">
        <f ca="1">'Loan 5'!D1066</f>
        <v/>
      </c>
    </row>
    <row r="1052" spans="2:7" ht="15" thickBot="1" x14ac:dyDescent="0.35">
      <c r="B1052" s="132" t="str">
        <f t="shared" ca="1" si="17"/>
        <v/>
      </c>
      <c r="C1052" s="133" t="str">
        <f ca="1">'Loan 1'!D1067</f>
        <v/>
      </c>
      <c r="D1052" s="133" t="str">
        <f ca="1">'Loan 2'!D1067</f>
        <v/>
      </c>
      <c r="E1052" s="133" t="str">
        <f ca="1">'Loan 3'!D1067</f>
        <v/>
      </c>
      <c r="F1052" s="133" t="str">
        <f ca="1">'Loan 4'!D1067</f>
        <v/>
      </c>
      <c r="G1052" s="133" t="str">
        <f ca="1">'Loan 5'!D1067</f>
        <v/>
      </c>
    </row>
    <row r="1053" spans="2:7" ht="15" thickBot="1" x14ac:dyDescent="0.35">
      <c r="B1053" s="132" t="str">
        <f t="shared" ca="1" si="17"/>
        <v/>
      </c>
      <c r="C1053" s="133" t="str">
        <f ca="1">'Loan 1'!D1068</f>
        <v/>
      </c>
      <c r="D1053" s="133" t="str">
        <f ca="1">'Loan 2'!D1068</f>
        <v/>
      </c>
      <c r="E1053" s="133" t="str">
        <f ca="1">'Loan 3'!D1068</f>
        <v/>
      </c>
      <c r="F1053" s="133" t="str">
        <f ca="1">'Loan 4'!D1068</f>
        <v/>
      </c>
      <c r="G1053" s="133" t="str">
        <f ca="1">'Loan 5'!D1068</f>
        <v/>
      </c>
    </row>
    <row r="1054" spans="2:7" ht="15" thickBot="1" x14ac:dyDescent="0.35">
      <c r="B1054" s="132" t="str">
        <f t="shared" ca="1" si="17"/>
        <v/>
      </c>
      <c r="C1054" s="133" t="str">
        <f ca="1">'Loan 1'!D1069</f>
        <v/>
      </c>
      <c r="D1054" s="133" t="str">
        <f ca="1">'Loan 2'!D1069</f>
        <v/>
      </c>
      <c r="E1054" s="133" t="str">
        <f ca="1">'Loan 3'!D1069</f>
        <v/>
      </c>
      <c r="F1054" s="133" t="str">
        <f ca="1">'Loan 4'!D1069</f>
        <v/>
      </c>
      <c r="G1054" s="133" t="str">
        <f ca="1">'Loan 5'!D1069</f>
        <v/>
      </c>
    </row>
    <row r="1055" spans="2:7" ht="15" thickBot="1" x14ac:dyDescent="0.35">
      <c r="B1055" s="132" t="str">
        <f t="shared" ca="1" si="17"/>
        <v/>
      </c>
      <c r="C1055" s="133" t="str">
        <f ca="1">'Loan 1'!D1070</f>
        <v/>
      </c>
      <c r="D1055" s="133" t="str">
        <f ca="1">'Loan 2'!D1070</f>
        <v/>
      </c>
      <c r="E1055" s="133" t="str">
        <f ca="1">'Loan 3'!D1070</f>
        <v/>
      </c>
      <c r="F1055" s="133" t="str">
        <f ca="1">'Loan 4'!D1070</f>
        <v/>
      </c>
      <c r="G1055" s="133" t="str">
        <f ca="1">'Loan 5'!D1070</f>
        <v/>
      </c>
    </row>
    <row r="1056" spans="2:7" ht="15" thickBot="1" x14ac:dyDescent="0.35">
      <c r="B1056" s="132" t="str">
        <f t="shared" ca="1" si="17"/>
        <v/>
      </c>
      <c r="C1056" s="133" t="str">
        <f ca="1">'Loan 1'!D1071</f>
        <v/>
      </c>
      <c r="D1056" s="133" t="str">
        <f ca="1">'Loan 2'!D1071</f>
        <v/>
      </c>
      <c r="E1056" s="133" t="str">
        <f ca="1">'Loan 3'!D1071</f>
        <v/>
      </c>
      <c r="F1056" s="133" t="str">
        <f ca="1">'Loan 4'!D1071</f>
        <v/>
      </c>
      <c r="G1056" s="133" t="str">
        <f ca="1">'Loan 5'!D1071</f>
        <v/>
      </c>
    </row>
    <row r="1057" spans="2:7" ht="15" thickBot="1" x14ac:dyDescent="0.35">
      <c r="B1057" s="132" t="str">
        <f t="shared" ca="1" si="17"/>
        <v/>
      </c>
      <c r="C1057" s="133" t="str">
        <f ca="1">'Loan 1'!D1072</f>
        <v/>
      </c>
      <c r="D1057" s="133" t="str">
        <f ca="1">'Loan 2'!D1072</f>
        <v/>
      </c>
      <c r="E1057" s="133" t="str">
        <f ca="1">'Loan 3'!D1072</f>
        <v/>
      </c>
      <c r="F1057" s="133" t="str">
        <f ca="1">'Loan 4'!D1072</f>
        <v/>
      </c>
      <c r="G1057" s="133" t="str">
        <f ca="1">'Loan 5'!D1072</f>
        <v/>
      </c>
    </row>
    <row r="1058" spans="2:7" ht="15" thickBot="1" x14ac:dyDescent="0.35">
      <c r="B1058" s="132" t="str">
        <f t="shared" ca="1" si="17"/>
        <v/>
      </c>
      <c r="C1058" s="133" t="str">
        <f ca="1">'Loan 1'!D1073</f>
        <v/>
      </c>
      <c r="D1058" s="133" t="str">
        <f ca="1">'Loan 2'!D1073</f>
        <v/>
      </c>
      <c r="E1058" s="133" t="str">
        <f ca="1">'Loan 3'!D1073</f>
        <v/>
      </c>
      <c r="F1058" s="133" t="str">
        <f ca="1">'Loan 4'!D1073</f>
        <v/>
      </c>
      <c r="G1058" s="133" t="str">
        <f ca="1">'Loan 5'!D1073</f>
        <v/>
      </c>
    </row>
    <row r="1059" spans="2:7" ht="15" thickBot="1" x14ac:dyDescent="0.35">
      <c r="B1059" s="132" t="str">
        <f t="shared" ca="1" si="17"/>
        <v/>
      </c>
      <c r="C1059" s="133" t="str">
        <f ca="1">'Loan 1'!D1074</f>
        <v/>
      </c>
      <c r="D1059" s="133" t="str">
        <f ca="1">'Loan 2'!D1074</f>
        <v/>
      </c>
      <c r="E1059" s="133" t="str">
        <f ca="1">'Loan 3'!D1074</f>
        <v/>
      </c>
      <c r="F1059" s="133" t="str">
        <f ca="1">'Loan 4'!D1074</f>
        <v/>
      </c>
      <c r="G1059" s="133" t="str">
        <f ca="1">'Loan 5'!D1074</f>
        <v/>
      </c>
    </row>
    <row r="1060" spans="2:7" ht="15" thickBot="1" x14ac:dyDescent="0.35">
      <c r="B1060" s="132" t="str">
        <f t="shared" ca="1" si="17"/>
        <v/>
      </c>
      <c r="C1060" s="133" t="str">
        <f ca="1">'Loan 1'!D1075</f>
        <v/>
      </c>
      <c r="D1060" s="133" t="str">
        <f ca="1">'Loan 2'!D1075</f>
        <v/>
      </c>
      <c r="E1060" s="133" t="str">
        <f ca="1">'Loan 3'!D1075</f>
        <v/>
      </c>
      <c r="F1060" s="133" t="str">
        <f ca="1">'Loan 4'!D1075</f>
        <v/>
      </c>
      <c r="G1060" s="133" t="str">
        <f ca="1">'Loan 5'!D1075</f>
        <v/>
      </c>
    </row>
    <row r="1061" spans="2:7" ht="15" thickBot="1" x14ac:dyDescent="0.35">
      <c r="B1061" s="132" t="str">
        <f t="shared" ca="1" si="17"/>
        <v/>
      </c>
      <c r="C1061" s="133" t="str">
        <f ca="1">'Loan 1'!D1076</f>
        <v/>
      </c>
      <c r="D1061" s="133" t="str">
        <f ca="1">'Loan 2'!D1076</f>
        <v/>
      </c>
      <c r="E1061" s="133" t="str">
        <f ca="1">'Loan 3'!D1076</f>
        <v/>
      </c>
      <c r="F1061" s="133" t="str">
        <f ca="1">'Loan 4'!D1076</f>
        <v/>
      </c>
      <c r="G1061" s="133" t="str">
        <f ca="1">'Loan 5'!D1076</f>
        <v/>
      </c>
    </row>
    <row r="1062" spans="2:7" ht="15" thickBot="1" x14ac:dyDescent="0.35">
      <c r="B1062" s="132" t="str">
        <f t="shared" ca="1" si="17"/>
        <v/>
      </c>
      <c r="C1062" s="133" t="str">
        <f ca="1">'Loan 1'!D1077</f>
        <v/>
      </c>
      <c r="D1062" s="133" t="str">
        <f ca="1">'Loan 2'!D1077</f>
        <v/>
      </c>
      <c r="E1062" s="133" t="str">
        <f ca="1">'Loan 3'!D1077</f>
        <v/>
      </c>
      <c r="F1062" s="133" t="str">
        <f ca="1">'Loan 4'!D1077</f>
        <v/>
      </c>
      <c r="G1062" s="133" t="str">
        <f ca="1">'Loan 5'!D1077</f>
        <v/>
      </c>
    </row>
    <row r="1063" spans="2:7" ht="15" thickBot="1" x14ac:dyDescent="0.35">
      <c r="B1063" s="132" t="str">
        <f t="shared" ca="1" si="17"/>
        <v/>
      </c>
      <c r="C1063" s="133" t="str">
        <f ca="1">'Loan 1'!D1078</f>
        <v/>
      </c>
      <c r="D1063" s="133" t="str">
        <f ca="1">'Loan 2'!D1078</f>
        <v/>
      </c>
      <c r="E1063" s="133" t="str">
        <f ca="1">'Loan 3'!D1078</f>
        <v/>
      </c>
      <c r="F1063" s="133" t="str">
        <f ca="1">'Loan 4'!D1078</f>
        <v/>
      </c>
      <c r="G1063" s="133" t="str">
        <f ca="1">'Loan 5'!D1078</f>
        <v/>
      </c>
    </row>
    <row r="1064" spans="2:7" ht="15" thickBot="1" x14ac:dyDescent="0.35">
      <c r="B1064" s="132" t="str">
        <f t="shared" ca="1" si="17"/>
        <v/>
      </c>
      <c r="C1064" s="133" t="str">
        <f ca="1">'Loan 1'!D1079</f>
        <v/>
      </c>
      <c r="D1064" s="133" t="str">
        <f ca="1">'Loan 2'!D1079</f>
        <v/>
      </c>
      <c r="E1064" s="133" t="str">
        <f ca="1">'Loan 3'!D1079</f>
        <v/>
      </c>
      <c r="F1064" s="133" t="str">
        <f ca="1">'Loan 4'!D1079</f>
        <v/>
      </c>
      <c r="G1064" s="133" t="str">
        <f ca="1">'Loan 5'!D1079</f>
        <v/>
      </c>
    </row>
    <row r="1065" spans="2:7" ht="15" thickBot="1" x14ac:dyDescent="0.35">
      <c r="B1065" s="132" t="str">
        <f t="shared" ca="1" si="17"/>
        <v/>
      </c>
      <c r="C1065" s="133" t="str">
        <f ca="1">'Loan 1'!D1080</f>
        <v/>
      </c>
      <c r="D1065" s="133" t="str">
        <f ca="1">'Loan 2'!D1080</f>
        <v/>
      </c>
      <c r="E1065" s="133" t="str">
        <f ca="1">'Loan 3'!D1080</f>
        <v/>
      </c>
      <c r="F1065" s="133" t="str">
        <f ca="1">'Loan 4'!D1080</f>
        <v/>
      </c>
      <c r="G1065" s="133" t="str">
        <f ca="1">'Loan 5'!D1080</f>
        <v/>
      </c>
    </row>
    <row r="1066" spans="2:7" ht="15" thickBot="1" x14ac:dyDescent="0.35">
      <c r="B1066" s="132" t="str">
        <f t="shared" ca="1" si="17"/>
        <v/>
      </c>
      <c r="C1066" s="133" t="str">
        <f ca="1">'Loan 1'!D1081</f>
        <v/>
      </c>
      <c r="D1066" s="133" t="str">
        <f ca="1">'Loan 2'!D1081</f>
        <v/>
      </c>
      <c r="E1066" s="133" t="str">
        <f ca="1">'Loan 3'!D1081</f>
        <v/>
      </c>
      <c r="F1066" s="133" t="str">
        <f ca="1">'Loan 4'!D1081</f>
        <v/>
      </c>
      <c r="G1066" s="133" t="str">
        <f ca="1">'Loan 5'!D1081</f>
        <v/>
      </c>
    </row>
    <row r="1067" spans="2:7" ht="15" thickBot="1" x14ac:dyDescent="0.35">
      <c r="B1067" s="132" t="str">
        <f t="shared" ca="1" si="17"/>
        <v/>
      </c>
      <c r="C1067" s="133" t="str">
        <f ca="1">'Loan 1'!D1082</f>
        <v/>
      </c>
      <c r="D1067" s="133" t="str">
        <f ca="1">'Loan 2'!D1082</f>
        <v/>
      </c>
      <c r="E1067" s="133" t="str">
        <f ca="1">'Loan 3'!D1082</f>
        <v/>
      </c>
      <c r="F1067" s="133" t="str">
        <f ca="1">'Loan 4'!D1082</f>
        <v/>
      </c>
      <c r="G1067" s="133" t="str">
        <f ca="1">'Loan 5'!D1082</f>
        <v/>
      </c>
    </row>
    <row r="1068" spans="2:7" ht="15" thickBot="1" x14ac:dyDescent="0.35">
      <c r="B1068" s="132" t="str">
        <f t="shared" ca="1" si="17"/>
        <v/>
      </c>
      <c r="C1068" s="133" t="str">
        <f ca="1">'Loan 1'!D1083</f>
        <v/>
      </c>
      <c r="D1068" s="133" t="str">
        <f ca="1">'Loan 2'!D1083</f>
        <v/>
      </c>
      <c r="E1068" s="133" t="str">
        <f ca="1">'Loan 3'!D1083</f>
        <v/>
      </c>
      <c r="F1068" s="133" t="str">
        <f ca="1">'Loan 4'!D1083</f>
        <v/>
      </c>
      <c r="G1068" s="133" t="str">
        <f ca="1">'Loan 5'!D1083</f>
        <v/>
      </c>
    </row>
    <row r="1069" spans="2:7" ht="15" thickBot="1" x14ac:dyDescent="0.35">
      <c r="B1069" s="132" t="str">
        <f t="shared" ca="1" si="17"/>
        <v/>
      </c>
      <c r="C1069" s="133" t="str">
        <f ca="1">'Loan 1'!D1084</f>
        <v/>
      </c>
      <c r="D1069" s="133" t="str">
        <f ca="1">'Loan 2'!D1084</f>
        <v/>
      </c>
      <c r="E1069" s="133" t="str">
        <f ca="1">'Loan 3'!D1084</f>
        <v/>
      </c>
      <c r="F1069" s="133" t="str">
        <f ca="1">'Loan 4'!D1084</f>
        <v/>
      </c>
      <c r="G1069" s="133" t="str">
        <f ca="1">'Loan 5'!D1084</f>
        <v/>
      </c>
    </row>
    <row r="1070" spans="2:7" ht="15" thickBot="1" x14ac:dyDescent="0.35">
      <c r="B1070" s="132" t="str">
        <f t="shared" ca="1" si="17"/>
        <v/>
      </c>
      <c r="C1070" s="133" t="str">
        <f ca="1">'Loan 1'!D1085</f>
        <v/>
      </c>
      <c r="D1070" s="133" t="str">
        <f ca="1">'Loan 2'!D1085</f>
        <v/>
      </c>
      <c r="E1070" s="133" t="str">
        <f ca="1">'Loan 3'!D1085</f>
        <v/>
      </c>
      <c r="F1070" s="133" t="str">
        <f ca="1">'Loan 4'!D1085</f>
        <v/>
      </c>
      <c r="G1070" s="133" t="str">
        <f ca="1">'Loan 5'!D1085</f>
        <v/>
      </c>
    </row>
    <row r="1071" spans="2:7" ht="15" thickBot="1" x14ac:dyDescent="0.35">
      <c r="B1071" s="132" t="str">
        <f t="shared" ca="1" si="17"/>
        <v/>
      </c>
      <c r="C1071" s="133" t="str">
        <f ca="1">'Loan 1'!D1086</f>
        <v/>
      </c>
      <c r="D1071" s="133" t="str">
        <f ca="1">'Loan 2'!D1086</f>
        <v/>
      </c>
      <c r="E1071" s="133" t="str">
        <f ca="1">'Loan 3'!D1086</f>
        <v/>
      </c>
      <c r="F1071" s="133" t="str">
        <f ca="1">'Loan 4'!D1086</f>
        <v/>
      </c>
      <c r="G1071" s="133" t="str">
        <f ca="1">'Loan 5'!D1086</f>
        <v/>
      </c>
    </row>
    <row r="1072" spans="2:7" ht="15" thickBot="1" x14ac:dyDescent="0.35">
      <c r="B1072" s="132" t="str">
        <f t="shared" ca="1" si="17"/>
        <v/>
      </c>
      <c r="C1072" s="133" t="str">
        <f ca="1">'Loan 1'!D1087</f>
        <v/>
      </c>
      <c r="D1072" s="133" t="str">
        <f ca="1">'Loan 2'!D1087</f>
        <v/>
      </c>
      <c r="E1072" s="133" t="str">
        <f ca="1">'Loan 3'!D1087</f>
        <v/>
      </c>
      <c r="F1072" s="133" t="str">
        <f ca="1">'Loan 4'!D1087</f>
        <v/>
      </c>
      <c r="G1072" s="133" t="str">
        <f ca="1">'Loan 5'!D1087</f>
        <v/>
      </c>
    </row>
    <row r="1073" spans="2:7" ht="15" thickBot="1" x14ac:dyDescent="0.35">
      <c r="B1073" s="132" t="str">
        <f t="shared" ca="1" si="17"/>
        <v/>
      </c>
      <c r="C1073" s="133" t="str">
        <f ca="1">'Loan 1'!D1088</f>
        <v/>
      </c>
      <c r="D1073" s="133" t="str">
        <f ca="1">'Loan 2'!D1088</f>
        <v/>
      </c>
      <c r="E1073" s="133" t="str">
        <f ca="1">'Loan 3'!D1088</f>
        <v/>
      </c>
      <c r="F1073" s="133" t="str">
        <f ca="1">'Loan 4'!D1088</f>
        <v/>
      </c>
      <c r="G1073" s="133" t="str">
        <f ca="1">'Loan 5'!D1088</f>
        <v/>
      </c>
    </row>
    <row r="1074" spans="2:7" ht="15" thickBot="1" x14ac:dyDescent="0.35">
      <c r="B1074" s="132" t="str">
        <f t="shared" ca="1" si="17"/>
        <v/>
      </c>
      <c r="C1074" s="133" t="str">
        <f ca="1">'Loan 1'!D1089</f>
        <v/>
      </c>
      <c r="D1074" s="133" t="str">
        <f ca="1">'Loan 2'!D1089</f>
        <v/>
      </c>
      <c r="E1074" s="133" t="str">
        <f ca="1">'Loan 3'!D1089</f>
        <v/>
      </c>
      <c r="F1074" s="133" t="str">
        <f ca="1">'Loan 4'!D1089</f>
        <v/>
      </c>
      <c r="G1074" s="133" t="str">
        <f ca="1">'Loan 5'!D1089</f>
        <v/>
      </c>
    </row>
    <row r="1075" spans="2:7" ht="15" thickBot="1" x14ac:dyDescent="0.35">
      <c r="B1075" s="132" t="str">
        <f t="shared" ca="1" si="17"/>
        <v/>
      </c>
      <c r="C1075" s="133" t="str">
        <f ca="1">'Loan 1'!D1090</f>
        <v/>
      </c>
      <c r="D1075" s="133" t="str">
        <f ca="1">'Loan 2'!D1090</f>
        <v/>
      </c>
      <c r="E1075" s="133" t="str">
        <f ca="1">'Loan 3'!D1090</f>
        <v/>
      </c>
      <c r="F1075" s="133" t="str">
        <f ca="1">'Loan 4'!D1090</f>
        <v/>
      </c>
      <c r="G1075" s="133" t="str">
        <f ca="1">'Loan 5'!D1090</f>
        <v/>
      </c>
    </row>
    <row r="1076" spans="2:7" ht="15" thickBot="1" x14ac:dyDescent="0.35">
      <c r="B1076" s="132" t="str">
        <f t="shared" ca="1" si="17"/>
        <v/>
      </c>
      <c r="C1076" s="133" t="str">
        <f ca="1">'Loan 1'!D1091</f>
        <v/>
      </c>
      <c r="D1076" s="133" t="str">
        <f ca="1">'Loan 2'!D1091</f>
        <v/>
      </c>
      <c r="E1076" s="133" t="str">
        <f ca="1">'Loan 3'!D1091</f>
        <v/>
      </c>
      <c r="F1076" s="133" t="str">
        <f ca="1">'Loan 4'!D1091</f>
        <v/>
      </c>
      <c r="G1076" s="133" t="str">
        <f ca="1">'Loan 5'!D1091</f>
        <v/>
      </c>
    </row>
    <row r="1077" spans="2:7" ht="15" thickBot="1" x14ac:dyDescent="0.35">
      <c r="B1077" s="132" t="str">
        <f t="shared" ca="1" si="17"/>
        <v/>
      </c>
      <c r="C1077" s="133" t="str">
        <f ca="1">'Loan 1'!D1092</f>
        <v/>
      </c>
      <c r="D1077" s="133" t="str">
        <f ca="1">'Loan 2'!D1092</f>
        <v/>
      </c>
      <c r="E1077" s="133" t="str">
        <f ca="1">'Loan 3'!D1092</f>
        <v/>
      </c>
      <c r="F1077" s="133" t="str">
        <f ca="1">'Loan 4'!D1092</f>
        <v/>
      </c>
      <c r="G1077" s="133" t="str">
        <f ca="1">'Loan 5'!D1092</f>
        <v/>
      </c>
    </row>
    <row r="1078" spans="2:7" ht="15" thickBot="1" x14ac:dyDescent="0.35">
      <c r="B1078" s="132" t="str">
        <f t="shared" ca="1" si="17"/>
        <v/>
      </c>
      <c r="C1078" s="133" t="str">
        <f ca="1">'Loan 1'!D1093</f>
        <v/>
      </c>
      <c r="D1078" s="133" t="str">
        <f ca="1">'Loan 2'!D1093</f>
        <v/>
      </c>
      <c r="E1078" s="133" t="str">
        <f ca="1">'Loan 3'!D1093</f>
        <v/>
      </c>
      <c r="F1078" s="133" t="str">
        <f ca="1">'Loan 4'!D1093</f>
        <v/>
      </c>
      <c r="G1078" s="133" t="str">
        <f ca="1">'Loan 5'!D1093</f>
        <v/>
      </c>
    </row>
    <row r="1079" spans="2:7" ht="15" thickBot="1" x14ac:dyDescent="0.35">
      <c r="B1079" s="132" t="str">
        <f t="shared" ca="1" si="17"/>
        <v/>
      </c>
      <c r="C1079" s="133" t="str">
        <f ca="1">'Loan 1'!D1094</f>
        <v/>
      </c>
      <c r="D1079" s="133" t="str">
        <f ca="1">'Loan 2'!D1094</f>
        <v/>
      </c>
      <c r="E1079" s="133" t="str">
        <f ca="1">'Loan 3'!D1094</f>
        <v/>
      </c>
      <c r="F1079" s="133" t="str">
        <f ca="1">'Loan 4'!D1094</f>
        <v/>
      </c>
      <c r="G1079" s="133" t="str">
        <f ca="1">'Loan 5'!D1094</f>
        <v/>
      </c>
    </row>
    <row r="1080" spans="2:7" ht="15" thickBot="1" x14ac:dyDescent="0.35">
      <c r="B1080" s="132" t="str">
        <f t="shared" ca="1" si="17"/>
        <v/>
      </c>
      <c r="C1080" s="133" t="str">
        <f ca="1">'Loan 1'!D1095</f>
        <v/>
      </c>
      <c r="D1080" s="133" t="str">
        <f ca="1">'Loan 2'!D1095</f>
        <v/>
      </c>
      <c r="E1080" s="133" t="str">
        <f ca="1">'Loan 3'!D1095</f>
        <v/>
      </c>
      <c r="F1080" s="133" t="str">
        <f ca="1">'Loan 4'!D1095</f>
        <v/>
      </c>
      <c r="G1080" s="133" t="str">
        <f ca="1">'Loan 5'!D1095</f>
        <v/>
      </c>
    </row>
    <row r="1081" spans="2:7" ht="15" thickBot="1" x14ac:dyDescent="0.35">
      <c r="B1081" s="132" t="str">
        <f t="shared" ca="1" si="17"/>
        <v/>
      </c>
      <c r="C1081" s="133" t="str">
        <f ca="1">'Loan 1'!D1096</f>
        <v/>
      </c>
      <c r="D1081" s="133" t="str">
        <f ca="1">'Loan 2'!D1096</f>
        <v/>
      </c>
      <c r="E1081" s="133" t="str">
        <f ca="1">'Loan 3'!D1096</f>
        <v/>
      </c>
      <c r="F1081" s="133" t="str">
        <f ca="1">'Loan 4'!D1096</f>
        <v/>
      </c>
      <c r="G1081" s="133" t="str">
        <f ca="1">'Loan 5'!D1096</f>
        <v/>
      </c>
    </row>
    <row r="1082" spans="2:7" ht="15" thickBot="1" x14ac:dyDescent="0.35">
      <c r="B1082" s="132" t="str">
        <f t="shared" ca="1" si="17"/>
        <v/>
      </c>
      <c r="C1082" s="133" t="str">
        <f ca="1">'Loan 1'!D1097</f>
        <v/>
      </c>
      <c r="D1082" s="133" t="str">
        <f ca="1">'Loan 2'!D1097</f>
        <v/>
      </c>
      <c r="E1082" s="133" t="str">
        <f ca="1">'Loan 3'!D1097</f>
        <v/>
      </c>
      <c r="F1082" s="133" t="str">
        <f ca="1">'Loan 4'!D1097</f>
        <v/>
      </c>
      <c r="G1082" s="133" t="str">
        <f ca="1">'Loan 5'!D1097</f>
        <v/>
      </c>
    </row>
    <row r="1083" spans="2:7" ht="15" thickBot="1" x14ac:dyDescent="0.35">
      <c r="B1083" s="132" t="str">
        <f t="shared" ca="1" si="17"/>
        <v/>
      </c>
      <c r="C1083" s="133" t="str">
        <f ca="1">'Loan 1'!D1098</f>
        <v/>
      </c>
      <c r="D1083" s="133" t="str">
        <f ca="1">'Loan 2'!D1098</f>
        <v/>
      </c>
      <c r="E1083" s="133" t="str">
        <f ca="1">'Loan 3'!D1098</f>
        <v/>
      </c>
      <c r="F1083" s="133" t="str">
        <f ca="1">'Loan 4'!D1098</f>
        <v/>
      </c>
      <c r="G1083" s="133" t="str">
        <f ca="1">'Loan 5'!D1098</f>
        <v/>
      </c>
    </row>
    <row r="1084" spans="2:7" ht="15" thickBot="1" x14ac:dyDescent="0.35">
      <c r="B1084" s="132" t="str">
        <f t="shared" ca="1" si="17"/>
        <v/>
      </c>
      <c r="C1084" s="133" t="str">
        <f ca="1">'Loan 1'!D1099</f>
        <v/>
      </c>
      <c r="D1084" s="133" t="str">
        <f ca="1">'Loan 2'!D1099</f>
        <v/>
      </c>
      <c r="E1084" s="133" t="str">
        <f ca="1">'Loan 3'!D1099</f>
        <v/>
      </c>
      <c r="F1084" s="133" t="str">
        <f ca="1">'Loan 4'!D1099</f>
        <v/>
      </c>
      <c r="G1084" s="133" t="str">
        <f ca="1">'Loan 5'!D1099</f>
        <v/>
      </c>
    </row>
    <row r="1085" spans="2:7" ht="15" thickBot="1" x14ac:dyDescent="0.35">
      <c r="B1085" s="132" t="str">
        <f t="shared" ca="1" si="17"/>
        <v/>
      </c>
      <c r="C1085" s="133" t="str">
        <f ca="1">'Loan 1'!D1100</f>
        <v/>
      </c>
      <c r="D1085" s="133" t="str">
        <f ca="1">'Loan 2'!D1100</f>
        <v/>
      </c>
      <c r="E1085" s="133" t="str">
        <f ca="1">'Loan 3'!D1100</f>
        <v/>
      </c>
      <c r="F1085" s="133" t="str">
        <f ca="1">'Loan 4'!D1100</f>
        <v/>
      </c>
      <c r="G1085" s="133" t="str">
        <f ca="1">'Loan 5'!D1100</f>
        <v/>
      </c>
    </row>
    <row r="1086" spans="2:7" ht="15" thickBot="1" x14ac:dyDescent="0.35">
      <c r="B1086" s="132" t="str">
        <f t="shared" ca="1" si="17"/>
        <v/>
      </c>
      <c r="C1086" s="133" t="str">
        <f ca="1">'Loan 1'!D1101</f>
        <v/>
      </c>
      <c r="D1086" s="133" t="str">
        <f ca="1">'Loan 2'!D1101</f>
        <v/>
      </c>
      <c r="E1086" s="133" t="str">
        <f ca="1">'Loan 3'!D1101</f>
        <v/>
      </c>
      <c r="F1086" s="133" t="str">
        <f ca="1">'Loan 4'!D1101</f>
        <v/>
      </c>
      <c r="G1086" s="133" t="str">
        <f ca="1">'Loan 5'!D1101</f>
        <v/>
      </c>
    </row>
    <row r="1087" spans="2:7" ht="15" thickBot="1" x14ac:dyDescent="0.35">
      <c r="B1087" s="132" t="str">
        <f t="shared" ca="1" si="17"/>
        <v/>
      </c>
      <c r="C1087" s="133" t="str">
        <f ca="1">'Loan 1'!D1102</f>
        <v/>
      </c>
      <c r="D1087" s="133" t="str">
        <f ca="1">'Loan 2'!D1102</f>
        <v/>
      </c>
      <c r="E1087" s="133" t="str">
        <f ca="1">'Loan 3'!D1102</f>
        <v/>
      </c>
      <c r="F1087" s="133" t="str">
        <f ca="1">'Loan 4'!D1102</f>
        <v/>
      </c>
      <c r="G1087" s="133" t="str">
        <f ca="1">'Loan 5'!D1102</f>
        <v/>
      </c>
    </row>
    <row r="1088" spans="2:7" ht="15" thickBot="1" x14ac:dyDescent="0.35">
      <c r="B1088" s="132" t="str">
        <f t="shared" ca="1" si="17"/>
        <v/>
      </c>
      <c r="C1088" s="133" t="str">
        <f ca="1">'Loan 1'!D1103</f>
        <v/>
      </c>
      <c r="D1088" s="133" t="str">
        <f ca="1">'Loan 2'!D1103</f>
        <v/>
      </c>
      <c r="E1088" s="133" t="str">
        <f ca="1">'Loan 3'!D1103</f>
        <v/>
      </c>
      <c r="F1088" s="133" t="str">
        <f ca="1">'Loan 4'!D1103</f>
        <v/>
      </c>
      <c r="G1088" s="133" t="str">
        <f ca="1">'Loan 5'!D1103</f>
        <v/>
      </c>
    </row>
    <row r="1089" spans="2:7" ht="15" thickBot="1" x14ac:dyDescent="0.35">
      <c r="B1089" s="132" t="str">
        <f t="shared" ca="1" si="17"/>
        <v/>
      </c>
      <c r="C1089" s="133" t="str">
        <f ca="1">'Loan 1'!D1104</f>
        <v/>
      </c>
      <c r="D1089" s="133" t="str">
        <f ca="1">'Loan 2'!D1104</f>
        <v/>
      </c>
      <c r="E1089" s="133" t="str">
        <f ca="1">'Loan 3'!D1104</f>
        <v/>
      </c>
      <c r="F1089" s="133" t="str">
        <f ca="1">'Loan 4'!D1104</f>
        <v/>
      </c>
      <c r="G1089" s="133" t="str">
        <f ca="1">'Loan 5'!D1104</f>
        <v/>
      </c>
    </row>
    <row r="1090" spans="2:7" ht="15" thickBot="1" x14ac:dyDescent="0.35">
      <c r="B1090" s="132" t="str">
        <f t="shared" ca="1" si="17"/>
        <v/>
      </c>
      <c r="C1090" s="133" t="str">
        <f ca="1">'Loan 1'!D1105</f>
        <v/>
      </c>
      <c r="D1090" s="133" t="str">
        <f ca="1">'Loan 2'!D1105</f>
        <v/>
      </c>
      <c r="E1090" s="133" t="str">
        <f ca="1">'Loan 3'!D1105</f>
        <v/>
      </c>
      <c r="F1090" s="133" t="str">
        <f ca="1">'Loan 4'!D1105</f>
        <v/>
      </c>
      <c r="G1090" s="133" t="str">
        <f ca="1">'Loan 5'!D1105</f>
        <v/>
      </c>
    </row>
    <row r="1091" spans="2:7" ht="15" thickBot="1" x14ac:dyDescent="0.35">
      <c r="B1091" s="132" t="str">
        <f t="shared" ca="1" si="17"/>
        <v/>
      </c>
      <c r="C1091" s="133" t="str">
        <f ca="1">'Loan 1'!D1106</f>
        <v/>
      </c>
      <c r="D1091" s="133" t="str">
        <f ca="1">'Loan 2'!D1106</f>
        <v/>
      </c>
      <c r="E1091" s="133" t="str">
        <f ca="1">'Loan 3'!D1106</f>
        <v/>
      </c>
      <c r="F1091" s="133" t="str">
        <f ca="1">'Loan 4'!D1106</f>
        <v/>
      </c>
      <c r="G1091" s="133" t="str">
        <f ca="1">'Loan 5'!D1106</f>
        <v/>
      </c>
    </row>
    <row r="1092" spans="2:7" ht="15" thickBot="1" x14ac:dyDescent="0.35">
      <c r="B1092" s="132" t="str">
        <f t="shared" ca="1" si="17"/>
        <v/>
      </c>
      <c r="C1092" s="133" t="str">
        <f ca="1">'Loan 1'!D1107</f>
        <v/>
      </c>
      <c r="D1092" s="133" t="str">
        <f ca="1">'Loan 2'!D1107</f>
        <v/>
      </c>
      <c r="E1092" s="133" t="str">
        <f ca="1">'Loan 3'!D1107</f>
        <v/>
      </c>
      <c r="F1092" s="133" t="str">
        <f ca="1">'Loan 4'!D1107</f>
        <v/>
      </c>
      <c r="G1092" s="133" t="str">
        <f ca="1">'Loan 5'!D1107</f>
        <v/>
      </c>
    </row>
    <row r="1093" spans="2:7" ht="15" thickBot="1" x14ac:dyDescent="0.35">
      <c r="B1093" s="132" t="str">
        <f t="shared" ca="1" si="17"/>
        <v/>
      </c>
      <c r="C1093" s="133" t="str">
        <f ca="1">'Loan 1'!D1108</f>
        <v/>
      </c>
      <c r="D1093" s="133" t="str">
        <f ca="1">'Loan 2'!D1108</f>
        <v/>
      </c>
      <c r="E1093" s="133" t="str">
        <f ca="1">'Loan 3'!D1108</f>
        <v/>
      </c>
      <c r="F1093" s="133" t="str">
        <f ca="1">'Loan 4'!D1108</f>
        <v/>
      </c>
      <c r="G1093" s="133" t="str">
        <f ca="1">'Loan 5'!D1108</f>
        <v/>
      </c>
    </row>
    <row r="1094" spans="2:7" ht="15" thickBot="1" x14ac:dyDescent="0.35">
      <c r="B1094" s="132" t="str">
        <f t="shared" ca="1" si="17"/>
        <v/>
      </c>
      <c r="C1094" s="133" t="str">
        <f ca="1">'Loan 1'!D1109</f>
        <v/>
      </c>
      <c r="D1094" s="133" t="str">
        <f ca="1">'Loan 2'!D1109</f>
        <v/>
      </c>
      <c r="E1094" s="133" t="str">
        <f ca="1">'Loan 3'!D1109</f>
        <v/>
      </c>
      <c r="F1094" s="133" t="str">
        <f ca="1">'Loan 4'!D1109</f>
        <v/>
      </c>
      <c r="G1094" s="133" t="str">
        <f ca="1">'Loan 5'!D1109</f>
        <v/>
      </c>
    </row>
    <row r="1095" spans="2:7" ht="15" thickBot="1" x14ac:dyDescent="0.35">
      <c r="B1095" s="132" t="str">
        <f t="shared" ca="1" si="17"/>
        <v/>
      </c>
      <c r="C1095" s="133" t="str">
        <f ca="1">'Loan 1'!D1110</f>
        <v/>
      </c>
      <c r="D1095" s="133" t="str">
        <f ca="1">'Loan 2'!D1110</f>
        <v/>
      </c>
      <c r="E1095" s="133" t="str">
        <f ca="1">'Loan 3'!D1110</f>
        <v/>
      </c>
      <c r="F1095" s="133" t="str">
        <f ca="1">'Loan 4'!D1110</f>
        <v/>
      </c>
      <c r="G1095" s="133" t="str">
        <f ca="1">'Loan 5'!D1110</f>
        <v/>
      </c>
    </row>
    <row r="1096" spans="2:7" ht="15" thickBot="1" x14ac:dyDescent="0.35">
      <c r="B1096" s="132" t="str">
        <f t="shared" ca="1" si="17"/>
        <v/>
      </c>
      <c r="C1096" s="133" t="str">
        <f ca="1">'Loan 1'!D1111</f>
        <v/>
      </c>
      <c r="D1096" s="133" t="str">
        <f ca="1">'Loan 2'!D1111</f>
        <v/>
      </c>
      <c r="E1096" s="133" t="str">
        <f ca="1">'Loan 3'!D1111</f>
        <v/>
      </c>
      <c r="F1096" s="133" t="str">
        <f ca="1">'Loan 4'!D1111</f>
        <v/>
      </c>
      <c r="G1096" s="133" t="str">
        <f ca="1">'Loan 5'!D1111</f>
        <v/>
      </c>
    </row>
    <row r="1097" spans="2:7" ht="15" thickBot="1" x14ac:dyDescent="0.35">
      <c r="B1097" s="132" t="str">
        <f t="shared" ca="1" si="17"/>
        <v/>
      </c>
      <c r="C1097" s="133" t="str">
        <f ca="1">'Loan 1'!D1112</f>
        <v/>
      </c>
      <c r="D1097" s="133" t="str">
        <f ca="1">'Loan 2'!D1112</f>
        <v/>
      </c>
      <c r="E1097" s="133" t="str">
        <f ca="1">'Loan 3'!D1112</f>
        <v/>
      </c>
      <c r="F1097" s="133" t="str">
        <f ca="1">'Loan 4'!D1112</f>
        <v/>
      </c>
      <c r="G1097" s="133" t="str">
        <f ca="1">'Loan 5'!D1112</f>
        <v/>
      </c>
    </row>
    <row r="1098" spans="2:7" ht="15" thickBot="1" x14ac:dyDescent="0.35">
      <c r="B1098" s="132" t="str">
        <f t="shared" ca="1" si="17"/>
        <v/>
      </c>
      <c r="C1098" s="133" t="str">
        <f ca="1">'Loan 1'!D1113</f>
        <v/>
      </c>
      <c r="D1098" s="133" t="str">
        <f ca="1">'Loan 2'!D1113</f>
        <v/>
      </c>
      <c r="E1098" s="133" t="str">
        <f ca="1">'Loan 3'!D1113</f>
        <v/>
      </c>
      <c r="F1098" s="133" t="str">
        <f ca="1">'Loan 4'!D1113</f>
        <v/>
      </c>
      <c r="G1098" s="133" t="str">
        <f ca="1">'Loan 5'!D1113</f>
        <v/>
      </c>
    </row>
    <row r="1099" spans="2:7" ht="15" thickBot="1" x14ac:dyDescent="0.35">
      <c r="B1099" s="132" t="str">
        <f t="shared" ref="B1099:B1162" ca="1" si="18">IF(AND(C1099="",D1099="",E1099="",F1099="",G1099=""),"",B1098+1)</f>
        <v/>
      </c>
      <c r="C1099" s="133" t="str">
        <f ca="1">'Loan 1'!D1114</f>
        <v/>
      </c>
      <c r="D1099" s="133" t="str">
        <f ca="1">'Loan 2'!D1114</f>
        <v/>
      </c>
      <c r="E1099" s="133" t="str">
        <f ca="1">'Loan 3'!D1114</f>
        <v/>
      </c>
      <c r="F1099" s="133" t="str">
        <f ca="1">'Loan 4'!D1114</f>
        <v/>
      </c>
      <c r="G1099" s="133" t="str">
        <f ca="1">'Loan 5'!D1114</f>
        <v/>
      </c>
    </row>
    <row r="1100" spans="2:7" ht="15" thickBot="1" x14ac:dyDescent="0.35">
      <c r="B1100" s="132" t="str">
        <f t="shared" ca="1" si="18"/>
        <v/>
      </c>
      <c r="C1100" s="133" t="str">
        <f ca="1">'Loan 1'!D1115</f>
        <v/>
      </c>
      <c r="D1100" s="133" t="str">
        <f ca="1">'Loan 2'!D1115</f>
        <v/>
      </c>
      <c r="E1100" s="133" t="str">
        <f ca="1">'Loan 3'!D1115</f>
        <v/>
      </c>
      <c r="F1100" s="133" t="str">
        <f ca="1">'Loan 4'!D1115</f>
        <v/>
      </c>
      <c r="G1100" s="133" t="str">
        <f ca="1">'Loan 5'!D1115</f>
        <v/>
      </c>
    </row>
    <row r="1101" spans="2:7" ht="15" thickBot="1" x14ac:dyDescent="0.35">
      <c r="B1101" s="132" t="str">
        <f t="shared" ca="1" si="18"/>
        <v/>
      </c>
      <c r="C1101" s="133" t="str">
        <f ca="1">'Loan 1'!D1116</f>
        <v/>
      </c>
      <c r="D1101" s="133" t="str">
        <f ca="1">'Loan 2'!D1116</f>
        <v/>
      </c>
      <c r="E1101" s="133" t="str">
        <f ca="1">'Loan 3'!D1116</f>
        <v/>
      </c>
      <c r="F1101" s="133" t="str">
        <f ca="1">'Loan 4'!D1116</f>
        <v/>
      </c>
      <c r="G1101" s="133" t="str">
        <f ca="1">'Loan 5'!D1116</f>
        <v/>
      </c>
    </row>
    <row r="1102" spans="2:7" ht="15" thickBot="1" x14ac:dyDescent="0.35">
      <c r="B1102" s="132" t="str">
        <f t="shared" ca="1" si="18"/>
        <v/>
      </c>
      <c r="C1102" s="133" t="str">
        <f ca="1">'Loan 1'!D1117</f>
        <v/>
      </c>
      <c r="D1102" s="133" t="str">
        <f ca="1">'Loan 2'!D1117</f>
        <v/>
      </c>
      <c r="E1102" s="133" t="str">
        <f ca="1">'Loan 3'!D1117</f>
        <v/>
      </c>
      <c r="F1102" s="133" t="str">
        <f ca="1">'Loan 4'!D1117</f>
        <v/>
      </c>
      <c r="G1102" s="133" t="str">
        <f ca="1">'Loan 5'!D1117</f>
        <v/>
      </c>
    </row>
    <row r="1103" spans="2:7" ht="15" thickBot="1" x14ac:dyDescent="0.35">
      <c r="B1103" s="132" t="str">
        <f t="shared" ca="1" si="18"/>
        <v/>
      </c>
      <c r="C1103" s="133" t="str">
        <f ca="1">'Loan 1'!D1118</f>
        <v/>
      </c>
      <c r="D1103" s="133" t="str">
        <f ca="1">'Loan 2'!D1118</f>
        <v/>
      </c>
      <c r="E1103" s="133" t="str">
        <f ca="1">'Loan 3'!D1118</f>
        <v/>
      </c>
      <c r="F1103" s="133" t="str">
        <f ca="1">'Loan 4'!D1118</f>
        <v/>
      </c>
      <c r="G1103" s="133" t="str">
        <f ca="1">'Loan 5'!D1118</f>
        <v/>
      </c>
    </row>
    <row r="1104" spans="2:7" ht="15" thickBot="1" x14ac:dyDescent="0.35">
      <c r="B1104" s="132" t="str">
        <f t="shared" ca="1" si="18"/>
        <v/>
      </c>
      <c r="C1104" s="133" t="str">
        <f ca="1">'Loan 1'!D1119</f>
        <v/>
      </c>
      <c r="D1104" s="133" t="str">
        <f ca="1">'Loan 2'!D1119</f>
        <v/>
      </c>
      <c r="E1104" s="133" t="str">
        <f ca="1">'Loan 3'!D1119</f>
        <v/>
      </c>
      <c r="F1104" s="133" t="str">
        <f ca="1">'Loan 4'!D1119</f>
        <v/>
      </c>
      <c r="G1104" s="133" t="str">
        <f ca="1">'Loan 5'!D1119</f>
        <v/>
      </c>
    </row>
    <row r="1105" spans="2:7" ht="15" thickBot="1" x14ac:dyDescent="0.35">
      <c r="B1105" s="132" t="str">
        <f t="shared" ca="1" si="18"/>
        <v/>
      </c>
      <c r="C1105" s="133" t="str">
        <f ca="1">'Loan 1'!D1120</f>
        <v/>
      </c>
      <c r="D1105" s="133" t="str">
        <f ca="1">'Loan 2'!D1120</f>
        <v/>
      </c>
      <c r="E1105" s="133" t="str">
        <f ca="1">'Loan 3'!D1120</f>
        <v/>
      </c>
      <c r="F1105" s="133" t="str">
        <f ca="1">'Loan 4'!D1120</f>
        <v/>
      </c>
      <c r="G1105" s="133" t="str">
        <f ca="1">'Loan 5'!D1120</f>
        <v/>
      </c>
    </row>
    <row r="1106" spans="2:7" ht="15" thickBot="1" x14ac:dyDescent="0.35">
      <c r="B1106" s="132" t="str">
        <f t="shared" ca="1" si="18"/>
        <v/>
      </c>
      <c r="C1106" s="133" t="str">
        <f ca="1">'Loan 1'!D1121</f>
        <v/>
      </c>
      <c r="D1106" s="133" t="str">
        <f ca="1">'Loan 2'!D1121</f>
        <v/>
      </c>
      <c r="E1106" s="133" t="str">
        <f ca="1">'Loan 3'!D1121</f>
        <v/>
      </c>
      <c r="F1106" s="133" t="str">
        <f ca="1">'Loan 4'!D1121</f>
        <v/>
      </c>
      <c r="G1106" s="133" t="str">
        <f ca="1">'Loan 5'!D1121</f>
        <v/>
      </c>
    </row>
    <row r="1107" spans="2:7" ht="15" thickBot="1" x14ac:dyDescent="0.35">
      <c r="B1107" s="132" t="str">
        <f t="shared" ca="1" si="18"/>
        <v/>
      </c>
      <c r="C1107" s="133" t="str">
        <f ca="1">'Loan 1'!D1122</f>
        <v/>
      </c>
      <c r="D1107" s="133" t="str">
        <f ca="1">'Loan 2'!D1122</f>
        <v/>
      </c>
      <c r="E1107" s="133" t="str">
        <f ca="1">'Loan 3'!D1122</f>
        <v/>
      </c>
      <c r="F1107" s="133" t="str">
        <f ca="1">'Loan 4'!D1122</f>
        <v/>
      </c>
      <c r="G1107" s="133" t="str">
        <f ca="1">'Loan 5'!D1122</f>
        <v/>
      </c>
    </row>
    <row r="1108" spans="2:7" ht="15" thickBot="1" x14ac:dyDescent="0.35">
      <c r="B1108" s="132" t="str">
        <f t="shared" ca="1" si="18"/>
        <v/>
      </c>
      <c r="C1108" s="133" t="str">
        <f ca="1">'Loan 1'!D1123</f>
        <v/>
      </c>
      <c r="D1108" s="133" t="str">
        <f ca="1">'Loan 2'!D1123</f>
        <v/>
      </c>
      <c r="E1108" s="133" t="str">
        <f ca="1">'Loan 3'!D1123</f>
        <v/>
      </c>
      <c r="F1108" s="133" t="str">
        <f ca="1">'Loan 4'!D1123</f>
        <v/>
      </c>
      <c r="G1108" s="133" t="str">
        <f ca="1">'Loan 5'!D1123</f>
        <v/>
      </c>
    </row>
    <row r="1109" spans="2:7" ht="15" thickBot="1" x14ac:dyDescent="0.35">
      <c r="B1109" s="132" t="str">
        <f t="shared" ca="1" si="18"/>
        <v/>
      </c>
      <c r="C1109" s="133" t="str">
        <f ca="1">'Loan 1'!D1124</f>
        <v/>
      </c>
      <c r="D1109" s="133" t="str">
        <f ca="1">'Loan 2'!D1124</f>
        <v/>
      </c>
      <c r="E1109" s="133" t="str">
        <f ca="1">'Loan 3'!D1124</f>
        <v/>
      </c>
      <c r="F1109" s="133" t="str">
        <f ca="1">'Loan 4'!D1124</f>
        <v/>
      </c>
      <c r="G1109" s="133" t="str">
        <f ca="1">'Loan 5'!D1124</f>
        <v/>
      </c>
    </row>
    <row r="1110" spans="2:7" ht="15" thickBot="1" x14ac:dyDescent="0.35">
      <c r="B1110" s="132" t="str">
        <f t="shared" ca="1" si="18"/>
        <v/>
      </c>
      <c r="C1110" s="133" t="str">
        <f ca="1">'Loan 1'!D1125</f>
        <v/>
      </c>
      <c r="D1110" s="133" t="str">
        <f ca="1">'Loan 2'!D1125</f>
        <v/>
      </c>
      <c r="E1110" s="133" t="str">
        <f ca="1">'Loan 3'!D1125</f>
        <v/>
      </c>
      <c r="F1110" s="133" t="str">
        <f ca="1">'Loan 4'!D1125</f>
        <v/>
      </c>
      <c r="G1110" s="133" t="str">
        <f ca="1">'Loan 5'!D1125</f>
        <v/>
      </c>
    </row>
    <row r="1111" spans="2:7" ht="15" thickBot="1" x14ac:dyDescent="0.35">
      <c r="B1111" s="132" t="str">
        <f t="shared" ca="1" si="18"/>
        <v/>
      </c>
      <c r="C1111" s="133" t="str">
        <f ca="1">'Loan 1'!D1126</f>
        <v/>
      </c>
      <c r="D1111" s="133" t="str">
        <f ca="1">'Loan 2'!D1126</f>
        <v/>
      </c>
      <c r="E1111" s="133" t="str">
        <f ca="1">'Loan 3'!D1126</f>
        <v/>
      </c>
      <c r="F1111" s="133" t="str">
        <f ca="1">'Loan 4'!D1126</f>
        <v/>
      </c>
      <c r="G1111" s="133" t="str">
        <f ca="1">'Loan 5'!D1126</f>
        <v/>
      </c>
    </row>
    <row r="1112" spans="2:7" ht="15" thickBot="1" x14ac:dyDescent="0.35">
      <c r="B1112" s="132" t="str">
        <f t="shared" ca="1" si="18"/>
        <v/>
      </c>
      <c r="C1112" s="133" t="str">
        <f ca="1">'Loan 1'!D1127</f>
        <v/>
      </c>
      <c r="D1112" s="133" t="str">
        <f ca="1">'Loan 2'!D1127</f>
        <v/>
      </c>
      <c r="E1112" s="133" t="str">
        <f ca="1">'Loan 3'!D1127</f>
        <v/>
      </c>
      <c r="F1112" s="133" t="str">
        <f ca="1">'Loan 4'!D1127</f>
        <v/>
      </c>
      <c r="G1112" s="133" t="str">
        <f ca="1">'Loan 5'!D1127</f>
        <v/>
      </c>
    </row>
    <row r="1113" spans="2:7" ht="15" thickBot="1" x14ac:dyDescent="0.35">
      <c r="B1113" s="132" t="str">
        <f t="shared" ca="1" si="18"/>
        <v/>
      </c>
      <c r="C1113" s="133" t="str">
        <f ca="1">'Loan 1'!D1128</f>
        <v/>
      </c>
      <c r="D1113" s="133" t="str">
        <f ca="1">'Loan 2'!D1128</f>
        <v/>
      </c>
      <c r="E1113" s="133" t="str">
        <f ca="1">'Loan 3'!D1128</f>
        <v/>
      </c>
      <c r="F1113" s="133" t="str">
        <f ca="1">'Loan 4'!D1128</f>
        <v/>
      </c>
      <c r="G1113" s="133" t="str">
        <f ca="1">'Loan 5'!D1128</f>
        <v/>
      </c>
    </row>
    <row r="1114" spans="2:7" ht="15" thickBot="1" x14ac:dyDescent="0.35">
      <c r="B1114" s="132" t="str">
        <f t="shared" ca="1" si="18"/>
        <v/>
      </c>
      <c r="C1114" s="133" t="str">
        <f ca="1">'Loan 1'!D1129</f>
        <v/>
      </c>
      <c r="D1114" s="133" t="str">
        <f ca="1">'Loan 2'!D1129</f>
        <v/>
      </c>
      <c r="E1114" s="133" t="str">
        <f ca="1">'Loan 3'!D1129</f>
        <v/>
      </c>
      <c r="F1114" s="133" t="str">
        <f ca="1">'Loan 4'!D1129</f>
        <v/>
      </c>
      <c r="G1114" s="133" t="str">
        <f ca="1">'Loan 5'!D1129</f>
        <v/>
      </c>
    </row>
    <row r="1115" spans="2:7" ht="15" thickBot="1" x14ac:dyDescent="0.35">
      <c r="B1115" s="132" t="str">
        <f t="shared" ca="1" si="18"/>
        <v/>
      </c>
      <c r="C1115" s="133" t="str">
        <f ca="1">'Loan 1'!D1130</f>
        <v/>
      </c>
      <c r="D1115" s="133" t="str">
        <f ca="1">'Loan 2'!D1130</f>
        <v/>
      </c>
      <c r="E1115" s="133" t="str">
        <f ca="1">'Loan 3'!D1130</f>
        <v/>
      </c>
      <c r="F1115" s="133" t="str">
        <f ca="1">'Loan 4'!D1130</f>
        <v/>
      </c>
      <c r="G1115" s="133" t="str">
        <f ca="1">'Loan 5'!D1130</f>
        <v/>
      </c>
    </row>
    <row r="1116" spans="2:7" ht="15" thickBot="1" x14ac:dyDescent="0.35">
      <c r="B1116" s="132" t="str">
        <f t="shared" ca="1" si="18"/>
        <v/>
      </c>
      <c r="C1116" s="133" t="str">
        <f ca="1">'Loan 1'!D1131</f>
        <v/>
      </c>
      <c r="D1116" s="133" t="str">
        <f ca="1">'Loan 2'!D1131</f>
        <v/>
      </c>
      <c r="E1116" s="133" t="str">
        <f ca="1">'Loan 3'!D1131</f>
        <v/>
      </c>
      <c r="F1116" s="133" t="str">
        <f ca="1">'Loan 4'!D1131</f>
        <v/>
      </c>
      <c r="G1116" s="133" t="str">
        <f ca="1">'Loan 5'!D1131</f>
        <v/>
      </c>
    </row>
    <row r="1117" spans="2:7" ht="15" thickBot="1" x14ac:dyDescent="0.35">
      <c r="B1117" s="132" t="str">
        <f t="shared" ca="1" si="18"/>
        <v/>
      </c>
      <c r="C1117" s="133" t="str">
        <f ca="1">'Loan 1'!D1132</f>
        <v/>
      </c>
      <c r="D1117" s="133" t="str">
        <f ca="1">'Loan 2'!D1132</f>
        <v/>
      </c>
      <c r="E1117" s="133" t="str">
        <f ca="1">'Loan 3'!D1132</f>
        <v/>
      </c>
      <c r="F1117" s="133" t="str">
        <f ca="1">'Loan 4'!D1132</f>
        <v/>
      </c>
      <c r="G1117" s="133" t="str">
        <f ca="1">'Loan 5'!D1132</f>
        <v/>
      </c>
    </row>
    <row r="1118" spans="2:7" ht="15" thickBot="1" x14ac:dyDescent="0.35">
      <c r="B1118" s="132" t="str">
        <f t="shared" ca="1" si="18"/>
        <v/>
      </c>
      <c r="C1118" s="133" t="str">
        <f ca="1">'Loan 1'!D1133</f>
        <v/>
      </c>
      <c r="D1118" s="133" t="str">
        <f ca="1">'Loan 2'!D1133</f>
        <v/>
      </c>
      <c r="E1118" s="133" t="str">
        <f ca="1">'Loan 3'!D1133</f>
        <v/>
      </c>
      <c r="F1118" s="133" t="str">
        <f ca="1">'Loan 4'!D1133</f>
        <v/>
      </c>
      <c r="G1118" s="133" t="str">
        <f ca="1">'Loan 5'!D1133</f>
        <v/>
      </c>
    </row>
    <row r="1119" spans="2:7" ht="15" thickBot="1" x14ac:dyDescent="0.35">
      <c r="B1119" s="132" t="str">
        <f t="shared" ca="1" si="18"/>
        <v/>
      </c>
      <c r="C1119" s="133" t="str">
        <f ca="1">'Loan 1'!D1134</f>
        <v/>
      </c>
      <c r="D1119" s="133" t="str">
        <f ca="1">'Loan 2'!D1134</f>
        <v/>
      </c>
      <c r="E1119" s="133" t="str">
        <f ca="1">'Loan 3'!D1134</f>
        <v/>
      </c>
      <c r="F1119" s="133" t="str">
        <f ca="1">'Loan 4'!D1134</f>
        <v/>
      </c>
      <c r="G1119" s="133" t="str">
        <f ca="1">'Loan 5'!D1134</f>
        <v/>
      </c>
    </row>
    <row r="1120" spans="2:7" ht="15" thickBot="1" x14ac:dyDescent="0.35">
      <c r="B1120" s="132" t="str">
        <f t="shared" ca="1" si="18"/>
        <v/>
      </c>
      <c r="C1120" s="133" t="str">
        <f ca="1">'Loan 1'!D1135</f>
        <v/>
      </c>
      <c r="D1120" s="133" t="str">
        <f ca="1">'Loan 2'!D1135</f>
        <v/>
      </c>
      <c r="E1120" s="133" t="str">
        <f ca="1">'Loan 3'!D1135</f>
        <v/>
      </c>
      <c r="F1120" s="133" t="str">
        <f ca="1">'Loan 4'!D1135</f>
        <v/>
      </c>
      <c r="G1120" s="133" t="str">
        <f ca="1">'Loan 5'!D1135</f>
        <v/>
      </c>
    </row>
    <row r="1121" spans="2:7" ht="15" thickBot="1" x14ac:dyDescent="0.35">
      <c r="B1121" s="132" t="str">
        <f t="shared" ca="1" si="18"/>
        <v/>
      </c>
      <c r="C1121" s="133" t="str">
        <f ca="1">'Loan 1'!D1136</f>
        <v/>
      </c>
      <c r="D1121" s="133" t="str">
        <f ca="1">'Loan 2'!D1136</f>
        <v/>
      </c>
      <c r="E1121" s="133" t="str">
        <f ca="1">'Loan 3'!D1136</f>
        <v/>
      </c>
      <c r="F1121" s="133" t="str">
        <f ca="1">'Loan 4'!D1136</f>
        <v/>
      </c>
      <c r="G1121" s="133" t="str">
        <f ca="1">'Loan 5'!D1136</f>
        <v/>
      </c>
    </row>
    <row r="1122" spans="2:7" ht="15" thickBot="1" x14ac:dyDescent="0.35">
      <c r="B1122" s="132" t="str">
        <f t="shared" ca="1" si="18"/>
        <v/>
      </c>
      <c r="C1122" s="133" t="str">
        <f ca="1">'Loan 1'!D1137</f>
        <v/>
      </c>
      <c r="D1122" s="133" t="str">
        <f ca="1">'Loan 2'!D1137</f>
        <v/>
      </c>
      <c r="E1122" s="133" t="str">
        <f ca="1">'Loan 3'!D1137</f>
        <v/>
      </c>
      <c r="F1122" s="133" t="str">
        <f ca="1">'Loan 4'!D1137</f>
        <v/>
      </c>
      <c r="G1122" s="133" t="str">
        <f ca="1">'Loan 5'!D1137</f>
        <v/>
      </c>
    </row>
    <row r="1123" spans="2:7" ht="15" thickBot="1" x14ac:dyDescent="0.35">
      <c r="B1123" s="132" t="str">
        <f t="shared" ca="1" si="18"/>
        <v/>
      </c>
      <c r="C1123" s="133" t="str">
        <f ca="1">'Loan 1'!D1138</f>
        <v/>
      </c>
      <c r="D1123" s="133" t="str">
        <f ca="1">'Loan 2'!D1138</f>
        <v/>
      </c>
      <c r="E1123" s="133" t="str">
        <f ca="1">'Loan 3'!D1138</f>
        <v/>
      </c>
      <c r="F1123" s="133" t="str">
        <f ca="1">'Loan 4'!D1138</f>
        <v/>
      </c>
      <c r="G1123" s="133" t="str">
        <f ca="1">'Loan 5'!D1138</f>
        <v/>
      </c>
    </row>
    <row r="1124" spans="2:7" ht="15" thickBot="1" x14ac:dyDescent="0.35">
      <c r="B1124" s="132" t="str">
        <f t="shared" ca="1" si="18"/>
        <v/>
      </c>
      <c r="C1124" s="133" t="str">
        <f ca="1">'Loan 1'!D1139</f>
        <v/>
      </c>
      <c r="D1124" s="133" t="str">
        <f ca="1">'Loan 2'!D1139</f>
        <v/>
      </c>
      <c r="E1124" s="133" t="str">
        <f ca="1">'Loan 3'!D1139</f>
        <v/>
      </c>
      <c r="F1124" s="133" t="str">
        <f ca="1">'Loan 4'!D1139</f>
        <v/>
      </c>
      <c r="G1124" s="133" t="str">
        <f ca="1">'Loan 5'!D1139</f>
        <v/>
      </c>
    </row>
    <row r="1125" spans="2:7" ht="15" thickBot="1" x14ac:dyDescent="0.35">
      <c r="B1125" s="132" t="str">
        <f t="shared" ca="1" si="18"/>
        <v/>
      </c>
      <c r="C1125" s="133" t="str">
        <f ca="1">'Loan 1'!D1140</f>
        <v/>
      </c>
      <c r="D1125" s="133" t="str">
        <f ca="1">'Loan 2'!D1140</f>
        <v/>
      </c>
      <c r="E1125" s="133" t="str">
        <f ca="1">'Loan 3'!D1140</f>
        <v/>
      </c>
      <c r="F1125" s="133" t="str">
        <f ca="1">'Loan 4'!D1140</f>
        <v/>
      </c>
      <c r="G1125" s="133" t="str">
        <f ca="1">'Loan 5'!D1140</f>
        <v/>
      </c>
    </row>
    <row r="1126" spans="2:7" ht="15" thickBot="1" x14ac:dyDescent="0.35">
      <c r="B1126" s="132" t="str">
        <f t="shared" ca="1" si="18"/>
        <v/>
      </c>
      <c r="C1126" s="133" t="str">
        <f ca="1">'Loan 1'!D1141</f>
        <v/>
      </c>
      <c r="D1126" s="133" t="str">
        <f ca="1">'Loan 2'!D1141</f>
        <v/>
      </c>
      <c r="E1126" s="133" t="str">
        <f ca="1">'Loan 3'!D1141</f>
        <v/>
      </c>
      <c r="F1126" s="133" t="str">
        <f ca="1">'Loan 4'!D1141</f>
        <v/>
      </c>
      <c r="G1126" s="133" t="str">
        <f ca="1">'Loan 5'!D1141</f>
        <v/>
      </c>
    </row>
    <row r="1127" spans="2:7" ht="15" thickBot="1" x14ac:dyDescent="0.35">
      <c r="B1127" s="132" t="str">
        <f t="shared" ca="1" si="18"/>
        <v/>
      </c>
      <c r="C1127" s="133" t="str">
        <f ca="1">'Loan 1'!D1142</f>
        <v/>
      </c>
      <c r="D1127" s="133" t="str">
        <f ca="1">'Loan 2'!D1142</f>
        <v/>
      </c>
      <c r="E1127" s="133" t="str">
        <f ca="1">'Loan 3'!D1142</f>
        <v/>
      </c>
      <c r="F1127" s="133" t="str">
        <f ca="1">'Loan 4'!D1142</f>
        <v/>
      </c>
      <c r="G1127" s="133" t="str">
        <f ca="1">'Loan 5'!D1142</f>
        <v/>
      </c>
    </row>
    <row r="1128" spans="2:7" ht="15" thickBot="1" x14ac:dyDescent="0.35">
      <c r="B1128" s="132" t="str">
        <f t="shared" ca="1" si="18"/>
        <v/>
      </c>
      <c r="C1128" s="133" t="str">
        <f ca="1">'Loan 1'!D1143</f>
        <v/>
      </c>
      <c r="D1128" s="133" t="str">
        <f ca="1">'Loan 2'!D1143</f>
        <v/>
      </c>
      <c r="E1128" s="133" t="str">
        <f ca="1">'Loan 3'!D1143</f>
        <v/>
      </c>
      <c r="F1128" s="133" t="str">
        <f ca="1">'Loan 4'!D1143</f>
        <v/>
      </c>
      <c r="G1128" s="133" t="str">
        <f ca="1">'Loan 5'!D1143</f>
        <v/>
      </c>
    </row>
    <row r="1129" spans="2:7" ht="15" thickBot="1" x14ac:dyDescent="0.35">
      <c r="B1129" s="132" t="str">
        <f t="shared" ca="1" si="18"/>
        <v/>
      </c>
      <c r="C1129" s="133" t="str">
        <f ca="1">'Loan 1'!D1144</f>
        <v/>
      </c>
      <c r="D1129" s="133" t="str">
        <f ca="1">'Loan 2'!D1144</f>
        <v/>
      </c>
      <c r="E1129" s="133" t="str">
        <f ca="1">'Loan 3'!D1144</f>
        <v/>
      </c>
      <c r="F1129" s="133" t="str">
        <f ca="1">'Loan 4'!D1144</f>
        <v/>
      </c>
      <c r="G1129" s="133" t="str">
        <f ca="1">'Loan 5'!D1144</f>
        <v/>
      </c>
    </row>
    <row r="1130" spans="2:7" ht="15" thickBot="1" x14ac:dyDescent="0.35">
      <c r="B1130" s="132" t="str">
        <f t="shared" ca="1" si="18"/>
        <v/>
      </c>
      <c r="C1130" s="133" t="str">
        <f ca="1">'Loan 1'!D1145</f>
        <v/>
      </c>
      <c r="D1130" s="133" t="str">
        <f ca="1">'Loan 2'!D1145</f>
        <v/>
      </c>
      <c r="E1130" s="133" t="str">
        <f ca="1">'Loan 3'!D1145</f>
        <v/>
      </c>
      <c r="F1130" s="133" t="str">
        <f ca="1">'Loan 4'!D1145</f>
        <v/>
      </c>
      <c r="G1130" s="133" t="str">
        <f ca="1">'Loan 5'!D1145</f>
        <v/>
      </c>
    </row>
    <row r="1131" spans="2:7" ht="15" thickBot="1" x14ac:dyDescent="0.35">
      <c r="B1131" s="132" t="str">
        <f t="shared" ca="1" si="18"/>
        <v/>
      </c>
      <c r="C1131" s="133" t="str">
        <f ca="1">'Loan 1'!D1146</f>
        <v/>
      </c>
      <c r="D1131" s="133" t="str">
        <f ca="1">'Loan 2'!D1146</f>
        <v/>
      </c>
      <c r="E1131" s="133" t="str">
        <f ca="1">'Loan 3'!D1146</f>
        <v/>
      </c>
      <c r="F1131" s="133" t="str">
        <f ca="1">'Loan 4'!D1146</f>
        <v/>
      </c>
      <c r="G1131" s="133" t="str">
        <f ca="1">'Loan 5'!D1146</f>
        <v/>
      </c>
    </row>
    <row r="1132" spans="2:7" ht="15" thickBot="1" x14ac:dyDescent="0.35">
      <c r="B1132" s="132" t="str">
        <f t="shared" ca="1" si="18"/>
        <v/>
      </c>
      <c r="C1132" s="133" t="str">
        <f ca="1">'Loan 1'!D1147</f>
        <v/>
      </c>
      <c r="D1132" s="133" t="str">
        <f ca="1">'Loan 2'!D1147</f>
        <v/>
      </c>
      <c r="E1132" s="133" t="str">
        <f ca="1">'Loan 3'!D1147</f>
        <v/>
      </c>
      <c r="F1132" s="133" t="str">
        <f ca="1">'Loan 4'!D1147</f>
        <v/>
      </c>
      <c r="G1132" s="133" t="str">
        <f ca="1">'Loan 5'!D1147</f>
        <v/>
      </c>
    </row>
    <row r="1133" spans="2:7" ht="15" thickBot="1" x14ac:dyDescent="0.35">
      <c r="B1133" s="132" t="str">
        <f t="shared" ca="1" si="18"/>
        <v/>
      </c>
      <c r="C1133" s="133" t="str">
        <f ca="1">'Loan 1'!D1148</f>
        <v/>
      </c>
      <c r="D1133" s="133" t="str">
        <f ca="1">'Loan 2'!D1148</f>
        <v/>
      </c>
      <c r="E1133" s="133" t="str">
        <f ca="1">'Loan 3'!D1148</f>
        <v/>
      </c>
      <c r="F1133" s="133" t="str">
        <f ca="1">'Loan 4'!D1148</f>
        <v/>
      </c>
      <c r="G1133" s="133" t="str">
        <f ca="1">'Loan 5'!D1148</f>
        <v/>
      </c>
    </row>
    <row r="1134" spans="2:7" ht="15" thickBot="1" x14ac:dyDescent="0.35">
      <c r="B1134" s="132" t="str">
        <f t="shared" ca="1" si="18"/>
        <v/>
      </c>
      <c r="C1134" s="133" t="str">
        <f ca="1">'Loan 1'!D1149</f>
        <v/>
      </c>
      <c r="D1134" s="133" t="str">
        <f ca="1">'Loan 2'!D1149</f>
        <v/>
      </c>
      <c r="E1134" s="133" t="str">
        <f ca="1">'Loan 3'!D1149</f>
        <v/>
      </c>
      <c r="F1134" s="133" t="str">
        <f ca="1">'Loan 4'!D1149</f>
        <v/>
      </c>
      <c r="G1134" s="133" t="str">
        <f ca="1">'Loan 5'!D1149</f>
        <v/>
      </c>
    </row>
    <row r="1135" spans="2:7" ht="15" thickBot="1" x14ac:dyDescent="0.35">
      <c r="B1135" s="132" t="str">
        <f t="shared" ca="1" si="18"/>
        <v/>
      </c>
      <c r="C1135" s="133" t="str">
        <f ca="1">'Loan 1'!D1150</f>
        <v/>
      </c>
      <c r="D1135" s="133" t="str">
        <f ca="1">'Loan 2'!D1150</f>
        <v/>
      </c>
      <c r="E1135" s="133" t="str">
        <f ca="1">'Loan 3'!D1150</f>
        <v/>
      </c>
      <c r="F1135" s="133" t="str">
        <f ca="1">'Loan 4'!D1150</f>
        <v/>
      </c>
      <c r="G1135" s="133" t="str">
        <f ca="1">'Loan 5'!D1150</f>
        <v/>
      </c>
    </row>
    <row r="1136" spans="2:7" ht="15" thickBot="1" x14ac:dyDescent="0.35">
      <c r="B1136" s="132" t="str">
        <f t="shared" ca="1" si="18"/>
        <v/>
      </c>
      <c r="C1136" s="133" t="str">
        <f ca="1">'Loan 1'!D1151</f>
        <v/>
      </c>
      <c r="D1136" s="133" t="str">
        <f ca="1">'Loan 2'!D1151</f>
        <v/>
      </c>
      <c r="E1136" s="133" t="str">
        <f ca="1">'Loan 3'!D1151</f>
        <v/>
      </c>
      <c r="F1136" s="133" t="str">
        <f ca="1">'Loan 4'!D1151</f>
        <v/>
      </c>
      <c r="G1136" s="133" t="str">
        <f ca="1">'Loan 5'!D1151</f>
        <v/>
      </c>
    </row>
    <row r="1137" spans="2:7" ht="15" thickBot="1" x14ac:dyDescent="0.35">
      <c r="B1137" s="132" t="str">
        <f t="shared" ca="1" si="18"/>
        <v/>
      </c>
      <c r="C1137" s="133" t="str">
        <f ca="1">'Loan 1'!D1152</f>
        <v/>
      </c>
      <c r="D1137" s="133" t="str">
        <f ca="1">'Loan 2'!D1152</f>
        <v/>
      </c>
      <c r="E1137" s="133" t="str">
        <f ca="1">'Loan 3'!D1152</f>
        <v/>
      </c>
      <c r="F1137" s="133" t="str">
        <f ca="1">'Loan 4'!D1152</f>
        <v/>
      </c>
      <c r="G1137" s="133" t="str">
        <f ca="1">'Loan 5'!D1152</f>
        <v/>
      </c>
    </row>
    <row r="1138" spans="2:7" ht="15" thickBot="1" x14ac:dyDescent="0.35">
      <c r="B1138" s="132" t="str">
        <f t="shared" ca="1" si="18"/>
        <v/>
      </c>
      <c r="C1138" s="133" t="str">
        <f ca="1">'Loan 1'!D1153</f>
        <v/>
      </c>
      <c r="D1138" s="133" t="str">
        <f ca="1">'Loan 2'!D1153</f>
        <v/>
      </c>
      <c r="E1138" s="133" t="str">
        <f ca="1">'Loan 3'!D1153</f>
        <v/>
      </c>
      <c r="F1138" s="133" t="str">
        <f ca="1">'Loan 4'!D1153</f>
        <v/>
      </c>
      <c r="G1138" s="133" t="str">
        <f ca="1">'Loan 5'!D1153</f>
        <v/>
      </c>
    </row>
    <row r="1139" spans="2:7" ht="15" thickBot="1" x14ac:dyDescent="0.35">
      <c r="B1139" s="132" t="str">
        <f t="shared" ca="1" si="18"/>
        <v/>
      </c>
      <c r="C1139" s="133" t="str">
        <f ca="1">'Loan 1'!D1154</f>
        <v/>
      </c>
      <c r="D1139" s="133" t="str">
        <f ca="1">'Loan 2'!D1154</f>
        <v/>
      </c>
      <c r="E1139" s="133" t="str">
        <f ca="1">'Loan 3'!D1154</f>
        <v/>
      </c>
      <c r="F1139" s="133" t="str">
        <f ca="1">'Loan 4'!D1154</f>
        <v/>
      </c>
      <c r="G1139" s="133" t="str">
        <f ca="1">'Loan 5'!D1154</f>
        <v/>
      </c>
    </row>
    <row r="1140" spans="2:7" ht="15" thickBot="1" x14ac:dyDescent="0.35">
      <c r="B1140" s="132" t="str">
        <f t="shared" ca="1" si="18"/>
        <v/>
      </c>
      <c r="C1140" s="133" t="str">
        <f ca="1">'Loan 1'!D1155</f>
        <v/>
      </c>
      <c r="D1140" s="133" t="str">
        <f ca="1">'Loan 2'!D1155</f>
        <v/>
      </c>
      <c r="E1140" s="133" t="str">
        <f ca="1">'Loan 3'!D1155</f>
        <v/>
      </c>
      <c r="F1140" s="133" t="str">
        <f ca="1">'Loan 4'!D1155</f>
        <v/>
      </c>
      <c r="G1140" s="133" t="str">
        <f ca="1">'Loan 5'!D1155</f>
        <v/>
      </c>
    </row>
    <row r="1141" spans="2:7" ht="15" thickBot="1" x14ac:dyDescent="0.35">
      <c r="B1141" s="132" t="str">
        <f t="shared" ca="1" si="18"/>
        <v/>
      </c>
      <c r="C1141" s="133" t="str">
        <f ca="1">'Loan 1'!D1156</f>
        <v/>
      </c>
      <c r="D1141" s="133" t="str">
        <f ca="1">'Loan 2'!D1156</f>
        <v/>
      </c>
      <c r="E1141" s="133" t="str">
        <f ca="1">'Loan 3'!D1156</f>
        <v/>
      </c>
      <c r="F1141" s="133" t="str">
        <f ca="1">'Loan 4'!D1156</f>
        <v/>
      </c>
      <c r="G1141" s="133" t="str">
        <f ca="1">'Loan 5'!D1156</f>
        <v/>
      </c>
    </row>
    <row r="1142" spans="2:7" ht="15" thickBot="1" x14ac:dyDescent="0.35">
      <c r="B1142" s="132" t="str">
        <f t="shared" ca="1" si="18"/>
        <v/>
      </c>
      <c r="C1142" s="133" t="str">
        <f ca="1">'Loan 1'!D1157</f>
        <v/>
      </c>
      <c r="D1142" s="133" t="str">
        <f ca="1">'Loan 2'!D1157</f>
        <v/>
      </c>
      <c r="E1142" s="133" t="str">
        <f ca="1">'Loan 3'!D1157</f>
        <v/>
      </c>
      <c r="F1142" s="133" t="str">
        <f ca="1">'Loan 4'!D1157</f>
        <v/>
      </c>
      <c r="G1142" s="133" t="str">
        <f ca="1">'Loan 5'!D1157</f>
        <v/>
      </c>
    </row>
    <row r="1143" spans="2:7" ht="15" thickBot="1" x14ac:dyDescent="0.35">
      <c r="B1143" s="132" t="str">
        <f t="shared" ca="1" si="18"/>
        <v/>
      </c>
      <c r="C1143" s="133" t="str">
        <f ca="1">'Loan 1'!D1158</f>
        <v/>
      </c>
      <c r="D1143" s="133" t="str">
        <f ca="1">'Loan 2'!D1158</f>
        <v/>
      </c>
      <c r="E1143" s="133" t="str">
        <f ca="1">'Loan 3'!D1158</f>
        <v/>
      </c>
      <c r="F1143" s="133" t="str">
        <f ca="1">'Loan 4'!D1158</f>
        <v/>
      </c>
      <c r="G1143" s="133" t="str">
        <f ca="1">'Loan 5'!D1158</f>
        <v/>
      </c>
    </row>
    <row r="1144" spans="2:7" ht="15" thickBot="1" x14ac:dyDescent="0.35">
      <c r="B1144" s="132" t="str">
        <f t="shared" ca="1" si="18"/>
        <v/>
      </c>
      <c r="C1144" s="133" t="str">
        <f ca="1">'Loan 1'!D1159</f>
        <v/>
      </c>
      <c r="D1144" s="133" t="str">
        <f ca="1">'Loan 2'!D1159</f>
        <v/>
      </c>
      <c r="E1144" s="133" t="str">
        <f ca="1">'Loan 3'!D1159</f>
        <v/>
      </c>
      <c r="F1144" s="133" t="str">
        <f ca="1">'Loan 4'!D1159</f>
        <v/>
      </c>
      <c r="G1144" s="133" t="str">
        <f ca="1">'Loan 5'!D1159</f>
        <v/>
      </c>
    </row>
    <row r="1145" spans="2:7" ht="15" thickBot="1" x14ac:dyDescent="0.35">
      <c r="B1145" s="132" t="str">
        <f t="shared" ca="1" si="18"/>
        <v/>
      </c>
      <c r="C1145" s="133" t="str">
        <f ca="1">'Loan 1'!D1160</f>
        <v/>
      </c>
      <c r="D1145" s="133" t="str">
        <f ca="1">'Loan 2'!D1160</f>
        <v/>
      </c>
      <c r="E1145" s="133" t="str">
        <f ca="1">'Loan 3'!D1160</f>
        <v/>
      </c>
      <c r="F1145" s="133" t="str">
        <f ca="1">'Loan 4'!D1160</f>
        <v/>
      </c>
      <c r="G1145" s="133" t="str">
        <f ca="1">'Loan 5'!D1160</f>
        <v/>
      </c>
    </row>
    <row r="1146" spans="2:7" ht="15" thickBot="1" x14ac:dyDescent="0.35">
      <c r="B1146" s="132" t="str">
        <f t="shared" ca="1" si="18"/>
        <v/>
      </c>
      <c r="C1146" s="133" t="str">
        <f ca="1">'Loan 1'!D1161</f>
        <v/>
      </c>
      <c r="D1146" s="133" t="str">
        <f ca="1">'Loan 2'!D1161</f>
        <v/>
      </c>
      <c r="E1146" s="133" t="str">
        <f ca="1">'Loan 3'!D1161</f>
        <v/>
      </c>
      <c r="F1146" s="133" t="str">
        <f ca="1">'Loan 4'!D1161</f>
        <v/>
      </c>
      <c r="G1146" s="133" t="str">
        <f ca="1">'Loan 5'!D1161</f>
        <v/>
      </c>
    </row>
    <row r="1147" spans="2:7" ht="15" thickBot="1" x14ac:dyDescent="0.35">
      <c r="B1147" s="132" t="str">
        <f t="shared" ca="1" si="18"/>
        <v/>
      </c>
      <c r="C1147" s="133" t="str">
        <f ca="1">'Loan 1'!D1162</f>
        <v/>
      </c>
      <c r="D1147" s="133" t="str">
        <f ca="1">'Loan 2'!D1162</f>
        <v/>
      </c>
      <c r="E1147" s="133" t="str">
        <f ca="1">'Loan 3'!D1162</f>
        <v/>
      </c>
      <c r="F1147" s="133" t="str">
        <f ca="1">'Loan 4'!D1162</f>
        <v/>
      </c>
      <c r="G1147" s="133" t="str">
        <f ca="1">'Loan 5'!D1162</f>
        <v/>
      </c>
    </row>
    <row r="1148" spans="2:7" ht="15" thickBot="1" x14ac:dyDescent="0.35">
      <c r="B1148" s="132" t="str">
        <f t="shared" ca="1" si="18"/>
        <v/>
      </c>
      <c r="C1148" s="133" t="str">
        <f ca="1">'Loan 1'!D1163</f>
        <v/>
      </c>
      <c r="D1148" s="133" t="str">
        <f ca="1">'Loan 2'!D1163</f>
        <v/>
      </c>
      <c r="E1148" s="133" t="str">
        <f ca="1">'Loan 3'!D1163</f>
        <v/>
      </c>
      <c r="F1148" s="133" t="str">
        <f ca="1">'Loan 4'!D1163</f>
        <v/>
      </c>
      <c r="G1148" s="133" t="str">
        <f ca="1">'Loan 5'!D1163</f>
        <v/>
      </c>
    </row>
    <row r="1149" spans="2:7" ht="15" thickBot="1" x14ac:dyDescent="0.35">
      <c r="B1149" s="132" t="str">
        <f t="shared" ca="1" si="18"/>
        <v/>
      </c>
      <c r="C1149" s="133" t="str">
        <f ca="1">'Loan 1'!D1164</f>
        <v/>
      </c>
      <c r="D1149" s="133" t="str">
        <f ca="1">'Loan 2'!D1164</f>
        <v/>
      </c>
      <c r="E1149" s="133" t="str">
        <f ca="1">'Loan 3'!D1164</f>
        <v/>
      </c>
      <c r="F1149" s="133" t="str">
        <f ca="1">'Loan 4'!D1164</f>
        <v/>
      </c>
      <c r="G1149" s="133" t="str">
        <f ca="1">'Loan 5'!D1164</f>
        <v/>
      </c>
    </row>
    <row r="1150" spans="2:7" ht="15" thickBot="1" x14ac:dyDescent="0.35">
      <c r="B1150" s="132" t="str">
        <f t="shared" ca="1" si="18"/>
        <v/>
      </c>
      <c r="C1150" s="133" t="str">
        <f ca="1">'Loan 1'!D1165</f>
        <v/>
      </c>
      <c r="D1150" s="133" t="str">
        <f ca="1">'Loan 2'!D1165</f>
        <v/>
      </c>
      <c r="E1150" s="133" t="str">
        <f ca="1">'Loan 3'!D1165</f>
        <v/>
      </c>
      <c r="F1150" s="133" t="str">
        <f ca="1">'Loan 4'!D1165</f>
        <v/>
      </c>
      <c r="G1150" s="133" t="str">
        <f ca="1">'Loan 5'!D1165</f>
        <v/>
      </c>
    </row>
    <row r="1151" spans="2:7" ht="15" thickBot="1" x14ac:dyDescent="0.35">
      <c r="B1151" s="132" t="str">
        <f t="shared" ca="1" si="18"/>
        <v/>
      </c>
      <c r="C1151" s="133" t="str">
        <f ca="1">'Loan 1'!D1166</f>
        <v/>
      </c>
      <c r="D1151" s="133" t="str">
        <f ca="1">'Loan 2'!D1166</f>
        <v/>
      </c>
      <c r="E1151" s="133" t="str">
        <f ca="1">'Loan 3'!D1166</f>
        <v/>
      </c>
      <c r="F1151" s="133" t="str">
        <f ca="1">'Loan 4'!D1166</f>
        <v/>
      </c>
      <c r="G1151" s="133" t="str">
        <f ca="1">'Loan 5'!D1166</f>
        <v/>
      </c>
    </row>
    <row r="1152" spans="2:7" ht="15" thickBot="1" x14ac:dyDescent="0.35">
      <c r="B1152" s="132" t="str">
        <f t="shared" ca="1" si="18"/>
        <v/>
      </c>
      <c r="C1152" s="133" t="str">
        <f ca="1">'Loan 1'!D1167</f>
        <v/>
      </c>
      <c r="D1152" s="133" t="str">
        <f ca="1">'Loan 2'!D1167</f>
        <v/>
      </c>
      <c r="E1152" s="133" t="str">
        <f ca="1">'Loan 3'!D1167</f>
        <v/>
      </c>
      <c r="F1152" s="133" t="str">
        <f ca="1">'Loan 4'!D1167</f>
        <v/>
      </c>
      <c r="G1152" s="133" t="str">
        <f ca="1">'Loan 5'!D1167</f>
        <v/>
      </c>
    </row>
    <row r="1153" spans="2:7" ht="15" thickBot="1" x14ac:dyDescent="0.35">
      <c r="B1153" s="132" t="str">
        <f t="shared" ca="1" si="18"/>
        <v/>
      </c>
      <c r="C1153" s="133" t="str">
        <f ca="1">'Loan 1'!D1168</f>
        <v/>
      </c>
      <c r="D1153" s="133" t="str">
        <f ca="1">'Loan 2'!D1168</f>
        <v/>
      </c>
      <c r="E1153" s="133" t="str">
        <f ca="1">'Loan 3'!D1168</f>
        <v/>
      </c>
      <c r="F1153" s="133" t="str">
        <f ca="1">'Loan 4'!D1168</f>
        <v/>
      </c>
      <c r="G1153" s="133" t="str">
        <f ca="1">'Loan 5'!D1168</f>
        <v/>
      </c>
    </row>
    <row r="1154" spans="2:7" ht="15" thickBot="1" x14ac:dyDescent="0.35">
      <c r="B1154" s="132" t="str">
        <f t="shared" ca="1" si="18"/>
        <v/>
      </c>
      <c r="C1154" s="133" t="str">
        <f ca="1">'Loan 1'!D1169</f>
        <v/>
      </c>
      <c r="D1154" s="133" t="str">
        <f ca="1">'Loan 2'!D1169</f>
        <v/>
      </c>
      <c r="E1154" s="133" t="str">
        <f ca="1">'Loan 3'!D1169</f>
        <v/>
      </c>
      <c r="F1154" s="133" t="str">
        <f ca="1">'Loan 4'!D1169</f>
        <v/>
      </c>
      <c r="G1154" s="133" t="str">
        <f ca="1">'Loan 5'!D1169</f>
        <v/>
      </c>
    </row>
    <row r="1155" spans="2:7" ht="15" thickBot="1" x14ac:dyDescent="0.35">
      <c r="B1155" s="132" t="str">
        <f t="shared" ca="1" si="18"/>
        <v/>
      </c>
      <c r="C1155" s="133" t="str">
        <f ca="1">'Loan 1'!D1170</f>
        <v/>
      </c>
      <c r="D1155" s="133" t="str">
        <f ca="1">'Loan 2'!D1170</f>
        <v/>
      </c>
      <c r="E1155" s="133" t="str">
        <f ca="1">'Loan 3'!D1170</f>
        <v/>
      </c>
      <c r="F1155" s="133" t="str">
        <f ca="1">'Loan 4'!D1170</f>
        <v/>
      </c>
      <c r="G1155" s="133" t="str">
        <f ca="1">'Loan 5'!D1170</f>
        <v/>
      </c>
    </row>
    <row r="1156" spans="2:7" ht="15" thickBot="1" x14ac:dyDescent="0.35">
      <c r="B1156" s="132" t="str">
        <f t="shared" ca="1" si="18"/>
        <v/>
      </c>
      <c r="C1156" s="133" t="str">
        <f ca="1">'Loan 1'!D1171</f>
        <v/>
      </c>
      <c r="D1156" s="133" t="str">
        <f ca="1">'Loan 2'!D1171</f>
        <v/>
      </c>
      <c r="E1156" s="133" t="str">
        <f ca="1">'Loan 3'!D1171</f>
        <v/>
      </c>
      <c r="F1156" s="133" t="str">
        <f ca="1">'Loan 4'!D1171</f>
        <v/>
      </c>
      <c r="G1156" s="133" t="str">
        <f ca="1">'Loan 5'!D1171</f>
        <v/>
      </c>
    </row>
    <row r="1157" spans="2:7" ht="15" thickBot="1" x14ac:dyDescent="0.35">
      <c r="B1157" s="132" t="str">
        <f t="shared" ca="1" si="18"/>
        <v/>
      </c>
      <c r="C1157" s="133" t="str">
        <f ca="1">'Loan 1'!D1172</f>
        <v/>
      </c>
      <c r="D1157" s="133" t="str">
        <f ca="1">'Loan 2'!D1172</f>
        <v/>
      </c>
      <c r="E1157" s="133" t="str">
        <f ca="1">'Loan 3'!D1172</f>
        <v/>
      </c>
      <c r="F1157" s="133" t="str">
        <f ca="1">'Loan 4'!D1172</f>
        <v/>
      </c>
      <c r="G1157" s="133" t="str">
        <f ca="1">'Loan 5'!D1172</f>
        <v/>
      </c>
    </row>
    <row r="1158" spans="2:7" ht="15" thickBot="1" x14ac:dyDescent="0.35">
      <c r="B1158" s="132" t="str">
        <f t="shared" ca="1" si="18"/>
        <v/>
      </c>
      <c r="C1158" s="133" t="str">
        <f ca="1">'Loan 1'!D1173</f>
        <v/>
      </c>
      <c r="D1158" s="133" t="str">
        <f ca="1">'Loan 2'!D1173</f>
        <v/>
      </c>
      <c r="E1158" s="133" t="str">
        <f ca="1">'Loan 3'!D1173</f>
        <v/>
      </c>
      <c r="F1158" s="133" t="str">
        <f ca="1">'Loan 4'!D1173</f>
        <v/>
      </c>
      <c r="G1158" s="133" t="str">
        <f ca="1">'Loan 5'!D1173</f>
        <v/>
      </c>
    </row>
    <row r="1159" spans="2:7" ht="15" thickBot="1" x14ac:dyDescent="0.35">
      <c r="B1159" s="132" t="str">
        <f t="shared" ca="1" si="18"/>
        <v/>
      </c>
      <c r="C1159" s="133" t="str">
        <f ca="1">'Loan 1'!D1174</f>
        <v/>
      </c>
      <c r="D1159" s="133" t="str">
        <f ca="1">'Loan 2'!D1174</f>
        <v/>
      </c>
      <c r="E1159" s="133" t="str">
        <f ca="1">'Loan 3'!D1174</f>
        <v/>
      </c>
      <c r="F1159" s="133" t="str">
        <f ca="1">'Loan 4'!D1174</f>
        <v/>
      </c>
      <c r="G1159" s="133" t="str">
        <f ca="1">'Loan 5'!D1174</f>
        <v/>
      </c>
    </row>
    <row r="1160" spans="2:7" ht="15" thickBot="1" x14ac:dyDescent="0.35">
      <c r="B1160" s="132" t="str">
        <f t="shared" ca="1" si="18"/>
        <v/>
      </c>
      <c r="C1160" s="133" t="str">
        <f ca="1">'Loan 1'!D1175</f>
        <v/>
      </c>
      <c r="D1160" s="133" t="str">
        <f ca="1">'Loan 2'!D1175</f>
        <v/>
      </c>
      <c r="E1160" s="133" t="str">
        <f ca="1">'Loan 3'!D1175</f>
        <v/>
      </c>
      <c r="F1160" s="133" t="str">
        <f ca="1">'Loan 4'!D1175</f>
        <v/>
      </c>
      <c r="G1160" s="133" t="str">
        <f ca="1">'Loan 5'!D1175</f>
        <v/>
      </c>
    </row>
    <row r="1161" spans="2:7" ht="15" thickBot="1" x14ac:dyDescent="0.35">
      <c r="B1161" s="132" t="str">
        <f t="shared" ca="1" si="18"/>
        <v/>
      </c>
      <c r="C1161" s="133" t="str">
        <f ca="1">'Loan 1'!D1176</f>
        <v/>
      </c>
      <c r="D1161" s="133" t="str">
        <f ca="1">'Loan 2'!D1176</f>
        <v/>
      </c>
      <c r="E1161" s="133" t="str">
        <f ca="1">'Loan 3'!D1176</f>
        <v/>
      </c>
      <c r="F1161" s="133" t="str">
        <f ca="1">'Loan 4'!D1176</f>
        <v/>
      </c>
      <c r="G1161" s="133" t="str">
        <f ca="1">'Loan 5'!D1176</f>
        <v/>
      </c>
    </row>
    <row r="1162" spans="2:7" ht="15" thickBot="1" x14ac:dyDescent="0.35">
      <c r="B1162" s="132" t="str">
        <f t="shared" ca="1" si="18"/>
        <v/>
      </c>
      <c r="C1162" s="133" t="str">
        <f ca="1">'Loan 1'!D1177</f>
        <v/>
      </c>
      <c r="D1162" s="133" t="str">
        <f ca="1">'Loan 2'!D1177</f>
        <v/>
      </c>
      <c r="E1162" s="133" t="str">
        <f ca="1">'Loan 3'!D1177</f>
        <v/>
      </c>
      <c r="F1162" s="133" t="str">
        <f ca="1">'Loan 4'!D1177</f>
        <v/>
      </c>
      <c r="G1162" s="133" t="str">
        <f ca="1">'Loan 5'!D1177</f>
        <v/>
      </c>
    </row>
    <row r="1163" spans="2:7" ht="15" thickBot="1" x14ac:dyDescent="0.35">
      <c r="B1163" s="132" t="str">
        <f t="shared" ref="B1163:B1226" ca="1" si="19">IF(AND(C1163="",D1163="",E1163="",F1163="",G1163=""),"",B1162+1)</f>
        <v/>
      </c>
      <c r="C1163" s="133" t="str">
        <f ca="1">'Loan 1'!D1178</f>
        <v/>
      </c>
      <c r="D1163" s="133" t="str">
        <f ca="1">'Loan 2'!D1178</f>
        <v/>
      </c>
      <c r="E1163" s="133" t="str">
        <f ca="1">'Loan 3'!D1178</f>
        <v/>
      </c>
      <c r="F1163" s="133" t="str">
        <f ca="1">'Loan 4'!D1178</f>
        <v/>
      </c>
      <c r="G1163" s="133" t="str">
        <f ca="1">'Loan 5'!D1178</f>
        <v/>
      </c>
    </row>
    <row r="1164" spans="2:7" ht="15" thickBot="1" x14ac:dyDescent="0.35">
      <c r="B1164" s="132" t="str">
        <f t="shared" ca="1" si="19"/>
        <v/>
      </c>
      <c r="C1164" s="133" t="str">
        <f ca="1">'Loan 1'!D1179</f>
        <v/>
      </c>
      <c r="D1164" s="133" t="str">
        <f ca="1">'Loan 2'!D1179</f>
        <v/>
      </c>
      <c r="E1164" s="133" t="str">
        <f ca="1">'Loan 3'!D1179</f>
        <v/>
      </c>
      <c r="F1164" s="133" t="str">
        <f ca="1">'Loan 4'!D1179</f>
        <v/>
      </c>
      <c r="G1164" s="133" t="str">
        <f ca="1">'Loan 5'!D1179</f>
        <v/>
      </c>
    </row>
    <row r="1165" spans="2:7" ht="15" thickBot="1" x14ac:dyDescent="0.35">
      <c r="B1165" s="132" t="str">
        <f t="shared" ca="1" si="19"/>
        <v/>
      </c>
      <c r="C1165" s="133" t="str">
        <f ca="1">'Loan 1'!D1180</f>
        <v/>
      </c>
      <c r="D1165" s="133" t="str">
        <f ca="1">'Loan 2'!D1180</f>
        <v/>
      </c>
      <c r="E1165" s="133" t="str">
        <f ca="1">'Loan 3'!D1180</f>
        <v/>
      </c>
      <c r="F1165" s="133" t="str">
        <f ca="1">'Loan 4'!D1180</f>
        <v/>
      </c>
      <c r="G1165" s="133" t="str">
        <f ca="1">'Loan 5'!D1180</f>
        <v/>
      </c>
    </row>
    <row r="1166" spans="2:7" ht="15" thickBot="1" x14ac:dyDescent="0.35">
      <c r="B1166" s="132" t="str">
        <f t="shared" ca="1" si="19"/>
        <v/>
      </c>
      <c r="C1166" s="133" t="str">
        <f ca="1">'Loan 1'!D1181</f>
        <v/>
      </c>
      <c r="D1166" s="133" t="str">
        <f ca="1">'Loan 2'!D1181</f>
        <v/>
      </c>
      <c r="E1166" s="133" t="str">
        <f ca="1">'Loan 3'!D1181</f>
        <v/>
      </c>
      <c r="F1166" s="133" t="str">
        <f ca="1">'Loan 4'!D1181</f>
        <v/>
      </c>
      <c r="G1166" s="133" t="str">
        <f ca="1">'Loan 5'!D1181</f>
        <v/>
      </c>
    </row>
    <row r="1167" spans="2:7" ht="15" thickBot="1" x14ac:dyDescent="0.35">
      <c r="B1167" s="132" t="str">
        <f t="shared" ca="1" si="19"/>
        <v/>
      </c>
      <c r="C1167" s="133" t="str">
        <f ca="1">'Loan 1'!D1182</f>
        <v/>
      </c>
      <c r="D1167" s="133" t="str">
        <f ca="1">'Loan 2'!D1182</f>
        <v/>
      </c>
      <c r="E1167" s="133" t="str">
        <f ca="1">'Loan 3'!D1182</f>
        <v/>
      </c>
      <c r="F1167" s="133" t="str">
        <f ca="1">'Loan 4'!D1182</f>
        <v/>
      </c>
      <c r="G1167" s="133" t="str">
        <f ca="1">'Loan 5'!D1182</f>
        <v/>
      </c>
    </row>
    <row r="1168" spans="2:7" ht="15" thickBot="1" x14ac:dyDescent="0.35">
      <c r="B1168" s="132" t="str">
        <f t="shared" ca="1" si="19"/>
        <v/>
      </c>
      <c r="C1168" s="133" t="str">
        <f ca="1">'Loan 1'!D1183</f>
        <v/>
      </c>
      <c r="D1168" s="133" t="str">
        <f ca="1">'Loan 2'!D1183</f>
        <v/>
      </c>
      <c r="E1168" s="133" t="str">
        <f ca="1">'Loan 3'!D1183</f>
        <v/>
      </c>
      <c r="F1168" s="133" t="str">
        <f ca="1">'Loan 4'!D1183</f>
        <v/>
      </c>
      <c r="G1168" s="133" t="str">
        <f ca="1">'Loan 5'!D1183</f>
        <v/>
      </c>
    </row>
    <row r="1169" spans="2:7" ht="15" thickBot="1" x14ac:dyDescent="0.35">
      <c r="B1169" s="132" t="str">
        <f t="shared" ca="1" si="19"/>
        <v/>
      </c>
      <c r="C1169" s="133" t="str">
        <f ca="1">'Loan 1'!D1184</f>
        <v/>
      </c>
      <c r="D1169" s="133" t="str">
        <f ca="1">'Loan 2'!D1184</f>
        <v/>
      </c>
      <c r="E1169" s="133" t="str">
        <f ca="1">'Loan 3'!D1184</f>
        <v/>
      </c>
      <c r="F1169" s="133" t="str">
        <f ca="1">'Loan 4'!D1184</f>
        <v/>
      </c>
      <c r="G1169" s="133" t="str">
        <f ca="1">'Loan 5'!D1184</f>
        <v/>
      </c>
    </row>
    <row r="1170" spans="2:7" ht="15" thickBot="1" x14ac:dyDescent="0.35">
      <c r="B1170" s="132" t="str">
        <f t="shared" ca="1" si="19"/>
        <v/>
      </c>
      <c r="C1170" s="133" t="str">
        <f ca="1">'Loan 1'!D1185</f>
        <v/>
      </c>
      <c r="D1170" s="133" t="str">
        <f ca="1">'Loan 2'!D1185</f>
        <v/>
      </c>
      <c r="E1170" s="133" t="str">
        <f ca="1">'Loan 3'!D1185</f>
        <v/>
      </c>
      <c r="F1170" s="133" t="str">
        <f ca="1">'Loan 4'!D1185</f>
        <v/>
      </c>
      <c r="G1170" s="133" t="str">
        <f ca="1">'Loan 5'!D1185</f>
        <v/>
      </c>
    </row>
    <row r="1171" spans="2:7" ht="15" thickBot="1" x14ac:dyDescent="0.35">
      <c r="B1171" s="132" t="str">
        <f t="shared" ca="1" si="19"/>
        <v/>
      </c>
      <c r="C1171" s="133" t="str">
        <f ca="1">'Loan 1'!D1186</f>
        <v/>
      </c>
      <c r="D1171" s="133" t="str">
        <f ca="1">'Loan 2'!D1186</f>
        <v/>
      </c>
      <c r="E1171" s="133" t="str">
        <f ca="1">'Loan 3'!D1186</f>
        <v/>
      </c>
      <c r="F1171" s="133" t="str">
        <f ca="1">'Loan 4'!D1186</f>
        <v/>
      </c>
      <c r="G1171" s="133" t="str">
        <f ca="1">'Loan 5'!D1186</f>
        <v/>
      </c>
    </row>
    <row r="1172" spans="2:7" ht="15" thickBot="1" x14ac:dyDescent="0.35">
      <c r="B1172" s="132" t="str">
        <f t="shared" ca="1" si="19"/>
        <v/>
      </c>
      <c r="C1172" s="133" t="str">
        <f ca="1">'Loan 1'!D1187</f>
        <v/>
      </c>
      <c r="D1172" s="133" t="str">
        <f ca="1">'Loan 2'!D1187</f>
        <v/>
      </c>
      <c r="E1172" s="133" t="str">
        <f ca="1">'Loan 3'!D1187</f>
        <v/>
      </c>
      <c r="F1172" s="133" t="str">
        <f ca="1">'Loan 4'!D1187</f>
        <v/>
      </c>
      <c r="G1172" s="133" t="str">
        <f ca="1">'Loan 5'!D1187</f>
        <v/>
      </c>
    </row>
    <row r="1173" spans="2:7" ht="15" thickBot="1" x14ac:dyDescent="0.35">
      <c r="B1173" s="132" t="str">
        <f t="shared" ca="1" si="19"/>
        <v/>
      </c>
      <c r="C1173" s="133" t="str">
        <f ca="1">'Loan 1'!D1188</f>
        <v/>
      </c>
      <c r="D1173" s="133" t="str">
        <f ca="1">'Loan 2'!D1188</f>
        <v/>
      </c>
      <c r="E1173" s="133" t="str">
        <f ca="1">'Loan 3'!D1188</f>
        <v/>
      </c>
      <c r="F1173" s="133" t="str">
        <f ca="1">'Loan 4'!D1188</f>
        <v/>
      </c>
      <c r="G1173" s="133" t="str">
        <f ca="1">'Loan 5'!D1188</f>
        <v/>
      </c>
    </row>
    <row r="1174" spans="2:7" ht="15" thickBot="1" x14ac:dyDescent="0.35">
      <c r="B1174" s="132" t="str">
        <f t="shared" ca="1" si="19"/>
        <v/>
      </c>
      <c r="C1174" s="133" t="str">
        <f ca="1">'Loan 1'!D1189</f>
        <v/>
      </c>
      <c r="D1174" s="133" t="str">
        <f ca="1">'Loan 2'!D1189</f>
        <v/>
      </c>
      <c r="E1174" s="133" t="str">
        <f ca="1">'Loan 3'!D1189</f>
        <v/>
      </c>
      <c r="F1174" s="133" t="str">
        <f ca="1">'Loan 4'!D1189</f>
        <v/>
      </c>
      <c r="G1174" s="133" t="str">
        <f ca="1">'Loan 5'!D1189</f>
        <v/>
      </c>
    </row>
    <row r="1175" spans="2:7" ht="15" thickBot="1" x14ac:dyDescent="0.35">
      <c r="B1175" s="132" t="str">
        <f t="shared" ca="1" si="19"/>
        <v/>
      </c>
      <c r="C1175" s="133" t="str">
        <f ca="1">'Loan 1'!D1190</f>
        <v/>
      </c>
      <c r="D1175" s="133" t="str">
        <f ca="1">'Loan 2'!D1190</f>
        <v/>
      </c>
      <c r="E1175" s="133" t="str">
        <f ca="1">'Loan 3'!D1190</f>
        <v/>
      </c>
      <c r="F1175" s="133" t="str">
        <f ca="1">'Loan 4'!D1190</f>
        <v/>
      </c>
      <c r="G1175" s="133" t="str">
        <f ca="1">'Loan 5'!D1190</f>
        <v/>
      </c>
    </row>
    <row r="1176" spans="2:7" ht="15" thickBot="1" x14ac:dyDescent="0.35">
      <c r="B1176" s="132" t="str">
        <f t="shared" ca="1" si="19"/>
        <v/>
      </c>
      <c r="C1176" s="133" t="str">
        <f ca="1">'Loan 1'!D1191</f>
        <v/>
      </c>
      <c r="D1176" s="133" t="str">
        <f ca="1">'Loan 2'!D1191</f>
        <v/>
      </c>
      <c r="E1176" s="133" t="str">
        <f ca="1">'Loan 3'!D1191</f>
        <v/>
      </c>
      <c r="F1176" s="133" t="str">
        <f ca="1">'Loan 4'!D1191</f>
        <v/>
      </c>
      <c r="G1176" s="133" t="str">
        <f ca="1">'Loan 5'!D1191</f>
        <v/>
      </c>
    </row>
    <row r="1177" spans="2:7" ht="15" thickBot="1" x14ac:dyDescent="0.35">
      <c r="B1177" s="132" t="str">
        <f t="shared" ca="1" si="19"/>
        <v/>
      </c>
      <c r="C1177" s="133" t="str">
        <f ca="1">'Loan 1'!D1192</f>
        <v/>
      </c>
      <c r="D1177" s="133" t="str">
        <f ca="1">'Loan 2'!D1192</f>
        <v/>
      </c>
      <c r="E1177" s="133" t="str">
        <f ca="1">'Loan 3'!D1192</f>
        <v/>
      </c>
      <c r="F1177" s="133" t="str">
        <f ca="1">'Loan 4'!D1192</f>
        <v/>
      </c>
      <c r="G1177" s="133" t="str">
        <f ca="1">'Loan 5'!D1192</f>
        <v/>
      </c>
    </row>
    <row r="1178" spans="2:7" ht="15" thickBot="1" x14ac:dyDescent="0.35">
      <c r="B1178" s="132" t="str">
        <f t="shared" ca="1" si="19"/>
        <v/>
      </c>
      <c r="C1178" s="133" t="str">
        <f ca="1">'Loan 1'!D1193</f>
        <v/>
      </c>
      <c r="D1178" s="133" t="str">
        <f ca="1">'Loan 2'!D1193</f>
        <v/>
      </c>
      <c r="E1178" s="133" t="str">
        <f ca="1">'Loan 3'!D1193</f>
        <v/>
      </c>
      <c r="F1178" s="133" t="str">
        <f ca="1">'Loan 4'!D1193</f>
        <v/>
      </c>
      <c r="G1178" s="133" t="str">
        <f ca="1">'Loan 5'!D1193</f>
        <v/>
      </c>
    </row>
    <row r="1179" spans="2:7" ht="15" thickBot="1" x14ac:dyDescent="0.35">
      <c r="B1179" s="132" t="str">
        <f t="shared" ca="1" si="19"/>
        <v/>
      </c>
      <c r="C1179" s="133" t="str">
        <f ca="1">'Loan 1'!D1194</f>
        <v/>
      </c>
      <c r="D1179" s="133" t="str">
        <f ca="1">'Loan 2'!D1194</f>
        <v/>
      </c>
      <c r="E1179" s="133" t="str">
        <f ca="1">'Loan 3'!D1194</f>
        <v/>
      </c>
      <c r="F1179" s="133" t="str">
        <f ca="1">'Loan 4'!D1194</f>
        <v/>
      </c>
      <c r="G1179" s="133" t="str">
        <f ca="1">'Loan 5'!D1194</f>
        <v/>
      </c>
    </row>
    <row r="1180" spans="2:7" ht="15" thickBot="1" x14ac:dyDescent="0.35">
      <c r="B1180" s="132" t="str">
        <f t="shared" ca="1" si="19"/>
        <v/>
      </c>
      <c r="C1180" s="133" t="str">
        <f ca="1">'Loan 1'!D1195</f>
        <v/>
      </c>
      <c r="D1180" s="133" t="str">
        <f ca="1">'Loan 2'!D1195</f>
        <v/>
      </c>
      <c r="E1180" s="133" t="str">
        <f ca="1">'Loan 3'!D1195</f>
        <v/>
      </c>
      <c r="F1180" s="133" t="str">
        <f ca="1">'Loan 4'!D1195</f>
        <v/>
      </c>
      <c r="G1180" s="133" t="str">
        <f ca="1">'Loan 5'!D1195</f>
        <v/>
      </c>
    </row>
    <row r="1181" spans="2:7" ht="15" thickBot="1" x14ac:dyDescent="0.35">
      <c r="B1181" s="132" t="str">
        <f t="shared" ca="1" si="19"/>
        <v/>
      </c>
      <c r="C1181" s="133" t="str">
        <f ca="1">'Loan 1'!D1196</f>
        <v/>
      </c>
      <c r="D1181" s="133" t="str">
        <f ca="1">'Loan 2'!D1196</f>
        <v/>
      </c>
      <c r="E1181" s="133" t="str">
        <f ca="1">'Loan 3'!D1196</f>
        <v/>
      </c>
      <c r="F1181" s="133" t="str">
        <f ca="1">'Loan 4'!D1196</f>
        <v/>
      </c>
      <c r="G1181" s="133" t="str">
        <f ca="1">'Loan 5'!D1196</f>
        <v/>
      </c>
    </row>
    <row r="1182" spans="2:7" ht="15" thickBot="1" x14ac:dyDescent="0.35">
      <c r="B1182" s="132" t="str">
        <f t="shared" ca="1" si="19"/>
        <v/>
      </c>
      <c r="C1182" s="133" t="str">
        <f ca="1">'Loan 1'!D1197</f>
        <v/>
      </c>
      <c r="D1182" s="133" t="str">
        <f ca="1">'Loan 2'!D1197</f>
        <v/>
      </c>
      <c r="E1182" s="133" t="str">
        <f ca="1">'Loan 3'!D1197</f>
        <v/>
      </c>
      <c r="F1182" s="133" t="str">
        <f ca="1">'Loan 4'!D1197</f>
        <v/>
      </c>
      <c r="G1182" s="133" t="str">
        <f ca="1">'Loan 5'!D1197</f>
        <v/>
      </c>
    </row>
    <row r="1183" spans="2:7" ht="15" thickBot="1" x14ac:dyDescent="0.35">
      <c r="B1183" s="132" t="str">
        <f t="shared" ca="1" si="19"/>
        <v/>
      </c>
      <c r="C1183" s="133" t="str">
        <f ca="1">'Loan 1'!D1198</f>
        <v/>
      </c>
      <c r="D1183" s="133" t="str">
        <f ca="1">'Loan 2'!D1198</f>
        <v/>
      </c>
      <c r="E1183" s="133" t="str">
        <f ca="1">'Loan 3'!D1198</f>
        <v/>
      </c>
      <c r="F1183" s="133" t="str">
        <f ca="1">'Loan 4'!D1198</f>
        <v/>
      </c>
      <c r="G1183" s="133" t="str">
        <f ca="1">'Loan 5'!D1198</f>
        <v/>
      </c>
    </row>
    <row r="1184" spans="2:7" ht="15" thickBot="1" x14ac:dyDescent="0.35">
      <c r="B1184" s="132" t="str">
        <f t="shared" ca="1" si="19"/>
        <v/>
      </c>
      <c r="C1184" s="133" t="str">
        <f ca="1">'Loan 1'!D1199</f>
        <v/>
      </c>
      <c r="D1184" s="133" t="str">
        <f ca="1">'Loan 2'!D1199</f>
        <v/>
      </c>
      <c r="E1184" s="133" t="str">
        <f ca="1">'Loan 3'!D1199</f>
        <v/>
      </c>
      <c r="F1184" s="133" t="str">
        <f ca="1">'Loan 4'!D1199</f>
        <v/>
      </c>
      <c r="G1184" s="133" t="str">
        <f ca="1">'Loan 5'!D1199</f>
        <v/>
      </c>
    </row>
    <row r="1185" spans="2:7" ht="15" thickBot="1" x14ac:dyDescent="0.35">
      <c r="B1185" s="132" t="str">
        <f t="shared" ca="1" si="19"/>
        <v/>
      </c>
      <c r="C1185" s="133" t="str">
        <f ca="1">'Loan 1'!D1200</f>
        <v/>
      </c>
      <c r="D1185" s="133" t="str">
        <f ca="1">'Loan 2'!D1200</f>
        <v/>
      </c>
      <c r="E1185" s="133" t="str">
        <f ca="1">'Loan 3'!D1200</f>
        <v/>
      </c>
      <c r="F1185" s="133" t="str">
        <f ca="1">'Loan 4'!D1200</f>
        <v/>
      </c>
      <c r="G1185" s="133" t="str">
        <f ca="1">'Loan 5'!D1200</f>
        <v/>
      </c>
    </row>
    <row r="1186" spans="2:7" ht="15" thickBot="1" x14ac:dyDescent="0.35">
      <c r="B1186" s="132" t="str">
        <f t="shared" ca="1" si="19"/>
        <v/>
      </c>
      <c r="C1186" s="133" t="str">
        <f ca="1">'Loan 1'!D1201</f>
        <v/>
      </c>
      <c r="D1186" s="133" t="str">
        <f ca="1">'Loan 2'!D1201</f>
        <v/>
      </c>
      <c r="E1186" s="133" t="str">
        <f ca="1">'Loan 3'!D1201</f>
        <v/>
      </c>
      <c r="F1186" s="133" t="str">
        <f ca="1">'Loan 4'!D1201</f>
        <v/>
      </c>
      <c r="G1186" s="133" t="str">
        <f ca="1">'Loan 5'!D1201</f>
        <v/>
      </c>
    </row>
    <row r="1187" spans="2:7" ht="15" thickBot="1" x14ac:dyDescent="0.35">
      <c r="B1187" s="132" t="str">
        <f t="shared" ca="1" si="19"/>
        <v/>
      </c>
      <c r="C1187" s="133" t="str">
        <f ca="1">'Loan 1'!D1202</f>
        <v/>
      </c>
      <c r="D1187" s="133" t="str">
        <f ca="1">'Loan 2'!D1202</f>
        <v/>
      </c>
      <c r="E1187" s="133" t="str">
        <f ca="1">'Loan 3'!D1202</f>
        <v/>
      </c>
      <c r="F1187" s="133" t="str">
        <f ca="1">'Loan 4'!D1202</f>
        <v/>
      </c>
      <c r="G1187" s="133" t="str">
        <f ca="1">'Loan 5'!D1202</f>
        <v/>
      </c>
    </row>
    <row r="1188" spans="2:7" ht="15" thickBot="1" x14ac:dyDescent="0.35">
      <c r="B1188" s="132" t="str">
        <f t="shared" ca="1" si="19"/>
        <v/>
      </c>
      <c r="C1188" s="133" t="str">
        <f ca="1">'Loan 1'!D1203</f>
        <v/>
      </c>
      <c r="D1188" s="133" t="str">
        <f ca="1">'Loan 2'!D1203</f>
        <v/>
      </c>
      <c r="E1188" s="133" t="str">
        <f ca="1">'Loan 3'!D1203</f>
        <v/>
      </c>
      <c r="F1188" s="133" t="str">
        <f ca="1">'Loan 4'!D1203</f>
        <v/>
      </c>
      <c r="G1188" s="133" t="str">
        <f ca="1">'Loan 5'!D1203</f>
        <v/>
      </c>
    </row>
    <row r="1189" spans="2:7" ht="15" thickBot="1" x14ac:dyDescent="0.35">
      <c r="B1189" s="132" t="str">
        <f t="shared" ca="1" si="19"/>
        <v/>
      </c>
      <c r="C1189" s="133" t="str">
        <f ca="1">'Loan 1'!D1204</f>
        <v/>
      </c>
      <c r="D1189" s="133" t="str">
        <f ca="1">'Loan 2'!D1204</f>
        <v/>
      </c>
      <c r="E1189" s="133" t="str">
        <f ca="1">'Loan 3'!D1204</f>
        <v/>
      </c>
      <c r="F1189" s="133" t="str">
        <f ca="1">'Loan 4'!D1204</f>
        <v/>
      </c>
      <c r="G1189" s="133" t="str">
        <f ca="1">'Loan 5'!D1204</f>
        <v/>
      </c>
    </row>
    <row r="1190" spans="2:7" ht="15" thickBot="1" x14ac:dyDescent="0.35">
      <c r="B1190" s="132" t="str">
        <f t="shared" ca="1" si="19"/>
        <v/>
      </c>
      <c r="C1190" s="133" t="str">
        <f ca="1">'Loan 1'!D1205</f>
        <v/>
      </c>
      <c r="D1190" s="133" t="str">
        <f ca="1">'Loan 2'!D1205</f>
        <v/>
      </c>
      <c r="E1190" s="133" t="str">
        <f ca="1">'Loan 3'!D1205</f>
        <v/>
      </c>
      <c r="F1190" s="133" t="str">
        <f ca="1">'Loan 4'!D1205</f>
        <v/>
      </c>
      <c r="G1190" s="133" t="str">
        <f ca="1">'Loan 5'!D1205</f>
        <v/>
      </c>
    </row>
    <row r="1191" spans="2:7" ht="15" thickBot="1" x14ac:dyDescent="0.35">
      <c r="B1191" s="132" t="str">
        <f t="shared" ca="1" si="19"/>
        <v/>
      </c>
      <c r="C1191" s="133" t="str">
        <f ca="1">'Loan 1'!D1206</f>
        <v/>
      </c>
      <c r="D1191" s="133" t="str">
        <f ca="1">'Loan 2'!D1206</f>
        <v/>
      </c>
      <c r="E1191" s="133" t="str">
        <f ca="1">'Loan 3'!D1206</f>
        <v/>
      </c>
      <c r="F1191" s="133" t="str">
        <f ca="1">'Loan 4'!D1206</f>
        <v/>
      </c>
      <c r="G1191" s="133" t="str">
        <f ca="1">'Loan 5'!D1206</f>
        <v/>
      </c>
    </row>
    <row r="1192" spans="2:7" ht="15" thickBot="1" x14ac:dyDescent="0.35">
      <c r="B1192" s="132" t="str">
        <f t="shared" ca="1" si="19"/>
        <v/>
      </c>
      <c r="C1192" s="133" t="str">
        <f ca="1">'Loan 1'!D1207</f>
        <v/>
      </c>
      <c r="D1192" s="133" t="str">
        <f ca="1">'Loan 2'!D1207</f>
        <v/>
      </c>
      <c r="E1192" s="133" t="str">
        <f ca="1">'Loan 3'!D1207</f>
        <v/>
      </c>
      <c r="F1192" s="133" t="str">
        <f ca="1">'Loan 4'!D1207</f>
        <v/>
      </c>
      <c r="G1192" s="133" t="str">
        <f ca="1">'Loan 5'!D1207</f>
        <v/>
      </c>
    </row>
    <row r="1193" spans="2:7" ht="15" thickBot="1" x14ac:dyDescent="0.35">
      <c r="B1193" s="132" t="str">
        <f t="shared" ca="1" si="19"/>
        <v/>
      </c>
      <c r="C1193" s="133" t="str">
        <f ca="1">'Loan 1'!D1208</f>
        <v/>
      </c>
      <c r="D1193" s="133" t="str">
        <f ca="1">'Loan 2'!D1208</f>
        <v/>
      </c>
      <c r="E1193" s="133" t="str">
        <f ca="1">'Loan 3'!D1208</f>
        <v/>
      </c>
      <c r="F1193" s="133" t="str">
        <f ca="1">'Loan 4'!D1208</f>
        <v/>
      </c>
      <c r="G1193" s="133" t="str">
        <f ca="1">'Loan 5'!D1208</f>
        <v/>
      </c>
    </row>
    <row r="1194" spans="2:7" ht="15" thickBot="1" x14ac:dyDescent="0.35">
      <c r="B1194" s="132" t="str">
        <f t="shared" ca="1" si="19"/>
        <v/>
      </c>
      <c r="C1194" s="133" t="str">
        <f ca="1">'Loan 1'!D1209</f>
        <v/>
      </c>
      <c r="D1194" s="133" t="str">
        <f ca="1">'Loan 2'!D1209</f>
        <v/>
      </c>
      <c r="E1194" s="133" t="str">
        <f ca="1">'Loan 3'!D1209</f>
        <v/>
      </c>
      <c r="F1194" s="133" t="str">
        <f ca="1">'Loan 4'!D1209</f>
        <v/>
      </c>
      <c r="G1194" s="133" t="str">
        <f ca="1">'Loan 5'!D1209</f>
        <v/>
      </c>
    </row>
    <row r="1195" spans="2:7" ht="15" thickBot="1" x14ac:dyDescent="0.35">
      <c r="B1195" s="132" t="str">
        <f t="shared" ca="1" si="19"/>
        <v/>
      </c>
      <c r="C1195" s="133" t="str">
        <f ca="1">'Loan 1'!D1210</f>
        <v/>
      </c>
      <c r="D1195" s="133" t="str">
        <f ca="1">'Loan 2'!D1210</f>
        <v/>
      </c>
      <c r="E1195" s="133" t="str">
        <f ca="1">'Loan 3'!D1210</f>
        <v/>
      </c>
      <c r="F1195" s="133" t="str">
        <f ca="1">'Loan 4'!D1210</f>
        <v/>
      </c>
      <c r="G1195" s="133" t="str">
        <f ca="1">'Loan 5'!D1210</f>
        <v/>
      </c>
    </row>
    <row r="1196" spans="2:7" ht="15" thickBot="1" x14ac:dyDescent="0.35">
      <c r="B1196" s="132" t="str">
        <f t="shared" ca="1" si="19"/>
        <v/>
      </c>
      <c r="C1196" s="133" t="str">
        <f ca="1">'Loan 1'!D1211</f>
        <v/>
      </c>
      <c r="D1196" s="133" t="str">
        <f ca="1">'Loan 2'!D1211</f>
        <v/>
      </c>
      <c r="E1196" s="133" t="str">
        <f ca="1">'Loan 3'!D1211</f>
        <v/>
      </c>
      <c r="F1196" s="133" t="str">
        <f ca="1">'Loan 4'!D1211</f>
        <v/>
      </c>
      <c r="G1196" s="133" t="str">
        <f ca="1">'Loan 5'!D1211</f>
        <v/>
      </c>
    </row>
    <row r="1197" spans="2:7" ht="15" thickBot="1" x14ac:dyDescent="0.35">
      <c r="B1197" s="132" t="str">
        <f t="shared" ca="1" si="19"/>
        <v/>
      </c>
      <c r="C1197" s="133" t="str">
        <f ca="1">'Loan 1'!D1212</f>
        <v/>
      </c>
      <c r="D1197" s="133" t="str">
        <f ca="1">'Loan 2'!D1212</f>
        <v/>
      </c>
      <c r="E1197" s="133" t="str">
        <f ca="1">'Loan 3'!D1212</f>
        <v/>
      </c>
      <c r="F1197" s="133" t="str">
        <f ca="1">'Loan 4'!D1212</f>
        <v/>
      </c>
      <c r="G1197" s="133" t="str">
        <f ca="1">'Loan 5'!D1212</f>
        <v/>
      </c>
    </row>
    <row r="1198" spans="2:7" ht="15" thickBot="1" x14ac:dyDescent="0.35">
      <c r="B1198" s="132" t="str">
        <f t="shared" ca="1" si="19"/>
        <v/>
      </c>
      <c r="C1198" s="133" t="str">
        <f ca="1">'Loan 1'!D1213</f>
        <v/>
      </c>
      <c r="D1198" s="133" t="str">
        <f ca="1">'Loan 2'!D1213</f>
        <v/>
      </c>
      <c r="E1198" s="133" t="str">
        <f ca="1">'Loan 3'!D1213</f>
        <v/>
      </c>
      <c r="F1198" s="133" t="str">
        <f ca="1">'Loan 4'!D1213</f>
        <v/>
      </c>
      <c r="G1198" s="133" t="str">
        <f ca="1">'Loan 5'!D1213</f>
        <v/>
      </c>
    </row>
    <row r="1199" spans="2:7" ht="15" thickBot="1" x14ac:dyDescent="0.35">
      <c r="B1199" s="132" t="str">
        <f t="shared" ca="1" si="19"/>
        <v/>
      </c>
      <c r="C1199" s="133" t="str">
        <f ca="1">'Loan 1'!D1214</f>
        <v/>
      </c>
      <c r="D1199" s="133" t="str">
        <f ca="1">'Loan 2'!D1214</f>
        <v/>
      </c>
      <c r="E1199" s="133" t="str">
        <f ca="1">'Loan 3'!D1214</f>
        <v/>
      </c>
      <c r="F1199" s="133" t="str">
        <f ca="1">'Loan 4'!D1214</f>
        <v/>
      </c>
      <c r="G1199" s="133" t="str">
        <f ca="1">'Loan 5'!D1214</f>
        <v/>
      </c>
    </row>
    <row r="1200" spans="2:7" ht="15" thickBot="1" x14ac:dyDescent="0.35">
      <c r="B1200" s="132" t="str">
        <f t="shared" ca="1" si="19"/>
        <v/>
      </c>
      <c r="C1200" s="133" t="str">
        <f ca="1">'Loan 1'!D1215</f>
        <v/>
      </c>
      <c r="D1200" s="133" t="str">
        <f ca="1">'Loan 2'!D1215</f>
        <v/>
      </c>
      <c r="E1200" s="133" t="str">
        <f ca="1">'Loan 3'!D1215</f>
        <v/>
      </c>
      <c r="F1200" s="133" t="str">
        <f ca="1">'Loan 4'!D1215</f>
        <v/>
      </c>
      <c r="G1200" s="133" t="str">
        <f ca="1">'Loan 5'!D1215</f>
        <v/>
      </c>
    </row>
    <row r="1201" spans="2:7" ht="15" thickBot="1" x14ac:dyDescent="0.35">
      <c r="B1201" s="132" t="str">
        <f t="shared" ca="1" si="19"/>
        <v/>
      </c>
      <c r="C1201" s="133" t="str">
        <f ca="1">'Loan 1'!D1216</f>
        <v/>
      </c>
      <c r="D1201" s="133" t="str">
        <f ca="1">'Loan 2'!D1216</f>
        <v/>
      </c>
      <c r="E1201" s="133" t="str">
        <f ca="1">'Loan 3'!D1216</f>
        <v/>
      </c>
      <c r="F1201" s="133" t="str">
        <f ca="1">'Loan 4'!D1216</f>
        <v/>
      </c>
      <c r="G1201" s="133" t="str">
        <f ca="1">'Loan 5'!D1216</f>
        <v/>
      </c>
    </row>
    <row r="1202" spans="2:7" ht="15" thickBot="1" x14ac:dyDescent="0.35">
      <c r="B1202" s="132" t="str">
        <f t="shared" ca="1" si="19"/>
        <v/>
      </c>
      <c r="C1202" s="133" t="str">
        <f ca="1">'Loan 1'!D1217</f>
        <v/>
      </c>
      <c r="D1202" s="133" t="str">
        <f ca="1">'Loan 2'!D1217</f>
        <v/>
      </c>
      <c r="E1202" s="133" t="str">
        <f ca="1">'Loan 3'!D1217</f>
        <v/>
      </c>
      <c r="F1202" s="133" t="str">
        <f ca="1">'Loan 4'!D1217</f>
        <v/>
      </c>
      <c r="G1202" s="133" t="str">
        <f ca="1">'Loan 5'!D1217</f>
        <v/>
      </c>
    </row>
    <row r="1203" spans="2:7" ht="15" thickBot="1" x14ac:dyDescent="0.35">
      <c r="B1203" s="132" t="str">
        <f t="shared" ca="1" si="19"/>
        <v/>
      </c>
      <c r="C1203" s="133" t="str">
        <f ca="1">'Loan 1'!D1218</f>
        <v/>
      </c>
      <c r="D1203" s="133" t="str">
        <f ca="1">'Loan 2'!D1218</f>
        <v/>
      </c>
      <c r="E1203" s="133" t="str">
        <f ca="1">'Loan 3'!D1218</f>
        <v/>
      </c>
      <c r="F1203" s="133" t="str">
        <f ca="1">'Loan 4'!D1218</f>
        <v/>
      </c>
      <c r="G1203" s="133" t="str">
        <f ca="1">'Loan 5'!D1218</f>
        <v/>
      </c>
    </row>
    <row r="1204" spans="2:7" ht="15" thickBot="1" x14ac:dyDescent="0.35">
      <c r="B1204" s="132" t="str">
        <f t="shared" ca="1" si="19"/>
        <v/>
      </c>
      <c r="C1204" s="133" t="str">
        <f ca="1">'Loan 1'!D1219</f>
        <v/>
      </c>
      <c r="D1204" s="133" t="str">
        <f ca="1">'Loan 2'!D1219</f>
        <v/>
      </c>
      <c r="E1204" s="133" t="str">
        <f ca="1">'Loan 3'!D1219</f>
        <v/>
      </c>
      <c r="F1204" s="133" t="str">
        <f ca="1">'Loan 4'!D1219</f>
        <v/>
      </c>
      <c r="G1204" s="133" t="str">
        <f ca="1">'Loan 5'!D1219</f>
        <v/>
      </c>
    </row>
    <row r="1205" spans="2:7" ht="15" thickBot="1" x14ac:dyDescent="0.35">
      <c r="B1205" s="132" t="str">
        <f t="shared" ca="1" si="19"/>
        <v/>
      </c>
      <c r="C1205" s="133" t="str">
        <f ca="1">'Loan 1'!D1220</f>
        <v/>
      </c>
      <c r="D1205" s="133" t="str">
        <f ca="1">'Loan 2'!D1220</f>
        <v/>
      </c>
      <c r="E1205" s="133" t="str">
        <f ca="1">'Loan 3'!D1220</f>
        <v/>
      </c>
      <c r="F1205" s="133" t="str">
        <f ca="1">'Loan 4'!D1220</f>
        <v/>
      </c>
      <c r="G1205" s="133" t="str">
        <f ca="1">'Loan 5'!D1220</f>
        <v/>
      </c>
    </row>
    <row r="1206" spans="2:7" ht="15" thickBot="1" x14ac:dyDescent="0.35">
      <c r="B1206" s="132" t="str">
        <f t="shared" ca="1" si="19"/>
        <v/>
      </c>
      <c r="C1206" s="133" t="str">
        <f ca="1">'Loan 1'!D1221</f>
        <v/>
      </c>
      <c r="D1206" s="133" t="str">
        <f ca="1">'Loan 2'!D1221</f>
        <v/>
      </c>
      <c r="E1206" s="133" t="str">
        <f ca="1">'Loan 3'!D1221</f>
        <v/>
      </c>
      <c r="F1206" s="133" t="str">
        <f ca="1">'Loan 4'!D1221</f>
        <v/>
      </c>
      <c r="G1206" s="133" t="str">
        <f ca="1">'Loan 5'!D1221</f>
        <v/>
      </c>
    </row>
    <row r="1207" spans="2:7" ht="15" thickBot="1" x14ac:dyDescent="0.35">
      <c r="B1207" s="132" t="str">
        <f t="shared" ca="1" si="19"/>
        <v/>
      </c>
      <c r="C1207" s="133" t="str">
        <f ca="1">'Loan 1'!D1222</f>
        <v/>
      </c>
      <c r="D1207" s="133" t="str">
        <f ca="1">'Loan 2'!D1222</f>
        <v/>
      </c>
      <c r="E1207" s="133" t="str">
        <f ca="1">'Loan 3'!D1222</f>
        <v/>
      </c>
      <c r="F1207" s="133" t="str">
        <f ca="1">'Loan 4'!D1222</f>
        <v/>
      </c>
      <c r="G1207" s="133" t="str">
        <f ca="1">'Loan 5'!D1222</f>
        <v/>
      </c>
    </row>
    <row r="1208" spans="2:7" ht="15" thickBot="1" x14ac:dyDescent="0.35">
      <c r="B1208" s="132" t="str">
        <f t="shared" ca="1" si="19"/>
        <v/>
      </c>
      <c r="C1208" s="133" t="str">
        <f ca="1">'Loan 1'!D1223</f>
        <v/>
      </c>
      <c r="D1208" s="133" t="str">
        <f ca="1">'Loan 2'!D1223</f>
        <v/>
      </c>
      <c r="E1208" s="133" t="str">
        <f ca="1">'Loan 3'!D1223</f>
        <v/>
      </c>
      <c r="F1208" s="133" t="str">
        <f ca="1">'Loan 4'!D1223</f>
        <v/>
      </c>
      <c r="G1208" s="133" t="str">
        <f ca="1">'Loan 5'!D1223</f>
        <v/>
      </c>
    </row>
    <row r="1209" spans="2:7" ht="15" thickBot="1" x14ac:dyDescent="0.35">
      <c r="B1209" s="132" t="str">
        <f t="shared" ca="1" si="19"/>
        <v/>
      </c>
      <c r="C1209" s="133" t="str">
        <f ca="1">'Loan 1'!D1224</f>
        <v/>
      </c>
      <c r="D1209" s="133" t="str">
        <f ca="1">'Loan 2'!D1224</f>
        <v/>
      </c>
      <c r="E1209" s="133" t="str">
        <f ca="1">'Loan 3'!D1224</f>
        <v/>
      </c>
      <c r="F1209" s="133" t="str">
        <f ca="1">'Loan 4'!D1224</f>
        <v/>
      </c>
      <c r="G1209" s="133" t="str">
        <f ca="1">'Loan 5'!D1224</f>
        <v/>
      </c>
    </row>
    <row r="1210" spans="2:7" ht="15" thickBot="1" x14ac:dyDescent="0.35">
      <c r="B1210" s="132" t="str">
        <f t="shared" ca="1" si="19"/>
        <v/>
      </c>
      <c r="C1210" s="133" t="str">
        <f ca="1">'Loan 1'!D1225</f>
        <v/>
      </c>
      <c r="D1210" s="133" t="str">
        <f ca="1">'Loan 2'!D1225</f>
        <v/>
      </c>
      <c r="E1210" s="133" t="str">
        <f ca="1">'Loan 3'!D1225</f>
        <v/>
      </c>
      <c r="F1210" s="133" t="str">
        <f ca="1">'Loan 4'!D1225</f>
        <v/>
      </c>
      <c r="G1210" s="133" t="str">
        <f ca="1">'Loan 5'!D1225</f>
        <v/>
      </c>
    </row>
    <row r="1211" spans="2:7" ht="15" thickBot="1" x14ac:dyDescent="0.35">
      <c r="B1211" s="132" t="str">
        <f t="shared" ca="1" si="19"/>
        <v/>
      </c>
      <c r="C1211" s="133" t="str">
        <f ca="1">'Loan 1'!D1226</f>
        <v/>
      </c>
      <c r="D1211" s="133" t="str">
        <f ca="1">'Loan 2'!D1226</f>
        <v/>
      </c>
      <c r="E1211" s="133" t="str">
        <f ca="1">'Loan 3'!D1226</f>
        <v/>
      </c>
      <c r="F1211" s="133" t="str">
        <f ca="1">'Loan 4'!D1226</f>
        <v/>
      </c>
      <c r="G1211" s="133" t="str">
        <f ca="1">'Loan 5'!D1226</f>
        <v/>
      </c>
    </row>
    <row r="1212" spans="2:7" ht="15" thickBot="1" x14ac:dyDescent="0.35">
      <c r="B1212" s="132" t="str">
        <f t="shared" ca="1" si="19"/>
        <v/>
      </c>
      <c r="C1212" s="133" t="str">
        <f ca="1">'Loan 1'!D1227</f>
        <v/>
      </c>
      <c r="D1212" s="133" t="str">
        <f ca="1">'Loan 2'!D1227</f>
        <v/>
      </c>
      <c r="E1212" s="133" t="str">
        <f ca="1">'Loan 3'!D1227</f>
        <v/>
      </c>
      <c r="F1212" s="133" t="str">
        <f ca="1">'Loan 4'!D1227</f>
        <v/>
      </c>
      <c r="G1212" s="133" t="str">
        <f ca="1">'Loan 5'!D1227</f>
        <v/>
      </c>
    </row>
    <row r="1213" spans="2:7" ht="15" thickBot="1" x14ac:dyDescent="0.35">
      <c r="B1213" s="132" t="str">
        <f t="shared" ca="1" si="19"/>
        <v/>
      </c>
      <c r="C1213" s="133" t="str">
        <f ca="1">'Loan 1'!D1228</f>
        <v/>
      </c>
      <c r="D1213" s="133" t="str">
        <f ca="1">'Loan 2'!D1228</f>
        <v/>
      </c>
      <c r="E1213" s="133" t="str">
        <f ca="1">'Loan 3'!D1228</f>
        <v/>
      </c>
      <c r="F1213" s="133" t="str">
        <f ca="1">'Loan 4'!D1228</f>
        <v/>
      </c>
      <c r="G1213" s="133" t="str">
        <f ca="1">'Loan 5'!D1228</f>
        <v/>
      </c>
    </row>
    <row r="1214" spans="2:7" ht="15" thickBot="1" x14ac:dyDescent="0.35">
      <c r="B1214" s="132" t="str">
        <f t="shared" ca="1" si="19"/>
        <v/>
      </c>
      <c r="C1214" s="133" t="str">
        <f ca="1">'Loan 1'!D1229</f>
        <v/>
      </c>
      <c r="D1214" s="133" t="str">
        <f ca="1">'Loan 2'!D1229</f>
        <v/>
      </c>
      <c r="E1214" s="133" t="str">
        <f ca="1">'Loan 3'!D1229</f>
        <v/>
      </c>
      <c r="F1214" s="133" t="str">
        <f ca="1">'Loan 4'!D1229</f>
        <v/>
      </c>
      <c r="G1214" s="133" t="str">
        <f ca="1">'Loan 5'!D1229</f>
        <v/>
      </c>
    </row>
    <row r="1215" spans="2:7" ht="15" thickBot="1" x14ac:dyDescent="0.35">
      <c r="B1215" s="132" t="str">
        <f t="shared" ca="1" si="19"/>
        <v/>
      </c>
      <c r="C1215" s="133" t="str">
        <f ca="1">'Loan 1'!D1230</f>
        <v/>
      </c>
      <c r="D1215" s="133" t="str">
        <f ca="1">'Loan 2'!D1230</f>
        <v/>
      </c>
      <c r="E1215" s="133" t="str">
        <f ca="1">'Loan 3'!D1230</f>
        <v/>
      </c>
      <c r="F1215" s="133" t="str">
        <f ca="1">'Loan 4'!D1230</f>
        <v/>
      </c>
      <c r="G1215" s="133" t="str">
        <f ca="1">'Loan 5'!D1230</f>
        <v/>
      </c>
    </row>
    <row r="1216" spans="2:7" ht="15" thickBot="1" x14ac:dyDescent="0.35">
      <c r="B1216" s="132" t="str">
        <f t="shared" ca="1" si="19"/>
        <v/>
      </c>
      <c r="C1216" s="133" t="str">
        <f ca="1">'Loan 1'!D1231</f>
        <v/>
      </c>
      <c r="D1216" s="133" t="str">
        <f ca="1">'Loan 2'!D1231</f>
        <v/>
      </c>
      <c r="E1216" s="133" t="str">
        <f ca="1">'Loan 3'!D1231</f>
        <v/>
      </c>
      <c r="F1216" s="133" t="str">
        <f ca="1">'Loan 4'!D1231</f>
        <v/>
      </c>
      <c r="G1216" s="133" t="str">
        <f ca="1">'Loan 5'!D1231</f>
        <v/>
      </c>
    </row>
    <row r="1217" spans="2:7" ht="15" thickBot="1" x14ac:dyDescent="0.35">
      <c r="B1217" s="132" t="str">
        <f t="shared" ca="1" si="19"/>
        <v/>
      </c>
      <c r="C1217" s="133" t="str">
        <f ca="1">'Loan 1'!D1232</f>
        <v/>
      </c>
      <c r="D1217" s="133" t="str">
        <f ca="1">'Loan 2'!D1232</f>
        <v/>
      </c>
      <c r="E1217" s="133" t="str">
        <f ca="1">'Loan 3'!D1232</f>
        <v/>
      </c>
      <c r="F1217" s="133" t="str">
        <f ca="1">'Loan 4'!D1232</f>
        <v/>
      </c>
      <c r="G1217" s="133" t="str">
        <f ca="1">'Loan 5'!D1232</f>
        <v/>
      </c>
    </row>
    <row r="1218" spans="2:7" ht="15" thickBot="1" x14ac:dyDescent="0.35">
      <c r="B1218" s="132" t="str">
        <f t="shared" ca="1" si="19"/>
        <v/>
      </c>
      <c r="C1218" s="133" t="str">
        <f ca="1">'Loan 1'!D1233</f>
        <v/>
      </c>
      <c r="D1218" s="133" t="str">
        <f ca="1">'Loan 2'!D1233</f>
        <v/>
      </c>
      <c r="E1218" s="133" t="str">
        <f ca="1">'Loan 3'!D1233</f>
        <v/>
      </c>
      <c r="F1218" s="133" t="str">
        <f ca="1">'Loan 4'!D1233</f>
        <v/>
      </c>
      <c r="G1218" s="133" t="str">
        <f ca="1">'Loan 5'!D1233</f>
        <v/>
      </c>
    </row>
    <row r="1219" spans="2:7" ht="15" thickBot="1" x14ac:dyDescent="0.35">
      <c r="B1219" s="132" t="str">
        <f t="shared" ca="1" si="19"/>
        <v/>
      </c>
      <c r="C1219" s="133" t="str">
        <f ca="1">'Loan 1'!D1234</f>
        <v/>
      </c>
      <c r="D1219" s="133" t="str">
        <f ca="1">'Loan 2'!D1234</f>
        <v/>
      </c>
      <c r="E1219" s="133" t="str">
        <f ca="1">'Loan 3'!D1234</f>
        <v/>
      </c>
      <c r="F1219" s="133" t="str">
        <f ca="1">'Loan 4'!D1234</f>
        <v/>
      </c>
      <c r="G1219" s="133" t="str">
        <f ca="1">'Loan 5'!D1234</f>
        <v/>
      </c>
    </row>
    <row r="1220" spans="2:7" ht="15" thickBot="1" x14ac:dyDescent="0.35">
      <c r="B1220" s="132" t="str">
        <f t="shared" ca="1" si="19"/>
        <v/>
      </c>
      <c r="C1220" s="133" t="str">
        <f ca="1">'Loan 1'!D1235</f>
        <v/>
      </c>
      <c r="D1220" s="133" t="str">
        <f ca="1">'Loan 2'!D1235</f>
        <v/>
      </c>
      <c r="E1220" s="133" t="str">
        <f ca="1">'Loan 3'!D1235</f>
        <v/>
      </c>
      <c r="F1220" s="133" t="str">
        <f ca="1">'Loan 4'!D1235</f>
        <v/>
      </c>
      <c r="G1220" s="133" t="str">
        <f ca="1">'Loan 5'!D1235</f>
        <v/>
      </c>
    </row>
    <row r="1221" spans="2:7" ht="15" thickBot="1" x14ac:dyDescent="0.35">
      <c r="B1221" s="132" t="str">
        <f t="shared" ca="1" si="19"/>
        <v/>
      </c>
      <c r="C1221" s="133" t="str">
        <f ca="1">'Loan 1'!D1236</f>
        <v/>
      </c>
      <c r="D1221" s="133" t="str">
        <f ca="1">'Loan 2'!D1236</f>
        <v/>
      </c>
      <c r="E1221" s="133" t="str">
        <f ca="1">'Loan 3'!D1236</f>
        <v/>
      </c>
      <c r="F1221" s="133" t="str">
        <f ca="1">'Loan 4'!D1236</f>
        <v/>
      </c>
      <c r="G1221" s="133" t="str">
        <f ca="1">'Loan 5'!D1236</f>
        <v/>
      </c>
    </row>
    <row r="1222" spans="2:7" ht="15" thickBot="1" x14ac:dyDescent="0.35">
      <c r="B1222" s="132" t="str">
        <f t="shared" ca="1" si="19"/>
        <v/>
      </c>
      <c r="C1222" s="133" t="str">
        <f ca="1">'Loan 1'!D1237</f>
        <v/>
      </c>
      <c r="D1222" s="133" t="str">
        <f ca="1">'Loan 2'!D1237</f>
        <v/>
      </c>
      <c r="E1222" s="133" t="str">
        <f ca="1">'Loan 3'!D1237</f>
        <v/>
      </c>
      <c r="F1222" s="133" t="str">
        <f ca="1">'Loan 4'!D1237</f>
        <v/>
      </c>
      <c r="G1222" s="133" t="str">
        <f ca="1">'Loan 5'!D1237</f>
        <v/>
      </c>
    </row>
    <row r="1223" spans="2:7" ht="15" thickBot="1" x14ac:dyDescent="0.35">
      <c r="B1223" s="132" t="str">
        <f t="shared" ca="1" si="19"/>
        <v/>
      </c>
      <c r="C1223" s="133" t="str">
        <f ca="1">'Loan 1'!D1238</f>
        <v/>
      </c>
      <c r="D1223" s="133" t="str">
        <f ca="1">'Loan 2'!D1238</f>
        <v/>
      </c>
      <c r="E1223" s="133" t="str">
        <f ca="1">'Loan 3'!D1238</f>
        <v/>
      </c>
      <c r="F1223" s="133" t="str">
        <f ca="1">'Loan 4'!D1238</f>
        <v/>
      </c>
      <c r="G1223" s="133" t="str">
        <f ca="1">'Loan 5'!D1238</f>
        <v/>
      </c>
    </row>
    <row r="1224" spans="2:7" ht="15" thickBot="1" x14ac:dyDescent="0.35">
      <c r="B1224" s="132" t="str">
        <f t="shared" ca="1" si="19"/>
        <v/>
      </c>
      <c r="C1224" s="133" t="str">
        <f ca="1">'Loan 1'!D1239</f>
        <v/>
      </c>
      <c r="D1224" s="133" t="str">
        <f ca="1">'Loan 2'!D1239</f>
        <v/>
      </c>
      <c r="E1224" s="133" t="str">
        <f ca="1">'Loan 3'!D1239</f>
        <v/>
      </c>
      <c r="F1224" s="133" t="str">
        <f ca="1">'Loan 4'!D1239</f>
        <v/>
      </c>
      <c r="G1224" s="133" t="str">
        <f ca="1">'Loan 5'!D1239</f>
        <v/>
      </c>
    </row>
    <row r="1225" spans="2:7" ht="15" thickBot="1" x14ac:dyDescent="0.35">
      <c r="B1225" s="132" t="str">
        <f t="shared" ca="1" si="19"/>
        <v/>
      </c>
      <c r="C1225" s="133" t="str">
        <f ca="1">'Loan 1'!D1240</f>
        <v/>
      </c>
      <c r="D1225" s="133" t="str">
        <f ca="1">'Loan 2'!D1240</f>
        <v/>
      </c>
      <c r="E1225" s="133" t="str">
        <f ca="1">'Loan 3'!D1240</f>
        <v/>
      </c>
      <c r="F1225" s="133" t="str">
        <f ca="1">'Loan 4'!D1240</f>
        <v/>
      </c>
      <c r="G1225" s="133" t="str">
        <f ca="1">'Loan 5'!D1240</f>
        <v/>
      </c>
    </row>
    <row r="1226" spans="2:7" ht="15" thickBot="1" x14ac:dyDescent="0.35">
      <c r="B1226" s="132" t="str">
        <f t="shared" ca="1" si="19"/>
        <v/>
      </c>
      <c r="C1226" s="133" t="str">
        <f ca="1">'Loan 1'!D1241</f>
        <v/>
      </c>
      <c r="D1226" s="133" t="str">
        <f ca="1">'Loan 2'!D1241</f>
        <v/>
      </c>
      <c r="E1226" s="133" t="str">
        <f ca="1">'Loan 3'!D1241</f>
        <v/>
      </c>
      <c r="F1226" s="133" t="str">
        <f ca="1">'Loan 4'!D1241</f>
        <v/>
      </c>
      <c r="G1226" s="133" t="str">
        <f ca="1">'Loan 5'!D1241</f>
        <v/>
      </c>
    </row>
    <row r="1227" spans="2:7" ht="15" thickBot="1" x14ac:dyDescent="0.35">
      <c r="B1227" s="132" t="str">
        <f t="shared" ref="B1227:B1290" ca="1" si="20">IF(AND(C1227="",D1227="",E1227="",F1227="",G1227=""),"",B1226+1)</f>
        <v/>
      </c>
      <c r="C1227" s="133" t="str">
        <f ca="1">'Loan 1'!D1242</f>
        <v/>
      </c>
      <c r="D1227" s="133" t="str">
        <f ca="1">'Loan 2'!D1242</f>
        <v/>
      </c>
      <c r="E1227" s="133" t="str">
        <f ca="1">'Loan 3'!D1242</f>
        <v/>
      </c>
      <c r="F1227" s="133" t="str">
        <f ca="1">'Loan 4'!D1242</f>
        <v/>
      </c>
      <c r="G1227" s="133" t="str">
        <f ca="1">'Loan 5'!D1242</f>
        <v/>
      </c>
    </row>
    <row r="1228" spans="2:7" ht="15" thickBot="1" x14ac:dyDescent="0.35">
      <c r="B1228" s="132" t="str">
        <f t="shared" ca="1" si="20"/>
        <v/>
      </c>
      <c r="C1228" s="133" t="str">
        <f ca="1">'Loan 1'!D1243</f>
        <v/>
      </c>
      <c r="D1228" s="133" t="str">
        <f ca="1">'Loan 2'!D1243</f>
        <v/>
      </c>
      <c r="E1228" s="133" t="str">
        <f ca="1">'Loan 3'!D1243</f>
        <v/>
      </c>
      <c r="F1228" s="133" t="str">
        <f ca="1">'Loan 4'!D1243</f>
        <v/>
      </c>
      <c r="G1228" s="133" t="str">
        <f ca="1">'Loan 5'!D1243</f>
        <v/>
      </c>
    </row>
    <row r="1229" spans="2:7" ht="15" thickBot="1" x14ac:dyDescent="0.35">
      <c r="B1229" s="132" t="str">
        <f t="shared" ca="1" si="20"/>
        <v/>
      </c>
      <c r="C1229" s="133" t="str">
        <f ca="1">'Loan 1'!D1244</f>
        <v/>
      </c>
      <c r="D1229" s="133" t="str">
        <f ca="1">'Loan 2'!D1244</f>
        <v/>
      </c>
      <c r="E1229" s="133" t="str">
        <f ca="1">'Loan 3'!D1244</f>
        <v/>
      </c>
      <c r="F1229" s="133" t="str">
        <f ca="1">'Loan 4'!D1244</f>
        <v/>
      </c>
      <c r="G1229" s="133" t="str">
        <f ca="1">'Loan 5'!D1244</f>
        <v/>
      </c>
    </row>
    <row r="1230" spans="2:7" ht="15" thickBot="1" x14ac:dyDescent="0.35">
      <c r="B1230" s="132" t="str">
        <f t="shared" ca="1" si="20"/>
        <v/>
      </c>
      <c r="C1230" s="133" t="str">
        <f ca="1">'Loan 1'!D1245</f>
        <v/>
      </c>
      <c r="D1230" s="133" t="str">
        <f ca="1">'Loan 2'!D1245</f>
        <v/>
      </c>
      <c r="E1230" s="133" t="str">
        <f ca="1">'Loan 3'!D1245</f>
        <v/>
      </c>
      <c r="F1230" s="133" t="str">
        <f ca="1">'Loan 4'!D1245</f>
        <v/>
      </c>
      <c r="G1230" s="133" t="str">
        <f ca="1">'Loan 5'!D1245</f>
        <v/>
      </c>
    </row>
    <row r="1231" spans="2:7" ht="15" thickBot="1" x14ac:dyDescent="0.35">
      <c r="B1231" s="132" t="str">
        <f t="shared" ca="1" si="20"/>
        <v/>
      </c>
      <c r="C1231" s="133" t="str">
        <f ca="1">'Loan 1'!D1246</f>
        <v/>
      </c>
      <c r="D1231" s="133" t="str">
        <f ca="1">'Loan 2'!D1246</f>
        <v/>
      </c>
      <c r="E1231" s="133" t="str">
        <f ca="1">'Loan 3'!D1246</f>
        <v/>
      </c>
      <c r="F1231" s="133" t="str">
        <f ca="1">'Loan 4'!D1246</f>
        <v/>
      </c>
      <c r="G1231" s="133" t="str">
        <f ca="1">'Loan 5'!D1246</f>
        <v/>
      </c>
    </row>
    <row r="1232" spans="2:7" ht="15" thickBot="1" x14ac:dyDescent="0.35">
      <c r="B1232" s="132" t="str">
        <f t="shared" ca="1" si="20"/>
        <v/>
      </c>
      <c r="C1232" s="133" t="str">
        <f ca="1">'Loan 1'!D1247</f>
        <v/>
      </c>
      <c r="D1232" s="133" t="str">
        <f ca="1">'Loan 2'!D1247</f>
        <v/>
      </c>
      <c r="E1232" s="133" t="str">
        <f ca="1">'Loan 3'!D1247</f>
        <v/>
      </c>
      <c r="F1232" s="133" t="str">
        <f ca="1">'Loan 4'!D1247</f>
        <v/>
      </c>
      <c r="G1232" s="133" t="str">
        <f ca="1">'Loan 5'!D1247</f>
        <v/>
      </c>
    </row>
    <row r="1233" spans="2:7" ht="15" thickBot="1" x14ac:dyDescent="0.35">
      <c r="B1233" s="132" t="str">
        <f t="shared" ca="1" si="20"/>
        <v/>
      </c>
      <c r="C1233" s="133" t="str">
        <f ca="1">'Loan 1'!D1248</f>
        <v/>
      </c>
      <c r="D1233" s="133" t="str">
        <f ca="1">'Loan 2'!D1248</f>
        <v/>
      </c>
      <c r="E1233" s="133" t="str">
        <f ca="1">'Loan 3'!D1248</f>
        <v/>
      </c>
      <c r="F1233" s="133" t="str">
        <f ca="1">'Loan 4'!D1248</f>
        <v/>
      </c>
      <c r="G1233" s="133" t="str">
        <f ca="1">'Loan 5'!D1248</f>
        <v/>
      </c>
    </row>
    <row r="1234" spans="2:7" ht="15" thickBot="1" x14ac:dyDescent="0.35">
      <c r="B1234" s="132" t="str">
        <f t="shared" ca="1" si="20"/>
        <v/>
      </c>
      <c r="C1234" s="133" t="str">
        <f ca="1">'Loan 1'!D1249</f>
        <v/>
      </c>
      <c r="D1234" s="133" t="str">
        <f ca="1">'Loan 2'!D1249</f>
        <v/>
      </c>
      <c r="E1234" s="133" t="str">
        <f ca="1">'Loan 3'!D1249</f>
        <v/>
      </c>
      <c r="F1234" s="133" t="str">
        <f ca="1">'Loan 4'!D1249</f>
        <v/>
      </c>
      <c r="G1234" s="133" t="str">
        <f ca="1">'Loan 5'!D1249</f>
        <v/>
      </c>
    </row>
    <row r="1235" spans="2:7" ht="15" thickBot="1" x14ac:dyDescent="0.35">
      <c r="B1235" s="132" t="str">
        <f t="shared" ca="1" si="20"/>
        <v/>
      </c>
      <c r="C1235" s="133" t="str">
        <f ca="1">'Loan 1'!D1250</f>
        <v/>
      </c>
      <c r="D1235" s="133" t="str">
        <f ca="1">'Loan 2'!D1250</f>
        <v/>
      </c>
      <c r="E1235" s="133" t="str">
        <f ca="1">'Loan 3'!D1250</f>
        <v/>
      </c>
      <c r="F1235" s="133" t="str">
        <f ca="1">'Loan 4'!D1250</f>
        <v/>
      </c>
      <c r="G1235" s="133" t="str">
        <f ca="1">'Loan 5'!D1250</f>
        <v/>
      </c>
    </row>
    <row r="1236" spans="2:7" ht="15" thickBot="1" x14ac:dyDescent="0.35">
      <c r="B1236" s="132" t="str">
        <f t="shared" ca="1" si="20"/>
        <v/>
      </c>
      <c r="C1236" s="133" t="str">
        <f ca="1">'Loan 1'!D1251</f>
        <v/>
      </c>
      <c r="D1236" s="133" t="str">
        <f ca="1">'Loan 2'!D1251</f>
        <v/>
      </c>
      <c r="E1236" s="133" t="str">
        <f ca="1">'Loan 3'!D1251</f>
        <v/>
      </c>
      <c r="F1236" s="133" t="str">
        <f ca="1">'Loan 4'!D1251</f>
        <v/>
      </c>
      <c r="G1236" s="133" t="str">
        <f ca="1">'Loan 5'!D1251</f>
        <v/>
      </c>
    </row>
    <row r="1237" spans="2:7" ht="15" thickBot="1" x14ac:dyDescent="0.35">
      <c r="B1237" s="132" t="str">
        <f t="shared" ca="1" si="20"/>
        <v/>
      </c>
      <c r="C1237" s="133" t="str">
        <f ca="1">'Loan 1'!D1252</f>
        <v/>
      </c>
      <c r="D1237" s="133" t="str">
        <f ca="1">'Loan 2'!D1252</f>
        <v/>
      </c>
      <c r="E1237" s="133" t="str">
        <f ca="1">'Loan 3'!D1252</f>
        <v/>
      </c>
      <c r="F1237" s="133" t="str">
        <f ca="1">'Loan 4'!D1252</f>
        <v/>
      </c>
      <c r="G1237" s="133" t="str">
        <f ca="1">'Loan 5'!D1252</f>
        <v/>
      </c>
    </row>
    <row r="1238" spans="2:7" ht="15" thickBot="1" x14ac:dyDescent="0.35">
      <c r="B1238" s="132" t="str">
        <f t="shared" ca="1" si="20"/>
        <v/>
      </c>
      <c r="C1238" s="133" t="str">
        <f ca="1">'Loan 1'!D1253</f>
        <v/>
      </c>
      <c r="D1238" s="133" t="str">
        <f ca="1">'Loan 2'!D1253</f>
        <v/>
      </c>
      <c r="E1238" s="133" t="str">
        <f ca="1">'Loan 3'!D1253</f>
        <v/>
      </c>
      <c r="F1238" s="133" t="str">
        <f ca="1">'Loan 4'!D1253</f>
        <v/>
      </c>
      <c r="G1238" s="133" t="str">
        <f ca="1">'Loan 5'!D1253</f>
        <v/>
      </c>
    </row>
    <row r="1239" spans="2:7" ht="15" thickBot="1" x14ac:dyDescent="0.35">
      <c r="B1239" s="132" t="str">
        <f t="shared" ca="1" si="20"/>
        <v/>
      </c>
      <c r="C1239" s="133" t="str">
        <f ca="1">'Loan 1'!D1254</f>
        <v/>
      </c>
      <c r="D1239" s="133" t="str">
        <f ca="1">'Loan 2'!D1254</f>
        <v/>
      </c>
      <c r="E1239" s="133" t="str">
        <f ca="1">'Loan 3'!D1254</f>
        <v/>
      </c>
      <c r="F1239" s="133" t="str">
        <f ca="1">'Loan 4'!D1254</f>
        <v/>
      </c>
      <c r="G1239" s="133" t="str">
        <f ca="1">'Loan 5'!D1254</f>
        <v/>
      </c>
    </row>
    <row r="1240" spans="2:7" ht="15" thickBot="1" x14ac:dyDescent="0.35">
      <c r="B1240" s="132" t="str">
        <f t="shared" ca="1" si="20"/>
        <v/>
      </c>
      <c r="C1240" s="133" t="str">
        <f ca="1">'Loan 1'!D1255</f>
        <v/>
      </c>
      <c r="D1240" s="133" t="str">
        <f ca="1">'Loan 2'!D1255</f>
        <v/>
      </c>
      <c r="E1240" s="133" t="str">
        <f ca="1">'Loan 3'!D1255</f>
        <v/>
      </c>
      <c r="F1240" s="133" t="str">
        <f ca="1">'Loan 4'!D1255</f>
        <v/>
      </c>
      <c r="G1240" s="133" t="str">
        <f ca="1">'Loan 5'!D1255</f>
        <v/>
      </c>
    </row>
    <row r="1241" spans="2:7" ht="15" thickBot="1" x14ac:dyDescent="0.35">
      <c r="B1241" s="132" t="str">
        <f t="shared" ca="1" si="20"/>
        <v/>
      </c>
      <c r="C1241" s="133" t="str">
        <f ca="1">'Loan 1'!D1256</f>
        <v/>
      </c>
      <c r="D1241" s="133" t="str">
        <f ca="1">'Loan 2'!D1256</f>
        <v/>
      </c>
      <c r="E1241" s="133" t="str">
        <f ca="1">'Loan 3'!D1256</f>
        <v/>
      </c>
      <c r="F1241" s="133" t="str">
        <f ca="1">'Loan 4'!D1256</f>
        <v/>
      </c>
      <c r="G1241" s="133" t="str">
        <f ca="1">'Loan 5'!D1256</f>
        <v/>
      </c>
    </row>
    <row r="1242" spans="2:7" ht="15" thickBot="1" x14ac:dyDescent="0.35">
      <c r="B1242" s="132" t="str">
        <f t="shared" ca="1" si="20"/>
        <v/>
      </c>
      <c r="C1242" s="133" t="str">
        <f ca="1">'Loan 1'!D1257</f>
        <v/>
      </c>
      <c r="D1242" s="133" t="str">
        <f ca="1">'Loan 2'!D1257</f>
        <v/>
      </c>
      <c r="E1242" s="133" t="str">
        <f ca="1">'Loan 3'!D1257</f>
        <v/>
      </c>
      <c r="F1242" s="133" t="str">
        <f ca="1">'Loan 4'!D1257</f>
        <v/>
      </c>
      <c r="G1242" s="133" t="str">
        <f ca="1">'Loan 5'!D1257</f>
        <v/>
      </c>
    </row>
    <row r="1243" spans="2:7" ht="15" thickBot="1" x14ac:dyDescent="0.35">
      <c r="B1243" s="132" t="str">
        <f t="shared" ca="1" si="20"/>
        <v/>
      </c>
      <c r="C1243" s="133" t="str">
        <f ca="1">'Loan 1'!D1258</f>
        <v/>
      </c>
      <c r="D1243" s="133" t="str">
        <f ca="1">'Loan 2'!D1258</f>
        <v/>
      </c>
      <c r="E1243" s="133" t="str">
        <f ca="1">'Loan 3'!D1258</f>
        <v/>
      </c>
      <c r="F1243" s="133" t="str">
        <f ca="1">'Loan 4'!D1258</f>
        <v/>
      </c>
      <c r="G1243" s="133" t="str">
        <f ca="1">'Loan 5'!D1258</f>
        <v/>
      </c>
    </row>
    <row r="1244" spans="2:7" ht="15" thickBot="1" x14ac:dyDescent="0.35">
      <c r="B1244" s="132" t="str">
        <f t="shared" ca="1" si="20"/>
        <v/>
      </c>
      <c r="C1244" s="133" t="str">
        <f ca="1">'Loan 1'!D1259</f>
        <v/>
      </c>
      <c r="D1244" s="133" t="str">
        <f ca="1">'Loan 2'!D1259</f>
        <v/>
      </c>
      <c r="E1244" s="133" t="str">
        <f ca="1">'Loan 3'!D1259</f>
        <v/>
      </c>
      <c r="F1244" s="133" t="str">
        <f ca="1">'Loan 4'!D1259</f>
        <v/>
      </c>
      <c r="G1244" s="133" t="str">
        <f ca="1">'Loan 5'!D1259</f>
        <v/>
      </c>
    </row>
    <row r="1245" spans="2:7" ht="15" thickBot="1" x14ac:dyDescent="0.35">
      <c r="B1245" s="132" t="str">
        <f t="shared" ca="1" si="20"/>
        <v/>
      </c>
      <c r="C1245" s="133" t="str">
        <f ca="1">'Loan 1'!D1260</f>
        <v/>
      </c>
      <c r="D1245" s="133" t="str">
        <f ca="1">'Loan 2'!D1260</f>
        <v/>
      </c>
      <c r="E1245" s="133" t="str">
        <f ca="1">'Loan 3'!D1260</f>
        <v/>
      </c>
      <c r="F1245" s="133" t="str">
        <f ca="1">'Loan 4'!D1260</f>
        <v/>
      </c>
      <c r="G1245" s="133" t="str">
        <f ca="1">'Loan 5'!D1260</f>
        <v/>
      </c>
    </row>
    <row r="1246" spans="2:7" ht="15" thickBot="1" x14ac:dyDescent="0.35">
      <c r="B1246" s="132" t="str">
        <f t="shared" ca="1" si="20"/>
        <v/>
      </c>
      <c r="C1246" s="133" t="str">
        <f ca="1">'Loan 1'!D1261</f>
        <v/>
      </c>
      <c r="D1246" s="133" t="str">
        <f ca="1">'Loan 2'!D1261</f>
        <v/>
      </c>
      <c r="E1246" s="133" t="str">
        <f ca="1">'Loan 3'!D1261</f>
        <v/>
      </c>
      <c r="F1246" s="133" t="str">
        <f ca="1">'Loan 4'!D1261</f>
        <v/>
      </c>
      <c r="G1246" s="133" t="str">
        <f ca="1">'Loan 5'!D1261</f>
        <v/>
      </c>
    </row>
    <row r="1247" spans="2:7" ht="15" thickBot="1" x14ac:dyDescent="0.35">
      <c r="B1247" s="132" t="str">
        <f t="shared" ca="1" si="20"/>
        <v/>
      </c>
      <c r="C1247" s="133" t="str">
        <f ca="1">'Loan 1'!D1262</f>
        <v/>
      </c>
      <c r="D1247" s="133" t="str">
        <f ca="1">'Loan 2'!D1262</f>
        <v/>
      </c>
      <c r="E1247" s="133" t="str">
        <f ca="1">'Loan 3'!D1262</f>
        <v/>
      </c>
      <c r="F1247" s="133" t="str">
        <f ca="1">'Loan 4'!D1262</f>
        <v/>
      </c>
      <c r="G1247" s="133" t="str">
        <f ca="1">'Loan 5'!D1262</f>
        <v/>
      </c>
    </row>
    <row r="1248" spans="2:7" ht="15" thickBot="1" x14ac:dyDescent="0.35">
      <c r="B1248" s="132" t="str">
        <f t="shared" ca="1" si="20"/>
        <v/>
      </c>
      <c r="C1248" s="133" t="str">
        <f ca="1">'Loan 1'!D1263</f>
        <v/>
      </c>
      <c r="D1248" s="133" t="str">
        <f ca="1">'Loan 2'!D1263</f>
        <v/>
      </c>
      <c r="E1248" s="133" t="str">
        <f ca="1">'Loan 3'!D1263</f>
        <v/>
      </c>
      <c r="F1248" s="133" t="str">
        <f ca="1">'Loan 4'!D1263</f>
        <v/>
      </c>
      <c r="G1248" s="133" t="str">
        <f ca="1">'Loan 5'!D1263</f>
        <v/>
      </c>
    </row>
    <row r="1249" spans="2:7" ht="15" thickBot="1" x14ac:dyDescent="0.35">
      <c r="B1249" s="132" t="str">
        <f t="shared" ca="1" si="20"/>
        <v/>
      </c>
      <c r="C1249" s="133" t="str">
        <f ca="1">'Loan 1'!D1264</f>
        <v/>
      </c>
      <c r="D1249" s="133" t="str">
        <f ca="1">'Loan 2'!D1264</f>
        <v/>
      </c>
      <c r="E1249" s="133" t="str">
        <f ca="1">'Loan 3'!D1264</f>
        <v/>
      </c>
      <c r="F1249" s="133" t="str">
        <f ca="1">'Loan 4'!D1264</f>
        <v/>
      </c>
      <c r="G1249" s="133" t="str">
        <f ca="1">'Loan 5'!D1264</f>
        <v/>
      </c>
    </row>
    <row r="1250" spans="2:7" ht="15" thickBot="1" x14ac:dyDescent="0.35">
      <c r="B1250" s="132" t="str">
        <f t="shared" ca="1" si="20"/>
        <v/>
      </c>
      <c r="C1250" s="133" t="str">
        <f ca="1">'Loan 1'!D1265</f>
        <v/>
      </c>
      <c r="D1250" s="133" t="str">
        <f ca="1">'Loan 2'!D1265</f>
        <v/>
      </c>
      <c r="E1250" s="133" t="str">
        <f ca="1">'Loan 3'!D1265</f>
        <v/>
      </c>
      <c r="F1250" s="133" t="str">
        <f ca="1">'Loan 4'!D1265</f>
        <v/>
      </c>
      <c r="G1250" s="133" t="str">
        <f ca="1">'Loan 5'!D1265</f>
        <v/>
      </c>
    </row>
    <row r="1251" spans="2:7" ht="15" thickBot="1" x14ac:dyDescent="0.35">
      <c r="B1251" s="132" t="str">
        <f t="shared" ca="1" si="20"/>
        <v/>
      </c>
      <c r="C1251" s="133" t="str">
        <f ca="1">'Loan 1'!D1266</f>
        <v/>
      </c>
      <c r="D1251" s="133" t="str">
        <f ca="1">'Loan 2'!D1266</f>
        <v/>
      </c>
      <c r="E1251" s="133" t="str">
        <f ca="1">'Loan 3'!D1266</f>
        <v/>
      </c>
      <c r="F1251" s="133" t="str">
        <f ca="1">'Loan 4'!D1266</f>
        <v/>
      </c>
      <c r="G1251" s="133" t="str">
        <f ca="1">'Loan 5'!D1266</f>
        <v/>
      </c>
    </row>
    <row r="1252" spans="2:7" ht="15" thickBot="1" x14ac:dyDescent="0.35">
      <c r="B1252" s="132" t="str">
        <f t="shared" ca="1" si="20"/>
        <v/>
      </c>
      <c r="C1252" s="133" t="str">
        <f ca="1">'Loan 1'!D1267</f>
        <v/>
      </c>
      <c r="D1252" s="133" t="str">
        <f ca="1">'Loan 2'!D1267</f>
        <v/>
      </c>
      <c r="E1252" s="133" t="str">
        <f ca="1">'Loan 3'!D1267</f>
        <v/>
      </c>
      <c r="F1252" s="133" t="str">
        <f ca="1">'Loan 4'!D1267</f>
        <v/>
      </c>
      <c r="G1252" s="133" t="str">
        <f ca="1">'Loan 5'!D1267</f>
        <v/>
      </c>
    </row>
    <row r="1253" spans="2:7" ht="15" thickBot="1" x14ac:dyDescent="0.35">
      <c r="B1253" s="132" t="str">
        <f t="shared" ca="1" si="20"/>
        <v/>
      </c>
      <c r="C1253" s="133" t="str">
        <f ca="1">'Loan 1'!D1268</f>
        <v/>
      </c>
      <c r="D1253" s="133" t="str">
        <f ca="1">'Loan 2'!D1268</f>
        <v/>
      </c>
      <c r="E1253" s="133" t="str">
        <f ca="1">'Loan 3'!D1268</f>
        <v/>
      </c>
      <c r="F1253" s="133" t="str">
        <f ca="1">'Loan 4'!D1268</f>
        <v/>
      </c>
      <c r="G1253" s="133" t="str">
        <f ca="1">'Loan 5'!D1268</f>
        <v/>
      </c>
    </row>
    <row r="1254" spans="2:7" ht="15" thickBot="1" x14ac:dyDescent="0.35">
      <c r="B1254" s="132" t="str">
        <f t="shared" ca="1" si="20"/>
        <v/>
      </c>
      <c r="C1254" s="133" t="str">
        <f ca="1">'Loan 1'!D1269</f>
        <v/>
      </c>
      <c r="D1254" s="133" t="str">
        <f ca="1">'Loan 2'!D1269</f>
        <v/>
      </c>
      <c r="E1254" s="133" t="str">
        <f ca="1">'Loan 3'!D1269</f>
        <v/>
      </c>
      <c r="F1254" s="133" t="str">
        <f ca="1">'Loan 4'!D1269</f>
        <v/>
      </c>
      <c r="G1254" s="133" t="str">
        <f ca="1">'Loan 5'!D1269</f>
        <v/>
      </c>
    </row>
    <row r="1255" spans="2:7" ht="15" thickBot="1" x14ac:dyDescent="0.35">
      <c r="B1255" s="132" t="str">
        <f t="shared" ca="1" si="20"/>
        <v/>
      </c>
      <c r="C1255" s="133" t="str">
        <f ca="1">'Loan 1'!D1270</f>
        <v/>
      </c>
      <c r="D1255" s="133" t="str">
        <f ca="1">'Loan 2'!D1270</f>
        <v/>
      </c>
      <c r="E1255" s="133" t="str">
        <f ca="1">'Loan 3'!D1270</f>
        <v/>
      </c>
      <c r="F1255" s="133" t="str">
        <f ca="1">'Loan 4'!D1270</f>
        <v/>
      </c>
      <c r="G1255" s="133" t="str">
        <f ca="1">'Loan 5'!D1270</f>
        <v/>
      </c>
    </row>
    <row r="1256" spans="2:7" ht="15" thickBot="1" x14ac:dyDescent="0.35">
      <c r="B1256" s="132" t="str">
        <f t="shared" ca="1" si="20"/>
        <v/>
      </c>
      <c r="C1256" s="133" t="str">
        <f ca="1">'Loan 1'!D1271</f>
        <v/>
      </c>
      <c r="D1256" s="133" t="str">
        <f ca="1">'Loan 2'!D1271</f>
        <v/>
      </c>
      <c r="E1256" s="133" t="str">
        <f ca="1">'Loan 3'!D1271</f>
        <v/>
      </c>
      <c r="F1256" s="133" t="str">
        <f ca="1">'Loan 4'!D1271</f>
        <v/>
      </c>
      <c r="G1256" s="133" t="str">
        <f ca="1">'Loan 5'!D1271</f>
        <v/>
      </c>
    </row>
    <row r="1257" spans="2:7" ht="15" thickBot="1" x14ac:dyDescent="0.35">
      <c r="B1257" s="132" t="str">
        <f t="shared" ca="1" si="20"/>
        <v/>
      </c>
      <c r="C1257" s="133" t="str">
        <f ca="1">'Loan 1'!D1272</f>
        <v/>
      </c>
      <c r="D1257" s="133" t="str">
        <f ca="1">'Loan 2'!D1272</f>
        <v/>
      </c>
      <c r="E1257" s="133" t="str">
        <f ca="1">'Loan 3'!D1272</f>
        <v/>
      </c>
      <c r="F1257" s="133" t="str">
        <f ca="1">'Loan 4'!D1272</f>
        <v/>
      </c>
      <c r="G1257" s="133" t="str">
        <f ca="1">'Loan 5'!D1272</f>
        <v/>
      </c>
    </row>
    <row r="1258" spans="2:7" ht="15" thickBot="1" x14ac:dyDescent="0.35">
      <c r="B1258" s="132" t="str">
        <f t="shared" ca="1" si="20"/>
        <v/>
      </c>
      <c r="C1258" s="133" t="str">
        <f ca="1">'Loan 1'!D1273</f>
        <v/>
      </c>
      <c r="D1258" s="133" t="str">
        <f ca="1">'Loan 2'!D1273</f>
        <v/>
      </c>
      <c r="E1258" s="133" t="str">
        <f ca="1">'Loan 3'!D1273</f>
        <v/>
      </c>
      <c r="F1258" s="133" t="str">
        <f ca="1">'Loan 4'!D1273</f>
        <v/>
      </c>
      <c r="G1258" s="133" t="str">
        <f ca="1">'Loan 5'!D1273</f>
        <v/>
      </c>
    </row>
    <row r="1259" spans="2:7" ht="15" thickBot="1" x14ac:dyDescent="0.35">
      <c r="B1259" s="132" t="str">
        <f t="shared" ca="1" si="20"/>
        <v/>
      </c>
      <c r="C1259" s="133" t="str">
        <f ca="1">'Loan 1'!D1274</f>
        <v/>
      </c>
      <c r="D1259" s="133" t="str">
        <f ca="1">'Loan 2'!D1274</f>
        <v/>
      </c>
      <c r="E1259" s="133" t="str">
        <f ca="1">'Loan 3'!D1274</f>
        <v/>
      </c>
      <c r="F1259" s="133" t="str">
        <f ca="1">'Loan 4'!D1274</f>
        <v/>
      </c>
      <c r="G1259" s="133" t="str">
        <f ca="1">'Loan 5'!D1274</f>
        <v/>
      </c>
    </row>
    <row r="1260" spans="2:7" ht="15" thickBot="1" x14ac:dyDescent="0.35">
      <c r="B1260" s="132" t="str">
        <f t="shared" ca="1" si="20"/>
        <v/>
      </c>
      <c r="C1260" s="133" t="str">
        <f ca="1">'Loan 1'!D1275</f>
        <v/>
      </c>
      <c r="D1260" s="133" t="str">
        <f ca="1">'Loan 2'!D1275</f>
        <v/>
      </c>
      <c r="E1260" s="133" t="str">
        <f ca="1">'Loan 3'!D1275</f>
        <v/>
      </c>
      <c r="F1260" s="133" t="str">
        <f ca="1">'Loan 4'!D1275</f>
        <v/>
      </c>
      <c r="G1260" s="133" t="str">
        <f ca="1">'Loan 5'!D1275</f>
        <v/>
      </c>
    </row>
    <row r="1261" spans="2:7" ht="15" thickBot="1" x14ac:dyDescent="0.35">
      <c r="B1261" s="132" t="str">
        <f t="shared" ca="1" si="20"/>
        <v/>
      </c>
      <c r="C1261" s="133" t="str">
        <f ca="1">'Loan 1'!D1276</f>
        <v/>
      </c>
      <c r="D1261" s="133" t="str">
        <f ca="1">'Loan 2'!D1276</f>
        <v/>
      </c>
      <c r="E1261" s="133" t="str">
        <f ca="1">'Loan 3'!D1276</f>
        <v/>
      </c>
      <c r="F1261" s="133" t="str">
        <f ca="1">'Loan 4'!D1276</f>
        <v/>
      </c>
      <c r="G1261" s="133" t="str">
        <f ca="1">'Loan 5'!D1276</f>
        <v/>
      </c>
    </row>
    <row r="1262" spans="2:7" ht="15" thickBot="1" x14ac:dyDescent="0.35">
      <c r="B1262" s="132" t="str">
        <f t="shared" ca="1" si="20"/>
        <v/>
      </c>
      <c r="C1262" s="133" t="str">
        <f ca="1">'Loan 1'!D1277</f>
        <v/>
      </c>
      <c r="D1262" s="133" t="str">
        <f ca="1">'Loan 2'!D1277</f>
        <v/>
      </c>
      <c r="E1262" s="133" t="str">
        <f ca="1">'Loan 3'!D1277</f>
        <v/>
      </c>
      <c r="F1262" s="133" t="str">
        <f ca="1">'Loan 4'!D1277</f>
        <v/>
      </c>
      <c r="G1262" s="133" t="str">
        <f ca="1">'Loan 5'!D1277</f>
        <v/>
      </c>
    </row>
    <row r="1263" spans="2:7" ht="15" thickBot="1" x14ac:dyDescent="0.35">
      <c r="B1263" s="132" t="str">
        <f t="shared" ca="1" si="20"/>
        <v/>
      </c>
      <c r="C1263" s="133" t="str">
        <f ca="1">'Loan 1'!D1278</f>
        <v/>
      </c>
      <c r="D1263" s="133" t="str">
        <f ca="1">'Loan 2'!D1278</f>
        <v/>
      </c>
      <c r="E1263" s="133" t="str">
        <f ca="1">'Loan 3'!D1278</f>
        <v/>
      </c>
      <c r="F1263" s="133" t="str">
        <f ca="1">'Loan 4'!D1278</f>
        <v/>
      </c>
      <c r="G1263" s="133" t="str">
        <f ca="1">'Loan 5'!D1278</f>
        <v/>
      </c>
    </row>
    <row r="1264" spans="2:7" ht="15" thickBot="1" x14ac:dyDescent="0.35">
      <c r="B1264" s="132" t="str">
        <f t="shared" ca="1" si="20"/>
        <v/>
      </c>
      <c r="C1264" s="133" t="str">
        <f ca="1">'Loan 1'!D1279</f>
        <v/>
      </c>
      <c r="D1264" s="133" t="str">
        <f ca="1">'Loan 2'!D1279</f>
        <v/>
      </c>
      <c r="E1264" s="133" t="str">
        <f ca="1">'Loan 3'!D1279</f>
        <v/>
      </c>
      <c r="F1264" s="133" t="str">
        <f ca="1">'Loan 4'!D1279</f>
        <v/>
      </c>
      <c r="G1264" s="133" t="str">
        <f ca="1">'Loan 5'!D1279</f>
        <v/>
      </c>
    </row>
    <row r="1265" spans="2:7" ht="15" thickBot="1" x14ac:dyDescent="0.35">
      <c r="B1265" s="132" t="str">
        <f t="shared" ca="1" si="20"/>
        <v/>
      </c>
      <c r="C1265" s="133" t="str">
        <f ca="1">'Loan 1'!D1280</f>
        <v/>
      </c>
      <c r="D1265" s="133" t="str">
        <f ca="1">'Loan 2'!D1280</f>
        <v/>
      </c>
      <c r="E1265" s="133" t="str">
        <f ca="1">'Loan 3'!D1280</f>
        <v/>
      </c>
      <c r="F1265" s="133" t="str">
        <f ca="1">'Loan 4'!D1280</f>
        <v/>
      </c>
      <c r="G1265" s="133" t="str">
        <f ca="1">'Loan 5'!D1280</f>
        <v/>
      </c>
    </row>
    <row r="1266" spans="2:7" ht="15" thickBot="1" x14ac:dyDescent="0.35">
      <c r="B1266" s="132" t="str">
        <f t="shared" ca="1" si="20"/>
        <v/>
      </c>
      <c r="C1266" s="133" t="str">
        <f ca="1">'Loan 1'!D1281</f>
        <v/>
      </c>
      <c r="D1266" s="133" t="str">
        <f ca="1">'Loan 2'!D1281</f>
        <v/>
      </c>
      <c r="E1266" s="133" t="str">
        <f ca="1">'Loan 3'!D1281</f>
        <v/>
      </c>
      <c r="F1266" s="133" t="str">
        <f ca="1">'Loan 4'!D1281</f>
        <v/>
      </c>
      <c r="G1266" s="133" t="str">
        <f ca="1">'Loan 5'!D1281</f>
        <v/>
      </c>
    </row>
    <row r="1267" spans="2:7" ht="15" thickBot="1" x14ac:dyDescent="0.35">
      <c r="B1267" s="132" t="str">
        <f t="shared" ca="1" si="20"/>
        <v/>
      </c>
      <c r="C1267" s="133" t="str">
        <f ca="1">'Loan 1'!D1282</f>
        <v/>
      </c>
      <c r="D1267" s="133" t="str">
        <f ca="1">'Loan 2'!D1282</f>
        <v/>
      </c>
      <c r="E1267" s="133" t="str">
        <f ca="1">'Loan 3'!D1282</f>
        <v/>
      </c>
      <c r="F1267" s="133" t="str">
        <f ca="1">'Loan 4'!D1282</f>
        <v/>
      </c>
      <c r="G1267" s="133" t="str">
        <f ca="1">'Loan 5'!D1282</f>
        <v/>
      </c>
    </row>
    <row r="1268" spans="2:7" ht="15" thickBot="1" x14ac:dyDescent="0.35">
      <c r="B1268" s="132" t="str">
        <f t="shared" ca="1" si="20"/>
        <v/>
      </c>
      <c r="C1268" s="133" t="str">
        <f ca="1">'Loan 1'!D1283</f>
        <v/>
      </c>
      <c r="D1268" s="133" t="str">
        <f ca="1">'Loan 2'!D1283</f>
        <v/>
      </c>
      <c r="E1268" s="133" t="str">
        <f ca="1">'Loan 3'!D1283</f>
        <v/>
      </c>
      <c r="F1268" s="133" t="str">
        <f ca="1">'Loan 4'!D1283</f>
        <v/>
      </c>
      <c r="G1268" s="133" t="str">
        <f ca="1">'Loan 5'!D1283</f>
        <v/>
      </c>
    </row>
    <row r="1269" spans="2:7" ht="15" thickBot="1" x14ac:dyDescent="0.35">
      <c r="B1269" s="132" t="str">
        <f t="shared" ca="1" si="20"/>
        <v/>
      </c>
      <c r="C1269" s="133" t="str">
        <f ca="1">'Loan 1'!D1284</f>
        <v/>
      </c>
      <c r="D1269" s="133" t="str">
        <f ca="1">'Loan 2'!D1284</f>
        <v/>
      </c>
      <c r="E1269" s="133" t="str">
        <f ca="1">'Loan 3'!D1284</f>
        <v/>
      </c>
      <c r="F1269" s="133" t="str">
        <f ca="1">'Loan 4'!D1284</f>
        <v/>
      </c>
      <c r="G1269" s="133" t="str">
        <f ca="1">'Loan 5'!D1284</f>
        <v/>
      </c>
    </row>
    <row r="1270" spans="2:7" ht="15" thickBot="1" x14ac:dyDescent="0.35">
      <c r="B1270" s="132" t="str">
        <f t="shared" ca="1" si="20"/>
        <v/>
      </c>
      <c r="C1270" s="133" t="str">
        <f ca="1">'Loan 1'!D1285</f>
        <v/>
      </c>
      <c r="D1270" s="133" t="str">
        <f ca="1">'Loan 2'!D1285</f>
        <v/>
      </c>
      <c r="E1270" s="133" t="str">
        <f ca="1">'Loan 3'!D1285</f>
        <v/>
      </c>
      <c r="F1270" s="133" t="str">
        <f ca="1">'Loan 4'!D1285</f>
        <v/>
      </c>
      <c r="G1270" s="133" t="str">
        <f ca="1">'Loan 5'!D1285</f>
        <v/>
      </c>
    </row>
    <row r="1271" spans="2:7" ht="15" thickBot="1" x14ac:dyDescent="0.35">
      <c r="B1271" s="132" t="str">
        <f t="shared" ca="1" si="20"/>
        <v/>
      </c>
      <c r="C1271" s="133" t="str">
        <f ca="1">'Loan 1'!D1286</f>
        <v/>
      </c>
      <c r="D1271" s="133" t="str">
        <f ca="1">'Loan 2'!D1286</f>
        <v/>
      </c>
      <c r="E1271" s="133" t="str">
        <f ca="1">'Loan 3'!D1286</f>
        <v/>
      </c>
      <c r="F1271" s="133" t="str">
        <f ca="1">'Loan 4'!D1286</f>
        <v/>
      </c>
      <c r="G1271" s="133" t="str">
        <f ca="1">'Loan 5'!D1286</f>
        <v/>
      </c>
    </row>
    <row r="1272" spans="2:7" ht="15" thickBot="1" x14ac:dyDescent="0.35">
      <c r="B1272" s="132" t="str">
        <f t="shared" ca="1" si="20"/>
        <v/>
      </c>
      <c r="C1272" s="133" t="str">
        <f ca="1">'Loan 1'!D1287</f>
        <v/>
      </c>
      <c r="D1272" s="133" t="str">
        <f ca="1">'Loan 2'!D1287</f>
        <v/>
      </c>
      <c r="E1272" s="133" t="str">
        <f ca="1">'Loan 3'!D1287</f>
        <v/>
      </c>
      <c r="F1272" s="133" t="str">
        <f ca="1">'Loan 4'!D1287</f>
        <v/>
      </c>
      <c r="G1272" s="133" t="str">
        <f ca="1">'Loan 5'!D1287</f>
        <v/>
      </c>
    </row>
    <row r="1273" spans="2:7" ht="15" thickBot="1" x14ac:dyDescent="0.35">
      <c r="B1273" s="132" t="str">
        <f t="shared" ca="1" si="20"/>
        <v/>
      </c>
      <c r="C1273" s="133" t="str">
        <f ca="1">'Loan 1'!D1288</f>
        <v/>
      </c>
      <c r="D1273" s="133" t="str">
        <f ca="1">'Loan 2'!D1288</f>
        <v/>
      </c>
      <c r="E1273" s="133" t="str">
        <f ca="1">'Loan 3'!D1288</f>
        <v/>
      </c>
      <c r="F1273" s="133" t="str">
        <f ca="1">'Loan 4'!D1288</f>
        <v/>
      </c>
      <c r="G1273" s="133" t="str">
        <f ca="1">'Loan 5'!D1288</f>
        <v/>
      </c>
    </row>
    <row r="1274" spans="2:7" ht="15" thickBot="1" x14ac:dyDescent="0.35">
      <c r="B1274" s="132" t="str">
        <f t="shared" ca="1" si="20"/>
        <v/>
      </c>
      <c r="C1274" s="133" t="str">
        <f ca="1">'Loan 1'!D1289</f>
        <v/>
      </c>
      <c r="D1274" s="133" t="str">
        <f ca="1">'Loan 2'!D1289</f>
        <v/>
      </c>
      <c r="E1274" s="133" t="str">
        <f ca="1">'Loan 3'!D1289</f>
        <v/>
      </c>
      <c r="F1274" s="133" t="str">
        <f ca="1">'Loan 4'!D1289</f>
        <v/>
      </c>
      <c r="G1274" s="133" t="str">
        <f ca="1">'Loan 5'!D1289</f>
        <v/>
      </c>
    </row>
    <row r="1275" spans="2:7" ht="15" thickBot="1" x14ac:dyDescent="0.35">
      <c r="B1275" s="132" t="str">
        <f t="shared" ca="1" si="20"/>
        <v/>
      </c>
      <c r="C1275" s="133" t="str">
        <f ca="1">'Loan 1'!D1290</f>
        <v/>
      </c>
      <c r="D1275" s="133" t="str">
        <f ca="1">'Loan 2'!D1290</f>
        <v/>
      </c>
      <c r="E1275" s="133" t="str">
        <f ca="1">'Loan 3'!D1290</f>
        <v/>
      </c>
      <c r="F1275" s="133" t="str">
        <f ca="1">'Loan 4'!D1290</f>
        <v/>
      </c>
      <c r="G1275" s="133" t="str">
        <f ca="1">'Loan 5'!D1290</f>
        <v/>
      </c>
    </row>
    <row r="1276" spans="2:7" ht="15" thickBot="1" x14ac:dyDescent="0.35">
      <c r="B1276" s="132" t="str">
        <f t="shared" ca="1" si="20"/>
        <v/>
      </c>
      <c r="C1276" s="133" t="str">
        <f ca="1">'Loan 1'!D1291</f>
        <v/>
      </c>
      <c r="D1276" s="133" t="str">
        <f ca="1">'Loan 2'!D1291</f>
        <v/>
      </c>
      <c r="E1276" s="133" t="str">
        <f ca="1">'Loan 3'!D1291</f>
        <v/>
      </c>
      <c r="F1276" s="133" t="str">
        <f ca="1">'Loan 4'!D1291</f>
        <v/>
      </c>
      <c r="G1276" s="133" t="str">
        <f ca="1">'Loan 5'!D1291</f>
        <v/>
      </c>
    </row>
    <row r="1277" spans="2:7" ht="15" thickBot="1" x14ac:dyDescent="0.35">
      <c r="B1277" s="132" t="str">
        <f t="shared" ca="1" si="20"/>
        <v/>
      </c>
      <c r="C1277" s="133" t="str">
        <f ca="1">'Loan 1'!D1292</f>
        <v/>
      </c>
      <c r="D1277" s="133" t="str">
        <f ca="1">'Loan 2'!D1292</f>
        <v/>
      </c>
      <c r="E1277" s="133" t="str">
        <f ca="1">'Loan 3'!D1292</f>
        <v/>
      </c>
      <c r="F1277" s="133" t="str">
        <f ca="1">'Loan 4'!D1292</f>
        <v/>
      </c>
      <c r="G1277" s="133" t="str">
        <f ca="1">'Loan 5'!D1292</f>
        <v/>
      </c>
    </row>
    <row r="1278" spans="2:7" ht="15" thickBot="1" x14ac:dyDescent="0.35">
      <c r="B1278" s="132" t="str">
        <f t="shared" ca="1" si="20"/>
        <v/>
      </c>
      <c r="C1278" s="133" t="str">
        <f ca="1">'Loan 1'!D1293</f>
        <v/>
      </c>
      <c r="D1278" s="133" t="str">
        <f ca="1">'Loan 2'!D1293</f>
        <v/>
      </c>
      <c r="E1278" s="133" t="str">
        <f ca="1">'Loan 3'!D1293</f>
        <v/>
      </c>
      <c r="F1278" s="133" t="str">
        <f ca="1">'Loan 4'!D1293</f>
        <v/>
      </c>
      <c r="G1278" s="133" t="str">
        <f ca="1">'Loan 5'!D1293</f>
        <v/>
      </c>
    </row>
    <row r="1279" spans="2:7" ht="15" thickBot="1" x14ac:dyDescent="0.35">
      <c r="B1279" s="132" t="str">
        <f t="shared" ca="1" si="20"/>
        <v/>
      </c>
      <c r="C1279" s="133" t="str">
        <f ca="1">'Loan 1'!D1294</f>
        <v/>
      </c>
      <c r="D1279" s="133" t="str">
        <f ca="1">'Loan 2'!D1294</f>
        <v/>
      </c>
      <c r="E1279" s="133" t="str">
        <f ca="1">'Loan 3'!D1294</f>
        <v/>
      </c>
      <c r="F1279" s="133" t="str">
        <f ca="1">'Loan 4'!D1294</f>
        <v/>
      </c>
      <c r="G1279" s="133" t="str">
        <f ca="1">'Loan 5'!D1294</f>
        <v/>
      </c>
    </row>
    <row r="1280" spans="2:7" ht="15" thickBot="1" x14ac:dyDescent="0.35">
      <c r="B1280" s="132" t="str">
        <f t="shared" ca="1" si="20"/>
        <v/>
      </c>
      <c r="C1280" s="133" t="str">
        <f ca="1">'Loan 1'!D1295</f>
        <v/>
      </c>
      <c r="D1280" s="133" t="str">
        <f ca="1">'Loan 2'!D1295</f>
        <v/>
      </c>
      <c r="E1280" s="133" t="str">
        <f ca="1">'Loan 3'!D1295</f>
        <v/>
      </c>
      <c r="F1280" s="133" t="str">
        <f ca="1">'Loan 4'!D1295</f>
        <v/>
      </c>
      <c r="G1280" s="133" t="str">
        <f ca="1">'Loan 5'!D1295</f>
        <v/>
      </c>
    </row>
    <row r="1281" spans="2:7" ht="15" thickBot="1" x14ac:dyDescent="0.35">
      <c r="B1281" s="132" t="str">
        <f t="shared" ca="1" si="20"/>
        <v/>
      </c>
      <c r="C1281" s="133" t="str">
        <f ca="1">'Loan 1'!D1296</f>
        <v/>
      </c>
      <c r="D1281" s="133" t="str">
        <f ca="1">'Loan 2'!D1296</f>
        <v/>
      </c>
      <c r="E1281" s="133" t="str">
        <f ca="1">'Loan 3'!D1296</f>
        <v/>
      </c>
      <c r="F1281" s="133" t="str">
        <f ca="1">'Loan 4'!D1296</f>
        <v/>
      </c>
      <c r="G1281" s="133" t="str">
        <f ca="1">'Loan 5'!D1296</f>
        <v/>
      </c>
    </row>
    <row r="1282" spans="2:7" ht="15" thickBot="1" x14ac:dyDescent="0.35">
      <c r="B1282" s="132" t="str">
        <f t="shared" ca="1" si="20"/>
        <v/>
      </c>
      <c r="C1282" s="133" t="str">
        <f ca="1">'Loan 1'!D1297</f>
        <v/>
      </c>
      <c r="D1282" s="133" t="str">
        <f ca="1">'Loan 2'!D1297</f>
        <v/>
      </c>
      <c r="E1282" s="133" t="str">
        <f ca="1">'Loan 3'!D1297</f>
        <v/>
      </c>
      <c r="F1282" s="133" t="str">
        <f ca="1">'Loan 4'!D1297</f>
        <v/>
      </c>
      <c r="G1282" s="133" t="str">
        <f ca="1">'Loan 5'!D1297</f>
        <v/>
      </c>
    </row>
    <row r="1283" spans="2:7" ht="15" thickBot="1" x14ac:dyDescent="0.35">
      <c r="B1283" s="132" t="str">
        <f t="shared" ca="1" si="20"/>
        <v/>
      </c>
      <c r="C1283" s="133" t="str">
        <f ca="1">'Loan 1'!D1298</f>
        <v/>
      </c>
      <c r="D1283" s="133" t="str">
        <f ca="1">'Loan 2'!D1298</f>
        <v/>
      </c>
      <c r="E1283" s="133" t="str">
        <f ca="1">'Loan 3'!D1298</f>
        <v/>
      </c>
      <c r="F1283" s="133" t="str">
        <f ca="1">'Loan 4'!D1298</f>
        <v/>
      </c>
      <c r="G1283" s="133" t="str">
        <f ca="1">'Loan 5'!D1298</f>
        <v/>
      </c>
    </row>
    <row r="1284" spans="2:7" ht="15" thickBot="1" x14ac:dyDescent="0.35">
      <c r="B1284" s="132" t="str">
        <f t="shared" ca="1" si="20"/>
        <v/>
      </c>
      <c r="C1284" s="133" t="str">
        <f ca="1">'Loan 1'!D1299</f>
        <v/>
      </c>
      <c r="D1284" s="133" t="str">
        <f ca="1">'Loan 2'!D1299</f>
        <v/>
      </c>
      <c r="E1284" s="133" t="str">
        <f ca="1">'Loan 3'!D1299</f>
        <v/>
      </c>
      <c r="F1284" s="133" t="str">
        <f ca="1">'Loan 4'!D1299</f>
        <v/>
      </c>
      <c r="G1284" s="133" t="str">
        <f ca="1">'Loan 5'!D1299</f>
        <v/>
      </c>
    </row>
    <row r="1285" spans="2:7" ht="15" thickBot="1" x14ac:dyDescent="0.35">
      <c r="B1285" s="132" t="str">
        <f t="shared" ca="1" si="20"/>
        <v/>
      </c>
      <c r="C1285" s="133" t="str">
        <f ca="1">'Loan 1'!D1300</f>
        <v/>
      </c>
      <c r="D1285" s="133" t="str">
        <f ca="1">'Loan 2'!D1300</f>
        <v/>
      </c>
      <c r="E1285" s="133" t="str">
        <f ca="1">'Loan 3'!D1300</f>
        <v/>
      </c>
      <c r="F1285" s="133" t="str">
        <f ca="1">'Loan 4'!D1300</f>
        <v/>
      </c>
      <c r="G1285" s="133" t="str">
        <f ca="1">'Loan 5'!D1300</f>
        <v/>
      </c>
    </row>
    <row r="1286" spans="2:7" ht="15" thickBot="1" x14ac:dyDescent="0.35">
      <c r="B1286" s="132" t="str">
        <f t="shared" ca="1" si="20"/>
        <v/>
      </c>
      <c r="C1286" s="133" t="str">
        <f ca="1">'Loan 1'!D1301</f>
        <v/>
      </c>
      <c r="D1286" s="133" t="str">
        <f ca="1">'Loan 2'!D1301</f>
        <v/>
      </c>
      <c r="E1286" s="133" t="str">
        <f ca="1">'Loan 3'!D1301</f>
        <v/>
      </c>
      <c r="F1286" s="133" t="str">
        <f ca="1">'Loan 4'!D1301</f>
        <v/>
      </c>
      <c r="G1286" s="133" t="str">
        <f ca="1">'Loan 5'!D1301</f>
        <v/>
      </c>
    </row>
    <row r="1287" spans="2:7" ht="15" thickBot="1" x14ac:dyDescent="0.35">
      <c r="B1287" s="132" t="str">
        <f t="shared" ca="1" si="20"/>
        <v/>
      </c>
      <c r="C1287" s="133" t="str">
        <f ca="1">'Loan 1'!D1302</f>
        <v/>
      </c>
      <c r="D1287" s="133" t="str">
        <f ca="1">'Loan 2'!D1302</f>
        <v/>
      </c>
      <c r="E1287" s="133" t="str">
        <f ca="1">'Loan 3'!D1302</f>
        <v/>
      </c>
      <c r="F1287" s="133" t="str">
        <f ca="1">'Loan 4'!D1302</f>
        <v/>
      </c>
      <c r="G1287" s="133" t="str">
        <f ca="1">'Loan 5'!D1302</f>
        <v/>
      </c>
    </row>
    <row r="1288" spans="2:7" ht="15" thickBot="1" x14ac:dyDescent="0.35">
      <c r="B1288" s="132" t="str">
        <f t="shared" ca="1" si="20"/>
        <v/>
      </c>
      <c r="C1288" s="133" t="str">
        <f ca="1">'Loan 1'!D1303</f>
        <v/>
      </c>
      <c r="D1288" s="133" t="str">
        <f ca="1">'Loan 2'!D1303</f>
        <v/>
      </c>
      <c r="E1288" s="133" t="str">
        <f ca="1">'Loan 3'!D1303</f>
        <v/>
      </c>
      <c r="F1288" s="133" t="str">
        <f ca="1">'Loan 4'!D1303</f>
        <v/>
      </c>
      <c r="G1288" s="133" t="str">
        <f ca="1">'Loan 5'!D1303</f>
        <v/>
      </c>
    </row>
    <row r="1289" spans="2:7" ht="15" thickBot="1" x14ac:dyDescent="0.35">
      <c r="B1289" s="132" t="str">
        <f t="shared" ca="1" si="20"/>
        <v/>
      </c>
      <c r="C1289" s="133" t="str">
        <f ca="1">'Loan 1'!D1304</f>
        <v/>
      </c>
      <c r="D1289" s="133" t="str">
        <f ca="1">'Loan 2'!D1304</f>
        <v/>
      </c>
      <c r="E1289" s="133" t="str">
        <f ca="1">'Loan 3'!D1304</f>
        <v/>
      </c>
      <c r="F1289" s="133" t="str">
        <f ca="1">'Loan 4'!D1304</f>
        <v/>
      </c>
      <c r="G1289" s="133" t="str">
        <f ca="1">'Loan 5'!D1304</f>
        <v/>
      </c>
    </row>
    <row r="1290" spans="2:7" ht="15" thickBot="1" x14ac:dyDescent="0.35">
      <c r="B1290" s="132" t="str">
        <f t="shared" ca="1" si="20"/>
        <v/>
      </c>
      <c r="C1290" s="133" t="str">
        <f ca="1">'Loan 1'!D1305</f>
        <v/>
      </c>
      <c r="D1290" s="133" t="str">
        <f ca="1">'Loan 2'!D1305</f>
        <v/>
      </c>
      <c r="E1290" s="133" t="str">
        <f ca="1">'Loan 3'!D1305</f>
        <v/>
      </c>
      <c r="F1290" s="133" t="str">
        <f ca="1">'Loan 4'!D1305</f>
        <v/>
      </c>
      <c r="G1290" s="133" t="str">
        <f ca="1">'Loan 5'!D1305</f>
        <v/>
      </c>
    </row>
    <row r="1291" spans="2:7" ht="15" thickBot="1" x14ac:dyDescent="0.35">
      <c r="B1291" s="132" t="str">
        <f t="shared" ref="B1291:B1354" ca="1" si="21">IF(AND(C1291="",D1291="",E1291="",F1291="",G1291=""),"",B1290+1)</f>
        <v/>
      </c>
      <c r="C1291" s="133" t="str">
        <f ca="1">'Loan 1'!D1306</f>
        <v/>
      </c>
      <c r="D1291" s="133" t="str">
        <f ca="1">'Loan 2'!D1306</f>
        <v/>
      </c>
      <c r="E1291" s="133" t="str">
        <f ca="1">'Loan 3'!D1306</f>
        <v/>
      </c>
      <c r="F1291" s="133" t="str">
        <f ca="1">'Loan 4'!D1306</f>
        <v/>
      </c>
      <c r="G1291" s="133" t="str">
        <f ca="1">'Loan 5'!D1306</f>
        <v/>
      </c>
    </row>
    <row r="1292" spans="2:7" ht="15" thickBot="1" x14ac:dyDescent="0.35">
      <c r="B1292" s="132" t="str">
        <f t="shared" ca="1" si="21"/>
        <v/>
      </c>
      <c r="C1292" s="133" t="str">
        <f ca="1">'Loan 1'!D1307</f>
        <v/>
      </c>
      <c r="D1292" s="133" t="str">
        <f ca="1">'Loan 2'!D1307</f>
        <v/>
      </c>
      <c r="E1292" s="133" t="str">
        <f ca="1">'Loan 3'!D1307</f>
        <v/>
      </c>
      <c r="F1292" s="133" t="str">
        <f ca="1">'Loan 4'!D1307</f>
        <v/>
      </c>
      <c r="G1292" s="133" t="str">
        <f ca="1">'Loan 5'!D1307</f>
        <v/>
      </c>
    </row>
    <row r="1293" spans="2:7" ht="15" thickBot="1" x14ac:dyDescent="0.35">
      <c r="B1293" s="132" t="str">
        <f t="shared" ca="1" si="21"/>
        <v/>
      </c>
      <c r="C1293" s="133" t="str">
        <f ca="1">'Loan 1'!D1308</f>
        <v/>
      </c>
      <c r="D1293" s="133" t="str">
        <f ca="1">'Loan 2'!D1308</f>
        <v/>
      </c>
      <c r="E1293" s="133" t="str">
        <f ca="1">'Loan 3'!D1308</f>
        <v/>
      </c>
      <c r="F1293" s="133" t="str">
        <f ca="1">'Loan 4'!D1308</f>
        <v/>
      </c>
      <c r="G1293" s="133" t="str">
        <f ca="1">'Loan 5'!D1308</f>
        <v/>
      </c>
    </row>
    <row r="1294" spans="2:7" ht="15" thickBot="1" x14ac:dyDescent="0.35">
      <c r="B1294" s="132" t="str">
        <f t="shared" ca="1" si="21"/>
        <v/>
      </c>
      <c r="C1294" s="133" t="str">
        <f ca="1">'Loan 1'!D1309</f>
        <v/>
      </c>
      <c r="D1294" s="133" t="str">
        <f ca="1">'Loan 2'!D1309</f>
        <v/>
      </c>
      <c r="E1294" s="133" t="str">
        <f ca="1">'Loan 3'!D1309</f>
        <v/>
      </c>
      <c r="F1294" s="133" t="str">
        <f ca="1">'Loan 4'!D1309</f>
        <v/>
      </c>
      <c r="G1294" s="133" t="str">
        <f ca="1">'Loan 5'!D1309</f>
        <v/>
      </c>
    </row>
    <row r="1295" spans="2:7" ht="15" thickBot="1" x14ac:dyDescent="0.35">
      <c r="B1295" s="132" t="str">
        <f t="shared" ca="1" si="21"/>
        <v/>
      </c>
      <c r="C1295" s="133" t="str">
        <f ca="1">'Loan 1'!D1310</f>
        <v/>
      </c>
      <c r="D1295" s="133" t="str">
        <f ca="1">'Loan 2'!D1310</f>
        <v/>
      </c>
      <c r="E1295" s="133" t="str">
        <f ca="1">'Loan 3'!D1310</f>
        <v/>
      </c>
      <c r="F1295" s="133" t="str">
        <f ca="1">'Loan 4'!D1310</f>
        <v/>
      </c>
      <c r="G1295" s="133" t="str">
        <f ca="1">'Loan 5'!D1310</f>
        <v/>
      </c>
    </row>
    <row r="1296" spans="2:7" ht="15" thickBot="1" x14ac:dyDescent="0.35">
      <c r="B1296" s="132" t="str">
        <f t="shared" ca="1" si="21"/>
        <v/>
      </c>
      <c r="C1296" s="133" t="str">
        <f ca="1">'Loan 1'!D1311</f>
        <v/>
      </c>
      <c r="D1296" s="133" t="str">
        <f ca="1">'Loan 2'!D1311</f>
        <v/>
      </c>
      <c r="E1296" s="133" t="str">
        <f ca="1">'Loan 3'!D1311</f>
        <v/>
      </c>
      <c r="F1296" s="133" t="str">
        <f ca="1">'Loan 4'!D1311</f>
        <v/>
      </c>
      <c r="G1296" s="133" t="str">
        <f ca="1">'Loan 5'!D1311</f>
        <v/>
      </c>
    </row>
    <row r="1297" spans="2:7" ht="15" thickBot="1" x14ac:dyDescent="0.35">
      <c r="B1297" s="132" t="str">
        <f t="shared" ca="1" si="21"/>
        <v/>
      </c>
      <c r="C1297" s="133" t="str">
        <f ca="1">'Loan 1'!D1312</f>
        <v/>
      </c>
      <c r="D1297" s="133" t="str">
        <f ca="1">'Loan 2'!D1312</f>
        <v/>
      </c>
      <c r="E1297" s="133" t="str">
        <f ca="1">'Loan 3'!D1312</f>
        <v/>
      </c>
      <c r="F1297" s="133" t="str">
        <f ca="1">'Loan 4'!D1312</f>
        <v/>
      </c>
      <c r="G1297" s="133" t="str">
        <f ca="1">'Loan 5'!D1312</f>
        <v/>
      </c>
    </row>
    <row r="1298" spans="2:7" ht="15" thickBot="1" x14ac:dyDescent="0.35">
      <c r="B1298" s="132" t="str">
        <f t="shared" ca="1" si="21"/>
        <v/>
      </c>
      <c r="C1298" s="133" t="str">
        <f ca="1">'Loan 1'!D1313</f>
        <v/>
      </c>
      <c r="D1298" s="133" t="str">
        <f ca="1">'Loan 2'!D1313</f>
        <v/>
      </c>
      <c r="E1298" s="133" t="str">
        <f ca="1">'Loan 3'!D1313</f>
        <v/>
      </c>
      <c r="F1298" s="133" t="str">
        <f ca="1">'Loan 4'!D1313</f>
        <v/>
      </c>
      <c r="G1298" s="133" t="str">
        <f ca="1">'Loan 5'!D1313</f>
        <v/>
      </c>
    </row>
    <row r="1299" spans="2:7" ht="15" thickBot="1" x14ac:dyDescent="0.35">
      <c r="B1299" s="132" t="str">
        <f t="shared" ca="1" si="21"/>
        <v/>
      </c>
      <c r="C1299" s="133" t="str">
        <f ca="1">'Loan 1'!D1314</f>
        <v/>
      </c>
      <c r="D1299" s="133" t="str">
        <f ca="1">'Loan 2'!D1314</f>
        <v/>
      </c>
      <c r="E1299" s="133" t="str">
        <f ca="1">'Loan 3'!D1314</f>
        <v/>
      </c>
      <c r="F1299" s="133" t="str">
        <f ca="1">'Loan 4'!D1314</f>
        <v/>
      </c>
      <c r="G1299" s="133" t="str">
        <f ca="1">'Loan 5'!D1314</f>
        <v/>
      </c>
    </row>
    <row r="1300" spans="2:7" ht="15" thickBot="1" x14ac:dyDescent="0.35">
      <c r="B1300" s="132" t="str">
        <f t="shared" ca="1" si="21"/>
        <v/>
      </c>
      <c r="C1300" s="133" t="str">
        <f ca="1">'Loan 1'!D1315</f>
        <v/>
      </c>
      <c r="D1300" s="133" t="str">
        <f ca="1">'Loan 2'!D1315</f>
        <v/>
      </c>
      <c r="E1300" s="133" t="str">
        <f ca="1">'Loan 3'!D1315</f>
        <v/>
      </c>
      <c r="F1300" s="133" t="str">
        <f ca="1">'Loan 4'!D1315</f>
        <v/>
      </c>
      <c r="G1300" s="133" t="str">
        <f ca="1">'Loan 5'!D1315</f>
        <v/>
      </c>
    </row>
    <row r="1301" spans="2:7" ht="15" thickBot="1" x14ac:dyDescent="0.35">
      <c r="B1301" s="132" t="str">
        <f t="shared" ca="1" si="21"/>
        <v/>
      </c>
      <c r="C1301" s="133" t="str">
        <f ca="1">'Loan 1'!D1316</f>
        <v/>
      </c>
      <c r="D1301" s="133" t="str">
        <f ca="1">'Loan 2'!D1316</f>
        <v/>
      </c>
      <c r="E1301" s="133" t="str">
        <f ca="1">'Loan 3'!D1316</f>
        <v/>
      </c>
      <c r="F1301" s="133" t="str">
        <f ca="1">'Loan 4'!D1316</f>
        <v/>
      </c>
      <c r="G1301" s="133" t="str">
        <f ca="1">'Loan 5'!D1316</f>
        <v/>
      </c>
    </row>
    <row r="1302" spans="2:7" ht="15" thickBot="1" x14ac:dyDescent="0.35">
      <c r="B1302" s="132" t="str">
        <f t="shared" ca="1" si="21"/>
        <v/>
      </c>
      <c r="C1302" s="133" t="str">
        <f ca="1">'Loan 1'!D1317</f>
        <v/>
      </c>
      <c r="D1302" s="133" t="str">
        <f ca="1">'Loan 2'!D1317</f>
        <v/>
      </c>
      <c r="E1302" s="133" t="str">
        <f ca="1">'Loan 3'!D1317</f>
        <v/>
      </c>
      <c r="F1302" s="133" t="str">
        <f ca="1">'Loan 4'!D1317</f>
        <v/>
      </c>
      <c r="G1302" s="133" t="str">
        <f ca="1">'Loan 5'!D1317</f>
        <v/>
      </c>
    </row>
    <row r="1303" spans="2:7" ht="15" thickBot="1" x14ac:dyDescent="0.35">
      <c r="B1303" s="132" t="str">
        <f t="shared" ca="1" si="21"/>
        <v/>
      </c>
      <c r="C1303" s="133" t="str">
        <f ca="1">'Loan 1'!D1318</f>
        <v/>
      </c>
      <c r="D1303" s="133" t="str">
        <f ca="1">'Loan 2'!D1318</f>
        <v/>
      </c>
      <c r="E1303" s="133" t="str">
        <f ca="1">'Loan 3'!D1318</f>
        <v/>
      </c>
      <c r="F1303" s="133" t="str">
        <f ca="1">'Loan 4'!D1318</f>
        <v/>
      </c>
      <c r="G1303" s="133" t="str">
        <f ca="1">'Loan 5'!D1318</f>
        <v/>
      </c>
    </row>
    <row r="1304" spans="2:7" ht="15" thickBot="1" x14ac:dyDescent="0.35">
      <c r="B1304" s="132" t="str">
        <f t="shared" ca="1" si="21"/>
        <v/>
      </c>
      <c r="C1304" s="133" t="str">
        <f ca="1">'Loan 1'!D1319</f>
        <v/>
      </c>
      <c r="D1304" s="133" t="str">
        <f ca="1">'Loan 2'!D1319</f>
        <v/>
      </c>
      <c r="E1304" s="133" t="str">
        <f ca="1">'Loan 3'!D1319</f>
        <v/>
      </c>
      <c r="F1304" s="133" t="str">
        <f ca="1">'Loan 4'!D1319</f>
        <v/>
      </c>
      <c r="G1304" s="133" t="str">
        <f ca="1">'Loan 5'!D1319</f>
        <v/>
      </c>
    </row>
    <row r="1305" spans="2:7" ht="15" thickBot="1" x14ac:dyDescent="0.35">
      <c r="B1305" s="132" t="str">
        <f t="shared" ca="1" si="21"/>
        <v/>
      </c>
      <c r="C1305" s="133" t="str">
        <f ca="1">'Loan 1'!D1320</f>
        <v/>
      </c>
      <c r="D1305" s="133" t="str">
        <f ca="1">'Loan 2'!D1320</f>
        <v/>
      </c>
      <c r="E1305" s="133" t="str">
        <f ca="1">'Loan 3'!D1320</f>
        <v/>
      </c>
      <c r="F1305" s="133" t="str">
        <f ca="1">'Loan 4'!D1320</f>
        <v/>
      </c>
      <c r="G1305" s="133" t="str">
        <f ca="1">'Loan 5'!D1320</f>
        <v/>
      </c>
    </row>
    <row r="1306" spans="2:7" ht="15" thickBot="1" x14ac:dyDescent="0.35">
      <c r="B1306" s="132" t="str">
        <f t="shared" ca="1" si="21"/>
        <v/>
      </c>
      <c r="C1306" s="133" t="str">
        <f ca="1">'Loan 1'!D1321</f>
        <v/>
      </c>
      <c r="D1306" s="133" t="str">
        <f ca="1">'Loan 2'!D1321</f>
        <v/>
      </c>
      <c r="E1306" s="133" t="str">
        <f ca="1">'Loan 3'!D1321</f>
        <v/>
      </c>
      <c r="F1306" s="133" t="str">
        <f ca="1">'Loan 4'!D1321</f>
        <v/>
      </c>
      <c r="G1306" s="133" t="str">
        <f ca="1">'Loan 5'!D1321</f>
        <v/>
      </c>
    </row>
    <row r="1307" spans="2:7" ht="15" thickBot="1" x14ac:dyDescent="0.35">
      <c r="B1307" s="132" t="str">
        <f t="shared" ca="1" si="21"/>
        <v/>
      </c>
      <c r="C1307" s="133" t="str">
        <f ca="1">'Loan 1'!D1322</f>
        <v/>
      </c>
      <c r="D1307" s="133" t="str">
        <f ca="1">'Loan 2'!D1322</f>
        <v/>
      </c>
      <c r="E1307" s="133" t="str">
        <f ca="1">'Loan 3'!D1322</f>
        <v/>
      </c>
      <c r="F1307" s="133" t="str">
        <f ca="1">'Loan 4'!D1322</f>
        <v/>
      </c>
      <c r="G1307" s="133" t="str">
        <f ca="1">'Loan 5'!D1322</f>
        <v/>
      </c>
    </row>
    <row r="1308" spans="2:7" ht="15" thickBot="1" x14ac:dyDescent="0.35">
      <c r="B1308" s="132" t="str">
        <f t="shared" ca="1" si="21"/>
        <v/>
      </c>
      <c r="C1308" s="133" t="str">
        <f ca="1">'Loan 1'!D1323</f>
        <v/>
      </c>
      <c r="D1308" s="133" t="str">
        <f ca="1">'Loan 2'!D1323</f>
        <v/>
      </c>
      <c r="E1308" s="133" t="str">
        <f ca="1">'Loan 3'!D1323</f>
        <v/>
      </c>
      <c r="F1308" s="133" t="str">
        <f ca="1">'Loan 4'!D1323</f>
        <v/>
      </c>
      <c r="G1308" s="133" t="str">
        <f ca="1">'Loan 5'!D1323</f>
        <v/>
      </c>
    </row>
    <row r="1309" spans="2:7" ht="15" thickBot="1" x14ac:dyDescent="0.35">
      <c r="B1309" s="132" t="str">
        <f t="shared" ca="1" si="21"/>
        <v/>
      </c>
      <c r="C1309" s="133" t="str">
        <f ca="1">'Loan 1'!D1324</f>
        <v/>
      </c>
      <c r="D1309" s="133" t="str">
        <f ca="1">'Loan 2'!D1324</f>
        <v/>
      </c>
      <c r="E1309" s="133" t="str">
        <f ca="1">'Loan 3'!D1324</f>
        <v/>
      </c>
      <c r="F1309" s="133" t="str">
        <f ca="1">'Loan 4'!D1324</f>
        <v/>
      </c>
      <c r="G1309" s="133" t="str">
        <f ca="1">'Loan 5'!D1324</f>
        <v/>
      </c>
    </row>
    <row r="1310" spans="2:7" ht="15" thickBot="1" x14ac:dyDescent="0.35">
      <c r="B1310" s="132" t="str">
        <f t="shared" ca="1" si="21"/>
        <v/>
      </c>
      <c r="C1310" s="133" t="str">
        <f ca="1">'Loan 1'!D1325</f>
        <v/>
      </c>
      <c r="D1310" s="133" t="str">
        <f ca="1">'Loan 2'!D1325</f>
        <v/>
      </c>
      <c r="E1310" s="133" t="str">
        <f ca="1">'Loan 3'!D1325</f>
        <v/>
      </c>
      <c r="F1310" s="133" t="str">
        <f ca="1">'Loan 4'!D1325</f>
        <v/>
      </c>
      <c r="G1310" s="133" t="str">
        <f ca="1">'Loan 5'!D1325</f>
        <v/>
      </c>
    </row>
    <row r="1311" spans="2:7" ht="15" thickBot="1" x14ac:dyDescent="0.35">
      <c r="B1311" s="132" t="str">
        <f t="shared" ca="1" si="21"/>
        <v/>
      </c>
      <c r="C1311" s="133" t="str">
        <f ca="1">'Loan 1'!D1326</f>
        <v/>
      </c>
      <c r="D1311" s="133" t="str">
        <f ca="1">'Loan 2'!D1326</f>
        <v/>
      </c>
      <c r="E1311" s="133" t="str">
        <f ca="1">'Loan 3'!D1326</f>
        <v/>
      </c>
      <c r="F1311" s="133" t="str">
        <f ca="1">'Loan 4'!D1326</f>
        <v/>
      </c>
      <c r="G1311" s="133" t="str">
        <f ca="1">'Loan 5'!D1326</f>
        <v/>
      </c>
    </row>
    <row r="1312" spans="2:7" ht="15" thickBot="1" x14ac:dyDescent="0.35">
      <c r="B1312" s="132" t="str">
        <f t="shared" ca="1" si="21"/>
        <v/>
      </c>
      <c r="C1312" s="133" t="str">
        <f ca="1">'Loan 1'!D1327</f>
        <v/>
      </c>
      <c r="D1312" s="133" t="str">
        <f ca="1">'Loan 2'!D1327</f>
        <v/>
      </c>
      <c r="E1312" s="133" t="str">
        <f ca="1">'Loan 3'!D1327</f>
        <v/>
      </c>
      <c r="F1312" s="133" t="str">
        <f ca="1">'Loan 4'!D1327</f>
        <v/>
      </c>
      <c r="G1312" s="133" t="str">
        <f ca="1">'Loan 5'!D1327</f>
        <v/>
      </c>
    </row>
    <row r="1313" spans="2:7" ht="15" thickBot="1" x14ac:dyDescent="0.35">
      <c r="B1313" s="132" t="str">
        <f t="shared" ca="1" si="21"/>
        <v/>
      </c>
      <c r="C1313" s="133" t="str">
        <f ca="1">'Loan 1'!D1328</f>
        <v/>
      </c>
      <c r="D1313" s="133" t="str">
        <f ca="1">'Loan 2'!D1328</f>
        <v/>
      </c>
      <c r="E1313" s="133" t="str">
        <f ca="1">'Loan 3'!D1328</f>
        <v/>
      </c>
      <c r="F1313" s="133" t="str">
        <f ca="1">'Loan 4'!D1328</f>
        <v/>
      </c>
      <c r="G1313" s="133" t="str">
        <f ca="1">'Loan 5'!D1328</f>
        <v/>
      </c>
    </row>
    <row r="1314" spans="2:7" ht="15" thickBot="1" x14ac:dyDescent="0.35">
      <c r="B1314" s="132" t="str">
        <f t="shared" ca="1" si="21"/>
        <v/>
      </c>
      <c r="C1314" s="133" t="str">
        <f ca="1">'Loan 1'!D1329</f>
        <v/>
      </c>
      <c r="D1314" s="133" t="str">
        <f ca="1">'Loan 2'!D1329</f>
        <v/>
      </c>
      <c r="E1314" s="133" t="str">
        <f ca="1">'Loan 3'!D1329</f>
        <v/>
      </c>
      <c r="F1314" s="133" t="str">
        <f ca="1">'Loan 4'!D1329</f>
        <v/>
      </c>
      <c r="G1314" s="133" t="str">
        <f ca="1">'Loan 5'!D1329</f>
        <v/>
      </c>
    </row>
    <row r="1315" spans="2:7" ht="15" thickBot="1" x14ac:dyDescent="0.35">
      <c r="B1315" s="132" t="str">
        <f t="shared" ca="1" si="21"/>
        <v/>
      </c>
      <c r="C1315" s="133" t="str">
        <f ca="1">'Loan 1'!D1330</f>
        <v/>
      </c>
      <c r="D1315" s="133" t="str">
        <f ca="1">'Loan 2'!D1330</f>
        <v/>
      </c>
      <c r="E1315" s="133" t="str">
        <f ca="1">'Loan 3'!D1330</f>
        <v/>
      </c>
      <c r="F1315" s="133" t="str">
        <f ca="1">'Loan 4'!D1330</f>
        <v/>
      </c>
      <c r="G1315" s="133" t="str">
        <f ca="1">'Loan 5'!D1330</f>
        <v/>
      </c>
    </row>
    <row r="1316" spans="2:7" ht="15" thickBot="1" x14ac:dyDescent="0.35">
      <c r="B1316" s="132" t="str">
        <f t="shared" ca="1" si="21"/>
        <v/>
      </c>
      <c r="C1316" s="133" t="str">
        <f ca="1">'Loan 1'!D1331</f>
        <v/>
      </c>
      <c r="D1316" s="133" t="str">
        <f ca="1">'Loan 2'!D1331</f>
        <v/>
      </c>
      <c r="E1316" s="133" t="str">
        <f ca="1">'Loan 3'!D1331</f>
        <v/>
      </c>
      <c r="F1316" s="133" t="str">
        <f ca="1">'Loan 4'!D1331</f>
        <v/>
      </c>
      <c r="G1316" s="133" t="str">
        <f ca="1">'Loan 5'!D1331</f>
        <v/>
      </c>
    </row>
    <row r="1317" spans="2:7" ht="15" thickBot="1" x14ac:dyDescent="0.35">
      <c r="B1317" s="132" t="str">
        <f t="shared" ca="1" si="21"/>
        <v/>
      </c>
      <c r="C1317" s="133" t="str">
        <f ca="1">'Loan 1'!D1332</f>
        <v/>
      </c>
      <c r="D1317" s="133" t="str">
        <f ca="1">'Loan 2'!D1332</f>
        <v/>
      </c>
      <c r="E1317" s="133" t="str">
        <f ca="1">'Loan 3'!D1332</f>
        <v/>
      </c>
      <c r="F1317" s="133" t="str">
        <f ca="1">'Loan 4'!D1332</f>
        <v/>
      </c>
      <c r="G1317" s="133" t="str">
        <f ca="1">'Loan 5'!D1332</f>
        <v/>
      </c>
    </row>
    <row r="1318" spans="2:7" ht="15" thickBot="1" x14ac:dyDescent="0.35">
      <c r="B1318" s="132" t="str">
        <f t="shared" ca="1" si="21"/>
        <v/>
      </c>
      <c r="C1318" s="133" t="str">
        <f ca="1">'Loan 1'!D1333</f>
        <v/>
      </c>
      <c r="D1318" s="133" t="str">
        <f ca="1">'Loan 2'!D1333</f>
        <v/>
      </c>
      <c r="E1318" s="133" t="str">
        <f ca="1">'Loan 3'!D1333</f>
        <v/>
      </c>
      <c r="F1318" s="133" t="str">
        <f ca="1">'Loan 4'!D1333</f>
        <v/>
      </c>
      <c r="G1318" s="133" t="str">
        <f ca="1">'Loan 5'!D1333</f>
        <v/>
      </c>
    </row>
    <row r="1319" spans="2:7" ht="15" thickBot="1" x14ac:dyDescent="0.35">
      <c r="B1319" s="132" t="str">
        <f t="shared" ca="1" si="21"/>
        <v/>
      </c>
      <c r="C1319" s="133" t="str">
        <f ca="1">'Loan 1'!D1334</f>
        <v/>
      </c>
      <c r="D1319" s="133" t="str">
        <f ca="1">'Loan 2'!D1334</f>
        <v/>
      </c>
      <c r="E1319" s="133" t="str">
        <f ca="1">'Loan 3'!D1334</f>
        <v/>
      </c>
      <c r="F1319" s="133" t="str">
        <f ca="1">'Loan 4'!D1334</f>
        <v/>
      </c>
      <c r="G1319" s="133" t="str">
        <f ca="1">'Loan 5'!D1334</f>
        <v/>
      </c>
    </row>
    <row r="1320" spans="2:7" ht="15" thickBot="1" x14ac:dyDescent="0.35">
      <c r="B1320" s="132" t="str">
        <f t="shared" ca="1" si="21"/>
        <v/>
      </c>
      <c r="C1320" s="133" t="str">
        <f ca="1">'Loan 1'!D1335</f>
        <v/>
      </c>
      <c r="D1320" s="133" t="str">
        <f ca="1">'Loan 2'!D1335</f>
        <v/>
      </c>
      <c r="E1320" s="133" t="str">
        <f ca="1">'Loan 3'!D1335</f>
        <v/>
      </c>
      <c r="F1320" s="133" t="str">
        <f ca="1">'Loan 4'!D1335</f>
        <v/>
      </c>
      <c r="G1320" s="133" t="str">
        <f ca="1">'Loan 5'!D1335</f>
        <v/>
      </c>
    </row>
    <row r="1321" spans="2:7" ht="15" thickBot="1" x14ac:dyDescent="0.35">
      <c r="B1321" s="132" t="str">
        <f t="shared" ca="1" si="21"/>
        <v/>
      </c>
      <c r="C1321" s="133" t="str">
        <f ca="1">'Loan 1'!D1336</f>
        <v/>
      </c>
      <c r="D1321" s="133" t="str">
        <f ca="1">'Loan 2'!D1336</f>
        <v/>
      </c>
      <c r="E1321" s="133" t="str">
        <f ca="1">'Loan 3'!D1336</f>
        <v/>
      </c>
      <c r="F1321" s="133" t="str">
        <f ca="1">'Loan 4'!D1336</f>
        <v/>
      </c>
      <c r="G1321" s="133" t="str">
        <f ca="1">'Loan 5'!D1336</f>
        <v/>
      </c>
    </row>
    <row r="1322" spans="2:7" ht="15" thickBot="1" x14ac:dyDescent="0.35">
      <c r="B1322" s="132" t="str">
        <f t="shared" ca="1" si="21"/>
        <v/>
      </c>
      <c r="C1322" s="133" t="str">
        <f ca="1">'Loan 1'!D1337</f>
        <v/>
      </c>
      <c r="D1322" s="133" t="str">
        <f ca="1">'Loan 2'!D1337</f>
        <v/>
      </c>
      <c r="E1322" s="133" t="str">
        <f ca="1">'Loan 3'!D1337</f>
        <v/>
      </c>
      <c r="F1322" s="133" t="str">
        <f ca="1">'Loan 4'!D1337</f>
        <v/>
      </c>
      <c r="G1322" s="133" t="str">
        <f ca="1">'Loan 5'!D1337</f>
        <v/>
      </c>
    </row>
    <row r="1323" spans="2:7" ht="15" thickBot="1" x14ac:dyDescent="0.35">
      <c r="B1323" s="132" t="str">
        <f t="shared" ca="1" si="21"/>
        <v/>
      </c>
      <c r="C1323" s="133" t="str">
        <f ca="1">'Loan 1'!D1338</f>
        <v/>
      </c>
      <c r="D1323" s="133" t="str">
        <f ca="1">'Loan 2'!D1338</f>
        <v/>
      </c>
      <c r="E1323" s="133" t="str">
        <f ca="1">'Loan 3'!D1338</f>
        <v/>
      </c>
      <c r="F1323" s="133" t="str">
        <f ca="1">'Loan 4'!D1338</f>
        <v/>
      </c>
      <c r="G1323" s="133" t="str">
        <f ca="1">'Loan 5'!D1338</f>
        <v/>
      </c>
    </row>
    <row r="1324" spans="2:7" ht="15" thickBot="1" x14ac:dyDescent="0.35">
      <c r="B1324" s="132" t="str">
        <f t="shared" ca="1" si="21"/>
        <v/>
      </c>
      <c r="C1324" s="133" t="str">
        <f ca="1">'Loan 1'!D1339</f>
        <v/>
      </c>
      <c r="D1324" s="133" t="str">
        <f ca="1">'Loan 2'!D1339</f>
        <v/>
      </c>
      <c r="E1324" s="133" t="str">
        <f ca="1">'Loan 3'!D1339</f>
        <v/>
      </c>
      <c r="F1324" s="133" t="str">
        <f ca="1">'Loan 4'!D1339</f>
        <v/>
      </c>
      <c r="G1324" s="133" t="str">
        <f ca="1">'Loan 5'!D1339</f>
        <v/>
      </c>
    </row>
    <row r="1325" spans="2:7" ht="15" thickBot="1" x14ac:dyDescent="0.35">
      <c r="B1325" s="132" t="str">
        <f t="shared" ca="1" si="21"/>
        <v/>
      </c>
      <c r="C1325" s="133" t="str">
        <f ca="1">'Loan 1'!D1340</f>
        <v/>
      </c>
      <c r="D1325" s="133" t="str">
        <f ca="1">'Loan 2'!D1340</f>
        <v/>
      </c>
      <c r="E1325" s="133" t="str">
        <f ca="1">'Loan 3'!D1340</f>
        <v/>
      </c>
      <c r="F1325" s="133" t="str">
        <f ca="1">'Loan 4'!D1340</f>
        <v/>
      </c>
      <c r="G1325" s="133" t="str">
        <f ca="1">'Loan 5'!D1340</f>
        <v/>
      </c>
    </row>
    <row r="1326" spans="2:7" ht="15" thickBot="1" x14ac:dyDescent="0.35">
      <c r="B1326" s="132" t="str">
        <f t="shared" ca="1" si="21"/>
        <v/>
      </c>
      <c r="C1326" s="133" t="str">
        <f ca="1">'Loan 1'!D1341</f>
        <v/>
      </c>
      <c r="D1326" s="133" t="str">
        <f ca="1">'Loan 2'!D1341</f>
        <v/>
      </c>
      <c r="E1326" s="133" t="str">
        <f ca="1">'Loan 3'!D1341</f>
        <v/>
      </c>
      <c r="F1326" s="133" t="str">
        <f ca="1">'Loan 4'!D1341</f>
        <v/>
      </c>
      <c r="G1326" s="133" t="str">
        <f ca="1">'Loan 5'!D1341</f>
        <v/>
      </c>
    </row>
    <row r="1327" spans="2:7" ht="15" thickBot="1" x14ac:dyDescent="0.35">
      <c r="B1327" s="132" t="str">
        <f t="shared" ca="1" si="21"/>
        <v/>
      </c>
      <c r="C1327" s="133" t="str">
        <f ca="1">'Loan 1'!D1342</f>
        <v/>
      </c>
      <c r="D1327" s="133" t="str">
        <f ca="1">'Loan 2'!D1342</f>
        <v/>
      </c>
      <c r="E1327" s="133" t="str">
        <f ca="1">'Loan 3'!D1342</f>
        <v/>
      </c>
      <c r="F1327" s="133" t="str">
        <f ca="1">'Loan 4'!D1342</f>
        <v/>
      </c>
      <c r="G1327" s="133" t="str">
        <f ca="1">'Loan 5'!D1342</f>
        <v/>
      </c>
    </row>
    <row r="1328" spans="2:7" ht="15" thickBot="1" x14ac:dyDescent="0.35">
      <c r="B1328" s="132" t="str">
        <f t="shared" ca="1" si="21"/>
        <v/>
      </c>
      <c r="C1328" s="133" t="str">
        <f ca="1">'Loan 1'!D1343</f>
        <v/>
      </c>
      <c r="D1328" s="133" t="str">
        <f ca="1">'Loan 2'!D1343</f>
        <v/>
      </c>
      <c r="E1328" s="133" t="str">
        <f ca="1">'Loan 3'!D1343</f>
        <v/>
      </c>
      <c r="F1328" s="133" t="str">
        <f ca="1">'Loan 4'!D1343</f>
        <v/>
      </c>
      <c r="G1328" s="133" t="str">
        <f ca="1">'Loan 5'!D1343</f>
        <v/>
      </c>
    </row>
    <row r="1329" spans="2:7" ht="15" thickBot="1" x14ac:dyDescent="0.35">
      <c r="B1329" s="132" t="str">
        <f t="shared" ca="1" si="21"/>
        <v/>
      </c>
      <c r="C1329" s="133" t="str">
        <f ca="1">'Loan 1'!D1344</f>
        <v/>
      </c>
      <c r="D1329" s="133" t="str">
        <f ca="1">'Loan 2'!D1344</f>
        <v/>
      </c>
      <c r="E1329" s="133" t="str">
        <f ca="1">'Loan 3'!D1344</f>
        <v/>
      </c>
      <c r="F1329" s="133" t="str">
        <f ca="1">'Loan 4'!D1344</f>
        <v/>
      </c>
      <c r="G1329" s="133" t="str">
        <f ca="1">'Loan 5'!D1344</f>
        <v/>
      </c>
    </row>
    <row r="1330" spans="2:7" ht="15" thickBot="1" x14ac:dyDescent="0.35">
      <c r="B1330" s="132" t="str">
        <f t="shared" ca="1" si="21"/>
        <v/>
      </c>
      <c r="C1330" s="133" t="str">
        <f ca="1">'Loan 1'!D1345</f>
        <v/>
      </c>
      <c r="D1330" s="133" t="str">
        <f ca="1">'Loan 2'!D1345</f>
        <v/>
      </c>
      <c r="E1330" s="133" t="str">
        <f ca="1">'Loan 3'!D1345</f>
        <v/>
      </c>
      <c r="F1330" s="133" t="str">
        <f ca="1">'Loan 4'!D1345</f>
        <v/>
      </c>
      <c r="G1330" s="133" t="str">
        <f ca="1">'Loan 5'!D1345</f>
        <v/>
      </c>
    </row>
    <row r="1331" spans="2:7" ht="15" thickBot="1" x14ac:dyDescent="0.35">
      <c r="B1331" s="132" t="str">
        <f t="shared" ca="1" si="21"/>
        <v/>
      </c>
      <c r="C1331" s="133" t="str">
        <f ca="1">'Loan 1'!D1346</f>
        <v/>
      </c>
      <c r="D1331" s="133" t="str">
        <f ca="1">'Loan 2'!D1346</f>
        <v/>
      </c>
      <c r="E1331" s="133" t="str">
        <f ca="1">'Loan 3'!D1346</f>
        <v/>
      </c>
      <c r="F1331" s="133" t="str">
        <f ca="1">'Loan 4'!D1346</f>
        <v/>
      </c>
      <c r="G1331" s="133" t="str">
        <f ca="1">'Loan 5'!D1346</f>
        <v/>
      </c>
    </row>
    <row r="1332" spans="2:7" ht="15" thickBot="1" x14ac:dyDescent="0.35">
      <c r="B1332" s="132" t="str">
        <f t="shared" ca="1" si="21"/>
        <v/>
      </c>
      <c r="C1332" s="133" t="str">
        <f ca="1">'Loan 1'!D1347</f>
        <v/>
      </c>
      <c r="D1332" s="133" t="str">
        <f ca="1">'Loan 2'!D1347</f>
        <v/>
      </c>
      <c r="E1332" s="133" t="str">
        <f ca="1">'Loan 3'!D1347</f>
        <v/>
      </c>
      <c r="F1332" s="133" t="str">
        <f ca="1">'Loan 4'!D1347</f>
        <v/>
      </c>
      <c r="G1332" s="133" t="str">
        <f ca="1">'Loan 5'!D1347</f>
        <v/>
      </c>
    </row>
    <row r="1333" spans="2:7" ht="15" thickBot="1" x14ac:dyDescent="0.35">
      <c r="B1333" s="132" t="str">
        <f t="shared" ca="1" si="21"/>
        <v/>
      </c>
      <c r="C1333" s="133" t="str">
        <f ca="1">'Loan 1'!D1348</f>
        <v/>
      </c>
      <c r="D1333" s="133" t="str">
        <f ca="1">'Loan 2'!D1348</f>
        <v/>
      </c>
      <c r="E1333" s="133" t="str">
        <f ca="1">'Loan 3'!D1348</f>
        <v/>
      </c>
      <c r="F1333" s="133" t="str">
        <f ca="1">'Loan 4'!D1348</f>
        <v/>
      </c>
      <c r="G1333" s="133" t="str">
        <f ca="1">'Loan 5'!D1348</f>
        <v/>
      </c>
    </row>
    <row r="1334" spans="2:7" ht="15" thickBot="1" x14ac:dyDescent="0.35">
      <c r="B1334" s="132" t="str">
        <f t="shared" ca="1" si="21"/>
        <v/>
      </c>
      <c r="C1334" s="133" t="str">
        <f ca="1">'Loan 1'!D1349</f>
        <v/>
      </c>
      <c r="D1334" s="133" t="str">
        <f ca="1">'Loan 2'!D1349</f>
        <v/>
      </c>
      <c r="E1334" s="133" t="str">
        <f ca="1">'Loan 3'!D1349</f>
        <v/>
      </c>
      <c r="F1334" s="133" t="str">
        <f ca="1">'Loan 4'!D1349</f>
        <v/>
      </c>
      <c r="G1334" s="133" t="str">
        <f ca="1">'Loan 5'!D1349</f>
        <v/>
      </c>
    </row>
    <row r="1335" spans="2:7" ht="15" thickBot="1" x14ac:dyDescent="0.35">
      <c r="B1335" s="132" t="str">
        <f t="shared" ca="1" si="21"/>
        <v/>
      </c>
      <c r="C1335" s="133" t="str">
        <f ca="1">'Loan 1'!D1350</f>
        <v/>
      </c>
      <c r="D1335" s="133" t="str">
        <f ca="1">'Loan 2'!D1350</f>
        <v/>
      </c>
      <c r="E1335" s="133" t="str">
        <f ca="1">'Loan 3'!D1350</f>
        <v/>
      </c>
      <c r="F1335" s="133" t="str">
        <f ca="1">'Loan 4'!D1350</f>
        <v/>
      </c>
      <c r="G1335" s="133" t="str">
        <f ca="1">'Loan 5'!D1350</f>
        <v/>
      </c>
    </row>
    <row r="1336" spans="2:7" ht="15" thickBot="1" x14ac:dyDescent="0.35">
      <c r="B1336" s="132" t="str">
        <f t="shared" ca="1" si="21"/>
        <v/>
      </c>
      <c r="C1336" s="133" t="str">
        <f ca="1">'Loan 1'!D1351</f>
        <v/>
      </c>
      <c r="D1336" s="133" t="str">
        <f ca="1">'Loan 2'!D1351</f>
        <v/>
      </c>
      <c r="E1336" s="133" t="str">
        <f ca="1">'Loan 3'!D1351</f>
        <v/>
      </c>
      <c r="F1336" s="133" t="str">
        <f ca="1">'Loan 4'!D1351</f>
        <v/>
      </c>
      <c r="G1336" s="133" t="str">
        <f ca="1">'Loan 5'!D1351</f>
        <v/>
      </c>
    </row>
    <row r="1337" spans="2:7" ht="15" thickBot="1" x14ac:dyDescent="0.35">
      <c r="B1337" s="132" t="str">
        <f t="shared" ca="1" si="21"/>
        <v/>
      </c>
      <c r="C1337" s="133" t="str">
        <f ca="1">'Loan 1'!D1352</f>
        <v/>
      </c>
      <c r="D1337" s="133" t="str">
        <f ca="1">'Loan 2'!D1352</f>
        <v/>
      </c>
      <c r="E1337" s="133" t="str">
        <f ca="1">'Loan 3'!D1352</f>
        <v/>
      </c>
      <c r="F1337" s="133" t="str">
        <f ca="1">'Loan 4'!D1352</f>
        <v/>
      </c>
      <c r="G1337" s="133" t="str">
        <f ca="1">'Loan 5'!D1352</f>
        <v/>
      </c>
    </row>
    <row r="1338" spans="2:7" ht="15" thickBot="1" x14ac:dyDescent="0.35">
      <c r="B1338" s="132" t="str">
        <f t="shared" ca="1" si="21"/>
        <v/>
      </c>
      <c r="C1338" s="133" t="str">
        <f ca="1">'Loan 1'!D1353</f>
        <v/>
      </c>
      <c r="D1338" s="133" t="str">
        <f ca="1">'Loan 2'!D1353</f>
        <v/>
      </c>
      <c r="E1338" s="133" t="str">
        <f ca="1">'Loan 3'!D1353</f>
        <v/>
      </c>
      <c r="F1338" s="133" t="str">
        <f ca="1">'Loan 4'!D1353</f>
        <v/>
      </c>
      <c r="G1338" s="133" t="str">
        <f ca="1">'Loan 5'!D1353</f>
        <v/>
      </c>
    </row>
    <row r="1339" spans="2:7" ht="15" thickBot="1" x14ac:dyDescent="0.35">
      <c r="B1339" s="132" t="str">
        <f t="shared" ca="1" si="21"/>
        <v/>
      </c>
      <c r="C1339" s="133" t="str">
        <f ca="1">'Loan 1'!D1354</f>
        <v/>
      </c>
      <c r="D1339" s="133" t="str">
        <f ca="1">'Loan 2'!D1354</f>
        <v/>
      </c>
      <c r="E1339" s="133" t="str">
        <f ca="1">'Loan 3'!D1354</f>
        <v/>
      </c>
      <c r="F1339" s="133" t="str">
        <f ca="1">'Loan 4'!D1354</f>
        <v/>
      </c>
      <c r="G1339" s="133" t="str">
        <f ca="1">'Loan 5'!D1354</f>
        <v/>
      </c>
    </row>
    <row r="1340" spans="2:7" ht="15" thickBot="1" x14ac:dyDescent="0.35">
      <c r="B1340" s="132" t="str">
        <f t="shared" ca="1" si="21"/>
        <v/>
      </c>
      <c r="C1340" s="133" t="str">
        <f ca="1">'Loan 1'!D1355</f>
        <v/>
      </c>
      <c r="D1340" s="133" t="str">
        <f ca="1">'Loan 2'!D1355</f>
        <v/>
      </c>
      <c r="E1340" s="133" t="str">
        <f ca="1">'Loan 3'!D1355</f>
        <v/>
      </c>
      <c r="F1340" s="133" t="str">
        <f ca="1">'Loan 4'!D1355</f>
        <v/>
      </c>
      <c r="G1340" s="133" t="str">
        <f ca="1">'Loan 5'!D1355</f>
        <v/>
      </c>
    </row>
    <row r="1341" spans="2:7" ht="15" thickBot="1" x14ac:dyDescent="0.35">
      <c r="B1341" s="132" t="str">
        <f t="shared" ca="1" si="21"/>
        <v/>
      </c>
      <c r="C1341" s="133" t="str">
        <f ca="1">'Loan 1'!D1356</f>
        <v/>
      </c>
      <c r="D1341" s="133" t="str">
        <f ca="1">'Loan 2'!D1356</f>
        <v/>
      </c>
      <c r="E1341" s="133" t="str">
        <f ca="1">'Loan 3'!D1356</f>
        <v/>
      </c>
      <c r="F1341" s="133" t="str">
        <f ca="1">'Loan 4'!D1356</f>
        <v/>
      </c>
      <c r="G1341" s="133" t="str">
        <f ca="1">'Loan 5'!D1356</f>
        <v/>
      </c>
    </row>
    <row r="1342" spans="2:7" ht="15" thickBot="1" x14ac:dyDescent="0.35">
      <c r="B1342" s="132" t="str">
        <f t="shared" ca="1" si="21"/>
        <v/>
      </c>
      <c r="C1342" s="133" t="str">
        <f ca="1">'Loan 1'!D1357</f>
        <v/>
      </c>
      <c r="D1342" s="133" t="str">
        <f ca="1">'Loan 2'!D1357</f>
        <v/>
      </c>
      <c r="E1342" s="133" t="str">
        <f ca="1">'Loan 3'!D1357</f>
        <v/>
      </c>
      <c r="F1342" s="133" t="str">
        <f ca="1">'Loan 4'!D1357</f>
        <v/>
      </c>
      <c r="G1342" s="133" t="str">
        <f ca="1">'Loan 5'!D1357</f>
        <v/>
      </c>
    </row>
    <row r="1343" spans="2:7" ht="15" thickBot="1" x14ac:dyDescent="0.35">
      <c r="B1343" s="132" t="str">
        <f t="shared" ca="1" si="21"/>
        <v/>
      </c>
      <c r="C1343" s="133" t="str">
        <f ca="1">'Loan 1'!D1358</f>
        <v/>
      </c>
      <c r="D1343" s="133" t="str">
        <f ca="1">'Loan 2'!D1358</f>
        <v/>
      </c>
      <c r="E1343" s="133" t="str">
        <f ca="1">'Loan 3'!D1358</f>
        <v/>
      </c>
      <c r="F1343" s="133" t="str">
        <f ca="1">'Loan 4'!D1358</f>
        <v/>
      </c>
      <c r="G1343" s="133" t="str">
        <f ca="1">'Loan 5'!D1358</f>
        <v/>
      </c>
    </row>
    <row r="1344" spans="2:7" ht="15" thickBot="1" x14ac:dyDescent="0.35">
      <c r="B1344" s="132" t="str">
        <f t="shared" ca="1" si="21"/>
        <v/>
      </c>
      <c r="C1344" s="133" t="str">
        <f ca="1">'Loan 1'!D1359</f>
        <v/>
      </c>
      <c r="D1344" s="133" t="str">
        <f ca="1">'Loan 2'!D1359</f>
        <v/>
      </c>
      <c r="E1344" s="133" t="str">
        <f ca="1">'Loan 3'!D1359</f>
        <v/>
      </c>
      <c r="F1344" s="133" t="str">
        <f ca="1">'Loan 4'!D1359</f>
        <v/>
      </c>
      <c r="G1344" s="133" t="str">
        <f ca="1">'Loan 5'!D1359</f>
        <v/>
      </c>
    </row>
    <row r="1345" spans="2:7" ht="15" thickBot="1" x14ac:dyDescent="0.35">
      <c r="B1345" s="132" t="str">
        <f t="shared" ca="1" si="21"/>
        <v/>
      </c>
      <c r="C1345" s="133" t="str">
        <f ca="1">'Loan 1'!D1360</f>
        <v/>
      </c>
      <c r="D1345" s="133" t="str">
        <f ca="1">'Loan 2'!D1360</f>
        <v/>
      </c>
      <c r="E1345" s="133" t="str">
        <f ca="1">'Loan 3'!D1360</f>
        <v/>
      </c>
      <c r="F1345" s="133" t="str">
        <f ca="1">'Loan 4'!D1360</f>
        <v/>
      </c>
      <c r="G1345" s="133" t="str">
        <f ca="1">'Loan 5'!D1360</f>
        <v/>
      </c>
    </row>
    <row r="1346" spans="2:7" ht="15" thickBot="1" x14ac:dyDescent="0.35">
      <c r="B1346" s="132" t="str">
        <f t="shared" ca="1" si="21"/>
        <v/>
      </c>
      <c r="C1346" s="133" t="str">
        <f ca="1">'Loan 1'!D1361</f>
        <v/>
      </c>
      <c r="D1346" s="133" t="str">
        <f ca="1">'Loan 2'!D1361</f>
        <v/>
      </c>
      <c r="E1346" s="133" t="str">
        <f ca="1">'Loan 3'!D1361</f>
        <v/>
      </c>
      <c r="F1346" s="133" t="str">
        <f ca="1">'Loan 4'!D1361</f>
        <v/>
      </c>
      <c r="G1346" s="133" t="str">
        <f ca="1">'Loan 5'!D1361</f>
        <v/>
      </c>
    </row>
    <row r="1347" spans="2:7" ht="15" thickBot="1" x14ac:dyDescent="0.35">
      <c r="B1347" s="132" t="str">
        <f t="shared" ca="1" si="21"/>
        <v/>
      </c>
      <c r="C1347" s="133" t="str">
        <f ca="1">'Loan 1'!D1362</f>
        <v/>
      </c>
      <c r="D1347" s="133" t="str">
        <f ca="1">'Loan 2'!D1362</f>
        <v/>
      </c>
      <c r="E1347" s="133" t="str">
        <f ca="1">'Loan 3'!D1362</f>
        <v/>
      </c>
      <c r="F1347" s="133" t="str">
        <f ca="1">'Loan 4'!D1362</f>
        <v/>
      </c>
      <c r="G1347" s="133" t="str">
        <f ca="1">'Loan 5'!D1362</f>
        <v/>
      </c>
    </row>
    <row r="1348" spans="2:7" ht="15" thickBot="1" x14ac:dyDescent="0.35">
      <c r="B1348" s="132" t="str">
        <f t="shared" ca="1" si="21"/>
        <v/>
      </c>
      <c r="C1348" s="133" t="str">
        <f ca="1">'Loan 1'!D1363</f>
        <v/>
      </c>
      <c r="D1348" s="133" t="str">
        <f ca="1">'Loan 2'!D1363</f>
        <v/>
      </c>
      <c r="E1348" s="133" t="str">
        <f ca="1">'Loan 3'!D1363</f>
        <v/>
      </c>
      <c r="F1348" s="133" t="str">
        <f ca="1">'Loan 4'!D1363</f>
        <v/>
      </c>
      <c r="G1348" s="133" t="str">
        <f ca="1">'Loan 5'!D1363</f>
        <v/>
      </c>
    </row>
    <row r="1349" spans="2:7" ht="15" thickBot="1" x14ac:dyDescent="0.35">
      <c r="B1349" s="132" t="str">
        <f t="shared" ca="1" si="21"/>
        <v/>
      </c>
      <c r="C1349" s="133" t="str">
        <f ca="1">'Loan 1'!D1364</f>
        <v/>
      </c>
      <c r="D1349" s="133" t="str">
        <f ca="1">'Loan 2'!D1364</f>
        <v/>
      </c>
      <c r="E1349" s="133" t="str">
        <f ca="1">'Loan 3'!D1364</f>
        <v/>
      </c>
      <c r="F1349" s="133" t="str">
        <f ca="1">'Loan 4'!D1364</f>
        <v/>
      </c>
      <c r="G1349" s="133" t="str">
        <f ca="1">'Loan 5'!D1364</f>
        <v/>
      </c>
    </row>
    <row r="1350" spans="2:7" ht="15" thickBot="1" x14ac:dyDescent="0.35">
      <c r="B1350" s="132" t="str">
        <f t="shared" ca="1" si="21"/>
        <v/>
      </c>
      <c r="C1350" s="133" t="str">
        <f ca="1">'Loan 1'!D1365</f>
        <v/>
      </c>
      <c r="D1350" s="133" t="str">
        <f ca="1">'Loan 2'!D1365</f>
        <v/>
      </c>
      <c r="E1350" s="133" t="str">
        <f ca="1">'Loan 3'!D1365</f>
        <v/>
      </c>
      <c r="F1350" s="133" t="str">
        <f ca="1">'Loan 4'!D1365</f>
        <v/>
      </c>
      <c r="G1350" s="133" t="str">
        <f ca="1">'Loan 5'!D1365</f>
        <v/>
      </c>
    </row>
    <row r="1351" spans="2:7" ht="15" thickBot="1" x14ac:dyDescent="0.35">
      <c r="B1351" s="132" t="str">
        <f t="shared" ca="1" si="21"/>
        <v/>
      </c>
      <c r="C1351" s="133" t="str">
        <f ca="1">'Loan 1'!D1366</f>
        <v/>
      </c>
      <c r="D1351" s="133" t="str">
        <f ca="1">'Loan 2'!D1366</f>
        <v/>
      </c>
      <c r="E1351" s="133" t="str">
        <f ca="1">'Loan 3'!D1366</f>
        <v/>
      </c>
      <c r="F1351" s="133" t="str">
        <f ca="1">'Loan 4'!D1366</f>
        <v/>
      </c>
      <c r="G1351" s="133" t="str">
        <f ca="1">'Loan 5'!D1366</f>
        <v/>
      </c>
    </row>
    <row r="1352" spans="2:7" ht="15" thickBot="1" x14ac:dyDescent="0.35">
      <c r="B1352" s="132" t="str">
        <f t="shared" ca="1" si="21"/>
        <v/>
      </c>
      <c r="C1352" s="133" t="str">
        <f ca="1">'Loan 1'!D1367</f>
        <v/>
      </c>
      <c r="D1352" s="133" t="str">
        <f ca="1">'Loan 2'!D1367</f>
        <v/>
      </c>
      <c r="E1352" s="133" t="str">
        <f ca="1">'Loan 3'!D1367</f>
        <v/>
      </c>
      <c r="F1352" s="133" t="str">
        <f ca="1">'Loan 4'!D1367</f>
        <v/>
      </c>
      <c r="G1352" s="133" t="str">
        <f ca="1">'Loan 5'!D1367</f>
        <v/>
      </c>
    </row>
    <row r="1353" spans="2:7" ht="15" thickBot="1" x14ac:dyDescent="0.35">
      <c r="B1353" s="132" t="str">
        <f t="shared" ca="1" si="21"/>
        <v/>
      </c>
      <c r="C1353" s="133" t="str">
        <f ca="1">'Loan 1'!D1368</f>
        <v/>
      </c>
      <c r="D1353" s="133" t="str">
        <f ca="1">'Loan 2'!D1368</f>
        <v/>
      </c>
      <c r="E1353" s="133" t="str">
        <f ca="1">'Loan 3'!D1368</f>
        <v/>
      </c>
      <c r="F1353" s="133" t="str">
        <f ca="1">'Loan 4'!D1368</f>
        <v/>
      </c>
      <c r="G1353" s="133" t="str">
        <f ca="1">'Loan 5'!D1368</f>
        <v/>
      </c>
    </row>
    <row r="1354" spans="2:7" ht="15" thickBot="1" x14ac:dyDescent="0.35">
      <c r="B1354" s="132" t="str">
        <f t="shared" ca="1" si="21"/>
        <v/>
      </c>
      <c r="C1354" s="133" t="str">
        <f ca="1">'Loan 1'!D1369</f>
        <v/>
      </c>
      <c r="D1354" s="133" t="str">
        <f ca="1">'Loan 2'!D1369</f>
        <v/>
      </c>
      <c r="E1354" s="133" t="str">
        <f ca="1">'Loan 3'!D1369</f>
        <v/>
      </c>
      <c r="F1354" s="133" t="str">
        <f ca="1">'Loan 4'!D1369</f>
        <v/>
      </c>
      <c r="G1354" s="133" t="str">
        <f ca="1">'Loan 5'!D1369</f>
        <v/>
      </c>
    </row>
    <row r="1355" spans="2:7" ht="15" thickBot="1" x14ac:dyDescent="0.35">
      <c r="B1355" s="132" t="str">
        <f t="shared" ref="B1355:B1418" ca="1" si="22">IF(AND(C1355="",D1355="",E1355="",F1355="",G1355=""),"",B1354+1)</f>
        <v/>
      </c>
      <c r="C1355" s="133" t="str">
        <f ca="1">'Loan 1'!D1370</f>
        <v/>
      </c>
      <c r="D1355" s="133" t="str">
        <f ca="1">'Loan 2'!D1370</f>
        <v/>
      </c>
      <c r="E1355" s="133" t="str">
        <f ca="1">'Loan 3'!D1370</f>
        <v/>
      </c>
      <c r="F1355" s="133" t="str">
        <f ca="1">'Loan 4'!D1370</f>
        <v/>
      </c>
      <c r="G1355" s="133" t="str">
        <f ca="1">'Loan 5'!D1370</f>
        <v/>
      </c>
    </row>
    <row r="1356" spans="2:7" ht="15" thickBot="1" x14ac:dyDescent="0.35">
      <c r="B1356" s="132" t="str">
        <f t="shared" ca="1" si="22"/>
        <v/>
      </c>
      <c r="C1356" s="133" t="str">
        <f ca="1">'Loan 1'!D1371</f>
        <v/>
      </c>
      <c r="D1356" s="133" t="str">
        <f ca="1">'Loan 2'!D1371</f>
        <v/>
      </c>
      <c r="E1356" s="133" t="str">
        <f ca="1">'Loan 3'!D1371</f>
        <v/>
      </c>
      <c r="F1356" s="133" t="str">
        <f ca="1">'Loan 4'!D1371</f>
        <v/>
      </c>
      <c r="G1356" s="133" t="str">
        <f ca="1">'Loan 5'!D1371</f>
        <v/>
      </c>
    </row>
    <row r="1357" spans="2:7" ht="15" thickBot="1" x14ac:dyDescent="0.35">
      <c r="B1357" s="132" t="str">
        <f t="shared" ca="1" si="22"/>
        <v/>
      </c>
      <c r="C1357" s="133" t="str">
        <f ca="1">'Loan 1'!D1372</f>
        <v/>
      </c>
      <c r="D1357" s="133" t="str">
        <f ca="1">'Loan 2'!D1372</f>
        <v/>
      </c>
      <c r="E1357" s="133" t="str">
        <f ca="1">'Loan 3'!D1372</f>
        <v/>
      </c>
      <c r="F1357" s="133" t="str">
        <f ca="1">'Loan 4'!D1372</f>
        <v/>
      </c>
      <c r="G1357" s="133" t="str">
        <f ca="1">'Loan 5'!D1372</f>
        <v/>
      </c>
    </row>
    <row r="1358" spans="2:7" ht="15" thickBot="1" x14ac:dyDescent="0.35">
      <c r="B1358" s="132" t="str">
        <f t="shared" ca="1" si="22"/>
        <v/>
      </c>
      <c r="C1358" s="133" t="str">
        <f ca="1">'Loan 1'!D1373</f>
        <v/>
      </c>
      <c r="D1358" s="133" t="str">
        <f ca="1">'Loan 2'!D1373</f>
        <v/>
      </c>
      <c r="E1358" s="133" t="str">
        <f ca="1">'Loan 3'!D1373</f>
        <v/>
      </c>
      <c r="F1358" s="133" t="str">
        <f ca="1">'Loan 4'!D1373</f>
        <v/>
      </c>
      <c r="G1358" s="133" t="str">
        <f ca="1">'Loan 5'!D1373</f>
        <v/>
      </c>
    </row>
    <row r="1359" spans="2:7" ht="15" thickBot="1" x14ac:dyDescent="0.35">
      <c r="B1359" s="132" t="str">
        <f t="shared" ca="1" si="22"/>
        <v/>
      </c>
      <c r="C1359" s="133" t="str">
        <f ca="1">'Loan 1'!D1374</f>
        <v/>
      </c>
      <c r="D1359" s="133" t="str">
        <f ca="1">'Loan 2'!D1374</f>
        <v/>
      </c>
      <c r="E1359" s="133" t="str">
        <f ca="1">'Loan 3'!D1374</f>
        <v/>
      </c>
      <c r="F1359" s="133" t="str">
        <f ca="1">'Loan 4'!D1374</f>
        <v/>
      </c>
      <c r="G1359" s="133" t="str">
        <f ca="1">'Loan 5'!D1374</f>
        <v/>
      </c>
    </row>
    <row r="1360" spans="2:7" ht="15" thickBot="1" x14ac:dyDescent="0.35">
      <c r="B1360" s="132" t="str">
        <f t="shared" ca="1" si="22"/>
        <v/>
      </c>
      <c r="C1360" s="133" t="str">
        <f ca="1">'Loan 1'!D1375</f>
        <v/>
      </c>
      <c r="D1360" s="133" t="str">
        <f ca="1">'Loan 2'!D1375</f>
        <v/>
      </c>
      <c r="E1360" s="133" t="str">
        <f ca="1">'Loan 3'!D1375</f>
        <v/>
      </c>
      <c r="F1360" s="133" t="str">
        <f ca="1">'Loan 4'!D1375</f>
        <v/>
      </c>
      <c r="G1360" s="133" t="str">
        <f ca="1">'Loan 5'!D1375</f>
        <v/>
      </c>
    </row>
    <row r="1361" spans="2:7" ht="15" thickBot="1" x14ac:dyDescent="0.35">
      <c r="B1361" s="132" t="str">
        <f t="shared" ca="1" si="22"/>
        <v/>
      </c>
      <c r="C1361" s="133" t="str">
        <f ca="1">'Loan 1'!D1376</f>
        <v/>
      </c>
      <c r="D1361" s="133" t="str">
        <f ca="1">'Loan 2'!D1376</f>
        <v/>
      </c>
      <c r="E1361" s="133" t="str">
        <f ca="1">'Loan 3'!D1376</f>
        <v/>
      </c>
      <c r="F1361" s="133" t="str">
        <f ca="1">'Loan 4'!D1376</f>
        <v/>
      </c>
      <c r="G1361" s="133" t="str">
        <f ca="1">'Loan 5'!D1376</f>
        <v/>
      </c>
    </row>
    <row r="1362" spans="2:7" ht="15" thickBot="1" x14ac:dyDescent="0.35">
      <c r="B1362" s="132" t="str">
        <f t="shared" ca="1" si="22"/>
        <v/>
      </c>
      <c r="C1362" s="133" t="str">
        <f ca="1">'Loan 1'!D1377</f>
        <v/>
      </c>
      <c r="D1362" s="133" t="str">
        <f ca="1">'Loan 2'!D1377</f>
        <v/>
      </c>
      <c r="E1362" s="133" t="str">
        <f ca="1">'Loan 3'!D1377</f>
        <v/>
      </c>
      <c r="F1362" s="133" t="str">
        <f ca="1">'Loan 4'!D1377</f>
        <v/>
      </c>
      <c r="G1362" s="133" t="str">
        <f ca="1">'Loan 5'!D1377</f>
        <v/>
      </c>
    </row>
    <row r="1363" spans="2:7" ht="15" thickBot="1" x14ac:dyDescent="0.35">
      <c r="B1363" s="132" t="str">
        <f t="shared" ca="1" si="22"/>
        <v/>
      </c>
      <c r="C1363" s="133" t="str">
        <f ca="1">'Loan 1'!D1378</f>
        <v/>
      </c>
      <c r="D1363" s="133" t="str">
        <f ca="1">'Loan 2'!D1378</f>
        <v/>
      </c>
      <c r="E1363" s="133" t="str">
        <f ca="1">'Loan 3'!D1378</f>
        <v/>
      </c>
      <c r="F1363" s="133" t="str">
        <f ca="1">'Loan 4'!D1378</f>
        <v/>
      </c>
      <c r="G1363" s="133" t="str">
        <f ca="1">'Loan 5'!D1378</f>
        <v/>
      </c>
    </row>
    <row r="1364" spans="2:7" ht="15" thickBot="1" x14ac:dyDescent="0.35">
      <c r="B1364" s="132" t="str">
        <f t="shared" ca="1" si="22"/>
        <v/>
      </c>
      <c r="C1364" s="133" t="str">
        <f ca="1">'Loan 1'!D1379</f>
        <v/>
      </c>
      <c r="D1364" s="133" t="str">
        <f ca="1">'Loan 2'!D1379</f>
        <v/>
      </c>
      <c r="E1364" s="133" t="str">
        <f ca="1">'Loan 3'!D1379</f>
        <v/>
      </c>
      <c r="F1364" s="133" t="str">
        <f ca="1">'Loan 4'!D1379</f>
        <v/>
      </c>
      <c r="G1364" s="133" t="str">
        <f ca="1">'Loan 5'!D1379</f>
        <v/>
      </c>
    </row>
    <row r="1365" spans="2:7" ht="15" thickBot="1" x14ac:dyDescent="0.35">
      <c r="B1365" s="132" t="str">
        <f t="shared" ca="1" si="22"/>
        <v/>
      </c>
      <c r="C1365" s="133" t="str">
        <f ca="1">'Loan 1'!D1380</f>
        <v/>
      </c>
      <c r="D1365" s="133" t="str">
        <f ca="1">'Loan 2'!D1380</f>
        <v/>
      </c>
      <c r="E1365" s="133" t="str">
        <f ca="1">'Loan 3'!D1380</f>
        <v/>
      </c>
      <c r="F1365" s="133" t="str">
        <f ca="1">'Loan 4'!D1380</f>
        <v/>
      </c>
      <c r="G1365" s="133" t="str">
        <f ca="1">'Loan 5'!D1380</f>
        <v/>
      </c>
    </row>
    <row r="1366" spans="2:7" ht="15" thickBot="1" x14ac:dyDescent="0.35">
      <c r="B1366" s="132" t="str">
        <f t="shared" ca="1" si="22"/>
        <v/>
      </c>
      <c r="C1366" s="133" t="str">
        <f ca="1">'Loan 1'!D1381</f>
        <v/>
      </c>
      <c r="D1366" s="133" t="str">
        <f ca="1">'Loan 2'!D1381</f>
        <v/>
      </c>
      <c r="E1366" s="133" t="str">
        <f ca="1">'Loan 3'!D1381</f>
        <v/>
      </c>
      <c r="F1366" s="133" t="str">
        <f ca="1">'Loan 4'!D1381</f>
        <v/>
      </c>
      <c r="G1366" s="133" t="str">
        <f ca="1">'Loan 5'!D1381</f>
        <v/>
      </c>
    </row>
    <row r="1367" spans="2:7" ht="15" thickBot="1" x14ac:dyDescent="0.35">
      <c r="B1367" s="132" t="str">
        <f t="shared" ca="1" si="22"/>
        <v/>
      </c>
      <c r="C1367" s="133" t="str">
        <f ca="1">'Loan 1'!D1382</f>
        <v/>
      </c>
      <c r="D1367" s="133" t="str">
        <f ca="1">'Loan 2'!D1382</f>
        <v/>
      </c>
      <c r="E1367" s="133" t="str">
        <f ca="1">'Loan 3'!D1382</f>
        <v/>
      </c>
      <c r="F1367" s="133" t="str">
        <f ca="1">'Loan 4'!D1382</f>
        <v/>
      </c>
      <c r="G1367" s="133" t="str">
        <f ca="1">'Loan 5'!D1382</f>
        <v/>
      </c>
    </row>
    <row r="1368" spans="2:7" ht="15" thickBot="1" x14ac:dyDescent="0.35">
      <c r="B1368" s="132" t="str">
        <f t="shared" ca="1" si="22"/>
        <v/>
      </c>
      <c r="C1368" s="133" t="str">
        <f ca="1">'Loan 1'!D1383</f>
        <v/>
      </c>
      <c r="D1368" s="133" t="str">
        <f ca="1">'Loan 2'!D1383</f>
        <v/>
      </c>
      <c r="E1368" s="133" t="str">
        <f ca="1">'Loan 3'!D1383</f>
        <v/>
      </c>
      <c r="F1368" s="133" t="str">
        <f ca="1">'Loan 4'!D1383</f>
        <v/>
      </c>
      <c r="G1368" s="133" t="str">
        <f ca="1">'Loan 5'!D1383</f>
        <v/>
      </c>
    </row>
    <row r="1369" spans="2:7" ht="15" thickBot="1" x14ac:dyDescent="0.35">
      <c r="B1369" s="132" t="str">
        <f t="shared" ca="1" si="22"/>
        <v/>
      </c>
      <c r="C1369" s="133" t="str">
        <f ca="1">'Loan 1'!D1384</f>
        <v/>
      </c>
      <c r="D1369" s="133" t="str">
        <f ca="1">'Loan 2'!D1384</f>
        <v/>
      </c>
      <c r="E1369" s="133" t="str">
        <f ca="1">'Loan 3'!D1384</f>
        <v/>
      </c>
      <c r="F1369" s="133" t="str">
        <f ca="1">'Loan 4'!D1384</f>
        <v/>
      </c>
      <c r="G1369" s="133" t="str">
        <f ca="1">'Loan 5'!D1384</f>
        <v/>
      </c>
    </row>
    <row r="1370" spans="2:7" ht="15" thickBot="1" x14ac:dyDescent="0.35">
      <c r="B1370" s="132" t="str">
        <f t="shared" ca="1" si="22"/>
        <v/>
      </c>
      <c r="C1370" s="133" t="str">
        <f ca="1">'Loan 1'!D1385</f>
        <v/>
      </c>
      <c r="D1370" s="133" t="str">
        <f ca="1">'Loan 2'!D1385</f>
        <v/>
      </c>
      <c r="E1370" s="133" t="str">
        <f ca="1">'Loan 3'!D1385</f>
        <v/>
      </c>
      <c r="F1370" s="133" t="str">
        <f ca="1">'Loan 4'!D1385</f>
        <v/>
      </c>
      <c r="G1370" s="133" t="str">
        <f ca="1">'Loan 5'!D1385</f>
        <v/>
      </c>
    </row>
    <row r="1371" spans="2:7" ht="15" thickBot="1" x14ac:dyDescent="0.35">
      <c r="B1371" s="132" t="str">
        <f t="shared" ca="1" si="22"/>
        <v/>
      </c>
      <c r="C1371" s="133" t="str">
        <f ca="1">'Loan 1'!D1386</f>
        <v/>
      </c>
      <c r="D1371" s="133" t="str">
        <f ca="1">'Loan 2'!D1386</f>
        <v/>
      </c>
      <c r="E1371" s="133" t="str">
        <f ca="1">'Loan 3'!D1386</f>
        <v/>
      </c>
      <c r="F1371" s="133" t="str">
        <f ca="1">'Loan 4'!D1386</f>
        <v/>
      </c>
      <c r="G1371" s="133" t="str">
        <f ca="1">'Loan 5'!D1386</f>
        <v/>
      </c>
    </row>
    <row r="1372" spans="2:7" ht="15" thickBot="1" x14ac:dyDescent="0.35">
      <c r="B1372" s="132" t="str">
        <f t="shared" ca="1" si="22"/>
        <v/>
      </c>
      <c r="C1372" s="133" t="str">
        <f ca="1">'Loan 1'!D1387</f>
        <v/>
      </c>
      <c r="D1372" s="133" t="str">
        <f ca="1">'Loan 2'!D1387</f>
        <v/>
      </c>
      <c r="E1372" s="133" t="str">
        <f ca="1">'Loan 3'!D1387</f>
        <v/>
      </c>
      <c r="F1372" s="133" t="str">
        <f ca="1">'Loan 4'!D1387</f>
        <v/>
      </c>
      <c r="G1372" s="133" t="str">
        <f ca="1">'Loan 5'!D1387</f>
        <v/>
      </c>
    </row>
    <row r="1373" spans="2:7" ht="15" thickBot="1" x14ac:dyDescent="0.35">
      <c r="B1373" s="132" t="str">
        <f t="shared" ca="1" si="22"/>
        <v/>
      </c>
      <c r="C1373" s="133" t="str">
        <f ca="1">'Loan 1'!D1388</f>
        <v/>
      </c>
      <c r="D1373" s="133" t="str">
        <f ca="1">'Loan 2'!D1388</f>
        <v/>
      </c>
      <c r="E1373" s="133" t="str">
        <f ca="1">'Loan 3'!D1388</f>
        <v/>
      </c>
      <c r="F1373" s="133" t="str">
        <f ca="1">'Loan 4'!D1388</f>
        <v/>
      </c>
      <c r="G1373" s="133" t="str">
        <f ca="1">'Loan 5'!D1388</f>
        <v/>
      </c>
    </row>
    <row r="1374" spans="2:7" ht="15" thickBot="1" x14ac:dyDescent="0.35">
      <c r="B1374" s="132" t="str">
        <f t="shared" ca="1" si="22"/>
        <v/>
      </c>
      <c r="C1374" s="133" t="str">
        <f ca="1">'Loan 1'!D1389</f>
        <v/>
      </c>
      <c r="D1374" s="133" t="str">
        <f ca="1">'Loan 2'!D1389</f>
        <v/>
      </c>
      <c r="E1374" s="133" t="str">
        <f ca="1">'Loan 3'!D1389</f>
        <v/>
      </c>
      <c r="F1374" s="133" t="str">
        <f ca="1">'Loan 4'!D1389</f>
        <v/>
      </c>
      <c r="G1374" s="133" t="str">
        <f ca="1">'Loan 5'!D1389</f>
        <v/>
      </c>
    </row>
    <row r="1375" spans="2:7" ht="15" thickBot="1" x14ac:dyDescent="0.35">
      <c r="B1375" s="132" t="str">
        <f t="shared" ca="1" si="22"/>
        <v/>
      </c>
      <c r="C1375" s="133" t="str">
        <f ca="1">'Loan 1'!D1390</f>
        <v/>
      </c>
      <c r="D1375" s="133" t="str">
        <f ca="1">'Loan 2'!D1390</f>
        <v/>
      </c>
      <c r="E1375" s="133" t="str">
        <f ca="1">'Loan 3'!D1390</f>
        <v/>
      </c>
      <c r="F1375" s="133" t="str">
        <f ca="1">'Loan 4'!D1390</f>
        <v/>
      </c>
      <c r="G1375" s="133" t="str">
        <f ca="1">'Loan 5'!D1390</f>
        <v/>
      </c>
    </row>
    <row r="1376" spans="2:7" ht="15" thickBot="1" x14ac:dyDescent="0.35">
      <c r="B1376" s="132" t="str">
        <f t="shared" ca="1" si="22"/>
        <v/>
      </c>
      <c r="C1376" s="133" t="str">
        <f ca="1">'Loan 1'!D1391</f>
        <v/>
      </c>
      <c r="D1376" s="133" t="str">
        <f ca="1">'Loan 2'!D1391</f>
        <v/>
      </c>
      <c r="E1376" s="133" t="str">
        <f ca="1">'Loan 3'!D1391</f>
        <v/>
      </c>
      <c r="F1376" s="133" t="str">
        <f ca="1">'Loan 4'!D1391</f>
        <v/>
      </c>
      <c r="G1376" s="133" t="str">
        <f ca="1">'Loan 5'!D1391</f>
        <v/>
      </c>
    </row>
    <row r="1377" spans="2:7" ht="15" thickBot="1" x14ac:dyDescent="0.35">
      <c r="B1377" s="132" t="str">
        <f t="shared" ca="1" si="22"/>
        <v/>
      </c>
      <c r="C1377" s="133" t="str">
        <f ca="1">'Loan 1'!D1392</f>
        <v/>
      </c>
      <c r="D1377" s="133" t="str">
        <f ca="1">'Loan 2'!D1392</f>
        <v/>
      </c>
      <c r="E1377" s="133" t="str">
        <f ca="1">'Loan 3'!D1392</f>
        <v/>
      </c>
      <c r="F1377" s="133" t="str">
        <f ca="1">'Loan 4'!D1392</f>
        <v/>
      </c>
      <c r="G1377" s="133" t="str">
        <f ca="1">'Loan 5'!D1392</f>
        <v/>
      </c>
    </row>
    <row r="1378" spans="2:7" ht="15" thickBot="1" x14ac:dyDescent="0.35">
      <c r="B1378" s="132" t="str">
        <f t="shared" ca="1" si="22"/>
        <v/>
      </c>
      <c r="C1378" s="133" t="str">
        <f ca="1">'Loan 1'!D1393</f>
        <v/>
      </c>
      <c r="D1378" s="133" t="str">
        <f ca="1">'Loan 2'!D1393</f>
        <v/>
      </c>
      <c r="E1378" s="133" t="str">
        <f ca="1">'Loan 3'!D1393</f>
        <v/>
      </c>
      <c r="F1378" s="133" t="str">
        <f ca="1">'Loan 4'!D1393</f>
        <v/>
      </c>
      <c r="G1378" s="133" t="str">
        <f ca="1">'Loan 5'!D1393</f>
        <v/>
      </c>
    </row>
    <row r="1379" spans="2:7" ht="15" thickBot="1" x14ac:dyDescent="0.35">
      <c r="B1379" s="132" t="str">
        <f t="shared" ca="1" si="22"/>
        <v/>
      </c>
      <c r="C1379" s="133" t="str">
        <f ca="1">'Loan 1'!D1394</f>
        <v/>
      </c>
      <c r="D1379" s="133" t="str">
        <f ca="1">'Loan 2'!D1394</f>
        <v/>
      </c>
      <c r="E1379" s="133" t="str">
        <f ca="1">'Loan 3'!D1394</f>
        <v/>
      </c>
      <c r="F1379" s="133" t="str">
        <f ca="1">'Loan 4'!D1394</f>
        <v/>
      </c>
      <c r="G1379" s="133" t="str">
        <f ca="1">'Loan 5'!D1394</f>
        <v/>
      </c>
    </row>
    <row r="1380" spans="2:7" ht="15" thickBot="1" x14ac:dyDescent="0.35">
      <c r="B1380" s="132" t="str">
        <f t="shared" ca="1" si="22"/>
        <v/>
      </c>
      <c r="C1380" s="133" t="str">
        <f ca="1">'Loan 1'!D1395</f>
        <v/>
      </c>
      <c r="D1380" s="133" t="str">
        <f ca="1">'Loan 2'!D1395</f>
        <v/>
      </c>
      <c r="E1380" s="133" t="str">
        <f ca="1">'Loan 3'!D1395</f>
        <v/>
      </c>
      <c r="F1380" s="133" t="str">
        <f ca="1">'Loan 4'!D1395</f>
        <v/>
      </c>
      <c r="G1380" s="133" t="str">
        <f ca="1">'Loan 5'!D1395</f>
        <v/>
      </c>
    </row>
    <row r="1381" spans="2:7" ht="15" thickBot="1" x14ac:dyDescent="0.35">
      <c r="B1381" s="132" t="str">
        <f t="shared" ca="1" si="22"/>
        <v/>
      </c>
      <c r="C1381" s="133" t="str">
        <f ca="1">'Loan 1'!D1396</f>
        <v/>
      </c>
      <c r="D1381" s="133" t="str">
        <f ca="1">'Loan 2'!D1396</f>
        <v/>
      </c>
      <c r="E1381" s="133" t="str">
        <f ca="1">'Loan 3'!D1396</f>
        <v/>
      </c>
      <c r="F1381" s="133" t="str">
        <f ca="1">'Loan 4'!D1396</f>
        <v/>
      </c>
      <c r="G1381" s="133" t="str">
        <f ca="1">'Loan 5'!D1396</f>
        <v/>
      </c>
    </row>
    <row r="1382" spans="2:7" ht="15" thickBot="1" x14ac:dyDescent="0.35">
      <c r="B1382" s="132" t="str">
        <f t="shared" ca="1" si="22"/>
        <v/>
      </c>
      <c r="C1382" s="133" t="str">
        <f ca="1">'Loan 1'!D1397</f>
        <v/>
      </c>
      <c r="D1382" s="133" t="str">
        <f ca="1">'Loan 2'!D1397</f>
        <v/>
      </c>
      <c r="E1382" s="133" t="str">
        <f ca="1">'Loan 3'!D1397</f>
        <v/>
      </c>
      <c r="F1382" s="133" t="str">
        <f ca="1">'Loan 4'!D1397</f>
        <v/>
      </c>
      <c r="G1382" s="133" t="str">
        <f ca="1">'Loan 5'!D1397</f>
        <v/>
      </c>
    </row>
    <row r="1383" spans="2:7" ht="15" thickBot="1" x14ac:dyDescent="0.35">
      <c r="B1383" s="132" t="str">
        <f t="shared" ca="1" si="22"/>
        <v/>
      </c>
      <c r="C1383" s="133" t="str">
        <f ca="1">'Loan 1'!D1398</f>
        <v/>
      </c>
      <c r="D1383" s="133" t="str">
        <f ca="1">'Loan 2'!D1398</f>
        <v/>
      </c>
      <c r="E1383" s="133" t="str">
        <f ca="1">'Loan 3'!D1398</f>
        <v/>
      </c>
      <c r="F1383" s="133" t="str">
        <f ca="1">'Loan 4'!D1398</f>
        <v/>
      </c>
      <c r="G1383" s="133" t="str">
        <f ca="1">'Loan 5'!D1398</f>
        <v/>
      </c>
    </row>
    <row r="1384" spans="2:7" ht="15" thickBot="1" x14ac:dyDescent="0.35">
      <c r="B1384" s="132" t="str">
        <f t="shared" ca="1" si="22"/>
        <v/>
      </c>
      <c r="C1384" s="133" t="str">
        <f ca="1">'Loan 1'!D1399</f>
        <v/>
      </c>
      <c r="D1384" s="133" t="str">
        <f ca="1">'Loan 2'!D1399</f>
        <v/>
      </c>
      <c r="E1384" s="133" t="str">
        <f ca="1">'Loan 3'!D1399</f>
        <v/>
      </c>
      <c r="F1384" s="133" t="str">
        <f ca="1">'Loan 4'!D1399</f>
        <v/>
      </c>
      <c r="G1384" s="133" t="str">
        <f ca="1">'Loan 5'!D1399</f>
        <v/>
      </c>
    </row>
    <row r="1385" spans="2:7" ht="15" thickBot="1" x14ac:dyDescent="0.35">
      <c r="B1385" s="132" t="str">
        <f t="shared" ca="1" si="22"/>
        <v/>
      </c>
      <c r="C1385" s="133" t="str">
        <f ca="1">'Loan 1'!D1400</f>
        <v/>
      </c>
      <c r="D1385" s="133" t="str">
        <f ca="1">'Loan 2'!D1400</f>
        <v/>
      </c>
      <c r="E1385" s="133" t="str">
        <f ca="1">'Loan 3'!D1400</f>
        <v/>
      </c>
      <c r="F1385" s="133" t="str">
        <f ca="1">'Loan 4'!D1400</f>
        <v/>
      </c>
      <c r="G1385" s="133" t="str">
        <f ca="1">'Loan 5'!D1400</f>
        <v/>
      </c>
    </row>
    <row r="1386" spans="2:7" ht="15" thickBot="1" x14ac:dyDescent="0.35">
      <c r="B1386" s="132" t="str">
        <f t="shared" ca="1" si="22"/>
        <v/>
      </c>
      <c r="C1386" s="133" t="str">
        <f ca="1">'Loan 1'!D1401</f>
        <v/>
      </c>
      <c r="D1386" s="133" t="str">
        <f ca="1">'Loan 2'!D1401</f>
        <v/>
      </c>
      <c r="E1386" s="133" t="str">
        <f ca="1">'Loan 3'!D1401</f>
        <v/>
      </c>
      <c r="F1386" s="133" t="str">
        <f ca="1">'Loan 4'!D1401</f>
        <v/>
      </c>
      <c r="G1386" s="133" t="str">
        <f ca="1">'Loan 5'!D1401</f>
        <v/>
      </c>
    </row>
    <row r="1387" spans="2:7" ht="15" thickBot="1" x14ac:dyDescent="0.35">
      <c r="B1387" s="132" t="str">
        <f t="shared" ca="1" si="22"/>
        <v/>
      </c>
      <c r="C1387" s="133" t="str">
        <f ca="1">'Loan 1'!D1402</f>
        <v/>
      </c>
      <c r="D1387" s="133" t="str">
        <f ca="1">'Loan 2'!D1402</f>
        <v/>
      </c>
      <c r="E1387" s="133" t="str">
        <f ca="1">'Loan 3'!D1402</f>
        <v/>
      </c>
      <c r="F1387" s="133" t="str">
        <f ca="1">'Loan 4'!D1402</f>
        <v/>
      </c>
      <c r="G1387" s="133" t="str">
        <f ca="1">'Loan 5'!D1402</f>
        <v/>
      </c>
    </row>
    <row r="1388" spans="2:7" ht="15" thickBot="1" x14ac:dyDescent="0.35">
      <c r="B1388" s="132" t="str">
        <f t="shared" ca="1" si="22"/>
        <v/>
      </c>
      <c r="C1388" s="133" t="str">
        <f ca="1">'Loan 1'!D1403</f>
        <v/>
      </c>
      <c r="D1388" s="133" t="str">
        <f ca="1">'Loan 2'!D1403</f>
        <v/>
      </c>
      <c r="E1388" s="133" t="str">
        <f ca="1">'Loan 3'!D1403</f>
        <v/>
      </c>
      <c r="F1388" s="133" t="str">
        <f ca="1">'Loan 4'!D1403</f>
        <v/>
      </c>
      <c r="G1388" s="133" t="str">
        <f ca="1">'Loan 5'!D1403</f>
        <v/>
      </c>
    </row>
    <row r="1389" spans="2:7" ht="15" thickBot="1" x14ac:dyDescent="0.35">
      <c r="B1389" s="132" t="str">
        <f t="shared" ca="1" si="22"/>
        <v/>
      </c>
      <c r="C1389" s="133" t="str">
        <f ca="1">'Loan 1'!D1404</f>
        <v/>
      </c>
      <c r="D1389" s="133" t="str">
        <f ca="1">'Loan 2'!D1404</f>
        <v/>
      </c>
      <c r="E1389" s="133" t="str">
        <f ca="1">'Loan 3'!D1404</f>
        <v/>
      </c>
      <c r="F1389" s="133" t="str">
        <f ca="1">'Loan 4'!D1404</f>
        <v/>
      </c>
      <c r="G1389" s="133" t="str">
        <f ca="1">'Loan 5'!D1404</f>
        <v/>
      </c>
    </row>
    <row r="1390" spans="2:7" ht="15" thickBot="1" x14ac:dyDescent="0.35">
      <c r="B1390" s="132" t="str">
        <f t="shared" ca="1" si="22"/>
        <v/>
      </c>
      <c r="C1390" s="133" t="str">
        <f ca="1">'Loan 1'!D1405</f>
        <v/>
      </c>
      <c r="D1390" s="133" t="str">
        <f ca="1">'Loan 2'!D1405</f>
        <v/>
      </c>
      <c r="E1390" s="133" t="str">
        <f ca="1">'Loan 3'!D1405</f>
        <v/>
      </c>
      <c r="F1390" s="133" t="str">
        <f ca="1">'Loan 4'!D1405</f>
        <v/>
      </c>
      <c r="G1390" s="133" t="str">
        <f ca="1">'Loan 5'!D1405</f>
        <v/>
      </c>
    </row>
    <row r="1391" spans="2:7" ht="15" thickBot="1" x14ac:dyDescent="0.35">
      <c r="B1391" s="132" t="str">
        <f t="shared" ca="1" si="22"/>
        <v/>
      </c>
      <c r="C1391" s="133" t="str">
        <f ca="1">'Loan 1'!D1406</f>
        <v/>
      </c>
      <c r="D1391" s="133" t="str">
        <f ca="1">'Loan 2'!D1406</f>
        <v/>
      </c>
      <c r="E1391" s="133" t="str">
        <f ca="1">'Loan 3'!D1406</f>
        <v/>
      </c>
      <c r="F1391" s="133" t="str">
        <f ca="1">'Loan 4'!D1406</f>
        <v/>
      </c>
      <c r="G1391" s="133" t="str">
        <f ca="1">'Loan 5'!D1406</f>
        <v/>
      </c>
    </row>
    <row r="1392" spans="2:7" ht="15" thickBot="1" x14ac:dyDescent="0.35">
      <c r="B1392" s="132" t="str">
        <f t="shared" ca="1" si="22"/>
        <v/>
      </c>
      <c r="C1392" s="133" t="str">
        <f ca="1">'Loan 1'!D1407</f>
        <v/>
      </c>
      <c r="D1392" s="133" t="str">
        <f ca="1">'Loan 2'!D1407</f>
        <v/>
      </c>
      <c r="E1392" s="133" t="str">
        <f ca="1">'Loan 3'!D1407</f>
        <v/>
      </c>
      <c r="F1392" s="133" t="str">
        <f ca="1">'Loan 4'!D1407</f>
        <v/>
      </c>
      <c r="G1392" s="133" t="str">
        <f ca="1">'Loan 5'!D1407</f>
        <v/>
      </c>
    </row>
    <row r="1393" spans="2:7" ht="15" thickBot="1" x14ac:dyDescent="0.35">
      <c r="B1393" s="132" t="str">
        <f t="shared" ca="1" si="22"/>
        <v/>
      </c>
      <c r="C1393" s="133" t="str">
        <f ca="1">'Loan 1'!D1408</f>
        <v/>
      </c>
      <c r="D1393" s="133" t="str">
        <f ca="1">'Loan 2'!D1408</f>
        <v/>
      </c>
      <c r="E1393" s="133" t="str">
        <f ca="1">'Loan 3'!D1408</f>
        <v/>
      </c>
      <c r="F1393" s="133" t="str">
        <f ca="1">'Loan 4'!D1408</f>
        <v/>
      </c>
      <c r="G1393" s="133" t="str">
        <f ca="1">'Loan 5'!D1408</f>
        <v/>
      </c>
    </row>
    <row r="1394" spans="2:7" ht="15" thickBot="1" x14ac:dyDescent="0.35">
      <c r="B1394" s="132" t="str">
        <f t="shared" ca="1" si="22"/>
        <v/>
      </c>
      <c r="C1394" s="133" t="str">
        <f ca="1">'Loan 1'!D1409</f>
        <v/>
      </c>
      <c r="D1394" s="133" t="str">
        <f ca="1">'Loan 2'!D1409</f>
        <v/>
      </c>
      <c r="E1394" s="133" t="str">
        <f ca="1">'Loan 3'!D1409</f>
        <v/>
      </c>
      <c r="F1394" s="133" t="str">
        <f ca="1">'Loan 4'!D1409</f>
        <v/>
      </c>
      <c r="G1394" s="133" t="str">
        <f ca="1">'Loan 5'!D1409</f>
        <v/>
      </c>
    </row>
    <row r="1395" spans="2:7" ht="15" thickBot="1" x14ac:dyDescent="0.35">
      <c r="B1395" s="132" t="str">
        <f t="shared" ca="1" si="22"/>
        <v/>
      </c>
      <c r="C1395" s="133" t="str">
        <f ca="1">'Loan 1'!D1410</f>
        <v/>
      </c>
      <c r="D1395" s="133" t="str">
        <f ca="1">'Loan 2'!D1410</f>
        <v/>
      </c>
      <c r="E1395" s="133" t="str">
        <f ca="1">'Loan 3'!D1410</f>
        <v/>
      </c>
      <c r="F1395" s="133" t="str">
        <f ca="1">'Loan 4'!D1410</f>
        <v/>
      </c>
      <c r="G1395" s="133" t="str">
        <f ca="1">'Loan 5'!D1410</f>
        <v/>
      </c>
    </row>
    <row r="1396" spans="2:7" ht="15" thickBot="1" x14ac:dyDescent="0.35">
      <c r="B1396" s="132" t="str">
        <f t="shared" ca="1" si="22"/>
        <v/>
      </c>
      <c r="C1396" s="133" t="str">
        <f ca="1">'Loan 1'!D1411</f>
        <v/>
      </c>
      <c r="D1396" s="133" t="str">
        <f ca="1">'Loan 2'!D1411</f>
        <v/>
      </c>
      <c r="E1396" s="133" t="str">
        <f ca="1">'Loan 3'!D1411</f>
        <v/>
      </c>
      <c r="F1396" s="133" t="str">
        <f ca="1">'Loan 4'!D1411</f>
        <v/>
      </c>
      <c r="G1396" s="133" t="str">
        <f ca="1">'Loan 5'!D1411</f>
        <v/>
      </c>
    </row>
    <row r="1397" spans="2:7" ht="15" thickBot="1" x14ac:dyDescent="0.35">
      <c r="B1397" s="132" t="str">
        <f t="shared" ca="1" si="22"/>
        <v/>
      </c>
      <c r="C1397" s="133" t="str">
        <f ca="1">'Loan 1'!D1412</f>
        <v/>
      </c>
      <c r="D1397" s="133" t="str">
        <f ca="1">'Loan 2'!D1412</f>
        <v/>
      </c>
      <c r="E1397" s="133" t="str">
        <f ca="1">'Loan 3'!D1412</f>
        <v/>
      </c>
      <c r="F1397" s="133" t="str">
        <f ca="1">'Loan 4'!D1412</f>
        <v/>
      </c>
      <c r="G1397" s="133" t="str">
        <f ca="1">'Loan 5'!D1412</f>
        <v/>
      </c>
    </row>
    <row r="1398" spans="2:7" ht="15" thickBot="1" x14ac:dyDescent="0.35">
      <c r="B1398" s="132" t="str">
        <f t="shared" ca="1" si="22"/>
        <v/>
      </c>
      <c r="C1398" s="133" t="str">
        <f ca="1">'Loan 1'!D1413</f>
        <v/>
      </c>
      <c r="D1398" s="133" t="str">
        <f ca="1">'Loan 2'!D1413</f>
        <v/>
      </c>
      <c r="E1398" s="133" t="str">
        <f ca="1">'Loan 3'!D1413</f>
        <v/>
      </c>
      <c r="F1398" s="133" t="str">
        <f ca="1">'Loan 4'!D1413</f>
        <v/>
      </c>
      <c r="G1398" s="133" t="str">
        <f ca="1">'Loan 5'!D1413</f>
        <v/>
      </c>
    </row>
    <row r="1399" spans="2:7" ht="15" thickBot="1" x14ac:dyDescent="0.35">
      <c r="B1399" s="132" t="str">
        <f t="shared" ca="1" si="22"/>
        <v/>
      </c>
      <c r="C1399" s="133" t="str">
        <f ca="1">'Loan 1'!D1414</f>
        <v/>
      </c>
      <c r="D1399" s="133" t="str">
        <f ca="1">'Loan 2'!D1414</f>
        <v/>
      </c>
      <c r="E1399" s="133" t="str">
        <f ca="1">'Loan 3'!D1414</f>
        <v/>
      </c>
      <c r="F1399" s="133" t="str">
        <f ca="1">'Loan 4'!D1414</f>
        <v/>
      </c>
      <c r="G1399" s="133" t="str">
        <f ca="1">'Loan 5'!D1414</f>
        <v/>
      </c>
    </row>
    <row r="1400" spans="2:7" ht="15" thickBot="1" x14ac:dyDescent="0.35">
      <c r="B1400" s="132" t="str">
        <f t="shared" ca="1" si="22"/>
        <v/>
      </c>
      <c r="C1400" s="133" t="str">
        <f ca="1">'Loan 1'!D1415</f>
        <v/>
      </c>
      <c r="D1400" s="133" t="str">
        <f ca="1">'Loan 2'!D1415</f>
        <v/>
      </c>
      <c r="E1400" s="133" t="str">
        <f ca="1">'Loan 3'!D1415</f>
        <v/>
      </c>
      <c r="F1400" s="133" t="str">
        <f ca="1">'Loan 4'!D1415</f>
        <v/>
      </c>
      <c r="G1400" s="133" t="str">
        <f ca="1">'Loan 5'!D1415</f>
        <v/>
      </c>
    </row>
    <row r="1401" spans="2:7" ht="15" thickBot="1" x14ac:dyDescent="0.35">
      <c r="B1401" s="132" t="str">
        <f t="shared" ca="1" si="22"/>
        <v/>
      </c>
      <c r="C1401" s="133" t="str">
        <f ca="1">'Loan 1'!D1416</f>
        <v/>
      </c>
      <c r="D1401" s="133" t="str">
        <f ca="1">'Loan 2'!D1416</f>
        <v/>
      </c>
      <c r="E1401" s="133" t="str">
        <f ca="1">'Loan 3'!D1416</f>
        <v/>
      </c>
      <c r="F1401" s="133" t="str">
        <f ca="1">'Loan 4'!D1416</f>
        <v/>
      </c>
      <c r="G1401" s="133" t="str">
        <f ca="1">'Loan 5'!D1416</f>
        <v/>
      </c>
    </row>
    <row r="1402" spans="2:7" ht="15" thickBot="1" x14ac:dyDescent="0.35">
      <c r="B1402" s="132" t="str">
        <f t="shared" ca="1" si="22"/>
        <v/>
      </c>
      <c r="C1402" s="133" t="str">
        <f ca="1">'Loan 1'!D1417</f>
        <v/>
      </c>
      <c r="D1402" s="133" t="str">
        <f ca="1">'Loan 2'!D1417</f>
        <v/>
      </c>
      <c r="E1402" s="133" t="str">
        <f ca="1">'Loan 3'!D1417</f>
        <v/>
      </c>
      <c r="F1402" s="133" t="str">
        <f ca="1">'Loan 4'!D1417</f>
        <v/>
      </c>
      <c r="G1402" s="133" t="str">
        <f ca="1">'Loan 5'!D1417</f>
        <v/>
      </c>
    </row>
    <row r="1403" spans="2:7" ht="15" thickBot="1" x14ac:dyDescent="0.35">
      <c r="B1403" s="132" t="str">
        <f t="shared" ca="1" si="22"/>
        <v/>
      </c>
      <c r="C1403" s="133" t="str">
        <f ca="1">'Loan 1'!D1418</f>
        <v/>
      </c>
      <c r="D1403" s="133" t="str">
        <f ca="1">'Loan 2'!D1418</f>
        <v/>
      </c>
      <c r="E1403" s="133" t="str">
        <f ca="1">'Loan 3'!D1418</f>
        <v/>
      </c>
      <c r="F1403" s="133" t="str">
        <f ca="1">'Loan 4'!D1418</f>
        <v/>
      </c>
      <c r="G1403" s="133" t="str">
        <f ca="1">'Loan 5'!D1418</f>
        <v/>
      </c>
    </row>
    <row r="1404" spans="2:7" ht="15" thickBot="1" x14ac:dyDescent="0.35">
      <c r="B1404" s="132" t="str">
        <f t="shared" ca="1" si="22"/>
        <v/>
      </c>
      <c r="C1404" s="133" t="str">
        <f ca="1">'Loan 1'!D1419</f>
        <v/>
      </c>
      <c r="D1404" s="133" t="str">
        <f ca="1">'Loan 2'!D1419</f>
        <v/>
      </c>
      <c r="E1404" s="133" t="str">
        <f ca="1">'Loan 3'!D1419</f>
        <v/>
      </c>
      <c r="F1404" s="133" t="str">
        <f ca="1">'Loan 4'!D1419</f>
        <v/>
      </c>
      <c r="G1404" s="133" t="str">
        <f ca="1">'Loan 5'!D1419</f>
        <v/>
      </c>
    </row>
    <row r="1405" spans="2:7" ht="15" thickBot="1" x14ac:dyDescent="0.35">
      <c r="B1405" s="132" t="str">
        <f t="shared" ca="1" si="22"/>
        <v/>
      </c>
      <c r="C1405" s="133" t="str">
        <f ca="1">'Loan 1'!D1420</f>
        <v/>
      </c>
      <c r="D1405" s="133" t="str">
        <f ca="1">'Loan 2'!D1420</f>
        <v/>
      </c>
      <c r="E1405" s="133" t="str">
        <f ca="1">'Loan 3'!D1420</f>
        <v/>
      </c>
      <c r="F1405" s="133" t="str">
        <f ca="1">'Loan 4'!D1420</f>
        <v/>
      </c>
      <c r="G1405" s="133" t="str">
        <f ca="1">'Loan 5'!D1420</f>
        <v/>
      </c>
    </row>
    <row r="1406" spans="2:7" ht="15" thickBot="1" x14ac:dyDescent="0.35">
      <c r="B1406" s="132" t="str">
        <f t="shared" ca="1" si="22"/>
        <v/>
      </c>
      <c r="C1406" s="133" t="str">
        <f ca="1">'Loan 1'!D1421</f>
        <v/>
      </c>
      <c r="D1406" s="133" t="str">
        <f ca="1">'Loan 2'!D1421</f>
        <v/>
      </c>
      <c r="E1406" s="133" t="str">
        <f ca="1">'Loan 3'!D1421</f>
        <v/>
      </c>
      <c r="F1406" s="133" t="str">
        <f ca="1">'Loan 4'!D1421</f>
        <v/>
      </c>
      <c r="G1406" s="133" t="str">
        <f ca="1">'Loan 5'!D1421</f>
        <v/>
      </c>
    </row>
    <row r="1407" spans="2:7" ht="15" thickBot="1" x14ac:dyDescent="0.35">
      <c r="B1407" s="132" t="str">
        <f t="shared" ca="1" si="22"/>
        <v/>
      </c>
      <c r="C1407" s="133" t="str">
        <f ca="1">'Loan 1'!D1422</f>
        <v/>
      </c>
      <c r="D1407" s="133" t="str">
        <f ca="1">'Loan 2'!D1422</f>
        <v/>
      </c>
      <c r="E1407" s="133" t="str">
        <f ca="1">'Loan 3'!D1422</f>
        <v/>
      </c>
      <c r="F1407" s="133" t="str">
        <f ca="1">'Loan 4'!D1422</f>
        <v/>
      </c>
      <c r="G1407" s="133" t="str">
        <f ca="1">'Loan 5'!D1422</f>
        <v/>
      </c>
    </row>
    <row r="1408" spans="2:7" ht="15" thickBot="1" x14ac:dyDescent="0.35">
      <c r="B1408" s="132" t="str">
        <f t="shared" ca="1" si="22"/>
        <v/>
      </c>
      <c r="C1408" s="133" t="str">
        <f ca="1">'Loan 1'!D1423</f>
        <v/>
      </c>
      <c r="D1408" s="133" t="str">
        <f ca="1">'Loan 2'!D1423</f>
        <v/>
      </c>
      <c r="E1408" s="133" t="str">
        <f ca="1">'Loan 3'!D1423</f>
        <v/>
      </c>
      <c r="F1408" s="133" t="str">
        <f ca="1">'Loan 4'!D1423</f>
        <v/>
      </c>
      <c r="G1408" s="133" t="str">
        <f ca="1">'Loan 5'!D1423</f>
        <v/>
      </c>
    </row>
    <row r="1409" spans="2:7" ht="15" thickBot="1" x14ac:dyDescent="0.35">
      <c r="B1409" s="132" t="str">
        <f t="shared" ca="1" si="22"/>
        <v/>
      </c>
      <c r="C1409" s="133" t="str">
        <f ca="1">'Loan 1'!D1424</f>
        <v/>
      </c>
      <c r="D1409" s="133" t="str">
        <f ca="1">'Loan 2'!D1424</f>
        <v/>
      </c>
      <c r="E1409" s="133" t="str">
        <f ca="1">'Loan 3'!D1424</f>
        <v/>
      </c>
      <c r="F1409" s="133" t="str">
        <f ca="1">'Loan 4'!D1424</f>
        <v/>
      </c>
      <c r="G1409" s="133" t="str">
        <f ca="1">'Loan 5'!D1424</f>
        <v/>
      </c>
    </row>
    <row r="1410" spans="2:7" ht="15" thickBot="1" x14ac:dyDescent="0.35">
      <c r="B1410" s="132" t="str">
        <f t="shared" ca="1" si="22"/>
        <v/>
      </c>
      <c r="C1410" s="133" t="str">
        <f ca="1">'Loan 1'!D1425</f>
        <v/>
      </c>
      <c r="D1410" s="133" t="str">
        <f ca="1">'Loan 2'!D1425</f>
        <v/>
      </c>
      <c r="E1410" s="133" t="str">
        <f ca="1">'Loan 3'!D1425</f>
        <v/>
      </c>
      <c r="F1410" s="133" t="str">
        <f ca="1">'Loan 4'!D1425</f>
        <v/>
      </c>
      <c r="G1410" s="133" t="str">
        <f ca="1">'Loan 5'!D1425</f>
        <v/>
      </c>
    </row>
    <row r="1411" spans="2:7" ht="15" thickBot="1" x14ac:dyDescent="0.35">
      <c r="B1411" s="132" t="str">
        <f t="shared" ca="1" si="22"/>
        <v/>
      </c>
      <c r="C1411" s="133" t="str">
        <f ca="1">'Loan 1'!D1426</f>
        <v/>
      </c>
      <c r="D1411" s="133" t="str">
        <f ca="1">'Loan 2'!D1426</f>
        <v/>
      </c>
      <c r="E1411" s="133" t="str">
        <f ca="1">'Loan 3'!D1426</f>
        <v/>
      </c>
      <c r="F1411" s="133" t="str">
        <f ca="1">'Loan 4'!D1426</f>
        <v/>
      </c>
      <c r="G1411" s="133" t="str">
        <f ca="1">'Loan 5'!D1426</f>
        <v/>
      </c>
    </row>
    <row r="1412" spans="2:7" ht="15" thickBot="1" x14ac:dyDescent="0.35">
      <c r="B1412" s="132" t="str">
        <f t="shared" ca="1" si="22"/>
        <v/>
      </c>
      <c r="C1412" s="133" t="str">
        <f ca="1">'Loan 1'!D1427</f>
        <v/>
      </c>
      <c r="D1412" s="133" t="str">
        <f ca="1">'Loan 2'!D1427</f>
        <v/>
      </c>
      <c r="E1412" s="133" t="str">
        <f ca="1">'Loan 3'!D1427</f>
        <v/>
      </c>
      <c r="F1412" s="133" t="str">
        <f ca="1">'Loan 4'!D1427</f>
        <v/>
      </c>
      <c r="G1412" s="133" t="str">
        <f ca="1">'Loan 5'!D1427</f>
        <v/>
      </c>
    </row>
    <row r="1413" spans="2:7" ht="15" thickBot="1" x14ac:dyDescent="0.35">
      <c r="B1413" s="132" t="str">
        <f t="shared" ca="1" si="22"/>
        <v/>
      </c>
      <c r="C1413" s="133" t="str">
        <f ca="1">'Loan 1'!D1428</f>
        <v/>
      </c>
      <c r="D1413" s="133" t="str">
        <f ca="1">'Loan 2'!D1428</f>
        <v/>
      </c>
      <c r="E1413" s="133" t="str">
        <f ca="1">'Loan 3'!D1428</f>
        <v/>
      </c>
      <c r="F1413" s="133" t="str">
        <f ca="1">'Loan 4'!D1428</f>
        <v/>
      </c>
      <c r="G1413" s="133" t="str">
        <f ca="1">'Loan 5'!D1428</f>
        <v/>
      </c>
    </row>
    <row r="1414" spans="2:7" ht="15" thickBot="1" x14ac:dyDescent="0.35">
      <c r="B1414" s="132" t="str">
        <f t="shared" ca="1" si="22"/>
        <v/>
      </c>
      <c r="C1414" s="133" t="str">
        <f ca="1">'Loan 1'!D1429</f>
        <v/>
      </c>
      <c r="D1414" s="133" t="str">
        <f ca="1">'Loan 2'!D1429</f>
        <v/>
      </c>
      <c r="E1414" s="133" t="str">
        <f ca="1">'Loan 3'!D1429</f>
        <v/>
      </c>
      <c r="F1414" s="133" t="str">
        <f ca="1">'Loan 4'!D1429</f>
        <v/>
      </c>
      <c r="G1414" s="133" t="str">
        <f ca="1">'Loan 5'!D1429</f>
        <v/>
      </c>
    </row>
    <row r="1415" spans="2:7" ht="15" thickBot="1" x14ac:dyDescent="0.35">
      <c r="B1415" s="132" t="str">
        <f t="shared" ca="1" si="22"/>
        <v/>
      </c>
      <c r="C1415" s="133" t="str">
        <f ca="1">'Loan 1'!D1430</f>
        <v/>
      </c>
      <c r="D1415" s="133" t="str">
        <f ca="1">'Loan 2'!D1430</f>
        <v/>
      </c>
      <c r="E1415" s="133" t="str">
        <f ca="1">'Loan 3'!D1430</f>
        <v/>
      </c>
      <c r="F1415" s="133" t="str">
        <f ca="1">'Loan 4'!D1430</f>
        <v/>
      </c>
      <c r="G1415" s="133" t="str">
        <f ca="1">'Loan 5'!D1430</f>
        <v/>
      </c>
    </row>
    <row r="1416" spans="2:7" ht="15" thickBot="1" x14ac:dyDescent="0.35">
      <c r="B1416" s="132" t="str">
        <f t="shared" ca="1" si="22"/>
        <v/>
      </c>
      <c r="C1416" s="133" t="str">
        <f ca="1">'Loan 1'!D1431</f>
        <v/>
      </c>
      <c r="D1416" s="133" t="str">
        <f ca="1">'Loan 2'!D1431</f>
        <v/>
      </c>
      <c r="E1416" s="133" t="str">
        <f ca="1">'Loan 3'!D1431</f>
        <v/>
      </c>
      <c r="F1416" s="133" t="str">
        <f ca="1">'Loan 4'!D1431</f>
        <v/>
      </c>
      <c r="G1416" s="133" t="str">
        <f ca="1">'Loan 5'!D1431</f>
        <v/>
      </c>
    </row>
    <row r="1417" spans="2:7" ht="15" thickBot="1" x14ac:dyDescent="0.35">
      <c r="B1417" s="132" t="str">
        <f t="shared" ca="1" si="22"/>
        <v/>
      </c>
      <c r="C1417" s="133" t="str">
        <f ca="1">'Loan 1'!D1432</f>
        <v/>
      </c>
      <c r="D1417" s="133" t="str">
        <f ca="1">'Loan 2'!D1432</f>
        <v/>
      </c>
      <c r="E1417" s="133" t="str">
        <f ca="1">'Loan 3'!D1432</f>
        <v/>
      </c>
      <c r="F1417" s="133" t="str">
        <f ca="1">'Loan 4'!D1432</f>
        <v/>
      </c>
      <c r="G1417" s="133" t="str">
        <f ca="1">'Loan 5'!D1432</f>
        <v/>
      </c>
    </row>
    <row r="1418" spans="2:7" ht="15" thickBot="1" x14ac:dyDescent="0.35">
      <c r="B1418" s="132" t="str">
        <f t="shared" ca="1" si="22"/>
        <v/>
      </c>
      <c r="C1418" s="133" t="str">
        <f ca="1">'Loan 1'!D1433</f>
        <v/>
      </c>
      <c r="D1418" s="133" t="str">
        <f ca="1">'Loan 2'!D1433</f>
        <v/>
      </c>
      <c r="E1418" s="133" t="str">
        <f ca="1">'Loan 3'!D1433</f>
        <v/>
      </c>
      <c r="F1418" s="133" t="str">
        <f ca="1">'Loan 4'!D1433</f>
        <v/>
      </c>
      <c r="G1418" s="133" t="str">
        <f ca="1">'Loan 5'!D1433</f>
        <v/>
      </c>
    </row>
    <row r="1419" spans="2:7" ht="15" thickBot="1" x14ac:dyDescent="0.35">
      <c r="B1419" s="132" t="str">
        <f t="shared" ref="B1419:B1482" ca="1" si="23">IF(AND(C1419="",D1419="",E1419="",F1419="",G1419=""),"",B1418+1)</f>
        <v/>
      </c>
      <c r="C1419" s="133" t="str">
        <f ca="1">'Loan 1'!D1434</f>
        <v/>
      </c>
      <c r="D1419" s="133" t="str">
        <f ca="1">'Loan 2'!D1434</f>
        <v/>
      </c>
      <c r="E1419" s="133" t="str">
        <f ca="1">'Loan 3'!D1434</f>
        <v/>
      </c>
      <c r="F1419" s="133" t="str">
        <f ca="1">'Loan 4'!D1434</f>
        <v/>
      </c>
      <c r="G1419" s="133" t="str">
        <f ca="1">'Loan 5'!D1434</f>
        <v/>
      </c>
    </row>
    <row r="1420" spans="2:7" ht="15" thickBot="1" x14ac:dyDescent="0.35">
      <c r="B1420" s="132" t="str">
        <f t="shared" ca="1" si="23"/>
        <v/>
      </c>
      <c r="C1420" s="133" t="str">
        <f ca="1">'Loan 1'!D1435</f>
        <v/>
      </c>
      <c r="D1420" s="133" t="str">
        <f ca="1">'Loan 2'!D1435</f>
        <v/>
      </c>
      <c r="E1420" s="133" t="str">
        <f ca="1">'Loan 3'!D1435</f>
        <v/>
      </c>
      <c r="F1420" s="133" t="str">
        <f ca="1">'Loan 4'!D1435</f>
        <v/>
      </c>
      <c r="G1420" s="133" t="str">
        <f ca="1">'Loan 5'!D1435</f>
        <v/>
      </c>
    </row>
    <row r="1421" spans="2:7" ht="15" thickBot="1" x14ac:dyDescent="0.35">
      <c r="B1421" s="132" t="str">
        <f t="shared" ca="1" si="23"/>
        <v/>
      </c>
      <c r="C1421" s="133" t="str">
        <f ca="1">'Loan 1'!D1436</f>
        <v/>
      </c>
      <c r="D1421" s="133" t="str">
        <f ca="1">'Loan 2'!D1436</f>
        <v/>
      </c>
      <c r="E1421" s="133" t="str">
        <f ca="1">'Loan 3'!D1436</f>
        <v/>
      </c>
      <c r="F1421" s="133" t="str">
        <f ca="1">'Loan 4'!D1436</f>
        <v/>
      </c>
      <c r="G1421" s="133" t="str">
        <f ca="1">'Loan 5'!D1436</f>
        <v/>
      </c>
    </row>
    <row r="1422" spans="2:7" ht="15" thickBot="1" x14ac:dyDescent="0.35">
      <c r="B1422" s="132" t="str">
        <f t="shared" ca="1" si="23"/>
        <v/>
      </c>
      <c r="C1422" s="133" t="str">
        <f ca="1">'Loan 1'!D1437</f>
        <v/>
      </c>
      <c r="D1422" s="133" t="str">
        <f ca="1">'Loan 2'!D1437</f>
        <v/>
      </c>
      <c r="E1422" s="133" t="str">
        <f ca="1">'Loan 3'!D1437</f>
        <v/>
      </c>
      <c r="F1422" s="133" t="str">
        <f ca="1">'Loan 4'!D1437</f>
        <v/>
      </c>
      <c r="G1422" s="133" t="str">
        <f ca="1">'Loan 5'!D1437</f>
        <v/>
      </c>
    </row>
    <row r="1423" spans="2:7" ht="15" thickBot="1" x14ac:dyDescent="0.35">
      <c r="B1423" s="132" t="str">
        <f t="shared" ca="1" si="23"/>
        <v/>
      </c>
      <c r="C1423" s="133" t="str">
        <f ca="1">'Loan 1'!D1438</f>
        <v/>
      </c>
      <c r="D1423" s="133" t="str">
        <f ca="1">'Loan 2'!D1438</f>
        <v/>
      </c>
      <c r="E1423" s="133" t="str">
        <f ca="1">'Loan 3'!D1438</f>
        <v/>
      </c>
      <c r="F1423" s="133" t="str">
        <f ca="1">'Loan 4'!D1438</f>
        <v/>
      </c>
      <c r="G1423" s="133" t="str">
        <f ca="1">'Loan 5'!D1438</f>
        <v/>
      </c>
    </row>
    <row r="1424" spans="2:7" ht="15" thickBot="1" x14ac:dyDescent="0.35">
      <c r="B1424" s="132" t="str">
        <f t="shared" ca="1" si="23"/>
        <v/>
      </c>
      <c r="C1424" s="133" t="str">
        <f ca="1">'Loan 1'!D1439</f>
        <v/>
      </c>
      <c r="D1424" s="133" t="str">
        <f ca="1">'Loan 2'!D1439</f>
        <v/>
      </c>
      <c r="E1424" s="133" t="str">
        <f ca="1">'Loan 3'!D1439</f>
        <v/>
      </c>
      <c r="F1424" s="133" t="str">
        <f ca="1">'Loan 4'!D1439</f>
        <v/>
      </c>
      <c r="G1424" s="133" t="str">
        <f ca="1">'Loan 5'!D1439</f>
        <v/>
      </c>
    </row>
    <row r="1425" spans="2:7" ht="15" thickBot="1" x14ac:dyDescent="0.35">
      <c r="B1425" s="132" t="str">
        <f t="shared" ca="1" si="23"/>
        <v/>
      </c>
      <c r="C1425" s="133" t="str">
        <f ca="1">'Loan 1'!D1440</f>
        <v/>
      </c>
      <c r="D1425" s="133" t="str">
        <f ca="1">'Loan 2'!D1440</f>
        <v/>
      </c>
      <c r="E1425" s="133" t="str">
        <f ca="1">'Loan 3'!D1440</f>
        <v/>
      </c>
      <c r="F1425" s="133" t="str">
        <f ca="1">'Loan 4'!D1440</f>
        <v/>
      </c>
      <c r="G1425" s="133" t="str">
        <f ca="1">'Loan 5'!D1440</f>
        <v/>
      </c>
    </row>
    <row r="1426" spans="2:7" ht="15" thickBot="1" x14ac:dyDescent="0.35">
      <c r="B1426" s="132" t="str">
        <f t="shared" ca="1" si="23"/>
        <v/>
      </c>
      <c r="C1426" s="133" t="str">
        <f ca="1">'Loan 1'!D1441</f>
        <v/>
      </c>
      <c r="D1426" s="133" t="str">
        <f ca="1">'Loan 2'!D1441</f>
        <v/>
      </c>
      <c r="E1426" s="133" t="str">
        <f ca="1">'Loan 3'!D1441</f>
        <v/>
      </c>
      <c r="F1426" s="133" t="str">
        <f ca="1">'Loan 4'!D1441</f>
        <v/>
      </c>
      <c r="G1426" s="133" t="str">
        <f ca="1">'Loan 5'!D1441</f>
        <v/>
      </c>
    </row>
    <row r="1427" spans="2:7" ht="15" thickBot="1" x14ac:dyDescent="0.35">
      <c r="B1427" s="132" t="str">
        <f t="shared" ca="1" si="23"/>
        <v/>
      </c>
      <c r="C1427" s="133" t="str">
        <f ca="1">'Loan 1'!D1442</f>
        <v/>
      </c>
      <c r="D1427" s="133" t="str">
        <f ca="1">'Loan 2'!D1442</f>
        <v/>
      </c>
      <c r="E1427" s="133" t="str">
        <f ca="1">'Loan 3'!D1442</f>
        <v/>
      </c>
      <c r="F1427" s="133" t="str">
        <f ca="1">'Loan 4'!D1442</f>
        <v/>
      </c>
      <c r="G1427" s="133" t="str">
        <f ca="1">'Loan 5'!D1442</f>
        <v/>
      </c>
    </row>
    <row r="1428" spans="2:7" ht="15" thickBot="1" x14ac:dyDescent="0.35">
      <c r="B1428" s="132" t="str">
        <f t="shared" ca="1" si="23"/>
        <v/>
      </c>
      <c r="C1428" s="133" t="str">
        <f ca="1">'Loan 1'!D1443</f>
        <v/>
      </c>
      <c r="D1428" s="133" t="str">
        <f ca="1">'Loan 2'!D1443</f>
        <v/>
      </c>
      <c r="E1428" s="133" t="str">
        <f ca="1">'Loan 3'!D1443</f>
        <v/>
      </c>
      <c r="F1428" s="133" t="str">
        <f ca="1">'Loan 4'!D1443</f>
        <v/>
      </c>
      <c r="G1428" s="133" t="str">
        <f ca="1">'Loan 5'!D1443</f>
        <v/>
      </c>
    </row>
    <row r="1429" spans="2:7" ht="15" thickBot="1" x14ac:dyDescent="0.35">
      <c r="B1429" s="132" t="str">
        <f t="shared" ca="1" si="23"/>
        <v/>
      </c>
      <c r="C1429" s="133" t="str">
        <f ca="1">'Loan 1'!D1444</f>
        <v/>
      </c>
      <c r="D1429" s="133" t="str">
        <f ca="1">'Loan 2'!D1444</f>
        <v/>
      </c>
      <c r="E1429" s="133" t="str">
        <f ca="1">'Loan 3'!D1444</f>
        <v/>
      </c>
      <c r="F1429" s="133" t="str">
        <f ca="1">'Loan 4'!D1444</f>
        <v/>
      </c>
      <c r="G1429" s="133" t="str">
        <f ca="1">'Loan 5'!D1444</f>
        <v/>
      </c>
    </row>
    <row r="1430" spans="2:7" ht="15" thickBot="1" x14ac:dyDescent="0.35">
      <c r="B1430" s="132" t="str">
        <f t="shared" ca="1" si="23"/>
        <v/>
      </c>
      <c r="C1430" s="133" t="str">
        <f ca="1">'Loan 1'!D1445</f>
        <v/>
      </c>
      <c r="D1430" s="133" t="str">
        <f ca="1">'Loan 2'!D1445</f>
        <v/>
      </c>
      <c r="E1430" s="133" t="str">
        <f ca="1">'Loan 3'!D1445</f>
        <v/>
      </c>
      <c r="F1430" s="133" t="str">
        <f ca="1">'Loan 4'!D1445</f>
        <v/>
      </c>
      <c r="G1430" s="133" t="str">
        <f ca="1">'Loan 5'!D1445</f>
        <v/>
      </c>
    </row>
    <row r="1431" spans="2:7" ht="15" thickBot="1" x14ac:dyDescent="0.35">
      <c r="B1431" s="132" t="str">
        <f t="shared" ca="1" si="23"/>
        <v/>
      </c>
      <c r="C1431" s="133" t="str">
        <f ca="1">'Loan 1'!D1446</f>
        <v/>
      </c>
      <c r="D1431" s="133" t="str">
        <f ca="1">'Loan 2'!D1446</f>
        <v/>
      </c>
      <c r="E1431" s="133" t="str">
        <f ca="1">'Loan 3'!D1446</f>
        <v/>
      </c>
      <c r="F1431" s="133" t="str">
        <f ca="1">'Loan 4'!D1446</f>
        <v/>
      </c>
      <c r="G1431" s="133" t="str">
        <f ca="1">'Loan 5'!D1446</f>
        <v/>
      </c>
    </row>
    <row r="1432" spans="2:7" ht="15" thickBot="1" x14ac:dyDescent="0.35">
      <c r="B1432" s="132" t="str">
        <f t="shared" ca="1" si="23"/>
        <v/>
      </c>
      <c r="C1432" s="133" t="str">
        <f ca="1">'Loan 1'!D1447</f>
        <v/>
      </c>
      <c r="D1432" s="133" t="str">
        <f ca="1">'Loan 2'!D1447</f>
        <v/>
      </c>
      <c r="E1432" s="133" t="str">
        <f ca="1">'Loan 3'!D1447</f>
        <v/>
      </c>
      <c r="F1432" s="133" t="str">
        <f ca="1">'Loan 4'!D1447</f>
        <v/>
      </c>
      <c r="G1432" s="133" t="str">
        <f ca="1">'Loan 5'!D1447</f>
        <v/>
      </c>
    </row>
    <row r="1433" spans="2:7" ht="15" thickBot="1" x14ac:dyDescent="0.35">
      <c r="B1433" s="132" t="str">
        <f t="shared" ca="1" si="23"/>
        <v/>
      </c>
      <c r="C1433" s="133" t="str">
        <f ca="1">'Loan 1'!D1448</f>
        <v/>
      </c>
      <c r="D1433" s="133" t="str">
        <f ca="1">'Loan 2'!D1448</f>
        <v/>
      </c>
      <c r="E1433" s="133" t="str">
        <f ca="1">'Loan 3'!D1448</f>
        <v/>
      </c>
      <c r="F1433" s="133" t="str">
        <f ca="1">'Loan 4'!D1448</f>
        <v/>
      </c>
      <c r="G1433" s="133" t="str">
        <f ca="1">'Loan 5'!D1448</f>
        <v/>
      </c>
    </row>
    <row r="1434" spans="2:7" ht="15" thickBot="1" x14ac:dyDescent="0.35">
      <c r="B1434" s="132" t="str">
        <f t="shared" ca="1" si="23"/>
        <v/>
      </c>
      <c r="C1434" s="133" t="str">
        <f ca="1">'Loan 1'!D1449</f>
        <v/>
      </c>
      <c r="D1434" s="133" t="str">
        <f ca="1">'Loan 2'!D1449</f>
        <v/>
      </c>
      <c r="E1434" s="133" t="str">
        <f ca="1">'Loan 3'!D1449</f>
        <v/>
      </c>
      <c r="F1434" s="133" t="str">
        <f ca="1">'Loan 4'!D1449</f>
        <v/>
      </c>
      <c r="G1434" s="133" t="str">
        <f ca="1">'Loan 5'!D1449</f>
        <v/>
      </c>
    </row>
    <row r="1435" spans="2:7" ht="15" thickBot="1" x14ac:dyDescent="0.35">
      <c r="B1435" s="132" t="str">
        <f t="shared" ca="1" si="23"/>
        <v/>
      </c>
      <c r="C1435" s="133" t="str">
        <f ca="1">'Loan 1'!D1450</f>
        <v/>
      </c>
      <c r="D1435" s="133" t="str">
        <f ca="1">'Loan 2'!D1450</f>
        <v/>
      </c>
      <c r="E1435" s="133" t="str">
        <f ca="1">'Loan 3'!D1450</f>
        <v/>
      </c>
      <c r="F1435" s="133" t="str">
        <f ca="1">'Loan 4'!D1450</f>
        <v/>
      </c>
      <c r="G1435" s="133" t="str">
        <f ca="1">'Loan 5'!D1450</f>
        <v/>
      </c>
    </row>
    <row r="1436" spans="2:7" ht="15" thickBot="1" x14ac:dyDescent="0.35">
      <c r="B1436" s="132" t="str">
        <f t="shared" ca="1" si="23"/>
        <v/>
      </c>
      <c r="C1436" s="133" t="str">
        <f ca="1">'Loan 1'!D1451</f>
        <v/>
      </c>
      <c r="D1436" s="133" t="str">
        <f ca="1">'Loan 2'!D1451</f>
        <v/>
      </c>
      <c r="E1436" s="133" t="str">
        <f ca="1">'Loan 3'!D1451</f>
        <v/>
      </c>
      <c r="F1436" s="133" t="str">
        <f ca="1">'Loan 4'!D1451</f>
        <v/>
      </c>
      <c r="G1436" s="133" t="str">
        <f ca="1">'Loan 5'!D1451</f>
        <v/>
      </c>
    </row>
    <row r="1437" spans="2:7" ht="15" thickBot="1" x14ac:dyDescent="0.35">
      <c r="B1437" s="132" t="str">
        <f t="shared" ca="1" si="23"/>
        <v/>
      </c>
      <c r="C1437" s="133" t="str">
        <f ca="1">'Loan 1'!D1452</f>
        <v/>
      </c>
      <c r="D1437" s="133" t="str">
        <f ca="1">'Loan 2'!D1452</f>
        <v/>
      </c>
      <c r="E1437" s="133" t="str">
        <f ca="1">'Loan 3'!D1452</f>
        <v/>
      </c>
      <c r="F1437" s="133" t="str">
        <f ca="1">'Loan 4'!D1452</f>
        <v/>
      </c>
      <c r="G1437" s="133" t="str">
        <f ca="1">'Loan 5'!D1452</f>
        <v/>
      </c>
    </row>
    <row r="1438" spans="2:7" ht="15" thickBot="1" x14ac:dyDescent="0.35">
      <c r="B1438" s="132" t="str">
        <f t="shared" ca="1" si="23"/>
        <v/>
      </c>
      <c r="C1438" s="133" t="str">
        <f ca="1">'Loan 1'!D1453</f>
        <v/>
      </c>
      <c r="D1438" s="133" t="str">
        <f ca="1">'Loan 2'!D1453</f>
        <v/>
      </c>
      <c r="E1438" s="133" t="str">
        <f ca="1">'Loan 3'!D1453</f>
        <v/>
      </c>
      <c r="F1438" s="133" t="str">
        <f ca="1">'Loan 4'!D1453</f>
        <v/>
      </c>
      <c r="G1438" s="133" t="str">
        <f ca="1">'Loan 5'!D1453</f>
        <v/>
      </c>
    </row>
    <row r="1439" spans="2:7" ht="15" thickBot="1" x14ac:dyDescent="0.35">
      <c r="B1439" s="132" t="str">
        <f t="shared" ca="1" si="23"/>
        <v/>
      </c>
      <c r="C1439" s="133" t="str">
        <f ca="1">'Loan 1'!D1454</f>
        <v/>
      </c>
      <c r="D1439" s="133" t="str">
        <f ca="1">'Loan 2'!D1454</f>
        <v/>
      </c>
      <c r="E1439" s="133" t="str">
        <f ca="1">'Loan 3'!D1454</f>
        <v/>
      </c>
      <c r="F1439" s="133" t="str">
        <f ca="1">'Loan 4'!D1454</f>
        <v/>
      </c>
      <c r="G1439" s="133" t="str">
        <f ca="1">'Loan 5'!D1454</f>
        <v/>
      </c>
    </row>
    <row r="1440" spans="2:7" ht="15" thickBot="1" x14ac:dyDescent="0.35">
      <c r="B1440" s="132" t="str">
        <f t="shared" ca="1" si="23"/>
        <v/>
      </c>
      <c r="C1440" s="133" t="str">
        <f ca="1">'Loan 1'!D1455</f>
        <v/>
      </c>
      <c r="D1440" s="133" t="str">
        <f ca="1">'Loan 2'!D1455</f>
        <v/>
      </c>
      <c r="E1440" s="133" t="str">
        <f ca="1">'Loan 3'!D1455</f>
        <v/>
      </c>
      <c r="F1440" s="133" t="str">
        <f ca="1">'Loan 4'!D1455</f>
        <v/>
      </c>
      <c r="G1440" s="133" t="str">
        <f ca="1">'Loan 5'!D1455</f>
        <v/>
      </c>
    </row>
    <row r="1441" spans="2:7" ht="15" thickBot="1" x14ac:dyDescent="0.35">
      <c r="B1441" s="132" t="str">
        <f t="shared" ca="1" si="23"/>
        <v/>
      </c>
      <c r="C1441" s="133" t="str">
        <f ca="1">'Loan 1'!D1456</f>
        <v/>
      </c>
      <c r="D1441" s="133" t="str">
        <f ca="1">'Loan 2'!D1456</f>
        <v/>
      </c>
      <c r="E1441" s="133" t="str">
        <f ca="1">'Loan 3'!D1456</f>
        <v/>
      </c>
      <c r="F1441" s="133" t="str">
        <f ca="1">'Loan 4'!D1456</f>
        <v/>
      </c>
      <c r="G1441" s="133" t="str">
        <f ca="1">'Loan 5'!D1456</f>
        <v/>
      </c>
    </row>
    <row r="1442" spans="2:7" ht="15" thickBot="1" x14ac:dyDescent="0.35">
      <c r="B1442" s="132" t="str">
        <f t="shared" ca="1" si="23"/>
        <v/>
      </c>
      <c r="C1442" s="133" t="str">
        <f ca="1">'Loan 1'!D1457</f>
        <v/>
      </c>
      <c r="D1442" s="133" t="str">
        <f ca="1">'Loan 2'!D1457</f>
        <v/>
      </c>
      <c r="E1442" s="133" t="str">
        <f ca="1">'Loan 3'!D1457</f>
        <v/>
      </c>
      <c r="F1442" s="133" t="str">
        <f ca="1">'Loan 4'!D1457</f>
        <v/>
      </c>
      <c r="G1442" s="133" t="str">
        <f ca="1">'Loan 5'!D1457</f>
        <v/>
      </c>
    </row>
    <row r="1443" spans="2:7" ht="15" thickBot="1" x14ac:dyDescent="0.35">
      <c r="B1443" s="132" t="str">
        <f t="shared" ca="1" si="23"/>
        <v/>
      </c>
      <c r="C1443" s="133" t="str">
        <f ca="1">'Loan 1'!D1458</f>
        <v/>
      </c>
      <c r="D1443" s="133" t="str">
        <f ca="1">'Loan 2'!D1458</f>
        <v/>
      </c>
      <c r="E1443" s="133" t="str">
        <f ca="1">'Loan 3'!D1458</f>
        <v/>
      </c>
      <c r="F1443" s="133" t="str">
        <f ca="1">'Loan 4'!D1458</f>
        <v/>
      </c>
      <c r="G1443" s="133" t="str">
        <f ca="1">'Loan 5'!D1458</f>
        <v/>
      </c>
    </row>
    <row r="1444" spans="2:7" ht="15" thickBot="1" x14ac:dyDescent="0.35">
      <c r="B1444" s="132" t="str">
        <f t="shared" ca="1" si="23"/>
        <v/>
      </c>
      <c r="C1444" s="133" t="str">
        <f ca="1">'Loan 1'!D1459</f>
        <v/>
      </c>
      <c r="D1444" s="133" t="str">
        <f ca="1">'Loan 2'!D1459</f>
        <v/>
      </c>
      <c r="E1444" s="133" t="str">
        <f ca="1">'Loan 3'!D1459</f>
        <v/>
      </c>
      <c r="F1444" s="133" t="str">
        <f ca="1">'Loan 4'!D1459</f>
        <v/>
      </c>
      <c r="G1444" s="133" t="str">
        <f ca="1">'Loan 5'!D1459</f>
        <v/>
      </c>
    </row>
    <row r="1445" spans="2:7" ht="15" thickBot="1" x14ac:dyDescent="0.35">
      <c r="B1445" s="132" t="str">
        <f t="shared" ca="1" si="23"/>
        <v/>
      </c>
      <c r="C1445" s="133" t="str">
        <f ca="1">'Loan 1'!D1460</f>
        <v/>
      </c>
      <c r="D1445" s="133" t="str">
        <f ca="1">'Loan 2'!D1460</f>
        <v/>
      </c>
      <c r="E1445" s="133" t="str">
        <f ca="1">'Loan 3'!D1460</f>
        <v/>
      </c>
      <c r="F1445" s="133" t="str">
        <f ca="1">'Loan 4'!D1460</f>
        <v/>
      </c>
      <c r="G1445" s="133" t="str">
        <f ca="1">'Loan 5'!D1460</f>
        <v/>
      </c>
    </row>
    <row r="1446" spans="2:7" ht="15" thickBot="1" x14ac:dyDescent="0.35">
      <c r="B1446" s="132" t="str">
        <f t="shared" ca="1" si="23"/>
        <v/>
      </c>
      <c r="C1446" s="133" t="str">
        <f ca="1">'Loan 1'!D1461</f>
        <v/>
      </c>
      <c r="D1446" s="133" t="str">
        <f ca="1">'Loan 2'!D1461</f>
        <v/>
      </c>
      <c r="E1446" s="133" t="str">
        <f ca="1">'Loan 3'!D1461</f>
        <v/>
      </c>
      <c r="F1446" s="133" t="str">
        <f ca="1">'Loan 4'!D1461</f>
        <v/>
      </c>
      <c r="G1446" s="133" t="str">
        <f ca="1">'Loan 5'!D1461</f>
        <v/>
      </c>
    </row>
    <row r="1447" spans="2:7" ht="15" thickBot="1" x14ac:dyDescent="0.35">
      <c r="B1447" s="132" t="str">
        <f t="shared" ca="1" si="23"/>
        <v/>
      </c>
      <c r="C1447" s="133" t="str">
        <f ca="1">'Loan 1'!D1462</f>
        <v/>
      </c>
      <c r="D1447" s="133" t="str">
        <f ca="1">'Loan 2'!D1462</f>
        <v/>
      </c>
      <c r="E1447" s="133" t="str">
        <f ca="1">'Loan 3'!D1462</f>
        <v/>
      </c>
      <c r="F1447" s="133" t="str">
        <f ca="1">'Loan 4'!D1462</f>
        <v/>
      </c>
      <c r="G1447" s="133" t="str">
        <f ca="1">'Loan 5'!D1462</f>
        <v/>
      </c>
    </row>
    <row r="1448" spans="2:7" ht="15" thickBot="1" x14ac:dyDescent="0.35">
      <c r="B1448" s="132" t="str">
        <f t="shared" ca="1" si="23"/>
        <v/>
      </c>
      <c r="C1448" s="133" t="str">
        <f ca="1">'Loan 1'!D1463</f>
        <v/>
      </c>
      <c r="D1448" s="133" t="str">
        <f ca="1">'Loan 2'!D1463</f>
        <v/>
      </c>
      <c r="E1448" s="133" t="str">
        <f ca="1">'Loan 3'!D1463</f>
        <v/>
      </c>
      <c r="F1448" s="133" t="str">
        <f ca="1">'Loan 4'!D1463</f>
        <v/>
      </c>
      <c r="G1448" s="133" t="str">
        <f ca="1">'Loan 5'!D1463</f>
        <v/>
      </c>
    </row>
    <row r="1449" spans="2:7" ht="15" thickBot="1" x14ac:dyDescent="0.35">
      <c r="B1449" s="132" t="str">
        <f t="shared" ca="1" si="23"/>
        <v/>
      </c>
      <c r="C1449" s="133" t="str">
        <f ca="1">'Loan 1'!D1464</f>
        <v/>
      </c>
      <c r="D1449" s="133" t="str">
        <f ca="1">'Loan 2'!D1464</f>
        <v/>
      </c>
      <c r="E1449" s="133" t="str">
        <f ca="1">'Loan 3'!D1464</f>
        <v/>
      </c>
      <c r="F1449" s="133" t="str">
        <f ca="1">'Loan 4'!D1464</f>
        <v/>
      </c>
      <c r="G1449" s="133" t="str">
        <f ca="1">'Loan 5'!D1464</f>
        <v/>
      </c>
    </row>
    <row r="1450" spans="2:7" ht="15" thickBot="1" x14ac:dyDescent="0.35">
      <c r="B1450" s="132" t="str">
        <f t="shared" ca="1" si="23"/>
        <v/>
      </c>
      <c r="C1450" s="133" t="str">
        <f ca="1">'Loan 1'!D1465</f>
        <v/>
      </c>
      <c r="D1450" s="133" t="str">
        <f ca="1">'Loan 2'!D1465</f>
        <v/>
      </c>
      <c r="E1450" s="133" t="str">
        <f ca="1">'Loan 3'!D1465</f>
        <v/>
      </c>
      <c r="F1450" s="133" t="str">
        <f ca="1">'Loan 4'!D1465</f>
        <v/>
      </c>
      <c r="G1450" s="133" t="str">
        <f ca="1">'Loan 5'!D1465</f>
        <v/>
      </c>
    </row>
    <row r="1451" spans="2:7" ht="15" thickBot="1" x14ac:dyDescent="0.35">
      <c r="B1451" s="132" t="str">
        <f t="shared" ca="1" si="23"/>
        <v/>
      </c>
      <c r="C1451" s="133" t="str">
        <f ca="1">'Loan 1'!D1466</f>
        <v/>
      </c>
      <c r="D1451" s="133" t="str">
        <f ca="1">'Loan 2'!D1466</f>
        <v/>
      </c>
      <c r="E1451" s="133" t="str">
        <f ca="1">'Loan 3'!D1466</f>
        <v/>
      </c>
      <c r="F1451" s="133" t="str">
        <f ca="1">'Loan 4'!D1466</f>
        <v/>
      </c>
      <c r="G1451" s="133" t="str">
        <f ca="1">'Loan 5'!D1466</f>
        <v/>
      </c>
    </row>
    <row r="1452" spans="2:7" ht="15" thickBot="1" x14ac:dyDescent="0.35">
      <c r="B1452" s="132" t="str">
        <f t="shared" ca="1" si="23"/>
        <v/>
      </c>
      <c r="C1452" s="133" t="str">
        <f ca="1">'Loan 1'!D1467</f>
        <v/>
      </c>
      <c r="D1452" s="133" t="str">
        <f ca="1">'Loan 2'!D1467</f>
        <v/>
      </c>
      <c r="E1452" s="133" t="str">
        <f ca="1">'Loan 3'!D1467</f>
        <v/>
      </c>
      <c r="F1452" s="133" t="str">
        <f ca="1">'Loan 4'!D1467</f>
        <v/>
      </c>
      <c r="G1452" s="133" t="str">
        <f ca="1">'Loan 5'!D1467</f>
        <v/>
      </c>
    </row>
    <row r="1453" spans="2:7" ht="15" thickBot="1" x14ac:dyDescent="0.35">
      <c r="B1453" s="132" t="str">
        <f t="shared" ca="1" si="23"/>
        <v/>
      </c>
      <c r="C1453" s="133" t="str">
        <f ca="1">'Loan 1'!D1468</f>
        <v/>
      </c>
      <c r="D1453" s="133" t="str">
        <f ca="1">'Loan 2'!D1468</f>
        <v/>
      </c>
      <c r="E1453" s="133" t="str">
        <f ca="1">'Loan 3'!D1468</f>
        <v/>
      </c>
      <c r="F1453" s="133" t="str">
        <f ca="1">'Loan 4'!D1468</f>
        <v/>
      </c>
      <c r="G1453" s="133" t="str">
        <f ca="1">'Loan 5'!D1468</f>
        <v/>
      </c>
    </row>
    <row r="1454" spans="2:7" ht="15" thickBot="1" x14ac:dyDescent="0.35">
      <c r="B1454" s="132" t="str">
        <f t="shared" ca="1" si="23"/>
        <v/>
      </c>
      <c r="C1454" s="133" t="str">
        <f ca="1">'Loan 1'!D1469</f>
        <v/>
      </c>
      <c r="D1454" s="133" t="str">
        <f ca="1">'Loan 2'!D1469</f>
        <v/>
      </c>
      <c r="E1454" s="133" t="str">
        <f ca="1">'Loan 3'!D1469</f>
        <v/>
      </c>
      <c r="F1454" s="133" t="str">
        <f ca="1">'Loan 4'!D1469</f>
        <v/>
      </c>
      <c r="G1454" s="133" t="str">
        <f ca="1">'Loan 5'!D1469</f>
        <v/>
      </c>
    </row>
    <row r="1455" spans="2:7" ht="15" thickBot="1" x14ac:dyDescent="0.35">
      <c r="B1455" s="132" t="str">
        <f t="shared" ca="1" si="23"/>
        <v/>
      </c>
      <c r="C1455" s="133" t="str">
        <f ca="1">'Loan 1'!D1470</f>
        <v/>
      </c>
      <c r="D1455" s="133" t="str">
        <f ca="1">'Loan 2'!D1470</f>
        <v/>
      </c>
      <c r="E1455" s="133" t="str">
        <f ca="1">'Loan 3'!D1470</f>
        <v/>
      </c>
      <c r="F1455" s="133" t="str">
        <f ca="1">'Loan 4'!D1470</f>
        <v/>
      </c>
      <c r="G1455" s="133" t="str">
        <f ca="1">'Loan 5'!D1470</f>
        <v/>
      </c>
    </row>
    <row r="1456" spans="2:7" ht="15" thickBot="1" x14ac:dyDescent="0.35">
      <c r="B1456" s="132" t="str">
        <f t="shared" ca="1" si="23"/>
        <v/>
      </c>
      <c r="C1456" s="133" t="str">
        <f ca="1">'Loan 1'!D1471</f>
        <v/>
      </c>
      <c r="D1456" s="133" t="str">
        <f ca="1">'Loan 2'!D1471</f>
        <v/>
      </c>
      <c r="E1456" s="133" t="str">
        <f ca="1">'Loan 3'!D1471</f>
        <v/>
      </c>
      <c r="F1456" s="133" t="str">
        <f ca="1">'Loan 4'!D1471</f>
        <v/>
      </c>
      <c r="G1456" s="133" t="str">
        <f ca="1">'Loan 5'!D1471</f>
        <v/>
      </c>
    </row>
    <row r="1457" spans="2:7" ht="15" thickBot="1" x14ac:dyDescent="0.35">
      <c r="B1457" s="132" t="str">
        <f t="shared" ca="1" si="23"/>
        <v/>
      </c>
      <c r="C1457" s="133" t="str">
        <f ca="1">'Loan 1'!D1472</f>
        <v/>
      </c>
      <c r="D1457" s="133" t="str">
        <f ca="1">'Loan 2'!D1472</f>
        <v/>
      </c>
      <c r="E1457" s="133" t="str">
        <f ca="1">'Loan 3'!D1472</f>
        <v/>
      </c>
      <c r="F1457" s="133" t="str">
        <f ca="1">'Loan 4'!D1472</f>
        <v/>
      </c>
      <c r="G1457" s="133" t="str">
        <f ca="1">'Loan 5'!D1472</f>
        <v/>
      </c>
    </row>
    <row r="1458" spans="2:7" ht="15" thickBot="1" x14ac:dyDescent="0.35">
      <c r="B1458" s="132" t="str">
        <f t="shared" ca="1" si="23"/>
        <v/>
      </c>
      <c r="C1458" s="133" t="str">
        <f ca="1">'Loan 1'!D1473</f>
        <v/>
      </c>
      <c r="D1458" s="133" t="str">
        <f ca="1">'Loan 2'!D1473</f>
        <v/>
      </c>
      <c r="E1458" s="133" t="str">
        <f ca="1">'Loan 3'!D1473</f>
        <v/>
      </c>
      <c r="F1458" s="133" t="str">
        <f ca="1">'Loan 4'!D1473</f>
        <v/>
      </c>
      <c r="G1458" s="133" t="str">
        <f ca="1">'Loan 5'!D1473</f>
        <v/>
      </c>
    </row>
    <row r="1459" spans="2:7" ht="15" thickBot="1" x14ac:dyDescent="0.35">
      <c r="B1459" s="132" t="str">
        <f t="shared" ca="1" si="23"/>
        <v/>
      </c>
      <c r="C1459" s="133" t="str">
        <f ca="1">'Loan 1'!D1474</f>
        <v/>
      </c>
      <c r="D1459" s="133" t="str">
        <f ca="1">'Loan 2'!D1474</f>
        <v/>
      </c>
      <c r="E1459" s="133" t="str">
        <f ca="1">'Loan 3'!D1474</f>
        <v/>
      </c>
      <c r="F1459" s="133" t="str">
        <f ca="1">'Loan 4'!D1474</f>
        <v/>
      </c>
      <c r="G1459" s="133" t="str">
        <f ca="1">'Loan 5'!D1474</f>
        <v/>
      </c>
    </row>
    <row r="1460" spans="2:7" ht="15" thickBot="1" x14ac:dyDescent="0.35">
      <c r="B1460" s="132" t="str">
        <f t="shared" ca="1" si="23"/>
        <v/>
      </c>
      <c r="C1460" s="133" t="str">
        <f ca="1">'Loan 1'!D1475</f>
        <v/>
      </c>
      <c r="D1460" s="133" t="str">
        <f ca="1">'Loan 2'!D1475</f>
        <v/>
      </c>
      <c r="E1460" s="133" t="str">
        <f ca="1">'Loan 3'!D1475</f>
        <v/>
      </c>
      <c r="F1460" s="133" t="str">
        <f ca="1">'Loan 4'!D1475</f>
        <v/>
      </c>
      <c r="G1460" s="133" t="str">
        <f ca="1">'Loan 5'!D1475</f>
        <v/>
      </c>
    </row>
    <row r="1461" spans="2:7" ht="15" thickBot="1" x14ac:dyDescent="0.35">
      <c r="B1461" s="132" t="str">
        <f t="shared" ca="1" si="23"/>
        <v/>
      </c>
      <c r="C1461" s="133" t="str">
        <f ca="1">'Loan 1'!D1476</f>
        <v/>
      </c>
      <c r="D1461" s="133" t="str">
        <f ca="1">'Loan 2'!D1476</f>
        <v/>
      </c>
      <c r="E1461" s="133" t="str">
        <f ca="1">'Loan 3'!D1476</f>
        <v/>
      </c>
      <c r="F1461" s="133" t="str">
        <f ca="1">'Loan 4'!D1476</f>
        <v/>
      </c>
      <c r="G1461" s="133" t="str">
        <f ca="1">'Loan 5'!D1476</f>
        <v/>
      </c>
    </row>
    <row r="1462" spans="2:7" ht="15" thickBot="1" x14ac:dyDescent="0.35">
      <c r="B1462" s="132" t="str">
        <f t="shared" ca="1" si="23"/>
        <v/>
      </c>
      <c r="C1462" s="133" t="str">
        <f ca="1">'Loan 1'!D1477</f>
        <v/>
      </c>
      <c r="D1462" s="133" t="str">
        <f ca="1">'Loan 2'!D1477</f>
        <v/>
      </c>
      <c r="E1462" s="133" t="str">
        <f ca="1">'Loan 3'!D1477</f>
        <v/>
      </c>
      <c r="F1462" s="133" t="str">
        <f ca="1">'Loan 4'!D1477</f>
        <v/>
      </c>
      <c r="G1462" s="133" t="str">
        <f ca="1">'Loan 5'!D1477</f>
        <v/>
      </c>
    </row>
    <row r="1463" spans="2:7" ht="15" thickBot="1" x14ac:dyDescent="0.35">
      <c r="B1463" s="132" t="str">
        <f t="shared" ca="1" si="23"/>
        <v/>
      </c>
      <c r="C1463" s="133" t="str">
        <f ca="1">'Loan 1'!D1478</f>
        <v/>
      </c>
      <c r="D1463" s="133" t="str">
        <f ca="1">'Loan 2'!D1478</f>
        <v/>
      </c>
      <c r="E1463" s="133" t="str">
        <f ca="1">'Loan 3'!D1478</f>
        <v/>
      </c>
      <c r="F1463" s="133" t="str">
        <f ca="1">'Loan 4'!D1478</f>
        <v/>
      </c>
      <c r="G1463" s="133" t="str">
        <f ca="1">'Loan 5'!D1478</f>
        <v/>
      </c>
    </row>
    <row r="1464" spans="2:7" ht="15" thickBot="1" x14ac:dyDescent="0.35">
      <c r="B1464" s="132" t="str">
        <f t="shared" ca="1" si="23"/>
        <v/>
      </c>
      <c r="C1464" s="133" t="str">
        <f ca="1">'Loan 1'!D1479</f>
        <v/>
      </c>
      <c r="D1464" s="133" t="str">
        <f ca="1">'Loan 2'!D1479</f>
        <v/>
      </c>
      <c r="E1464" s="133" t="str">
        <f ca="1">'Loan 3'!D1479</f>
        <v/>
      </c>
      <c r="F1464" s="133" t="str">
        <f ca="1">'Loan 4'!D1479</f>
        <v/>
      </c>
      <c r="G1464" s="133" t="str">
        <f ca="1">'Loan 5'!D1479</f>
        <v/>
      </c>
    </row>
    <row r="1465" spans="2:7" ht="15" thickBot="1" x14ac:dyDescent="0.35">
      <c r="B1465" s="132" t="str">
        <f t="shared" ca="1" si="23"/>
        <v/>
      </c>
      <c r="C1465" s="133" t="str">
        <f ca="1">'Loan 1'!D1480</f>
        <v/>
      </c>
      <c r="D1465" s="133" t="str">
        <f ca="1">'Loan 2'!D1480</f>
        <v/>
      </c>
      <c r="E1465" s="133" t="str">
        <f ca="1">'Loan 3'!D1480</f>
        <v/>
      </c>
      <c r="F1465" s="133" t="str">
        <f ca="1">'Loan 4'!D1480</f>
        <v/>
      </c>
      <c r="G1465" s="133" t="str">
        <f ca="1">'Loan 5'!D1480</f>
        <v/>
      </c>
    </row>
    <row r="1466" spans="2:7" ht="15" thickBot="1" x14ac:dyDescent="0.35">
      <c r="B1466" s="132" t="str">
        <f t="shared" ca="1" si="23"/>
        <v/>
      </c>
      <c r="C1466" s="133" t="str">
        <f ca="1">'Loan 1'!D1481</f>
        <v/>
      </c>
      <c r="D1466" s="133" t="str">
        <f ca="1">'Loan 2'!D1481</f>
        <v/>
      </c>
      <c r="E1466" s="133" t="str">
        <f ca="1">'Loan 3'!D1481</f>
        <v/>
      </c>
      <c r="F1466" s="133" t="str">
        <f ca="1">'Loan 4'!D1481</f>
        <v/>
      </c>
      <c r="G1466" s="133" t="str">
        <f ca="1">'Loan 5'!D1481</f>
        <v/>
      </c>
    </row>
    <row r="1467" spans="2:7" ht="15" thickBot="1" x14ac:dyDescent="0.35">
      <c r="B1467" s="132" t="str">
        <f t="shared" ca="1" si="23"/>
        <v/>
      </c>
      <c r="C1467" s="133" t="str">
        <f ca="1">'Loan 1'!D1482</f>
        <v/>
      </c>
      <c r="D1467" s="133" t="str">
        <f ca="1">'Loan 2'!D1482</f>
        <v/>
      </c>
      <c r="E1467" s="133" t="str">
        <f ca="1">'Loan 3'!D1482</f>
        <v/>
      </c>
      <c r="F1467" s="133" t="str">
        <f ca="1">'Loan 4'!D1482</f>
        <v/>
      </c>
      <c r="G1467" s="133" t="str">
        <f ca="1">'Loan 5'!D1482</f>
        <v/>
      </c>
    </row>
    <row r="1468" spans="2:7" ht="15" thickBot="1" x14ac:dyDescent="0.35">
      <c r="B1468" s="132" t="str">
        <f t="shared" ca="1" si="23"/>
        <v/>
      </c>
      <c r="C1468" s="133" t="str">
        <f ca="1">'Loan 1'!D1483</f>
        <v/>
      </c>
      <c r="D1468" s="133" t="str">
        <f ca="1">'Loan 2'!D1483</f>
        <v/>
      </c>
      <c r="E1468" s="133" t="str">
        <f ca="1">'Loan 3'!D1483</f>
        <v/>
      </c>
      <c r="F1468" s="133" t="str">
        <f ca="1">'Loan 4'!D1483</f>
        <v/>
      </c>
      <c r="G1468" s="133" t="str">
        <f ca="1">'Loan 5'!D1483</f>
        <v/>
      </c>
    </row>
    <row r="1469" spans="2:7" ht="15" thickBot="1" x14ac:dyDescent="0.35">
      <c r="B1469" s="132" t="str">
        <f t="shared" ca="1" si="23"/>
        <v/>
      </c>
      <c r="C1469" s="133" t="str">
        <f ca="1">'Loan 1'!D1484</f>
        <v/>
      </c>
      <c r="D1469" s="133" t="str">
        <f ca="1">'Loan 2'!D1484</f>
        <v/>
      </c>
      <c r="E1469" s="133" t="str">
        <f ca="1">'Loan 3'!D1484</f>
        <v/>
      </c>
      <c r="F1469" s="133" t="str">
        <f ca="1">'Loan 4'!D1484</f>
        <v/>
      </c>
      <c r="G1469" s="133" t="str">
        <f ca="1">'Loan 5'!D1484</f>
        <v/>
      </c>
    </row>
    <row r="1470" spans="2:7" ht="15" thickBot="1" x14ac:dyDescent="0.35">
      <c r="B1470" s="132" t="str">
        <f t="shared" ca="1" si="23"/>
        <v/>
      </c>
      <c r="C1470" s="133" t="str">
        <f ca="1">'Loan 1'!D1485</f>
        <v/>
      </c>
      <c r="D1470" s="133" t="str">
        <f ca="1">'Loan 2'!D1485</f>
        <v/>
      </c>
      <c r="E1470" s="133" t="str">
        <f ca="1">'Loan 3'!D1485</f>
        <v/>
      </c>
      <c r="F1470" s="133" t="str">
        <f ca="1">'Loan 4'!D1485</f>
        <v/>
      </c>
      <c r="G1470" s="133" t="str">
        <f ca="1">'Loan 5'!D1485</f>
        <v/>
      </c>
    </row>
    <row r="1471" spans="2:7" ht="15" thickBot="1" x14ac:dyDescent="0.35">
      <c r="B1471" s="132" t="str">
        <f t="shared" ca="1" si="23"/>
        <v/>
      </c>
      <c r="C1471" s="133" t="str">
        <f ca="1">'Loan 1'!D1486</f>
        <v/>
      </c>
      <c r="D1471" s="133" t="str">
        <f ca="1">'Loan 2'!D1486</f>
        <v/>
      </c>
      <c r="E1471" s="133" t="str">
        <f ca="1">'Loan 3'!D1486</f>
        <v/>
      </c>
      <c r="F1471" s="133" t="str">
        <f ca="1">'Loan 4'!D1486</f>
        <v/>
      </c>
      <c r="G1471" s="133" t="str">
        <f ca="1">'Loan 5'!D1486</f>
        <v/>
      </c>
    </row>
    <row r="1472" spans="2:7" ht="15" thickBot="1" x14ac:dyDescent="0.35">
      <c r="B1472" s="132" t="str">
        <f t="shared" ca="1" si="23"/>
        <v/>
      </c>
      <c r="C1472" s="133" t="str">
        <f ca="1">'Loan 1'!D1487</f>
        <v/>
      </c>
      <c r="D1472" s="133" t="str">
        <f ca="1">'Loan 2'!D1487</f>
        <v/>
      </c>
      <c r="E1472" s="133" t="str">
        <f ca="1">'Loan 3'!D1487</f>
        <v/>
      </c>
      <c r="F1472" s="133" t="str">
        <f ca="1">'Loan 4'!D1487</f>
        <v/>
      </c>
      <c r="G1472" s="133" t="str">
        <f ca="1">'Loan 5'!D1487</f>
        <v/>
      </c>
    </row>
    <row r="1473" spans="2:7" ht="15" thickBot="1" x14ac:dyDescent="0.35">
      <c r="B1473" s="132" t="str">
        <f t="shared" ca="1" si="23"/>
        <v/>
      </c>
      <c r="C1473" s="133" t="str">
        <f ca="1">'Loan 1'!D1488</f>
        <v/>
      </c>
      <c r="D1473" s="133" t="str">
        <f ca="1">'Loan 2'!D1488</f>
        <v/>
      </c>
      <c r="E1473" s="133" t="str">
        <f ca="1">'Loan 3'!D1488</f>
        <v/>
      </c>
      <c r="F1473" s="133" t="str">
        <f ca="1">'Loan 4'!D1488</f>
        <v/>
      </c>
      <c r="G1473" s="133" t="str">
        <f ca="1">'Loan 5'!D1488</f>
        <v/>
      </c>
    </row>
    <row r="1474" spans="2:7" ht="15" thickBot="1" x14ac:dyDescent="0.35">
      <c r="B1474" s="132" t="str">
        <f t="shared" ca="1" si="23"/>
        <v/>
      </c>
      <c r="C1474" s="133" t="str">
        <f ca="1">'Loan 1'!D1489</f>
        <v/>
      </c>
      <c r="D1474" s="133" t="str">
        <f ca="1">'Loan 2'!D1489</f>
        <v/>
      </c>
      <c r="E1474" s="133" t="str">
        <f ca="1">'Loan 3'!D1489</f>
        <v/>
      </c>
      <c r="F1474" s="133" t="str">
        <f ca="1">'Loan 4'!D1489</f>
        <v/>
      </c>
      <c r="G1474" s="133" t="str">
        <f ca="1">'Loan 5'!D1489</f>
        <v/>
      </c>
    </row>
    <row r="1475" spans="2:7" ht="15" thickBot="1" x14ac:dyDescent="0.35">
      <c r="B1475" s="132" t="str">
        <f t="shared" ca="1" si="23"/>
        <v/>
      </c>
      <c r="C1475" s="133" t="str">
        <f ca="1">'Loan 1'!D1490</f>
        <v/>
      </c>
      <c r="D1475" s="133" t="str">
        <f ca="1">'Loan 2'!D1490</f>
        <v/>
      </c>
      <c r="E1475" s="133" t="str">
        <f ca="1">'Loan 3'!D1490</f>
        <v/>
      </c>
      <c r="F1475" s="133" t="str">
        <f ca="1">'Loan 4'!D1490</f>
        <v/>
      </c>
      <c r="G1475" s="133" t="str">
        <f ca="1">'Loan 5'!D1490</f>
        <v/>
      </c>
    </row>
    <row r="1476" spans="2:7" ht="15" thickBot="1" x14ac:dyDescent="0.35">
      <c r="B1476" s="132" t="str">
        <f t="shared" ca="1" si="23"/>
        <v/>
      </c>
      <c r="C1476" s="133" t="str">
        <f ca="1">'Loan 1'!D1491</f>
        <v/>
      </c>
      <c r="D1476" s="133" t="str">
        <f ca="1">'Loan 2'!D1491</f>
        <v/>
      </c>
      <c r="E1476" s="133" t="str">
        <f ca="1">'Loan 3'!D1491</f>
        <v/>
      </c>
      <c r="F1476" s="133" t="str">
        <f ca="1">'Loan 4'!D1491</f>
        <v/>
      </c>
      <c r="G1476" s="133" t="str">
        <f ca="1">'Loan 5'!D1491</f>
        <v/>
      </c>
    </row>
    <row r="1477" spans="2:7" ht="15" thickBot="1" x14ac:dyDescent="0.35">
      <c r="B1477" s="132" t="str">
        <f t="shared" ca="1" si="23"/>
        <v/>
      </c>
      <c r="C1477" s="133" t="str">
        <f ca="1">'Loan 1'!D1492</f>
        <v/>
      </c>
      <c r="D1477" s="133" t="str">
        <f ca="1">'Loan 2'!D1492</f>
        <v/>
      </c>
      <c r="E1477" s="133" t="str">
        <f ca="1">'Loan 3'!D1492</f>
        <v/>
      </c>
      <c r="F1477" s="133" t="str">
        <f ca="1">'Loan 4'!D1492</f>
        <v/>
      </c>
      <c r="G1477" s="133" t="str">
        <f ca="1">'Loan 5'!D1492</f>
        <v/>
      </c>
    </row>
    <row r="1478" spans="2:7" ht="15" thickBot="1" x14ac:dyDescent="0.35">
      <c r="B1478" s="132" t="str">
        <f t="shared" ca="1" si="23"/>
        <v/>
      </c>
      <c r="C1478" s="133" t="str">
        <f ca="1">'Loan 1'!D1493</f>
        <v/>
      </c>
      <c r="D1478" s="133" t="str">
        <f ca="1">'Loan 2'!D1493</f>
        <v/>
      </c>
      <c r="E1478" s="133" t="str">
        <f ca="1">'Loan 3'!D1493</f>
        <v/>
      </c>
      <c r="F1478" s="133" t="str">
        <f ca="1">'Loan 4'!D1493</f>
        <v/>
      </c>
      <c r="G1478" s="133" t="str">
        <f ca="1">'Loan 5'!D1493</f>
        <v/>
      </c>
    </row>
    <row r="1479" spans="2:7" ht="15" thickBot="1" x14ac:dyDescent="0.35">
      <c r="B1479" s="132" t="str">
        <f t="shared" ca="1" si="23"/>
        <v/>
      </c>
      <c r="C1479" s="133" t="str">
        <f ca="1">'Loan 1'!D1494</f>
        <v/>
      </c>
      <c r="D1479" s="133" t="str">
        <f ca="1">'Loan 2'!D1494</f>
        <v/>
      </c>
      <c r="E1479" s="133" t="str">
        <f ca="1">'Loan 3'!D1494</f>
        <v/>
      </c>
      <c r="F1479" s="133" t="str">
        <f ca="1">'Loan 4'!D1494</f>
        <v/>
      </c>
      <c r="G1479" s="133" t="str">
        <f ca="1">'Loan 5'!D1494</f>
        <v/>
      </c>
    </row>
    <row r="1480" spans="2:7" ht="15" thickBot="1" x14ac:dyDescent="0.35">
      <c r="B1480" s="132" t="str">
        <f t="shared" ca="1" si="23"/>
        <v/>
      </c>
      <c r="C1480" s="133" t="str">
        <f ca="1">'Loan 1'!D1495</f>
        <v/>
      </c>
      <c r="D1480" s="133" t="str">
        <f ca="1">'Loan 2'!D1495</f>
        <v/>
      </c>
      <c r="E1480" s="133" t="str">
        <f ca="1">'Loan 3'!D1495</f>
        <v/>
      </c>
      <c r="F1480" s="133" t="str">
        <f ca="1">'Loan 4'!D1495</f>
        <v/>
      </c>
      <c r="G1480" s="133" t="str">
        <f ca="1">'Loan 5'!D1495</f>
        <v/>
      </c>
    </row>
    <row r="1481" spans="2:7" ht="15" thickBot="1" x14ac:dyDescent="0.35">
      <c r="B1481" s="132" t="str">
        <f t="shared" ca="1" si="23"/>
        <v/>
      </c>
      <c r="C1481" s="133" t="str">
        <f ca="1">'Loan 1'!D1496</f>
        <v/>
      </c>
      <c r="D1481" s="133" t="str">
        <f ca="1">'Loan 2'!D1496</f>
        <v/>
      </c>
      <c r="E1481" s="133" t="str">
        <f ca="1">'Loan 3'!D1496</f>
        <v/>
      </c>
      <c r="F1481" s="133" t="str">
        <f ca="1">'Loan 4'!D1496</f>
        <v/>
      </c>
      <c r="G1481" s="133" t="str">
        <f ca="1">'Loan 5'!D1496</f>
        <v/>
      </c>
    </row>
    <row r="1482" spans="2:7" ht="15" thickBot="1" x14ac:dyDescent="0.35">
      <c r="B1482" s="132" t="str">
        <f t="shared" ca="1" si="23"/>
        <v/>
      </c>
      <c r="C1482" s="133" t="str">
        <f ca="1">'Loan 1'!D1497</f>
        <v/>
      </c>
      <c r="D1482" s="133" t="str">
        <f ca="1">'Loan 2'!D1497</f>
        <v/>
      </c>
      <c r="E1482" s="133" t="str">
        <f ca="1">'Loan 3'!D1497</f>
        <v/>
      </c>
      <c r="F1482" s="133" t="str">
        <f ca="1">'Loan 4'!D1497</f>
        <v/>
      </c>
      <c r="G1482" s="133" t="str">
        <f ca="1">'Loan 5'!D1497</f>
        <v/>
      </c>
    </row>
    <row r="1483" spans="2:7" ht="15" thickBot="1" x14ac:dyDescent="0.35">
      <c r="B1483" s="132" t="str">
        <f t="shared" ref="B1483:B1546" ca="1" si="24">IF(AND(C1483="",D1483="",E1483="",F1483="",G1483=""),"",B1482+1)</f>
        <v/>
      </c>
      <c r="C1483" s="133" t="str">
        <f ca="1">'Loan 1'!D1498</f>
        <v/>
      </c>
      <c r="D1483" s="133" t="str">
        <f ca="1">'Loan 2'!D1498</f>
        <v/>
      </c>
      <c r="E1483" s="133" t="str">
        <f ca="1">'Loan 3'!D1498</f>
        <v/>
      </c>
      <c r="F1483" s="133" t="str">
        <f ca="1">'Loan 4'!D1498</f>
        <v/>
      </c>
      <c r="G1483" s="133" t="str">
        <f ca="1">'Loan 5'!D1498</f>
        <v/>
      </c>
    </row>
    <row r="1484" spans="2:7" ht="15" thickBot="1" x14ac:dyDescent="0.35">
      <c r="B1484" s="132" t="str">
        <f t="shared" ca="1" si="24"/>
        <v/>
      </c>
      <c r="C1484" s="133" t="str">
        <f ca="1">'Loan 1'!D1499</f>
        <v/>
      </c>
      <c r="D1484" s="133" t="str">
        <f ca="1">'Loan 2'!D1499</f>
        <v/>
      </c>
      <c r="E1484" s="133" t="str">
        <f ca="1">'Loan 3'!D1499</f>
        <v/>
      </c>
      <c r="F1484" s="133" t="str">
        <f ca="1">'Loan 4'!D1499</f>
        <v/>
      </c>
      <c r="G1484" s="133" t="str">
        <f ca="1">'Loan 5'!D1499</f>
        <v/>
      </c>
    </row>
    <row r="1485" spans="2:7" ht="15" thickBot="1" x14ac:dyDescent="0.35">
      <c r="B1485" s="132" t="str">
        <f t="shared" ca="1" si="24"/>
        <v/>
      </c>
      <c r="C1485" s="133" t="str">
        <f ca="1">'Loan 1'!D1500</f>
        <v/>
      </c>
      <c r="D1485" s="133" t="str">
        <f ca="1">'Loan 2'!D1500</f>
        <v/>
      </c>
      <c r="E1485" s="133" t="str">
        <f ca="1">'Loan 3'!D1500</f>
        <v/>
      </c>
      <c r="F1485" s="133" t="str">
        <f ca="1">'Loan 4'!D1500</f>
        <v/>
      </c>
      <c r="G1485" s="133" t="str">
        <f ca="1">'Loan 5'!D1500</f>
        <v/>
      </c>
    </row>
    <row r="1486" spans="2:7" ht="15" thickBot="1" x14ac:dyDescent="0.35">
      <c r="B1486" s="132" t="str">
        <f t="shared" ca="1" si="24"/>
        <v/>
      </c>
      <c r="C1486" s="133" t="str">
        <f ca="1">'Loan 1'!D1501</f>
        <v/>
      </c>
      <c r="D1486" s="133" t="str">
        <f ca="1">'Loan 2'!D1501</f>
        <v/>
      </c>
      <c r="E1486" s="133" t="str">
        <f ca="1">'Loan 3'!D1501</f>
        <v/>
      </c>
      <c r="F1486" s="133" t="str">
        <f ca="1">'Loan 4'!D1501</f>
        <v/>
      </c>
      <c r="G1486" s="133" t="str">
        <f ca="1">'Loan 5'!D1501</f>
        <v/>
      </c>
    </row>
    <row r="1487" spans="2:7" ht="15" thickBot="1" x14ac:dyDescent="0.35">
      <c r="B1487" s="132" t="str">
        <f t="shared" ca="1" si="24"/>
        <v/>
      </c>
      <c r="C1487" s="133" t="str">
        <f ca="1">'Loan 1'!D1502</f>
        <v/>
      </c>
      <c r="D1487" s="133" t="str">
        <f ca="1">'Loan 2'!D1502</f>
        <v/>
      </c>
      <c r="E1487" s="133" t="str">
        <f ca="1">'Loan 3'!D1502</f>
        <v/>
      </c>
      <c r="F1487" s="133" t="str">
        <f ca="1">'Loan 4'!D1502</f>
        <v/>
      </c>
      <c r="G1487" s="133" t="str">
        <f ca="1">'Loan 5'!D1502</f>
        <v/>
      </c>
    </row>
    <row r="1488" spans="2:7" ht="15" thickBot="1" x14ac:dyDescent="0.35">
      <c r="B1488" s="132" t="str">
        <f t="shared" ca="1" si="24"/>
        <v/>
      </c>
      <c r="C1488" s="133" t="str">
        <f ca="1">'Loan 1'!D1503</f>
        <v/>
      </c>
      <c r="D1488" s="133" t="str">
        <f ca="1">'Loan 2'!D1503</f>
        <v/>
      </c>
      <c r="E1488" s="133" t="str">
        <f ca="1">'Loan 3'!D1503</f>
        <v/>
      </c>
      <c r="F1488" s="133" t="str">
        <f ca="1">'Loan 4'!D1503</f>
        <v/>
      </c>
      <c r="G1488" s="133" t="str">
        <f ca="1">'Loan 5'!D1503</f>
        <v/>
      </c>
    </row>
    <row r="1489" spans="2:7" ht="15" thickBot="1" x14ac:dyDescent="0.35">
      <c r="B1489" s="132" t="str">
        <f t="shared" ca="1" si="24"/>
        <v/>
      </c>
      <c r="C1489" s="133" t="str">
        <f ca="1">'Loan 1'!D1504</f>
        <v/>
      </c>
      <c r="D1489" s="133" t="str">
        <f ca="1">'Loan 2'!D1504</f>
        <v/>
      </c>
      <c r="E1489" s="133" t="str">
        <f ca="1">'Loan 3'!D1504</f>
        <v/>
      </c>
      <c r="F1489" s="133" t="str">
        <f ca="1">'Loan 4'!D1504</f>
        <v/>
      </c>
      <c r="G1489" s="133" t="str">
        <f ca="1">'Loan 5'!D1504</f>
        <v/>
      </c>
    </row>
    <row r="1490" spans="2:7" ht="15" thickBot="1" x14ac:dyDescent="0.35">
      <c r="B1490" s="132" t="str">
        <f t="shared" ca="1" si="24"/>
        <v/>
      </c>
      <c r="C1490" s="133" t="str">
        <f ca="1">'Loan 1'!D1505</f>
        <v/>
      </c>
      <c r="D1490" s="133" t="str">
        <f ca="1">'Loan 2'!D1505</f>
        <v/>
      </c>
      <c r="E1490" s="133" t="str">
        <f ca="1">'Loan 3'!D1505</f>
        <v/>
      </c>
      <c r="F1490" s="133" t="str">
        <f ca="1">'Loan 4'!D1505</f>
        <v/>
      </c>
      <c r="G1490" s="133" t="str">
        <f ca="1">'Loan 5'!D1505</f>
        <v/>
      </c>
    </row>
    <row r="1491" spans="2:7" ht="15" thickBot="1" x14ac:dyDescent="0.35">
      <c r="B1491" s="132" t="str">
        <f t="shared" ca="1" si="24"/>
        <v/>
      </c>
      <c r="C1491" s="133" t="str">
        <f ca="1">'Loan 1'!D1506</f>
        <v/>
      </c>
      <c r="D1491" s="133" t="str">
        <f ca="1">'Loan 2'!D1506</f>
        <v/>
      </c>
      <c r="E1491" s="133" t="str">
        <f ca="1">'Loan 3'!D1506</f>
        <v/>
      </c>
      <c r="F1491" s="133" t="str">
        <f ca="1">'Loan 4'!D1506</f>
        <v/>
      </c>
      <c r="G1491" s="133" t="str">
        <f ca="1">'Loan 5'!D1506</f>
        <v/>
      </c>
    </row>
    <row r="1492" spans="2:7" ht="15" thickBot="1" x14ac:dyDescent="0.35">
      <c r="B1492" s="132" t="str">
        <f t="shared" ca="1" si="24"/>
        <v/>
      </c>
      <c r="C1492" s="133" t="str">
        <f ca="1">'Loan 1'!D1507</f>
        <v/>
      </c>
      <c r="D1492" s="133" t="str">
        <f ca="1">'Loan 2'!D1507</f>
        <v/>
      </c>
      <c r="E1492" s="133" t="str">
        <f ca="1">'Loan 3'!D1507</f>
        <v/>
      </c>
      <c r="F1492" s="133" t="str">
        <f ca="1">'Loan 4'!D1507</f>
        <v/>
      </c>
      <c r="G1492" s="133" t="str">
        <f ca="1">'Loan 5'!D1507</f>
        <v/>
      </c>
    </row>
    <row r="1493" spans="2:7" ht="15" thickBot="1" x14ac:dyDescent="0.35">
      <c r="B1493" s="132" t="str">
        <f t="shared" ca="1" si="24"/>
        <v/>
      </c>
      <c r="C1493" s="133" t="str">
        <f ca="1">'Loan 1'!D1508</f>
        <v/>
      </c>
      <c r="D1493" s="133" t="str">
        <f ca="1">'Loan 2'!D1508</f>
        <v/>
      </c>
      <c r="E1493" s="133" t="str">
        <f ca="1">'Loan 3'!D1508</f>
        <v/>
      </c>
      <c r="F1493" s="133" t="str">
        <f ca="1">'Loan 4'!D1508</f>
        <v/>
      </c>
      <c r="G1493" s="133" t="str">
        <f ca="1">'Loan 5'!D1508</f>
        <v/>
      </c>
    </row>
    <row r="1494" spans="2:7" ht="15" thickBot="1" x14ac:dyDescent="0.35">
      <c r="B1494" s="132" t="str">
        <f t="shared" ca="1" si="24"/>
        <v/>
      </c>
      <c r="C1494" s="133" t="str">
        <f ca="1">'Loan 1'!D1509</f>
        <v/>
      </c>
      <c r="D1494" s="133" t="str">
        <f ca="1">'Loan 2'!D1509</f>
        <v/>
      </c>
      <c r="E1494" s="133" t="str">
        <f ca="1">'Loan 3'!D1509</f>
        <v/>
      </c>
      <c r="F1494" s="133" t="str">
        <f ca="1">'Loan 4'!D1509</f>
        <v/>
      </c>
      <c r="G1494" s="133" t="str">
        <f ca="1">'Loan 5'!D1509</f>
        <v/>
      </c>
    </row>
    <row r="1495" spans="2:7" ht="15" thickBot="1" x14ac:dyDescent="0.35">
      <c r="B1495" s="132" t="str">
        <f t="shared" ca="1" si="24"/>
        <v/>
      </c>
      <c r="C1495" s="133" t="str">
        <f ca="1">'Loan 1'!D1510</f>
        <v/>
      </c>
      <c r="D1495" s="133" t="str">
        <f ca="1">'Loan 2'!D1510</f>
        <v/>
      </c>
      <c r="E1495" s="133" t="str">
        <f ca="1">'Loan 3'!D1510</f>
        <v/>
      </c>
      <c r="F1495" s="133" t="str">
        <f ca="1">'Loan 4'!D1510</f>
        <v/>
      </c>
      <c r="G1495" s="133" t="str">
        <f ca="1">'Loan 5'!D1510</f>
        <v/>
      </c>
    </row>
    <row r="1496" spans="2:7" ht="15" thickBot="1" x14ac:dyDescent="0.35">
      <c r="B1496" s="132" t="str">
        <f t="shared" ca="1" si="24"/>
        <v/>
      </c>
      <c r="C1496" s="133" t="str">
        <f ca="1">'Loan 1'!D1511</f>
        <v/>
      </c>
      <c r="D1496" s="133" t="str">
        <f ca="1">'Loan 2'!D1511</f>
        <v/>
      </c>
      <c r="E1496" s="133" t="str">
        <f ca="1">'Loan 3'!D1511</f>
        <v/>
      </c>
      <c r="F1496" s="133" t="str">
        <f ca="1">'Loan 4'!D1511</f>
        <v/>
      </c>
      <c r="G1496" s="133" t="str">
        <f ca="1">'Loan 5'!D1511</f>
        <v/>
      </c>
    </row>
    <row r="1497" spans="2:7" ht="15" thickBot="1" x14ac:dyDescent="0.35">
      <c r="B1497" s="132" t="str">
        <f t="shared" ca="1" si="24"/>
        <v/>
      </c>
      <c r="C1497" s="133" t="str">
        <f ca="1">'Loan 1'!D1512</f>
        <v/>
      </c>
      <c r="D1497" s="133" t="str">
        <f ca="1">'Loan 2'!D1512</f>
        <v/>
      </c>
      <c r="E1497" s="133" t="str">
        <f ca="1">'Loan 3'!D1512</f>
        <v/>
      </c>
      <c r="F1497" s="133" t="str">
        <f ca="1">'Loan 4'!D1512</f>
        <v/>
      </c>
      <c r="G1497" s="133" t="str">
        <f ca="1">'Loan 5'!D1512</f>
        <v/>
      </c>
    </row>
    <row r="1498" spans="2:7" ht="15" thickBot="1" x14ac:dyDescent="0.35">
      <c r="B1498" s="132" t="str">
        <f t="shared" ca="1" si="24"/>
        <v/>
      </c>
      <c r="C1498" s="133" t="str">
        <f ca="1">'Loan 1'!D1513</f>
        <v/>
      </c>
      <c r="D1498" s="133" t="str">
        <f ca="1">'Loan 2'!D1513</f>
        <v/>
      </c>
      <c r="E1498" s="133" t="str">
        <f ca="1">'Loan 3'!D1513</f>
        <v/>
      </c>
      <c r="F1498" s="133" t="str">
        <f ca="1">'Loan 4'!D1513</f>
        <v/>
      </c>
      <c r="G1498" s="133" t="str">
        <f ca="1">'Loan 5'!D1513</f>
        <v/>
      </c>
    </row>
    <row r="1499" spans="2:7" ht="15" thickBot="1" x14ac:dyDescent="0.35">
      <c r="B1499" s="132" t="str">
        <f t="shared" ca="1" si="24"/>
        <v/>
      </c>
      <c r="C1499" s="133" t="str">
        <f ca="1">'Loan 1'!D1514</f>
        <v/>
      </c>
      <c r="D1499" s="133" t="str">
        <f ca="1">'Loan 2'!D1514</f>
        <v/>
      </c>
      <c r="E1499" s="133" t="str">
        <f ca="1">'Loan 3'!D1514</f>
        <v/>
      </c>
      <c r="F1499" s="133" t="str">
        <f ca="1">'Loan 4'!D1514</f>
        <v/>
      </c>
      <c r="G1499" s="133" t="str">
        <f ca="1">'Loan 5'!D1514</f>
        <v/>
      </c>
    </row>
    <row r="1500" spans="2:7" ht="15" thickBot="1" x14ac:dyDescent="0.35">
      <c r="B1500" s="132" t="str">
        <f t="shared" ca="1" si="24"/>
        <v/>
      </c>
      <c r="C1500" s="133" t="str">
        <f ca="1">'Loan 1'!D1515</f>
        <v/>
      </c>
      <c r="D1500" s="133" t="str">
        <f ca="1">'Loan 2'!D1515</f>
        <v/>
      </c>
      <c r="E1500" s="133" t="str">
        <f ca="1">'Loan 3'!D1515</f>
        <v/>
      </c>
      <c r="F1500" s="133" t="str">
        <f ca="1">'Loan 4'!D1515</f>
        <v/>
      </c>
      <c r="G1500" s="133" t="str">
        <f ca="1">'Loan 5'!D1515</f>
        <v/>
      </c>
    </row>
    <row r="1501" spans="2:7" ht="15" thickBot="1" x14ac:dyDescent="0.35">
      <c r="B1501" s="132" t="str">
        <f t="shared" ca="1" si="24"/>
        <v/>
      </c>
      <c r="C1501" s="133" t="str">
        <f ca="1">'Loan 1'!D1516</f>
        <v/>
      </c>
      <c r="D1501" s="133" t="str">
        <f ca="1">'Loan 2'!D1516</f>
        <v/>
      </c>
      <c r="E1501" s="133" t="str">
        <f ca="1">'Loan 3'!D1516</f>
        <v/>
      </c>
      <c r="F1501" s="133" t="str">
        <f ca="1">'Loan 4'!D1516</f>
        <v/>
      </c>
      <c r="G1501" s="133" t="str">
        <f ca="1">'Loan 5'!D1516</f>
        <v/>
      </c>
    </row>
    <row r="1502" spans="2:7" ht="15" thickBot="1" x14ac:dyDescent="0.35">
      <c r="B1502" s="132" t="str">
        <f t="shared" ca="1" si="24"/>
        <v/>
      </c>
      <c r="C1502" s="133" t="str">
        <f ca="1">'Loan 1'!D1517</f>
        <v/>
      </c>
      <c r="D1502" s="133" t="str">
        <f ca="1">'Loan 2'!D1517</f>
        <v/>
      </c>
      <c r="E1502" s="133" t="str">
        <f ca="1">'Loan 3'!D1517</f>
        <v/>
      </c>
      <c r="F1502" s="133" t="str">
        <f ca="1">'Loan 4'!D1517</f>
        <v/>
      </c>
      <c r="G1502" s="133" t="str">
        <f ca="1">'Loan 5'!D1517</f>
        <v/>
      </c>
    </row>
    <row r="1503" spans="2:7" ht="15" thickBot="1" x14ac:dyDescent="0.35">
      <c r="B1503" s="132" t="str">
        <f t="shared" ca="1" si="24"/>
        <v/>
      </c>
      <c r="C1503" s="133" t="str">
        <f ca="1">'Loan 1'!D1518</f>
        <v/>
      </c>
      <c r="D1503" s="133" t="str">
        <f ca="1">'Loan 2'!D1518</f>
        <v/>
      </c>
      <c r="E1503" s="133" t="str">
        <f ca="1">'Loan 3'!D1518</f>
        <v/>
      </c>
      <c r="F1503" s="133" t="str">
        <f ca="1">'Loan 4'!D1518</f>
        <v/>
      </c>
      <c r="G1503" s="133" t="str">
        <f ca="1">'Loan 5'!D1518</f>
        <v/>
      </c>
    </row>
    <row r="1504" spans="2:7" ht="15" thickBot="1" x14ac:dyDescent="0.35">
      <c r="B1504" s="132" t="str">
        <f t="shared" ca="1" si="24"/>
        <v/>
      </c>
      <c r="C1504" s="133" t="str">
        <f ca="1">'Loan 1'!D1519</f>
        <v/>
      </c>
      <c r="D1504" s="133" t="str">
        <f ca="1">'Loan 2'!D1519</f>
        <v/>
      </c>
      <c r="E1504" s="133" t="str">
        <f ca="1">'Loan 3'!D1519</f>
        <v/>
      </c>
      <c r="F1504" s="133" t="str">
        <f ca="1">'Loan 4'!D1519</f>
        <v/>
      </c>
      <c r="G1504" s="133" t="str">
        <f ca="1">'Loan 5'!D1519</f>
        <v/>
      </c>
    </row>
    <row r="1505" spans="2:7" ht="15" thickBot="1" x14ac:dyDescent="0.35">
      <c r="B1505" s="132" t="str">
        <f t="shared" ca="1" si="24"/>
        <v/>
      </c>
      <c r="C1505" s="133" t="str">
        <f ca="1">'Loan 1'!D1520</f>
        <v/>
      </c>
      <c r="D1505" s="133" t="str">
        <f ca="1">'Loan 2'!D1520</f>
        <v/>
      </c>
      <c r="E1505" s="133" t="str">
        <f ca="1">'Loan 3'!D1520</f>
        <v/>
      </c>
      <c r="F1505" s="133" t="str">
        <f ca="1">'Loan 4'!D1520</f>
        <v/>
      </c>
      <c r="G1505" s="133" t="str">
        <f ca="1">'Loan 5'!D1520</f>
        <v/>
      </c>
    </row>
    <row r="1506" spans="2:7" ht="15" thickBot="1" x14ac:dyDescent="0.35">
      <c r="B1506" s="132" t="str">
        <f t="shared" ca="1" si="24"/>
        <v/>
      </c>
      <c r="C1506" s="133" t="str">
        <f ca="1">'Loan 1'!D1521</f>
        <v/>
      </c>
      <c r="D1506" s="133" t="str">
        <f ca="1">'Loan 2'!D1521</f>
        <v/>
      </c>
      <c r="E1506" s="133" t="str">
        <f ca="1">'Loan 3'!D1521</f>
        <v/>
      </c>
      <c r="F1506" s="133" t="str">
        <f ca="1">'Loan 4'!D1521</f>
        <v/>
      </c>
      <c r="G1506" s="133" t="str">
        <f ca="1">'Loan 5'!D1521</f>
        <v/>
      </c>
    </row>
    <row r="1507" spans="2:7" ht="15" thickBot="1" x14ac:dyDescent="0.35">
      <c r="B1507" s="132" t="str">
        <f t="shared" ca="1" si="24"/>
        <v/>
      </c>
      <c r="C1507" s="133" t="str">
        <f ca="1">'Loan 1'!D1522</f>
        <v/>
      </c>
      <c r="D1507" s="133" t="str">
        <f ca="1">'Loan 2'!D1522</f>
        <v/>
      </c>
      <c r="E1507" s="133" t="str">
        <f ca="1">'Loan 3'!D1522</f>
        <v/>
      </c>
      <c r="F1507" s="133" t="str">
        <f ca="1">'Loan 4'!D1522</f>
        <v/>
      </c>
      <c r="G1507" s="133" t="str">
        <f ca="1">'Loan 5'!D1522</f>
        <v/>
      </c>
    </row>
    <row r="1508" spans="2:7" ht="15" thickBot="1" x14ac:dyDescent="0.35">
      <c r="B1508" s="132" t="str">
        <f t="shared" ca="1" si="24"/>
        <v/>
      </c>
      <c r="C1508" s="133" t="str">
        <f ca="1">'Loan 1'!D1523</f>
        <v/>
      </c>
      <c r="D1508" s="133" t="str">
        <f ca="1">'Loan 2'!D1523</f>
        <v/>
      </c>
      <c r="E1508" s="133" t="str">
        <f ca="1">'Loan 3'!D1523</f>
        <v/>
      </c>
      <c r="F1508" s="133" t="str">
        <f ca="1">'Loan 4'!D1523</f>
        <v/>
      </c>
      <c r="G1508" s="133" t="str">
        <f ca="1">'Loan 5'!D1523</f>
        <v/>
      </c>
    </row>
    <row r="1509" spans="2:7" ht="15" thickBot="1" x14ac:dyDescent="0.35">
      <c r="B1509" s="132" t="str">
        <f t="shared" ca="1" si="24"/>
        <v/>
      </c>
      <c r="C1509" s="133" t="str">
        <f ca="1">'Loan 1'!D1524</f>
        <v/>
      </c>
      <c r="D1509" s="133" t="str">
        <f ca="1">'Loan 2'!D1524</f>
        <v/>
      </c>
      <c r="E1509" s="133" t="str">
        <f ca="1">'Loan 3'!D1524</f>
        <v/>
      </c>
      <c r="F1509" s="133" t="str">
        <f ca="1">'Loan 4'!D1524</f>
        <v/>
      </c>
      <c r="G1509" s="133" t="str">
        <f ca="1">'Loan 5'!D1524</f>
        <v/>
      </c>
    </row>
    <row r="1510" spans="2:7" ht="15" thickBot="1" x14ac:dyDescent="0.35">
      <c r="B1510" s="132" t="str">
        <f t="shared" ca="1" si="24"/>
        <v/>
      </c>
      <c r="C1510" s="133" t="str">
        <f ca="1">'Loan 1'!D1525</f>
        <v/>
      </c>
      <c r="D1510" s="133" t="str">
        <f ca="1">'Loan 2'!D1525</f>
        <v/>
      </c>
      <c r="E1510" s="133" t="str">
        <f ca="1">'Loan 3'!D1525</f>
        <v/>
      </c>
      <c r="F1510" s="133" t="str">
        <f ca="1">'Loan 4'!D1525</f>
        <v/>
      </c>
      <c r="G1510" s="133" t="str">
        <f ca="1">'Loan 5'!D1525</f>
        <v/>
      </c>
    </row>
    <row r="1511" spans="2:7" ht="15" thickBot="1" x14ac:dyDescent="0.35">
      <c r="B1511" s="132" t="str">
        <f t="shared" ca="1" si="24"/>
        <v/>
      </c>
      <c r="C1511" s="133" t="str">
        <f ca="1">'Loan 1'!D1526</f>
        <v/>
      </c>
      <c r="D1511" s="133" t="str">
        <f ca="1">'Loan 2'!D1526</f>
        <v/>
      </c>
      <c r="E1511" s="133" t="str">
        <f ca="1">'Loan 3'!D1526</f>
        <v/>
      </c>
      <c r="F1511" s="133" t="str">
        <f ca="1">'Loan 4'!D1526</f>
        <v/>
      </c>
      <c r="G1511" s="133" t="str">
        <f ca="1">'Loan 5'!D1526</f>
        <v/>
      </c>
    </row>
    <row r="1512" spans="2:7" ht="15" thickBot="1" x14ac:dyDescent="0.35">
      <c r="B1512" s="132" t="str">
        <f t="shared" ca="1" si="24"/>
        <v/>
      </c>
      <c r="C1512" s="133" t="str">
        <f ca="1">'Loan 1'!D1527</f>
        <v/>
      </c>
      <c r="D1512" s="133" t="str">
        <f ca="1">'Loan 2'!D1527</f>
        <v/>
      </c>
      <c r="E1512" s="133" t="str">
        <f ca="1">'Loan 3'!D1527</f>
        <v/>
      </c>
      <c r="F1512" s="133" t="str">
        <f ca="1">'Loan 4'!D1527</f>
        <v/>
      </c>
      <c r="G1512" s="133" t="str">
        <f ca="1">'Loan 5'!D1527</f>
        <v/>
      </c>
    </row>
    <row r="1513" spans="2:7" ht="15" thickBot="1" x14ac:dyDescent="0.35">
      <c r="B1513" s="132" t="str">
        <f t="shared" ca="1" si="24"/>
        <v/>
      </c>
      <c r="C1513" s="133" t="str">
        <f ca="1">'Loan 1'!D1528</f>
        <v/>
      </c>
      <c r="D1513" s="133" t="str">
        <f ca="1">'Loan 2'!D1528</f>
        <v/>
      </c>
      <c r="E1513" s="133" t="str">
        <f ca="1">'Loan 3'!D1528</f>
        <v/>
      </c>
      <c r="F1513" s="133" t="str">
        <f ca="1">'Loan 4'!D1528</f>
        <v/>
      </c>
      <c r="G1513" s="133" t="str">
        <f ca="1">'Loan 5'!D1528</f>
        <v/>
      </c>
    </row>
    <row r="1514" spans="2:7" ht="15" thickBot="1" x14ac:dyDescent="0.35">
      <c r="B1514" s="132" t="str">
        <f t="shared" ca="1" si="24"/>
        <v/>
      </c>
      <c r="C1514" s="133" t="str">
        <f ca="1">'Loan 1'!D1529</f>
        <v/>
      </c>
      <c r="D1514" s="133" t="str">
        <f ca="1">'Loan 2'!D1529</f>
        <v/>
      </c>
      <c r="E1514" s="133" t="str">
        <f ca="1">'Loan 3'!D1529</f>
        <v/>
      </c>
      <c r="F1514" s="133" t="str">
        <f ca="1">'Loan 4'!D1529</f>
        <v/>
      </c>
      <c r="G1514" s="133" t="str">
        <f ca="1">'Loan 5'!D1529</f>
        <v/>
      </c>
    </row>
    <row r="1515" spans="2:7" ht="15" thickBot="1" x14ac:dyDescent="0.35">
      <c r="B1515" s="132" t="str">
        <f t="shared" ca="1" si="24"/>
        <v/>
      </c>
      <c r="C1515" s="133" t="str">
        <f ca="1">'Loan 1'!D1530</f>
        <v/>
      </c>
      <c r="D1515" s="133" t="str">
        <f ca="1">'Loan 2'!D1530</f>
        <v/>
      </c>
      <c r="E1515" s="133" t="str">
        <f ca="1">'Loan 3'!D1530</f>
        <v/>
      </c>
      <c r="F1515" s="133" t="str">
        <f ca="1">'Loan 4'!D1530</f>
        <v/>
      </c>
      <c r="G1515" s="133" t="str">
        <f ca="1">'Loan 5'!D1530</f>
        <v/>
      </c>
    </row>
    <row r="1516" spans="2:7" ht="15" thickBot="1" x14ac:dyDescent="0.35">
      <c r="B1516" s="132" t="str">
        <f t="shared" ca="1" si="24"/>
        <v/>
      </c>
      <c r="C1516" s="133" t="str">
        <f ca="1">'Loan 1'!D1531</f>
        <v/>
      </c>
      <c r="D1516" s="133" t="str">
        <f ca="1">'Loan 2'!D1531</f>
        <v/>
      </c>
      <c r="E1516" s="133" t="str">
        <f ca="1">'Loan 3'!D1531</f>
        <v/>
      </c>
      <c r="F1516" s="133" t="str">
        <f ca="1">'Loan 4'!D1531</f>
        <v/>
      </c>
      <c r="G1516" s="133" t="str">
        <f ca="1">'Loan 5'!D1531</f>
        <v/>
      </c>
    </row>
    <row r="1517" spans="2:7" ht="15" thickBot="1" x14ac:dyDescent="0.35">
      <c r="B1517" s="132" t="str">
        <f t="shared" ca="1" si="24"/>
        <v/>
      </c>
      <c r="C1517" s="133" t="str">
        <f ca="1">'Loan 1'!D1532</f>
        <v/>
      </c>
      <c r="D1517" s="133" t="str">
        <f ca="1">'Loan 2'!D1532</f>
        <v/>
      </c>
      <c r="E1517" s="133" t="str">
        <f ca="1">'Loan 3'!D1532</f>
        <v/>
      </c>
      <c r="F1517" s="133" t="str">
        <f ca="1">'Loan 4'!D1532</f>
        <v/>
      </c>
      <c r="G1517" s="133" t="str">
        <f ca="1">'Loan 5'!D1532</f>
        <v/>
      </c>
    </row>
    <row r="1518" spans="2:7" ht="15" thickBot="1" x14ac:dyDescent="0.35">
      <c r="B1518" s="132" t="str">
        <f t="shared" ca="1" si="24"/>
        <v/>
      </c>
      <c r="C1518" s="133" t="str">
        <f ca="1">'Loan 1'!D1533</f>
        <v/>
      </c>
      <c r="D1518" s="133" t="str">
        <f ca="1">'Loan 2'!D1533</f>
        <v/>
      </c>
      <c r="E1518" s="133" t="str">
        <f ca="1">'Loan 3'!D1533</f>
        <v/>
      </c>
      <c r="F1518" s="133" t="str">
        <f ca="1">'Loan 4'!D1533</f>
        <v/>
      </c>
      <c r="G1518" s="133" t="str">
        <f ca="1">'Loan 5'!D1533</f>
        <v/>
      </c>
    </row>
    <row r="1519" spans="2:7" ht="15" thickBot="1" x14ac:dyDescent="0.35">
      <c r="B1519" s="132" t="str">
        <f t="shared" ca="1" si="24"/>
        <v/>
      </c>
      <c r="C1519" s="133" t="str">
        <f ca="1">'Loan 1'!D1534</f>
        <v/>
      </c>
      <c r="D1519" s="133" t="str">
        <f ca="1">'Loan 2'!D1534</f>
        <v/>
      </c>
      <c r="E1519" s="133" t="str">
        <f ca="1">'Loan 3'!D1534</f>
        <v/>
      </c>
      <c r="F1519" s="133" t="str">
        <f ca="1">'Loan 4'!D1534</f>
        <v/>
      </c>
      <c r="G1519" s="133" t="str">
        <f ca="1">'Loan 5'!D1534</f>
        <v/>
      </c>
    </row>
    <row r="1520" spans="2:7" ht="15" thickBot="1" x14ac:dyDescent="0.35">
      <c r="B1520" s="132" t="str">
        <f t="shared" ca="1" si="24"/>
        <v/>
      </c>
      <c r="C1520" s="133" t="str">
        <f ca="1">'Loan 1'!D1535</f>
        <v/>
      </c>
      <c r="D1520" s="133" t="str">
        <f ca="1">'Loan 2'!D1535</f>
        <v/>
      </c>
      <c r="E1520" s="133" t="str">
        <f ca="1">'Loan 3'!D1535</f>
        <v/>
      </c>
      <c r="F1520" s="133" t="str">
        <f ca="1">'Loan 4'!D1535</f>
        <v/>
      </c>
      <c r="G1520" s="133" t="str">
        <f ca="1">'Loan 5'!D1535</f>
        <v/>
      </c>
    </row>
    <row r="1521" spans="2:7" ht="15" thickBot="1" x14ac:dyDescent="0.35">
      <c r="B1521" s="132" t="str">
        <f t="shared" ca="1" si="24"/>
        <v/>
      </c>
      <c r="C1521" s="133" t="str">
        <f ca="1">'Loan 1'!D1536</f>
        <v/>
      </c>
      <c r="D1521" s="133" t="str">
        <f ca="1">'Loan 2'!D1536</f>
        <v/>
      </c>
      <c r="E1521" s="133" t="str">
        <f ca="1">'Loan 3'!D1536</f>
        <v/>
      </c>
      <c r="F1521" s="133" t="str">
        <f ca="1">'Loan 4'!D1536</f>
        <v/>
      </c>
      <c r="G1521" s="133" t="str">
        <f ca="1">'Loan 5'!D1536</f>
        <v/>
      </c>
    </row>
    <row r="1522" spans="2:7" ht="15" thickBot="1" x14ac:dyDescent="0.35">
      <c r="B1522" s="132" t="str">
        <f t="shared" ca="1" si="24"/>
        <v/>
      </c>
      <c r="C1522" s="133" t="str">
        <f ca="1">'Loan 1'!D1537</f>
        <v/>
      </c>
      <c r="D1522" s="133" t="str">
        <f ca="1">'Loan 2'!D1537</f>
        <v/>
      </c>
      <c r="E1522" s="133" t="str">
        <f ca="1">'Loan 3'!D1537</f>
        <v/>
      </c>
      <c r="F1522" s="133" t="str">
        <f ca="1">'Loan 4'!D1537</f>
        <v/>
      </c>
      <c r="G1522" s="133" t="str">
        <f ca="1">'Loan 5'!D1537</f>
        <v/>
      </c>
    </row>
    <row r="1523" spans="2:7" ht="15" thickBot="1" x14ac:dyDescent="0.35">
      <c r="B1523" s="132" t="str">
        <f t="shared" ca="1" si="24"/>
        <v/>
      </c>
      <c r="C1523" s="133" t="str">
        <f ca="1">'Loan 1'!D1538</f>
        <v/>
      </c>
      <c r="D1523" s="133" t="str">
        <f ca="1">'Loan 2'!D1538</f>
        <v/>
      </c>
      <c r="E1523" s="133" t="str">
        <f ca="1">'Loan 3'!D1538</f>
        <v/>
      </c>
      <c r="F1523" s="133" t="str">
        <f ca="1">'Loan 4'!D1538</f>
        <v/>
      </c>
      <c r="G1523" s="133" t="str">
        <f ca="1">'Loan 5'!D1538</f>
        <v/>
      </c>
    </row>
    <row r="1524" spans="2:7" ht="15" thickBot="1" x14ac:dyDescent="0.35">
      <c r="B1524" s="132" t="str">
        <f t="shared" ca="1" si="24"/>
        <v/>
      </c>
      <c r="C1524" s="133" t="str">
        <f ca="1">'Loan 1'!D1539</f>
        <v/>
      </c>
      <c r="D1524" s="133" t="str">
        <f ca="1">'Loan 2'!D1539</f>
        <v/>
      </c>
      <c r="E1524" s="133" t="str">
        <f ca="1">'Loan 3'!D1539</f>
        <v/>
      </c>
      <c r="F1524" s="133" t="str">
        <f ca="1">'Loan 4'!D1539</f>
        <v/>
      </c>
      <c r="G1524" s="133" t="str">
        <f ca="1">'Loan 5'!D1539</f>
        <v/>
      </c>
    </row>
    <row r="1525" spans="2:7" ht="15" thickBot="1" x14ac:dyDescent="0.35">
      <c r="B1525" s="132" t="str">
        <f t="shared" ca="1" si="24"/>
        <v/>
      </c>
      <c r="C1525" s="133" t="str">
        <f ca="1">'Loan 1'!D1540</f>
        <v/>
      </c>
      <c r="D1525" s="133" t="str">
        <f ca="1">'Loan 2'!D1540</f>
        <v/>
      </c>
      <c r="E1525" s="133" t="str">
        <f ca="1">'Loan 3'!D1540</f>
        <v/>
      </c>
      <c r="F1525" s="133" t="str">
        <f ca="1">'Loan 4'!D1540</f>
        <v/>
      </c>
      <c r="G1525" s="133" t="str">
        <f ca="1">'Loan 5'!D1540</f>
        <v/>
      </c>
    </row>
    <row r="1526" spans="2:7" ht="15" thickBot="1" x14ac:dyDescent="0.35">
      <c r="B1526" s="132" t="str">
        <f t="shared" ca="1" si="24"/>
        <v/>
      </c>
      <c r="C1526" s="133" t="str">
        <f ca="1">'Loan 1'!D1541</f>
        <v/>
      </c>
      <c r="D1526" s="133" t="str">
        <f ca="1">'Loan 2'!D1541</f>
        <v/>
      </c>
      <c r="E1526" s="133" t="str">
        <f ca="1">'Loan 3'!D1541</f>
        <v/>
      </c>
      <c r="F1526" s="133" t="str">
        <f ca="1">'Loan 4'!D1541</f>
        <v/>
      </c>
      <c r="G1526" s="133" t="str">
        <f ca="1">'Loan 5'!D1541</f>
        <v/>
      </c>
    </row>
    <row r="1527" spans="2:7" ht="15" thickBot="1" x14ac:dyDescent="0.35">
      <c r="B1527" s="132" t="str">
        <f t="shared" ca="1" si="24"/>
        <v/>
      </c>
      <c r="C1527" s="133" t="str">
        <f ca="1">'Loan 1'!D1542</f>
        <v/>
      </c>
      <c r="D1527" s="133" t="str">
        <f ca="1">'Loan 2'!D1542</f>
        <v/>
      </c>
      <c r="E1527" s="133" t="str">
        <f ca="1">'Loan 3'!D1542</f>
        <v/>
      </c>
      <c r="F1527" s="133" t="str">
        <f ca="1">'Loan 4'!D1542</f>
        <v/>
      </c>
      <c r="G1527" s="133" t="str">
        <f ca="1">'Loan 5'!D1542</f>
        <v/>
      </c>
    </row>
    <row r="1528" spans="2:7" ht="15" thickBot="1" x14ac:dyDescent="0.35">
      <c r="B1528" s="132" t="str">
        <f t="shared" ca="1" si="24"/>
        <v/>
      </c>
      <c r="C1528" s="133" t="str">
        <f ca="1">'Loan 1'!D1543</f>
        <v/>
      </c>
      <c r="D1528" s="133" t="str">
        <f ca="1">'Loan 2'!D1543</f>
        <v/>
      </c>
      <c r="E1528" s="133" t="str">
        <f ca="1">'Loan 3'!D1543</f>
        <v/>
      </c>
      <c r="F1528" s="133" t="str">
        <f ca="1">'Loan 4'!D1543</f>
        <v/>
      </c>
      <c r="G1528" s="133" t="str">
        <f ca="1">'Loan 5'!D1543</f>
        <v/>
      </c>
    </row>
    <row r="1529" spans="2:7" ht="15" thickBot="1" x14ac:dyDescent="0.35">
      <c r="B1529" s="132" t="str">
        <f t="shared" ca="1" si="24"/>
        <v/>
      </c>
      <c r="C1529" s="133" t="str">
        <f ca="1">'Loan 1'!D1544</f>
        <v/>
      </c>
      <c r="D1529" s="133" t="str">
        <f ca="1">'Loan 2'!D1544</f>
        <v/>
      </c>
      <c r="E1529" s="133" t="str">
        <f ca="1">'Loan 3'!D1544</f>
        <v/>
      </c>
      <c r="F1529" s="133" t="str">
        <f ca="1">'Loan 4'!D1544</f>
        <v/>
      </c>
      <c r="G1529" s="133" t="str">
        <f ca="1">'Loan 5'!D1544</f>
        <v/>
      </c>
    </row>
    <row r="1530" spans="2:7" ht="15" thickBot="1" x14ac:dyDescent="0.35">
      <c r="B1530" s="132" t="str">
        <f t="shared" ca="1" si="24"/>
        <v/>
      </c>
      <c r="C1530" s="133" t="str">
        <f ca="1">'Loan 1'!D1545</f>
        <v/>
      </c>
      <c r="D1530" s="133" t="str">
        <f ca="1">'Loan 2'!D1545</f>
        <v/>
      </c>
      <c r="E1530" s="133" t="str">
        <f ca="1">'Loan 3'!D1545</f>
        <v/>
      </c>
      <c r="F1530" s="133" t="str">
        <f ca="1">'Loan 4'!D1545</f>
        <v/>
      </c>
      <c r="G1530" s="133" t="str">
        <f ca="1">'Loan 5'!D1545</f>
        <v/>
      </c>
    </row>
    <row r="1531" spans="2:7" ht="15" thickBot="1" x14ac:dyDescent="0.35">
      <c r="B1531" s="132" t="str">
        <f t="shared" ca="1" si="24"/>
        <v/>
      </c>
      <c r="C1531" s="133" t="str">
        <f ca="1">'Loan 1'!D1546</f>
        <v/>
      </c>
      <c r="D1531" s="133" t="str">
        <f ca="1">'Loan 2'!D1546</f>
        <v/>
      </c>
      <c r="E1531" s="133" t="str">
        <f ca="1">'Loan 3'!D1546</f>
        <v/>
      </c>
      <c r="F1531" s="133" t="str">
        <f ca="1">'Loan 4'!D1546</f>
        <v/>
      </c>
      <c r="G1531" s="133" t="str">
        <f ca="1">'Loan 5'!D1546</f>
        <v/>
      </c>
    </row>
    <row r="1532" spans="2:7" ht="15" thickBot="1" x14ac:dyDescent="0.35">
      <c r="B1532" s="132" t="str">
        <f t="shared" ca="1" si="24"/>
        <v/>
      </c>
      <c r="C1532" s="133" t="str">
        <f ca="1">'Loan 1'!D1547</f>
        <v/>
      </c>
      <c r="D1532" s="133" t="str">
        <f ca="1">'Loan 2'!D1547</f>
        <v/>
      </c>
      <c r="E1532" s="133" t="str">
        <f ca="1">'Loan 3'!D1547</f>
        <v/>
      </c>
      <c r="F1532" s="133" t="str">
        <f ca="1">'Loan 4'!D1547</f>
        <v/>
      </c>
      <c r="G1532" s="133" t="str">
        <f ca="1">'Loan 5'!D1547</f>
        <v/>
      </c>
    </row>
    <row r="1533" spans="2:7" ht="15" thickBot="1" x14ac:dyDescent="0.35">
      <c r="B1533" s="132" t="str">
        <f t="shared" ca="1" si="24"/>
        <v/>
      </c>
      <c r="C1533" s="133" t="str">
        <f ca="1">'Loan 1'!D1548</f>
        <v/>
      </c>
      <c r="D1533" s="133" t="str">
        <f ca="1">'Loan 2'!D1548</f>
        <v/>
      </c>
      <c r="E1533" s="133" t="str">
        <f ca="1">'Loan 3'!D1548</f>
        <v/>
      </c>
      <c r="F1533" s="133" t="str">
        <f ca="1">'Loan 4'!D1548</f>
        <v/>
      </c>
      <c r="G1533" s="133" t="str">
        <f ca="1">'Loan 5'!D1548</f>
        <v/>
      </c>
    </row>
    <row r="1534" spans="2:7" ht="15" thickBot="1" x14ac:dyDescent="0.35">
      <c r="B1534" s="132" t="str">
        <f t="shared" ca="1" si="24"/>
        <v/>
      </c>
      <c r="C1534" s="133" t="str">
        <f ca="1">'Loan 1'!D1549</f>
        <v/>
      </c>
      <c r="D1534" s="133" t="str">
        <f ca="1">'Loan 2'!D1549</f>
        <v/>
      </c>
      <c r="E1534" s="133" t="str">
        <f ca="1">'Loan 3'!D1549</f>
        <v/>
      </c>
      <c r="F1534" s="133" t="str">
        <f ca="1">'Loan 4'!D1549</f>
        <v/>
      </c>
      <c r="G1534" s="133" t="str">
        <f ca="1">'Loan 5'!D1549</f>
        <v/>
      </c>
    </row>
    <row r="1535" spans="2:7" ht="15" thickBot="1" x14ac:dyDescent="0.35">
      <c r="B1535" s="132" t="str">
        <f t="shared" ca="1" si="24"/>
        <v/>
      </c>
      <c r="C1535" s="133" t="str">
        <f ca="1">'Loan 1'!D1550</f>
        <v/>
      </c>
      <c r="D1535" s="133" t="str">
        <f ca="1">'Loan 2'!D1550</f>
        <v/>
      </c>
      <c r="E1535" s="133" t="str">
        <f ca="1">'Loan 3'!D1550</f>
        <v/>
      </c>
      <c r="F1535" s="133" t="str">
        <f ca="1">'Loan 4'!D1550</f>
        <v/>
      </c>
      <c r="G1535" s="133" t="str">
        <f ca="1">'Loan 5'!D1550</f>
        <v/>
      </c>
    </row>
    <row r="1536" spans="2:7" ht="15" thickBot="1" x14ac:dyDescent="0.35">
      <c r="B1536" s="132" t="str">
        <f t="shared" ca="1" si="24"/>
        <v/>
      </c>
      <c r="C1536" s="133" t="str">
        <f ca="1">'Loan 1'!D1551</f>
        <v/>
      </c>
      <c r="D1536" s="133" t="str">
        <f ca="1">'Loan 2'!D1551</f>
        <v/>
      </c>
      <c r="E1536" s="133" t="str">
        <f ca="1">'Loan 3'!D1551</f>
        <v/>
      </c>
      <c r="F1536" s="133" t="str">
        <f ca="1">'Loan 4'!D1551</f>
        <v/>
      </c>
      <c r="G1536" s="133" t="str">
        <f ca="1">'Loan 5'!D1551</f>
        <v/>
      </c>
    </row>
    <row r="1537" spans="2:7" ht="15" thickBot="1" x14ac:dyDescent="0.35">
      <c r="B1537" s="132" t="str">
        <f t="shared" ca="1" si="24"/>
        <v/>
      </c>
      <c r="C1537" s="133" t="str">
        <f ca="1">'Loan 1'!D1552</f>
        <v/>
      </c>
      <c r="D1537" s="133" t="str">
        <f ca="1">'Loan 2'!D1552</f>
        <v/>
      </c>
      <c r="E1537" s="133" t="str">
        <f ca="1">'Loan 3'!D1552</f>
        <v/>
      </c>
      <c r="F1537" s="133" t="str">
        <f ca="1">'Loan 4'!D1552</f>
        <v/>
      </c>
      <c r="G1537" s="133" t="str">
        <f ca="1">'Loan 5'!D1552</f>
        <v/>
      </c>
    </row>
    <row r="1538" spans="2:7" ht="15" thickBot="1" x14ac:dyDescent="0.35">
      <c r="B1538" s="132" t="str">
        <f t="shared" ca="1" si="24"/>
        <v/>
      </c>
      <c r="C1538" s="133" t="str">
        <f ca="1">'Loan 1'!D1553</f>
        <v/>
      </c>
      <c r="D1538" s="133" t="str">
        <f ca="1">'Loan 2'!D1553</f>
        <v/>
      </c>
      <c r="E1538" s="133" t="str">
        <f ca="1">'Loan 3'!D1553</f>
        <v/>
      </c>
      <c r="F1538" s="133" t="str">
        <f ca="1">'Loan 4'!D1553</f>
        <v/>
      </c>
      <c r="G1538" s="133" t="str">
        <f ca="1">'Loan 5'!D1553</f>
        <v/>
      </c>
    </row>
    <row r="1539" spans="2:7" ht="15" thickBot="1" x14ac:dyDescent="0.35">
      <c r="B1539" s="132" t="str">
        <f t="shared" ca="1" si="24"/>
        <v/>
      </c>
      <c r="C1539" s="133" t="str">
        <f ca="1">'Loan 1'!D1554</f>
        <v/>
      </c>
      <c r="D1539" s="133" t="str">
        <f ca="1">'Loan 2'!D1554</f>
        <v/>
      </c>
      <c r="E1539" s="133" t="str">
        <f ca="1">'Loan 3'!D1554</f>
        <v/>
      </c>
      <c r="F1539" s="133" t="str">
        <f ca="1">'Loan 4'!D1554</f>
        <v/>
      </c>
      <c r="G1539" s="133" t="str">
        <f ca="1">'Loan 5'!D1554</f>
        <v/>
      </c>
    </row>
    <row r="1540" spans="2:7" ht="15" thickBot="1" x14ac:dyDescent="0.35">
      <c r="B1540" s="132" t="str">
        <f t="shared" ca="1" si="24"/>
        <v/>
      </c>
      <c r="C1540" s="133" t="str">
        <f ca="1">'Loan 1'!D1555</f>
        <v/>
      </c>
      <c r="D1540" s="133" t="str">
        <f ca="1">'Loan 2'!D1555</f>
        <v/>
      </c>
      <c r="E1540" s="133" t="str">
        <f ca="1">'Loan 3'!D1555</f>
        <v/>
      </c>
      <c r="F1540" s="133" t="str">
        <f ca="1">'Loan 4'!D1555</f>
        <v/>
      </c>
      <c r="G1540" s="133" t="str">
        <f ca="1">'Loan 5'!D1555</f>
        <v/>
      </c>
    </row>
    <row r="1541" spans="2:7" ht="15" thickBot="1" x14ac:dyDescent="0.35">
      <c r="B1541" s="132" t="str">
        <f t="shared" ca="1" si="24"/>
        <v/>
      </c>
      <c r="C1541" s="133" t="str">
        <f ca="1">'Loan 1'!D1556</f>
        <v/>
      </c>
      <c r="D1541" s="133" t="str">
        <f ca="1">'Loan 2'!D1556</f>
        <v/>
      </c>
      <c r="E1541" s="133" t="str">
        <f ca="1">'Loan 3'!D1556</f>
        <v/>
      </c>
      <c r="F1541" s="133" t="str">
        <f ca="1">'Loan 4'!D1556</f>
        <v/>
      </c>
      <c r="G1541" s="133" t="str">
        <f ca="1">'Loan 5'!D1556</f>
        <v/>
      </c>
    </row>
    <row r="1542" spans="2:7" ht="15" thickBot="1" x14ac:dyDescent="0.35">
      <c r="B1542" s="132" t="str">
        <f t="shared" ca="1" si="24"/>
        <v/>
      </c>
      <c r="C1542" s="133" t="str">
        <f ca="1">'Loan 1'!D1557</f>
        <v/>
      </c>
      <c r="D1542" s="133" t="str">
        <f ca="1">'Loan 2'!D1557</f>
        <v/>
      </c>
      <c r="E1542" s="133" t="str">
        <f ca="1">'Loan 3'!D1557</f>
        <v/>
      </c>
      <c r="F1542" s="133" t="str">
        <f ca="1">'Loan 4'!D1557</f>
        <v/>
      </c>
      <c r="G1542" s="133" t="str">
        <f ca="1">'Loan 5'!D1557</f>
        <v/>
      </c>
    </row>
    <row r="1543" spans="2:7" ht="15" thickBot="1" x14ac:dyDescent="0.35">
      <c r="B1543" s="132" t="str">
        <f t="shared" ca="1" si="24"/>
        <v/>
      </c>
      <c r="C1543" s="133" t="str">
        <f ca="1">'Loan 1'!D1558</f>
        <v/>
      </c>
      <c r="D1543" s="133" t="str">
        <f ca="1">'Loan 2'!D1558</f>
        <v/>
      </c>
      <c r="E1543" s="133" t="str">
        <f ca="1">'Loan 3'!D1558</f>
        <v/>
      </c>
      <c r="F1543" s="133" t="str">
        <f ca="1">'Loan 4'!D1558</f>
        <v/>
      </c>
      <c r="G1543" s="133" t="str">
        <f ca="1">'Loan 5'!D1558</f>
        <v/>
      </c>
    </row>
    <row r="1544" spans="2:7" ht="15" thickBot="1" x14ac:dyDescent="0.35">
      <c r="B1544" s="132" t="str">
        <f t="shared" ca="1" si="24"/>
        <v/>
      </c>
      <c r="C1544" s="133" t="str">
        <f ca="1">'Loan 1'!D1559</f>
        <v/>
      </c>
      <c r="D1544" s="133" t="str">
        <f ca="1">'Loan 2'!D1559</f>
        <v/>
      </c>
      <c r="E1544" s="133" t="str">
        <f ca="1">'Loan 3'!D1559</f>
        <v/>
      </c>
      <c r="F1544" s="133" t="str">
        <f ca="1">'Loan 4'!D1559</f>
        <v/>
      </c>
      <c r="G1544" s="133" t="str">
        <f ca="1">'Loan 5'!D1559</f>
        <v/>
      </c>
    </row>
    <row r="1545" spans="2:7" ht="15" thickBot="1" x14ac:dyDescent="0.35">
      <c r="B1545" s="132" t="str">
        <f t="shared" ca="1" si="24"/>
        <v/>
      </c>
      <c r="C1545" s="133" t="str">
        <f ca="1">'Loan 1'!D1560</f>
        <v/>
      </c>
      <c r="D1545" s="133" t="str">
        <f ca="1">'Loan 2'!D1560</f>
        <v/>
      </c>
      <c r="E1545" s="133" t="str">
        <f ca="1">'Loan 3'!D1560</f>
        <v/>
      </c>
      <c r="F1545" s="133" t="str">
        <f ca="1">'Loan 4'!D1560</f>
        <v/>
      </c>
      <c r="G1545" s="133" t="str">
        <f ca="1">'Loan 5'!D1560</f>
        <v/>
      </c>
    </row>
    <row r="1546" spans="2:7" ht="15" thickBot="1" x14ac:dyDescent="0.35">
      <c r="B1546" s="132" t="str">
        <f t="shared" ca="1" si="24"/>
        <v/>
      </c>
      <c r="C1546" s="133" t="str">
        <f ca="1">'Loan 1'!D1561</f>
        <v/>
      </c>
      <c r="D1546" s="133" t="str">
        <f ca="1">'Loan 2'!D1561</f>
        <v/>
      </c>
      <c r="E1546" s="133" t="str">
        <f ca="1">'Loan 3'!D1561</f>
        <v/>
      </c>
      <c r="F1546" s="133" t="str">
        <f ca="1">'Loan 4'!D1561</f>
        <v/>
      </c>
      <c r="G1546" s="133" t="str">
        <f ca="1">'Loan 5'!D1561</f>
        <v/>
      </c>
    </row>
    <row r="1547" spans="2:7" ht="15" thickBot="1" x14ac:dyDescent="0.35">
      <c r="B1547" s="132" t="str">
        <f t="shared" ref="B1547:B1610" ca="1" si="25">IF(AND(C1547="",D1547="",E1547="",F1547="",G1547=""),"",B1546+1)</f>
        <v/>
      </c>
      <c r="C1547" s="133" t="str">
        <f ca="1">'Loan 1'!D1562</f>
        <v/>
      </c>
      <c r="D1547" s="133" t="str">
        <f ca="1">'Loan 2'!D1562</f>
        <v/>
      </c>
      <c r="E1547" s="133" t="str">
        <f ca="1">'Loan 3'!D1562</f>
        <v/>
      </c>
      <c r="F1547" s="133" t="str">
        <f ca="1">'Loan 4'!D1562</f>
        <v/>
      </c>
      <c r="G1547" s="133" t="str">
        <f ca="1">'Loan 5'!D1562</f>
        <v/>
      </c>
    </row>
    <row r="1548" spans="2:7" ht="15" thickBot="1" x14ac:dyDescent="0.35">
      <c r="B1548" s="132" t="str">
        <f t="shared" ca="1" si="25"/>
        <v/>
      </c>
      <c r="C1548" s="133" t="str">
        <f ca="1">'Loan 1'!D1563</f>
        <v/>
      </c>
      <c r="D1548" s="133" t="str">
        <f ca="1">'Loan 2'!D1563</f>
        <v/>
      </c>
      <c r="E1548" s="133" t="str">
        <f ca="1">'Loan 3'!D1563</f>
        <v/>
      </c>
      <c r="F1548" s="133" t="str">
        <f ca="1">'Loan 4'!D1563</f>
        <v/>
      </c>
      <c r="G1548" s="133" t="str">
        <f ca="1">'Loan 5'!D1563</f>
        <v/>
      </c>
    </row>
    <row r="1549" spans="2:7" ht="15" thickBot="1" x14ac:dyDescent="0.35">
      <c r="B1549" s="132" t="str">
        <f t="shared" ca="1" si="25"/>
        <v/>
      </c>
      <c r="C1549" s="133" t="str">
        <f ca="1">'Loan 1'!D1564</f>
        <v/>
      </c>
      <c r="D1549" s="133" t="str">
        <f ca="1">'Loan 2'!D1564</f>
        <v/>
      </c>
      <c r="E1549" s="133" t="str">
        <f ca="1">'Loan 3'!D1564</f>
        <v/>
      </c>
      <c r="F1549" s="133" t="str">
        <f ca="1">'Loan 4'!D1564</f>
        <v/>
      </c>
      <c r="G1549" s="133" t="str">
        <f ca="1">'Loan 5'!D1564</f>
        <v/>
      </c>
    </row>
    <row r="1550" spans="2:7" ht="15" thickBot="1" x14ac:dyDescent="0.35">
      <c r="B1550" s="132" t="str">
        <f t="shared" ca="1" si="25"/>
        <v/>
      </c>
      <c r="C1550" s="133" t="str">
        <f ca="1">'Loan 1'!D1565</f>
        <v/>
      </c>
      <c r="D1550" s="133" t="str">
        <f ca="1">'Loan 2'!D1565</f>
        <v/>
      </c>
      <c r="E1550" s="133" t="str">
        <f ca="1">'Loan 3'!D1565</f>
        <v/>
      </c>
      <c r="F1550" s="133" t="str">
        <f ca="1">'Loan 4'!D1565</f>
        <v/>
      </c>
      <c r="G1550" s="133" t="str">
        <f ca="1">'Loan 5'!D1565</f>
        <v/>
      </c>
    </row>
    <row r="1551" spans="2:7" ht="15" thickBot="1" x14ac:dyDescent="0.35">
      <c r="B1551" s="132" t="str">
        <f t="shared" ca="1" si="25"/>
        <v/>
      </c>
      <c r="C1551" s="133" t="str">
        <f ca="1">'Loan 1'!D1566</f>
        <v/>
      </c>
      <c r="D1551" s="133" t="str">
        <f ca="1">'Loan 2'!D1566</f>
        <v/>
      </c>
      <c r="E1551" s="133" t="str">
        <f ca="1">'Loan 3'!D1566</f>
        <v/>
      </c>
      <c r="F1551" s="133" t="str">
        <f ca="1">'Loan 4'!D1566</f>
        <v/>
      </c>
      <c r="G1551" s="133" t="str">
        <f ca="1">'Loan 5'!D1566</f>
        <v/>
      </c>
    </row>
    <row r="1552" spans="2:7" ht="15" thickBot="1" x14ac:dyDescent="0.35">
      <c r="B1552" s="132" t="str">
        <f t="shared" ca="1" si="25"/>
        <v/>
      </c>
      <c r="C1552" s="133" t="str">
        <f ca="1">'Loan 1'!D1567</f>
        <v/>
      </c>
      <c r="D1552" s="133" t="str">
        <f ca="1">'Loan 2'!D1567</f>
        <v/>
      </c>
      <c r="E1552" s="133" t="str">
        <f ca="1">'Loan 3'!D1567</f>
        <v/>
      </c>
      <c r="F1552" s="133" t="str">
        <f ca="1">'Loan 4'!D1567</f>
        <v/>
      </c>
      <c r="G1552" s="133" t="str">
        <f ca="1">'Loan 5'!D1567</f>
        <v/>
      </c>
    </row>
    <row r="1553" spans="2:7" ht="15" thickBot="1" x14ac:dyDescent="0.35">
      <c r="B1553" s="132" t="str">
        <f t="shared" ca="1" si="25"/>
        <v/>
      </c>
      <c r="C1553" s="133" t="str">
        <f ca="1">'Loan 1'!D1568</f>
        <v/>
      </c>
      <c r="D1553" s="133" t="str">
        <f ca="1">'Loan 2'!D1568</f>
        <v/>
      </c>
      <c r="E1553" s="133" t="str">
        <f ca="1">'Loan 3'!D1568</f>
        <v/>
      </c>
      <c r="F1553" s="133" t="str">
        <f ca="1">'Loan 4'!D1568</f>
        <v/>
      </c>
      <c r="G1553" s="133" t="str">
        <f ca="1">'Loan 5'!D1568</f>
        <v/>
      </c>
    </row>
    <row r="1554" spans="2:7" ht="15" thickBot="1" x14ac:dyDescent="0.35">
      <c r="B1554" s="132" t="str">
        <f t="shared" ca="1" si="25"/>
        <v/>
      </c>
      <c r="C1554" s="133" t="str">
        <f ca="1">'Loan 1'!D1569</f>
        <v/>
      </c>
      <c r="D1554" s="133" t="str">
        <f ca="1">'Loan 2'!D1569</f>
        <v/>
      </c>
      <c r="E1554" s="133" t="str">
        <f ca="1">'Loan 3'!D1569</f>
        <v/>
      </c>
      <c r="F1554" s="133" t="str">
        <f ca="1">'Loan 4'!D1569</f>
        <v/>
      </c>
      <c r="G1554" s="133" t="str">
        <f ca="1">'Loan 5'!D1569</f>
        <v/>
      </c>
    </row>
    <row r="1555" spans="2:7" ht="15" thickBot="1" x14ac:dyDescent="0.35">
      <c r="B1555" s="132" t="str">
        <f t="shared" ca="1" si="25"/>
        <v/>
      </c>
      <c r="C1555" s="133" t="str">
        <f ca="1">'Loan 1'!D1570</f>
        <v/>
      </c>
      <c r="D1555" s="133" t="str">
        <f ca="1">'Loan 2'!D1570</f>
        <v/>
      </c>
      <c r="E1555" s="133" t="str">
        <f ca="1">'Loan 3'!D1570</f>
        <v/>
      </c>
      <c r="F1555" s="133" t="str">
        <f ca="1">'Loan 4'!D1570</f>
        <v/>
      </c>
      <c r="G1555" s="133" t="str">
        <f ca="1">'Loan 5'!D1570</f>
        <v/>
      </c>
    </row>
    <row r="1556" spans="2:7" ht="15" thickBot="1" x14ac:dyDescent="0.35">
      <c r="B1556" s="132" t="str">
        <f t="shared" ca="1" si="25"/>
        <v/>
      </c>
      <c r="C1556" s="133" t="str">
        <f ca="1">'Loan 1'!D1571</f>
        <v/>
      </c>
      <c r="D1556" s="133" t="str">
        <f ca="1">'Loan 2'!D1571</f>
        <v/>
      </c>
      <c r="E1556" s="133" t="str">
        <f ca="1">'Loan 3'!D1571</f>
        <v/>
      </c>
      <c r="F1556" s="133" t="str">
        <f ca="1">'Loan 4'!D1571</f>
        <v/>
      </c>
      <c r="G1556" s="133" t="str">
        <f ca="1">'Loan 5'!D1571</f>
        <v/>
      </c>
    </row>
    <row r="1557" spans="2:7" ht="15" thickBot="1" x14ac:dyDescent="0.35">
      <c r="B1557" s="132" t="str">
        <f t="shared" ca="1" si="25"/>
        <v/>
      </c>
      <c r="C1557" s="133" t="str">
        <f ca="1">'Loan 1'!D1572</f>
        <v/>
      </c>
      <c r="D1557" s="133" t="str">
        <f ca="1">'Loan 2'!D1572</f>
        <v/>
      </c>
      <c r="E1557" s="133" t="str">
        <f ca="1">'Loan 3'!D1572</f>
        <v/>
      </c>
      <c r="F1557" s="133" t="str">
        <f ca="1">'Loan 4'!D1572</f>
        <v/>
      </c>
      <c r="G1557" s="133" t="str">
        <f ca="1">'Loan 5'!D1572</f>
        <v/>
      </c>
    </row>
    <row r="1558" spans="2:7" ht="15" thickBot="1" x14ac:dyDescent="0.35">
      <c r="B1558" s="132" t="str">
        <f t="shared" ca="1" si="25"/>
        <v/>
      </c>
      <c r="C1558" s="133" t="str">
        <f ca="1">'Loan 1'!D1573</f>
        <v/>
      </c>
      <c r="D1558" s="133" t="str">
        <f ca="1">'Loan 2'!D1573</f>
        <v/>
      </c>
      <c r="E1558" s="133" t="str">
        <f ca="1">'Loan 3'!D1573</f>
        <v/>
      </c>
      <c r="F1558" s="133" t="str">
        <f ca="1">'Loan 4'!D1573</f>
        <v/>
      </c>
      <c r="G1558" s="133" t="str">
        <f ca="1">'Loan 5'!D1573</f>
        <v/>
      </c>
    </row>
    <row r="1559" spans="2:7" ht="15" thickBot="1" x14ac:dyDescent="0.35">
      <c r="B1559" s="132" t="str">
        <f t="shared" ca="1" si="25"/>
        <v/>
      </c>
      <c r="C1559" s="133" t="str">
        <f ca="1">'Loan 1'!D1574</f>
        <v/>
      </c>
      <c r="D1559" s="133" t="str">
        <f ca="1">'Loan 2'!D1574</f>
        <v/>
      </c>
      <c r="E1559" s="133" t="str">
        <f ca="1">'Loan 3'!D1574</f>
        <v/>
      </c>
      <c r="F1559" s="133" t="str">
        <f ca="1">'Loan 4'!D1574</f>
        <v/>
      </c>
      <c r="G1559" s="133" t="str">
        <f ca="1">'Loan 5'!D1574</f>
        <v/>
      </c>
    </row>
    <row r="1560" spans="2:7" ht="15" thickBot="1" x14ac:dyDescent="0.35">
      <c r="B1560" s="132" t="str">
        <f t="shared" ca="1" si="25"/>
        <v/>
      </c>
      <c r="C1560" s="133" t="str">
        <f ca="1">'Loan 1'!D1575</f>
        <v/>
      </c>
      <c r="D1560" s="133" t="str">
        <f ca="1">'Loan 2'!D1575</f>
        <v/>
      </c>
      <c r="E1560" s="133" t="str">
        <f ca="1">'Loan 3'!D1575</f>
        <v/>
      </c>
      <c r="F1560" s="133" t="str">
        <f ca="1">'Loan 4'!D1575</f>
        <v/>
      </c>
      <c r="G1560" s="133" t="str">
        <f ca="1">'Loan 5'!D1575</f>
        <v/>
      </c>
    </row>
    <row r="1561" spans="2:7" ht="15" thickBot="1" x14ac:dyDescent="0.35">
      <c r="B1561" s="132" t="str">
        <f t="shared" ca="1" si="25"/>
        <v/>
      </c>
      <c r="C1561" s="133" t="str">
        <f ca="1">'Loan 1'!D1576</f>
        <v/>
      </c>
      <c r="D1561" s="133" t="str">
        <f ca="1">'Loan 2'!D1576</f>
        <v/>
      </c>
      <c r="E1561" s="133" t="str">
        <f ca="1">'Loan 3'!D1576</f>
        <v/>
      </c>
      <c r="F1561" s="133" t="str">
        <f ca="1">'Loan 4'!D1576</f>
        <v/>
      </c>
      <c r="G1561" s="133" t="str">
        <f ca="1">'Loan 5'!D1576</f>
        <v/>
      </c>
    </row>
    <row r="1562" spans="2:7" ht="15" thickBot="1" x14ac:dyDescent="0.35">
      <c r="B1562" s="132" t="str">
        <f t="shared" ca="1" si="25"/>
        <v/>
      </c>
      <c r="C1562" s="133" t="str">
        <f ca="1">'Loan 1'!D1577</f>
        <v/>
      </c>
      <c r="D1562" s="133" t="str">
        <f ca="1">'Loan 2'!D1577</f>
        <v/>
      </c>
      <c r="E1562" s="133" t="str">
        <f ca="1">'Loan 3'!D1577</f>
        <v/>
      </c>
      <c r="F1562" s="133" t="str">
        <f ca="1">'Loan 4'!D1577</f>
        <v/>
      </c>
      <c r="G1562" s="133" t="str">
        <f ca="1">'Loan 5'!D1577</f>
        <v/>
      </c>
    </row>
    <row r="1563" spans="2:7" ht="15" thickBot="1" x14ac:dyDescent="0.35">
      <c r="B1563" s="132" t="str">
        <f t="shared" ca="1" si="25"/>
        <v/>
      </c>
      <c r="C1563" s="133" t="str">
        <f ca="1">'Loan 1'!D1578</f>
        <v/>
      </c>
      <c r="D1563" s="133" t="str">
        <f ca="1">'Loan 2'!D1578</f>
        <v/>
      </c>
      <c r="E1563" s="133" t="str">
        <f ca="1">'Loan 3'!D1578</f>
        <v/>
      </c>
      <c r="F1563" s="133" t="str">
        <f ca="1">'Loan 4'!D1578</f>
        <v/>
      </c>
      <c r="G1563" s="133" t="str">
        <f ca="1">'Loan 5'!D1578</f>
        <v/>
      </c>
    </row>
    <row r="1564" spans="2:7" ht="15" thickBot="1" x14ac:dyDescent="0.35">
      <c r="B1564" s="132" t="str">
        <f t="shared" ca="1" si="25"/>
        <v/>
      </c>
      <c r="C1564" s="133" t="str">
        <f ca="1">'Loan 1'!D1579</f>
        <v/>
      </c>
      <c r="D1564" s="133" t="str">
        <f ca="1">'Loan 2'!D1579</f>
        <v/>
      </c>
      <c r="E1564" s="133" t="str">
        <f ca="1">'Loan 3'!D1579</f>
        <v/>
      </c>
      <c r="F1564" s="133" t="str">
        <f ca="1">'Loan 4'!D1579</f>
        <v/>
      </c>
      <c r="G1564" s="133" t="str">
        <f ca="1">'Loan 5'!D1579</f>
        <v/>
      </c>
    </row>
    <row r="1565" spans="2:7" ht="15" thickBot="1" x14ac:dyDescent="0.35">
      <c r="B1565" s="132" t="str">
        <f t="shared" ca="1" si="25"/>
        <v/>
      </c>
      <c r="C1565" s="133" t="str">
        <f ca="1">'Loan 1'!D1580</f>
        <v/>
      </c>
      <c r="D1565" s="133" t="str">
        <f ca="1">'Loan 2'!D1580</f>
        <v/>
      </c>
      <c r="E1565" s="133" t="str">
        <f ca="1">'Loan 3'!D1580</f>
        <v/>
      </c>
      <c r="F1565" s="133" t="str">
        <f ca="1">'Loan 4'!D1580</f>
        <v/>
      </c>
      <c r="G1565" s="133" t="str">
        <f ca="1">'Loan 5'!D1580</f>
        <v/>
      </c>
    </row>
    <row r="1566" spans="2:7" ht="15" thickBot="1" x14ac:dyDescent="0.35">
      <c r="B1566" s="132" t="str">
        <f t="shared" ca="1" si="25"/>
        <v/>
      </c>
      <c r="C1566" s="133" t="str">
        <f ca="1">'Loan 1'!D1581</f>
        <v/>
      </c>
      <c r="D1566" s="133" t="str">
        <f ca="1">'Loan 2'!D1581</f>
        <v/>
      </c>
      <c r="E1566" s="133" t="str">
        <f ca="1">'Loan 3'!D1581</f>
        <v/>
      </c>
      <c r="F1566" s="133" t="str">
        <f ca="1">'Loan 4'!D1581</f>
        <v/>
      </c>
      <c r="G1566" s="133" t="str">
        <f ca="1">'Loan 5'!D1581</f>
        <v/>
      </c>
    </row>
    <row r="1567" spans="2:7" ht="15" thickBot="1" x14ac:dyDescent="0.35">
      <c r="B1567" s="132" t="str">
        <f t="shared" ca="1" si="25"/>
        <v/>
      </c>
      <c r="C1567" s="133" t="str">
        <f ca="1">'Loan 1'!D1582</f>
        <v/>
      </c>
      <c r="D1567" s="133" t="str">
        <f ca="1">'Loan 2'!D1582</f>
        <v/>
      </c>
      <c r="E1567" s="133" t="str">
        <f ca="1">'Loan 3'!D1582</f>
        <v/>
      </c>
      <c r="F1567" s="133" t="str">
        <f ca="1">'Loan 4'!D1582</f>
        <v/>
      </c>
      <c r="G1567" s="133" t="str">
        <f ca="1">'Loan 5'!D1582</f>
        <v/>
      </c>
    </row>
    <row r="1568" spans="2:7" ht="15" thickBot="1" x14ac:dyDescent="0.35">
      <c r="B1568" s="132" t="str">
        <f t="shared" ca="1" si="25"/>
        <v/>
      </c>
      <c r="C1568" s="133" t="str">
        <f ca="1">'Loan 1'!D1583</f>
        <v/>
      </c>
      <c r="D1568" s="133" t="str">
        <f ca="1">'Loan 2'!D1583</f>
        <v/>
      </c>
      <c r="E1568" s="133" t="str">
        <f ca="1">'Loan 3'!D1583</f>
        <v/>
      </c>
      <c r="F1568" s="133" t="str">
        <f ca="1">'Loan 4'!D1583</f>
        <v/>
      </c>
      <c r="G1568" s="133" t="str">
        <f ca="1">'Loan 5'!D1583</f>
        <v/>
      </c>
    </row>
    <row r="1569" spans="2:7" ht="15" thickBot="1" x14ac:dyDescent="0.35">
      <c r="B1569" s="132" t="str">
        <f t="shared" ca="1" si="25"/>
        <v/>
      </c>
      <c r="C1569" s="133" t="str">
        <f ca="1">'Loan 1'!D1584</f>
        <v/>
      </c>
      <c r="D1569" s="133" t="str">
        <f ca="1">'Loan 2'!D1584</f>
        <v/>
      </c>
      <c r="E1569" s="133" t="str">
        <f ca="1">'Loan 3'!D1584</f>
        <v/>
      </c>
      <c r="F1569" s="133" t="str">
        <f ca="1">'Loan 4'!D1584</f>
        <v/>
      </c>
      <c r="G1569" s="133" t="str">
        <f ca="1">'Loan 5'!D1584</f>
        <v/>
      </c>
    </row>
    <row r="1570" spans="2:7" ht="15" thickBot="1" x14ac:dyDescent="0.35">
      <c r="B1570" s="132" t="str">
        <f t="shared" ca="1" si="25"/>
        <v/>
      </c>
      <c r="C1570" s="133" t="str">
        <f ca="1">'Loan 1'!D1585</f>
        <v/>
      </c>
      <c r="D1570" s="133" t="str">
        <f ca="1">'Loan 2'!D1585</f>
        <v/>
      </c>
      <c r="E1570" s="133" t="str">
        <f ca="1">'Loan 3'!D1585</f>
        <v/>
      </c>
      <c r="F1570" s="133" t="str">
        <f ca="1">'Loan 4'!D1585</f>
        <v/>
      </c>
      <c r="G1570" s="133" t="str">
        <f ca="1">'Loan 5'!D1585</f>
        <v/>
      </c>
    </row>
    <row r="1571" spans="2:7" ht="15" thickBot="1" x14ac:dyDescent="0.35">
      <c r="B1571" s="132" t="str">
        <f t="shared" ca="1" si="25"/>
        <v/>
      </c>
      <c r="C1571" s="133" t="str">
        <f ca="1">'Loan 1'!D1586</f>
        <v/>
      </c>
      <c r="D1571" s="133" t="str">
        <f ca="1">'Loan 2'!D1586</f>
        <v/>
      </c>
      <c r="E1571" s="133" t="str">
        <f ca="1">'Loan 3'!D1586</f>
        <v/>
      </c>
      <c r="F1571" s="133" t="str">
        <f ca="1">'Loan 4'!D1586</f>
        <v/>
      </c>
      <c r="G1571" s="133" t="str">
        <f ca="1">'Loan 5'!D1586</f>
        <v/>
      </c>
    </row>
    <row r="1572" spans="2:7" ht="15" thickBot="1" x14ac:dyDescent="0.35">
      <c r="B1572" s="132" t="str">
        <f t="shared" ca="1" si="25"/>
        <v/>
      </c>
      <c r="C1572" s="133" t="str">
        <f ca="1">'Loan 1'!D1587</f>
        <v/>
      </c>
      <c r="D1572" s="133" t="str">
        <f ca="1">'Loan 2'!D1587</f>
        <v/>
      </c>
      <c r="E1572" s="133" t="str">
        <f ca="1">'Loan 3'!D1587</f>
        <v/>
      </c>
      <c r="F1572" s="133" t="str">
        <f ca="1">'Loan 4'!D1587</f>
        <v/>
      </c>
      <c r="G1572" s="133" t="str">
        <f ca="1">'Loan 5'!D1587</f>
        <v/>
      </c>
    </row>
    <row r="1573" spans="2:7" ht="15" thickBot="1" x14ac:dyDescent="0.35">
      <c r="B1573" s="132" t="str">
        <f t="shared" ca="1" si="25"/>
        <v/>
      </c>
      <c r="C1573" s="133" t="str">
        <f ca="1">'Loan 1'!D1588</f>
        <v/>
      </c>
      <c r="D1573" s="133" t="str">
        <f ca="1">'Loan 2'!D1588</f>
        <v/>
      </c>
      <c r="E1573" s="133" t="str">
        <f ca="1">'Loan 3'!D1588</f>
        <v/>
      </c>
      <c r="F1573" s="133" t="str">
        <f ca="1">'Loan 4'!D1588</f>
        <v/>
      </c>
      <c r="G1573" s="133" t="str">
        <f ca="1">'Loan 5'!D1588</f>
        <v/>
      </c>
    </row>
    <row r="1574" spans="2:7" ht="15" thickBot="1" x14ac:dyDescent="0.35">
      <c r="B1574" s="132" t="str">
        <f t="shared" ca="1" si="25"/>
        <v/>
      </c>
      <c r="C1574" s="133" t="str">
        <f ca="1">'Loan 1'!D1589</f>
        <v/>
      </c>
      <c r="D1574" s="133" t="str">
        <f ca="1">'Loan 2'!D1589</f>
        <v/>
      </c>
      <c r="E1574" s="133" t="str">
        <f ca="1">'Loan 3'!D1589</f>
        <v/>
      </c>
      <c r="F1574" s="133" t="str">
        <f ca="1">'Loan 4'!D1589</f>
        <v/>
      </c>
      <c r="G1574" s="133" t="str">
        <f ca="1">'Loan 5'!D1589</f>
        <v/>
      </c>
    </row>
    <row r="1575" spans="2:7" ht="15" thickBot="1" x14ac:dyDescent="0.35">
      <c r="B1575" s="132" t="str">
        <f t="shared" ca="1" si="25"/>
        <v/>
      </c>
      <c r="C1575" s="133" t="str">
        <f ca="1">'Loan 1'!D1590</f>
        <v/>
      </c>
      <c r="D1575" s="133" t="str">
        <f ca="1">'Loan 2'!D1590</f>
        <v/>
      </c>
      <c r="E1575" s="133" t="str">
        <f ca="1">'Loan 3'!D1590</f>
        <v/>
      </c>
      <c r="F1575" s="133" t="str">
        <f ca="1">'Loan 4'!D1590</f>
        <v/>
      </c>
      <c r="G1575" s="133" t="str">
        <f ca="1">'Loan 5'!D1590</f>
        <v/>
      </c>
    </row>
    <row r="1576" spans="2:7" ht="15" thickBot="1" x14ac:dyDescent="0.35">
      <c r="B1576" s="132" t="str">
        <f t="shared" ca="1" si="25"/>
        <v/>
      </c>
      <c r="C1576" s="133" t="str">
        <f ca="1">'Loan 1'!D1591</f>
        <v/>
      </c>
      <c r="D1576" s="133" t="str">
        <f ca="1">'Loan 2'!D1591</f>
        <v/>
      </c>
      <c r="E1576" s="133" t="str">
        <f ca="1">'Loan 3'!D1591</f>
        <v/>
      </c>
      <c r="F1576" s="133" t="str">
        <f ca="1">'Loan 4'!D1591</f>
        <v/>
      </c>
      <c r="G1576" s="133" t="str">
        <f ca="1">'Loan 5'!D1591</f>
        <v/>
      </c>
    </row>
    <row r="1577" spans="2:7" ht="15" thickBot="1" x14ac:dyDescent="0.35">
      <c r="B1577" s="132" t="str">
        <f t="shared" ca="1" si="25"/>
        <v/>
      </c>
      <c r="C1577" s="133" t="str">
        <f ca="1">'Loan 1'!D1592</f>
        <v/>
      </c>
      <c r="D1577" s="133" t="str">
        <f ca="1">'Loan 2'!D1592</f>
        <v/>
      </c>
      <c r="E1577" s="133" t="str">
        <f ca="1">'Loan 3'!D1592</f>
        <v/>
      </c>
      <c r="F1577" s="133" t="str">
        <f ca="1">'Loan 4'!D1592</f>
        <v/>
      </c>
      <c r="G1577" s="133" t="str">
        <f ca="1">'Loan 5'!D1592</f>
        <v/>
      </c>
    </row>
    <row r="1578" spans="2:7" ht="15" thickBot="1" x14ac:dyDescent="0.35">
      <c r="B1578" s="132" t="str">
        <f t="shared" ca="1" si="25"/>
        <v/>
      </c>
      <c r="C1578" s="133" t="str">
        <f ca="1">'Loan 1'!D1593</f>
        <v/>
      </c>
      <c r="D1578" s="133" t="str">
        <f ca="1">'Loan 2'!D1593</f>
        <v/>
      </c>
      <c r="E1578" s="133" t="str">
        <f ca="1">'Loan 3'!D1593</f>
        <v/>
      </c>
      <c r="F1578" s="133" t="str">
        <f ca="1">'Loan 4'!D1593</f>
        <v/>
      </c>
      <c r="G1578" s="133" t="str">
        <f ca="1">'Loan 5'!D1593</f>
        <v/>
      </c>
    </row>
    <row r="1579" spans="2:7" ht="15" thickBot="1" x14ac:dyDescent="0.35">
      <c r="B1579" s="132" t="str">
        <f t="shared" ca="1" si="25"/>
        <v/>
      </c>
      <c r="C1579" s="133" t="str">
        <f ca="1">'Loan 1'!D1594</f>
        <v/>
      </c>
      <c r="D1579" s="133" t="str">
        <f ca="1">'Loan 2'!D1594</f>
        <v/>
      </c>
      <c r="E1579" s="133" t="str">
        <f ca="1">'Loan 3'!D1594</f>
        <v/>
      </c>
      <c r="F1579" s="133" t="str">
        <f ca="1">'Loan 4'!D1594</f>
        <v/>
      </c>
      <c r="G1579" s="133" t="str">
        <f ca="1">'Loan 5'!D1594</f>
        <v/>
      </c>
    </row>
    <row r="1580" spans="2:7" ht="15" thickBot="1" x14ac:dyDescent="0.35">
      <c r="B1580" s="132" t="str">
        <f t="shared" ca="1" si="25"/>
        <v/>
      </c>
      <c r="C1580" s="133" t="str">
        <f ca="1">'Loan 1'!D1595</f>
        <v/>
      </c>
      <c r="D1580" s="133" t="str">
        <f ca="1">'Loan 2'!D1595</f>
        <v/>
      </c>
      <c r="E1580" s="133" t="str">
        <f ca="1">'Loan 3'!D1595</f>
        <v/>
      </c>
      <c r="F1580" s="133" t="str">
        <f ca="1">'Loan 4'!D1595</f>
        <v/>
      </c>
      <c r="G1580" s="133" t="str">
        <f ca="1">'Loan 5'!D1595</f>
        <v/>
      </c>
    </row>
    <row r="1581" spans="2:7" ht="15" thickBot="1" x14ac:dyDescent="0.35">
      <c r="B1581" s="132" t="str">
        <f t="shared" ca="1" si="25"/>
        <v/>
      </c>
      <c r="C1581" s="133" t="str">
        <f ca="1">'Loan 1'!D1596</f>
        <v/>
      </c>
      <c r="D1581" s="133" t="str">
        <f ca="1">'Loan 2'!D1596</f>
        <v/>
      </c>
      <c r="E1581" s="133" t="str">
        <f ca="1">'Loan 3'!D1596</f>
        <v/>
      </c>
      <c r="F1581" s="133" t="str">
        <f ca="1">'Loan 4'!D1596</f>
        <v/>
      </c>
      <c r="G1581" s="133" t="str">
        <f ca="1">'Loan 5'!D1596</f>
        <v/>
      </c>
    </row>
    <row r="1582" spans="2:7" ht="15" thickBot="1" x14ac:dyDescent="0.35">
      <c r="B1582" s="132" t="str">
        <f t="shared" ca="1" si="25"/>
        <v/>
      </c>
      <c r="C1582" s="133" t="str">
        <f ca="1">'Loan 1'!D1597</f>
        <v/>
      </c>
      <c r="D1582" s="133" t="str">
        <f ca="1">'Loan 2'!D1597</f>
        <v/>
      </c>
      <c r="E1582" s="133" t="str">
        <f ca="1">'Loan 3'!D1597</f>
        <v/>
      </c>
      <c r="F1582" s="133" t="str">
        <f ca="1">'Loan 4'!D1597</f>
        <v/>
      </c>
      <c r="G1582" s="133" t="str">
        <f ca="1">'Loan 5'!D1597</f>
        <v/>
      </c>
    </row>
    <row r="1583" spans="2:7" ht="15" thickBot="1" x14ac:dyDescent="0.35">
      <c r="B1583" s="132" t="str">
        <f t="shared" ca="1" si="25"/>
        <v/>
      </c>
      <c r="C1583" s="133" t="str">
        <f ca="1">'Loan 1'!D1598</f>
        <v/>
      </c>
      <c r="D1583" s="133" t="str">
        <f ca="1">'Loan 2'!D1598</f>
        <v/>
      </c>
      <c r="E1583" s="133" t="str">
        <f ca="1">'Loan 3'!D1598</f>
        <v/>
      </c>
      <c r="F1583" s="133" t="str">
        <f ca="1">'Loan 4'!D1598</f>
        <v/>
      </c>
      <c r="G1583" s="133" t="str">
        <f ca="1">'Loan 5'!D1598</f>
        <v/>
      </c>
    </row>
    <row r="1584" spans="2:7" ht="15" thickBot="1" x14ac:dyDescent="0.35">
      <c r="B1584" s="132" t="str">
        <f t="shared" ca="1" si="25"/>
        <v/>
      </c>
      <c r="C1584" s="133" t="str">
        <f ca="1">'Loan 1'!D1599</f>
        <v/>
      </c>
      <c r="D1584" s="133" t="str">
        <f ca="1">'Loan 2'!D1599</f>
        <v/>
      </c>
      <c r="E1584" s="133" t="str">
        <f ca="1">'Loan 3'!D1599</f>
        <v/>
      </c>
      <c r="F1584" s="133" t="str">
        <f ca="1">'Loan 4'!D1599</f>
        <v/>
      </c>
      <c r="G1584" s="133" t="str">
        <f ca="1">'Loan 5'!D1599</f>
        <v/>
      </c>
    </row>
    <row r="1585" spans="2:7" ht="15" thickBot="1" x14ac:dyDescent="0.35">
      <c r="B1585" s="132" t="str">
        <f t="shared" ca="1" si="25"/>
        <v/>
      </c>
      <c r="C1585" s="133" t="str">
        <f ca="1">'Loan 1'!D1600</f>
        <v/>
      </c>
      <c r="D1585" s="133" t="str">
        <f ca="1">'Loan 2'!D1600</f>
        <v/>
      </c>
      <c r="E1585" s="133" t="str">
        <f ca="1">'Loan 3'!D1600</f>
        <v/>
      </c>
      <c r="F1585" s="133" t="str">
        <f ca="1">'Loan 4'!D1600</f>
        <v/>
      </c>
      <c r="G1585" s="133" t="str">
        <f ca="1">'Loan 5'!D1600</f>
        <v/>
      </c>
    </row>
    <row r="1586" spans="2:7" ht="15" thickBot="1" x14ac:dyDescent="0.35">
      <c r="B1586" s="132" t="str">
        <f t="shared" ca="1" si="25"/>
        <v/>
      </c>
      <c r="C1586" s="133" t="str">
        <f ca="1">'Loan 1'!D1601</f>
        <v/>
      </c>
      <c r="D1586" s="133" t="str">
        <f ca="1">'Loan 2'!D1601</f>
        <v/>
      </c>
      <c r="E1586" s="133" t="str">
        <f ca="1">'Loan 3'!D1601</f>
        <v/>
      </c>
      <c r="F1586" s="133" t="str">
        <f ca="1">'Loan 4'!D1601</f>
        <v/>
      </c>
      <c r="G1586" s="133" t="str">
        <f ca="1">'Loan 5'!D1601</f>
        <v/>
      </c>
    </row>
    <row r="1587" spans="2:7" ht="15" thickBot="1" x14ac:dyDescent="0.35">
      <c r="B1587" s="132" t="str">
        <f t="shared" ca="1" si="25"/>
        <v/>
      </c>
      <c r="C1587" s="133" t="str">
        <f ca="1">'Loan 1'!D1602</f>
        <v/>
      </c>
      <c r="D1587" s="133" t="str">
        <f ca="1">'Loan 2'!D1602</f>
        <v/>
      </c>
      <c r="E1587" s="133" t="str">
        <f ca="1">'Loan 3'!D1602</f>
        <v/>
      </c>
      <c r="F1587" s="133" t="str">
        <f ca="1">'Loan 4'!D1602</f>
        <v/>
      </c>
      <c r="G1587" s="133" t="str">
        <f ca="1">'Loan 5'!D1602</f>
        <v/>
      </c>
    </row>
    <row r="1588" spans="2:7" ht="15" thickBot="1" x14ac:dyDescent="0.35">
      <c r="B1588" s="132" t="str">
        <f t="shared" ca="1" si="25"/>
        <v/>
      </c>
      <c r="C1588" s="133" t="str">
        <f ca="1">'Loan 1'!D1603</f>
        <v/>
      </c>
      <c r="D1588" s="133" t="str">
        <f ca="1">'Loan 2'!D1603</f>
        <v/>
      </c>
      <c r="E1588" s="133" t="str">
        <f ca="1">'Loan 3'!D1603</f>
        <v/>
      </c>
      <c r="F1588" s="133" t="str">
        <f ca="1">'Loan 4'!D1603</f>
        <v/>
      </c>
      <c r="G1588" s="133" t="str">
        <f ca="1">'Loan 5'!D1603</f>
        <v/>
      </c>
    </row>
    <row r="1589" spans="2:7" ht="15" thickBot="1" x14ac:dyDescent="0.35">
      <c r="B1589" s="132" t="str">
        <f t="shared" ca="1" si="25"/>
        <v/>
      </c>
      <c r="C1589" s="133" t="str">
        <f ca="1">'Loan 1'!D1604</f>
        <v/>
      </c>
      <c r="D1589" s="133" t="str">
        <f ca="1">'Loan 2'!D1604</f>
        <v/>
      </c>
      <c r="E1589" s="133" t="str">
        <f ca="1">'Loan 3'!D1604</f>
        <v/>
      </c>
      <c r="F1589" s="133" t="str">
        <f ca="1">'Loan 4'!D1604</f>
        <v/>
      </c>
      <c r="G1589" s="133" t="str">
        <f ca="1">'Loan 5'!D1604</f>
        <v/>
      </c>
    </row>
    <row r="1590" spans="2:7" ht="15" thickBot="1" x14ac:dyDescent="0.35">
      <c r="B1590" s="132" t="str">
        <f t="shared" ca="1" si="25"/>
        <v/>
      </c>
      <c r="C1590" s="133" t="str">
        <f ca="1">'Loan 1'!D1605</f>
        <v/>
      </c>
      <c r="D1590" s="133" t="str">
        <f ca="1">'Loan 2'!D1605</f>
        <v/>
      </c>
      <c r="E1590" s="133" t="str">
        <f ca="1">'Loan 3'!D1605</f>
        <v/>
      </c>
      <c r="F1590" s="133" t="str">
        <f ca="1">'Loan 4'!D1605</f>
        <v/>
      </c>
      <c r="G1590" s="133" t="str">
        <f ca="1">'Loan 5'!D1605</f>
        <v/>
      </c>
    </row>
    <row r="1591" spans="2:7" ht="15" thickBot="1" x14ac:dyDescent="0.35">
      <c r="B1591" s="132" t="str">
        <f t="shared" ca="1" si="25"/>
        <v/>
      </c>
      <c r="C1591" s="133" t="str">
        <f ca="1">'Loan 1'!D1606</f>
        <v/>
      </c>
      <c r="D1591" s="133" t="str">
        <f ca="1">'Loan 2'!D1606</f>
        <v/>
      </c>
      <c r="E1591" s="133" t="str">
        <f ca="1">'Loan 3'!D1606</f>
        <v/>
      </c>
      <c r="F1591" s="133" t="str">
        <f ca="1">'Loan 4'!D1606</f>
        <v/>
      </c>
      <c r="G1591" s="133" t="str">
        <f ca="1">'Loan 5'!D1606</f>
        <v/>
      </c>
    </row>
    <row r="1592" spans="2:7" ht="15" thickBot="1" x14ac:dyDescent="0.35">
      <c r="B1592" s="132" t="str">
        <f t="shared" ca="1" si="25"/>
        <v/>
      </c>
      <c r="C1592" s="133" t="str">
        <f ca="1">'Loan 1'!D1607</f>
        <v/>
      </c>
      <c r="D1592" s="133" t="str">
        <f ca="1">'Loan 2'!D1607</f>
        <v/>
      </c>
      <c r="E1592" s="133" t="str">
        <f ca="1">'Loan 3'!D1607</f>
        <v/>
      </c>
      <c r="F1592" s="133" t="str">
        <f ca="1">'Loan 4'!D1607</f>
        <v/>
      </c>
      <c r="G1592" s="133" t="str">
        <f ca="1">'Loan 5'!D1607</f>
        <v/>
      </c>
    </row>
    <row r="1593" spans="2:7" ht="15" thickBot="1" x14ac:dyDescent="0.35">
      <c r="B1593" s="132" t="str">
        <f t="shared" ca="1" si="25"/>
        <v/>
      </c>
      <c r="C1593" s="133" t="str">
        <f ca="1">'Loan 1'!D1608</f>
        <v/>
      </c>
      <c r="D1593" s="133" t="str">
        <f ca="1">'Loan 2'!D1608</f>
        <v/>
      </c>
      <c r="E1593" s="133" t="str">
        <f ca="1">'Loan 3'!D1608</f>
        <v/>
      </c>
      <c r="F1593" s="133" t="str">
        <f ca="1">'Loan 4'!D1608</f>
        <v/>
      </c>
      <c r="G1593" s="133" t="str">
        <f ca="1">'Loan 5'!D1608</f>
        <v/>
      </c>
    </row>
    <row r="1594" spans="2:7" ht="15" thickBot="1" x14ac:dyDescent="0.35">
      <c r="B1594" s="132" t="str">
        <f t="shared" ca="1" si="25"/>
        <v/>
      </c>
      <c r="C1594" s="133" t="str">
        <f ca="1">'Loan 1'!D1609</f>
        <v/>
      </c>
      <c r="D1594" s="133" t="str">
        <f ca="1">'Loan 2'!D1609</f>
        <v/>
      </c>
      <c r="E1594" s="133" t="str">
        <f ca="1">'Loan 3'!D1609</f>
        <v/>
      </c>
      <c r="F1594" s="133" t="str">
        <f ca="1">'Loan 4'!D1609</f>
        <v/>
      </c>
      <c r="G1594" s="133" t="str">
        <f ca="1">'Loan 5'!D1609</f>
        <v/>
      </c>
    </row>
    <row r="1595" spans="2:7" ht="15" thickBot="1" x14ac:dyDescent="0.35">
      <c r="B1595" s="132" t="str">
        <f t="shared" ca="1" si="25"/>
        <v/>
      </c>
      <c r="C1595" s="133" t="str">
        <f ca="1">'Loan 1'!D1610</f>
        <v/>
      </c>
      <c r="D1595" s="133" t="str">
        <f ca="1">'Loan 2'!D1610</f>
        <v/>
      </c>
      <c r="E1595" s="133" t="str">
        <f ca="1">'Loan 3'!D1610</f>
        <v/>
      </c>
      <c r="F1595" s="133" t="str">
        <f ca="1">'Loan 4'!D1610</f>
        <v/>
      </c>
      <c r="G1595" s="133" t="str">
        <f ca="1">'Loan 5'!D1610</f>
        <v/>
      </c>
    </row>
    <row r="1596" spans="2:7" ht="15" thickBot="1" x14ac:dyDescent="0.35">
      <c r="B1596" s="132" t="str">
        <f t="shared" ca="1" si="25"/>
        <v/>
      </c>
      <c r="C1596" s="133" t="str">
        <f ca="1">'Loan 1'!D1611</f>
        <v/>
      </c>
      <c r="D1596" s="133" t="str">
        <f ca="1">'Loan 2'!D1611</f>
        <v/>
      </c>
      <c r="E1596" s="133" t="str">
        <f ca="1">'Loan 3'!D1611</f>
        <v/>
      </c>
      <c r="F1596" s="133" t="str">
        <f ca="1">'Loan 4'!D1611</f>
        <v/>
      </c>
      <c r="G1596" s="133" t="str">
        <f ca="1">'Loan 5'!D1611</f>
        <v/>
      </c>
    </row>
    <row r="1597" spans="2:7" ht="15" thickBot="1" x14ac:dyDescent="0.35">
      <c r="B1597" s="132" t="str">
        <f t="shared" ca="1" si="25"/>
        <v/>
      </c>
      <c r="C1597" s="133" t="str">
        <f ca="1">'Loan 1'!D1612</f>
        <v/>
      </c>
      <c r="D1597" s="133" t="str">
        <f ca="1">'Loan 2'!D1612</f>
        <v/>
      </c>
      <c r="E1597" s="133" t="str">
        <f ca="1">'Loan 3'!D1612</f>
        <v/>
      </c>
      <c r="F1597" s="133" t="str">
        <f ca="1">'Loan 4'!D1612</f>
        <v/>
      </c>
      <c r="G1597" s="133" t="str">
        <f ca="1">'Loan 5'!D1612</f>
        <v/>
      </c>
    </row>
    <row r="1598" spans="2:7" ht="15" thickBot="1" x14ac:dyDescent="0.35">
      <c r="B1598" s="132" t="str">
        <f t="shared" ca="1" si="25"/>
        <v/>
      </c>
      <c r="C1598" s="133" t="str">
        <f ca="1">'Loan 1'!D1613</f>
        <v/>
      </c>
      <c r="D1598" s="133" t="str">
        <f ca="1">'Loan 2'!D1613</f>
        <v/>
      </c>
      <c r="E1598" s="133" t="str">
        <f ca="1">'Loan 3'!D1613</f>
        <v/>
      </c>
      <c r="F1598" s="133" t="str">
        <f ca="1">'Loan 4'!D1613</f>
        <v/>
      </c>
      <c r="G1598" s="133" t="str">
        <f ca="1">'Loan 5'!D1613</f>
        <v/>
      </c>
    </row>
    <row r="1599" spans="2:7" ht="15" thickBot="1" x14ac:dyDescent="0.35">
      <c r="B1599" s="132" t="str">
        <f t="shared" ca="1" si="25"/>
        <v/>
      </c>
      <c r="C1599" s="133" t="str">
        <f ca="1">'Loan 1'!D1614</f>
        <v/>
      </c>
      <c r="D1599" s="133" t="str">
        <f ca="1">'Loan 2'!D1614</f>
        <v/>
      </c>
      <c r="E1599" s="133" t="str">
        <f ca="1">'Loan 3'!D1614</f>
        <v/>
      </c>
      <c r="F1599" s="133" t="str">
        <f ca="1">'Loan 4'!D1614</f>
        <v/>
      </c>
      <c r="G1599" s="133" t="str">
        <f ca="1">'Loan 5'!D1614</f>
        <v/>
      </c>
    </row>
    <row r="1600" spans="2:7" ht="15" thickBot="1" x14ac:dyDescent="0.35">
      <c r="B1600" s="132" t="str">
        <f t="shared" ca="1" si="25"/>
        <v/>
      </c>
      <c r="C1600" s="133" t="str">
        <f ca="1">'Loan 1'!D1615</f>
        <v/>
      </c>
      <c r="D1600" s="133" t="str">
        <f ca="1">'Loan 2'!D1615</f>
        <v/>
      </c>
      <c r="E1600" s="133" t="str">
        <f ca="1">'Loan 3'!D1615</f>
        <v/>
      </c>
      <c r="F1600" s="133" t="str">
        <f ca="1">'Loan 4'!D1615</f>
        <v/>
      </c>
      <c r="G1600" s="133" t="str">
        <f ca="1">'Loan 5'!D1615</f>
        <v/>
      </c>
    </row>
    <row r="1601" spans="2:7" ht="15" thickBot="1" x14ac:dyDescent="0.35">
      <c r="B1601" s="132" t="str">
        <f t="shared" ca="1" si="25"/>
        <v/>
      </c>
      <c r="C1601" s="133" t="str">
        <f ca="1">'Loan 1'!D1616</f>
        <v/>
      </c>
      <c r="D1601" s="133" t="str">
        <f ca="1">'Loan 2'!D1616</f>
        <v/>
      </c>
      <c r="E1601" s="133" t="str">
        <f ca="1">'Loan 3'!D1616</f>
        <v/>
      </c>
      <c r="F1601" s="133" t="str">
        <f ca="1">'Loan 4'!D1616</f>
        <v/>
      </c>
      <c r="G1601" s="133" t="str">
        <f ca="1">'Loan 5'!D1616</f>
        <v/>
      </c>
    </row>
    <row r="1602" spans="2:7" ht="15" thickBot="1" x14ac:dyDescent="0.35">
      <c r="B1602" s="132" t="str">
        <f t="shared" ca="1" si="25"/>
        <v/>
      </c>
      <c r="C1602" s="133" t="str">
        <f ca="1">'Loan 1'!D1617</f>
        <v/>
      </c>
      <c r="D1602" s="133" t="str">
        <f ca="1">'Loan 2'!D1617</f>
        <v/>
      </c>
      <c r="E1602" s="133" t="str">
        <f ca="1">'Loan 3'!D1617</f>
        <v/>
      </c>
      <c r="F1602" s="133" t="str">
        <f ca="1">'Loan 4'!D1617</f>
        <v/>
      </c>
      <c r="G1602" s="133" t="str">
        <f ca="1">'Loan 5'!D1617</f>
        <v/>
      </c>
    </row>
    <row r="1603" spans="2:7" ht="15" thickBot="1" x14ac:dyDescent="0.35">
      <c r="B1603" s="132" t="str">
        <f t="shared" ca="1" si="25"/>
        <v/>
      </c>
      <c r="C1603" s="133" t="str">
        <f ca="1">'Loan 1'!D1618</f>
        <v/>
      </c>
      <c r="D1603" s="133" t="str">
        <f ca="1">'Loan 2'!D1618</f>
        <v/>
      </c>
      <c r="E1603" s="133" t="str">
        <f ca="1">'Loan 3'!D1618</f>
        <v/>
      </c>
      <c r="F1603" s="133" t="str">
        <f ca="1">'Loan 4'!D1618</f>
        <v/>
      </c>
      <c r="G1603" s="133" t="str">
        <f ca="1">'Loan 5'!D1618</f>
        <v/>
      </c>
    </row>
    <row r="1604" spans="2:7" ht="15" thickBot="1" x14ac:dyDescent="0.35">
      <c r="B1604" s="132" t="str">
        <f t="shared" ca="1" si="25"/>
        <v/>
      </c>
      <c r="C1604" s="133" t="str">
        <f ca="1">'Loan 1'!D1619</f>
        <v/>
      </c>
      <c r="D1604" s="133" t="str">
        <f ca="1">'Loan 2'!D1619</f>
        <v/>
      </c>
      <c r="E1604" s="133" t="str">
        <f ca="1">'Loan 3'!D1619</f>
        <v/>
      </c>
      <c r="F1604" s="133" t="str">
        <f ca="1">'Loan 4'!D1619</f>
        <v/>
      </c>
      <c r="G1604" s="133" t="str">
        <f ca="1">'Loan 5'!D1619</f>
        <v/>
      </c>
    </row>
    <row r="1605" spans="2:7" ht="15" thickBot="1" x14ac:dyDescent="0.35">
      <c r="B1605" s="132" t="str">
        <f t="shared" ca="1" si="25"/>
        <v/>
      </c>
      <c r="C1605" s="133" t="str">
        <f ca="1">'Loan 1'!D1620</f>
        <v/>
      </c>
      <c r="D1605" s="133" t="str">
        <f ca="1">'Loan 2'!D1620</f>
        <v/>
      </c>
      <c r="E1605" s="133" t="str">
        <f ca="1">'Loan 3'!D1620</f>
        <v/>
      </c>
      <c r="F1605" s="133" t="str">
        <f ca="1">'Loan 4'!D1620</f>
        <v/>
      </c>
      <c r="G1605" s="133" t="str">
        <f ca="1">'Loan 5'!D1620</f>
        <v/>
      </c>
    </row>
    <row r="1606" spans="2:7" ht="15" thickBot="1" x14ac:dyDescent="0.35">
      <c r="B1606" s="132" t="str">
        <f t="shared" ca="1" si="25"/>
        <v/>
      </c>
      <c r="C1606" s="133" t="str">
        <f ca="1">'Loan 1'!D1621</f>
        <v/>
      </c>
      <c r="D1606" s="133" t="str">
        <f ca="1">'Loan 2'!D1621</f>
        <v/>
      </c>
      <c r="E1606" s="133" t="str">
        <f ca="1">'Loan 3'!D1621</f>
        <v/>
      </c>
      <c r="F1606" s="133" t="str">
        <f ca="1">'Loan 4'!D1621</f>
        <v/>
      </c>
      <c r="G1606" s="133" t="str">
        <f ca="1">'Loan 5'!D1621</f>
        <v/>
      </c>
    </row>
    <row r="1607" spans="2:7" ht="15" thickBot="1" x14ac:dyDescent="0.35">
      <c r="B1607" s="132" t="str">
        <f t="shared" ca="1" si="25"/>
        <v/>
      </c>
      <c r="C1607" s="133" t="str">
        <f ca="1">'Loan 1'!D1622</f>
        <v/>
      </c>
      <c r="D1607" s="133" t="str">
        <f ca="1">'Loan 2'!D1622</f>
        <v/>
      </c>
      <c r="E1607" s="133" t="str">
        <f ca="1">'Loan 3'!D1622</f>
        <v/>
      </c>
      <c r="F1607" s="133" t="str">
        <f ca="1">'Loan 4'!D1622</f>
        <v/>
      </c>
      <c r="G1607" s="133" t="str">
        <f ca="1">'Loan 5'!D1622</f>
        <v/>
      </c>
    </row>
    <row r="1608" spans="2:7" ht="15" thickBot="1" x14ac:dyDescent="0.35">
      <c r="B1608" s="132" t="str">
        <f t="shared" ca="1" si="25"/>
        <v/>
      </c>
      <c r="C1608" s="133" t="str">
        <f ca="1">'Loan 1'!D1623</f>
        <v/>
      </c>
      <c r="D1608" s="133" t="str">
        <f ca="1">'Loan 2'!D1623</f>
        <v/>
      </c>
      <c r="E1608" s="133" t="str">
        <f ca="1">'Loan 3'!D1623</f>
        <v/>
      </c>
      <c r="F1608" s="133" t="str">
        <f ca="1">'Loan 4'!D1623</f>
        <v/>
      </c>
      <c r="G1608" s="133" t="str">
        <f ca="1">'Loan 5'!D1623</f>
        <v/>
      </c>
    </row>
    <row r="1609" spans="2:7" ht="15" thickBot="1" x14ac:dyDescent="0.35">
      <c r="B1609" s="132" t="str">
        <f t="shared" ca="1" si="25"/>
        <v/>
      </c>
      <c r="C1609" s="133" t="str">
        <f ca="1">'Loan 1'!D1624</f>
        <v/>
      </c>
      <c r="D1609" s="133" t="str">
        <f ca="1">'Loan 2'!D1624</f>
        <v/>
      </c>
      <c r="E1609" s="133" t="str">
        <f ca="1">'Loan 3'!D1624</f>
        <v/>
      </c>
      <c r="F1609" s="133" t="str">
        <f ca="1">'Loan 4'!D1624</f>
        <v/>
      </c>
      <c r="G1609" s="133" t="str">
        <f ca="1">'Loan 5'!D1624</f>
        <v/>
      </c>
    </row>
    <row r="1610" spans="2:7" ht="15" thickBot="1" x14ac:dyDescent="0.35">
      <c r="B1610" s="132" t="str">
        <f t="shared" ca="1" si="25"/>
        <v/>
      </c>
      <c r="C1610" s="133" t="str">
        <f ca="1">'Loan 1'!D1625</f>
        <v/>
      </c>
      <c r="D1610" s="133" t="str">
        <f ca="1">'Loan 2'!D1625</f>
        <v/>
      </c>
      <c r="E1610" s="133" t="str">
        <f ca="1">'Loan 3'!D1625</f>
        <v/>
      </c>
      <c r="F1610" s="133" t="str">
        <f ca="1">'Loan 4'!D1625</f>
        <v/>
      </c>
      <c r="G1610" s="133" t="str">
        <f ca="1">'Loan 5'!D1625</f>
        <v/>
      </c>
    </row>
    <row r="1611" spans="2:7" ht="15" thickBot="1" x14ac:dyDescent="0.35">
      <c r="B1611" s="132" t="str">
        <f t="shared" ref="B1611:B1635" ca="1" si="26">IF(AND(C1611="",D1611="",E1611="",F1611="",G1611=""),"",B1610+1)</f>
        <v/>
      </c>
      <c r="C1611" s="133" t="str">
        <f ca="1">'Loan 1'!D1626</f>
        <v/>
      </c>
      <c r="D1611" s="133" t="str">
        <f ca="1">'Loan 2'!D1626</f>
        <v/>
      </c>
      <c r="E1611" s="133" t="str">
        <f ca="1">'Loan 3'!D1626</f>
        <v/>
      </c>
      <c r="F1611" s="133" t="str">
        <f ca="1">'Loan 4'!D1626</f>
        <v/>
      </c>
      <c r="G1611" s="133" t="str">
        <f ca="1">'Loan 5'!D1626</f>
        <v/>
      </c>
    </row>
    <row r="1612" spans="2:7" ht="15" thickBot="1" x14ac:dyDescent="0.35">
      <c r="B1612" s="132" t="str">
        <f t="shared" ca="1" si="26"/>
        <v/>
      </c>
      <c r="C1612" s="133" t="str">
        <f ca="1">'Loan 1'!D1627</f>
        <v/>
      </c>
      <c r="D1612" s="133" t="str">
        <f ca="1">'Loan 2'!D1627</f>
        <v/>
      </c>
      <c r="E1612" s="133" t="str">
        <f ca="1">'Loan 3'!D1627</f>
        <v/>
      </c>
      <c r="F1612" s="133" t="str">
        <f ca="1">'Loan 4'!D1627</f>
        <v/>
      </c>
      <c r="G1612" s="133" t="str">
        <f ca="1">'Loan 5'!D1627</f>
        <v/>
      </c>
    </row>
    <row r="1613" spans="2:7" ht="15" thickBot="1" x14ac:dyDescent="0.35">
      <c r="B1613" s="132" t="str">
        <f t="shared" ca="1" si="26"/>
        <v/>
      </c>
      <c r="C1613" s="133" t="str">
        <f ca="1">'Loan 1'!D1628</f>
        <v/>
      </c>
      <c r="D1613" s="133" t="str">
        <f ca="1">'Loan 2'!D1628</f>
        <v/>
      </c>
      <c r="E1613" s="133" t="str">
        <f ca="1">'Loan 3'!D1628</f>
        <v/>
      </c>
      <c r="F1613" s="133" t="str">
        <f ca="1">'Loan 4'!D1628</f>
        <v/>
      </c>
      <c r="G1613" s="133" t="str">
        <f ca="1">'Loan 5'!D1628</f>
        <v/>
      </c>
    </row>
    <row r="1614" spans="2:7" ht="15" thickBot="1" x14ac:dyDescent="0.35">
      <c r="B1614" s="132" t="str">
        <f t="shared" ca="1" si="26"/>
        <v/>
      </c>
      <c r="C1614" s="133" t="str">
        <f ca="1">'Loan 1'!D1629</f>
        <v/>
      </c>
      <c r="D1614" s="133" t="str">
        <f ca="1">'Loan 2'!D1629</f>
        <v/>
      </c>
      <c r="E1614" s="133" t="str">
        <f ca="1">'Loan 3'!D1629</f>
        <v/>
      </c>
      <c r="F1614" s="133" t="str">
        <f ca="1">'Loan 4'!D1629</f>
        <v/>
      </c>
      <c r="G1614" s="133" t="str">
        <f ca="1">'Loan 5'!D1629</f>
        <v/>
      </c>
    </row>
    <row r="1615" spans="2:7" ht="15" thickBot="1" x14ac:dyDescent="0.35">
      <c r="B1615" s="132" t="str">
        <f t="shared" ca="1" si="26"/>
        <v/>
      </c>
      <c r="C1615" s="133" t="str">
        <f ca="1">'Loan 1'!D1630</f>
        <v/>
      </c>
      <c r="D1615" s="133" t="str">
        <f ca="1">'Loan 2'!D1630</f>
        <v/>
      </c>
      <c r="E1615" s="133" t="str">
        <f ca="1">'Loan 3'!D1630</f>
        <v/>
      </c>
      <c r="F1615" s="133" t="str">
        <f ca="1">'Loan 4'!D1630</f>
        <v/>
      </c>
      <c r="G1615" s="133" t="str">
        <f ca="1">'Loan 5'!D1630</f>
        <v/>
      </c>
    </row>
    <row r="1616" spans="2:7" ht="15" thickBot="1" x14ac:dyDescent="0.35">
      <c r="B1616" s="132" t="str">
        <f t="shared" ca="1" si="26"/>
        <v/>
      </c>
      <c r="C1616" s="133" t="str">
        <f ca="1">'Loan 1'!D1631</f>
        <v/>
      </c>
      <c r="D1616" s="133" t="str">
        <f ca="1">'Loan 2'!D1631</f>
        <v/>
      </c>
      <c r="E1616" s="133" t="str">
        <f ca="1">'Loan 3'!D1631</f>
        <v/>
      </c>
      <c r="F1616" s="133" t="str">
        <f ca="1">'Loan 4'!D1631</f>
        <v/>
      </c>
      <c r="G1616" s="133" t="str">
        <f ca="1">'Loan 5'!D1631</f>
        <v/>
      </c>
    </row>
    <row r="1617" spans="2:7" ht="15" thickBot="1" x14ac:dyDescent="0.35">
      <c r="B1617" s="132" t="str">
        <f t="shared" ca="1" si="26"/>
        <v/>
      </c>
      <c r="C1617" s="133" t="str">
        <f ca="1">'Loan 1'!D1632</f>
        <v/>
      </c>
      <c r="D1617" s="133" t="str">
        <f ca="1">'Loan 2'!D1632</f>
        <v/>
      </c>
      <c r="E1617" s="133" t="str">
        <f ca="1">'Loan 3'!D1632</f>
        <v/>
      </c>
      <c r="F1617" s="133" t="str">
        <f ca="1">'Loan 4'!D1632</f>
        <v/>
      </c>
      <c r="G1617" s="133" t="str">
        <f ca="1">'Loan 5'!D1632</f>
        <v/>
      </c>
    </row>
    <row r="1618" spans="2:7" ht="15" thickBot="1" x14ac:dyDescent="0.35">
      <c r="B1618" s="132" t="str">
        <f t="shared" ca="1" si="26"/>
        <v/>
      </c>
      <c r="C1618" s="133" t="str">
        <f ca="1">'Loan 1'!D1633</f>
        <v/>
      </c>
      <c r="D1618" s="133" t="str">
        <f ca="1">'Loan 2'!D1633</f>
        <v/>
      </c>
      <c r="E1618" s="133" t="str">
        <f ca="1">'Loan 3'!D1633</f>
        <v/>
      </c>
      <c r="F1618" s="133" t="str">
        <f ca="1">'Loan 4'!D1633</f>
        <v/>
      </c>
      <c r="G1618" s="133" t="str">
        <f ca="1">'Loan 5'!D1633</f>
        <v/>
      </c>
    </row>
    <row r="1619" spans="2:7" ht="15" thickBot="1" x14ac:dyDescent="0.35">
      <c r="B1619" s="132" t="str">
        <f t="shared" ca="1" si="26"/>
        <v/>
      </c>
      <c r="C1619" s="133" t="str">
        <f ca="1">'Loan 1'!D1634</f>
        <v/>
      </c>
      <c r="D1619" s="133" t="str">
        <f ca="1">'Loan 2'!D1634</f>
        <v/>
      </c>
      <c r="E1619" s="133" t="str">
        <f ca="1">'Loan 3'!D1634</f>
        <v/>
      </c>
      <c r="F1619" s="133" t="str">
        <f ca="1">'Loan 4'!D1634</f>
        <v/>
      </c>
      <c r="G1619" s="133" t="str">
        <f ca="1">'Loan 5'!D1634</f>
        <v/>
      </c>
    </row>
    <row r="1620" spans="2:7" ht="15" thickBot="1" x14ac:dyDescent="0.35">
      <c r="B1620" s="132" t="str">
        <f t="shared" ca="1" si="26"/>
        <v/>
      </c>
      <c r="C1620" s="133" t="str">
        <f ca="1">'Loan 1'!D1635</f>
        <v/>
      </c>
      <c r="D1620" s="133" t="str">
        <f ca="1">'Loan 2'!D1635</f>
        <v/>
      </c>
      <c r="E1620" s="133" t="str">
        <f ca="1">'Loan 3'!D1635</f>
        <v/>
      </c>
      <c r="F1620" s="133" t="str">
        <f ca="1">'Loan 4'!D1635</f>
        <v/>
      </c>
      <c r="G1620" s="133" t="str">
        <f ca="1">'Loan 5'!D1635</f>
        <v/>
      </c>
    </row>
    <row r="1621" spans="2:7" ht="15" thickBot="1" x14ac:dyDescent="0.35">
      <c r="B1621" s="132" t="str">
        <f t="shared" ca="1" si="26"/>
        <v/>
      </c>
      <c r="C1621" s="133" t="str">
        <f ca="1">'Loan 1'!D1636</f>
        <v/>
      </c>
      <c r="D1621" s="133" t="str">
        <f ca="1">'Loan 2'!D1636</f>
        <v/>
      </c>
      <c r="E1621" s="133" t="str">
        <f ca="1">'Loan 3'!D1636</f>
        <v/>
      </c>
      <c r="F1621" s="133" t="str">
        <f ca="1">'Loan 4'!D1636</f>
        <v/>
      </c>
      <c r="G1621" s="133" t="str">
        <f ca="1">'Loan 5'!D1636</f>
        <v/>
      </c>
    </row>
    <row r="1622" spans="2:7" ht="15" thickBot="1" x14ac:dyDescent="0.35">
      <c r="B1622" s="132" t="str">
        <f t="shared" ca="1" si="26"/>
        <v/>
      </c>
      <c r="C1622" s="133" t="str">
        <f ca="1">'Loan 1'!D1637</f>
        <v/>
      </c>
      <c r="D1622" s="133" t="str">
        <f ca="1">'Loan 2'!D1637</f>
        <v/>
      </c>
      <c r="E1622" s="133" t="str">
        <f ca="1">'Loan 3'!D1637</f>
        <v/>
      </c>
      <c r="F1622" s="133" t="str">
        <f ca="1">'Loan 4'!D1637</f>
        <v/>
      </c>
      <c r="G1622" s="133" t="str">
        <f ca="1">'Loan 5'!D1637</f>
        <v/>
      </c>
    </row>
    <row r="1623" spans="2:7" ht="15" thickBot="1" x14ac:dyDescent="0.35">
      <c r="B1623" s="132" t="str">
        <f t="shared" ca="1" si="26"/>
        <v/>
      </c>
      <c r="C1623" s="133" t="str">
        <f ca="1">'Loan 1'!D1638</f>
        <v/>
      </c>
      <c r="D1623" s="133" t="str">
        <f ca="1">'Loan 2'!D1638</f>
        <v/>
      </c>
      <c r="E1623" s="133" t="str">
        <f ca="1">'Loan 3'!D1638</f>
        <v/>
      </c>
      <c r="F1623" s="133" t="str">
        <f ca="1">'Loan 4'!D1638</f>
        <v/>
      </c>
      <c r="G1623" s="133" t="str">
        <f ca="1">'Loan 5'!D1638</f>
        <v/>
      </c>
    </row>
    <row r="1624" spans="2:7" ht="15" thickBot="1" x14ac:dyDescent="0.35">
      <c r="B1624" s="132" t="str">
        <f t="shared" ca="1" si="26"/>
        <v/>
      </c>
      <c r="C1624" s="133" t="str">
        <f ca="1">'Loan 1'!D1639</f>
        <v/>
      </c>
      <c r="D1624" s="133" t="str">
        <f ca="1">'Loan 2'!D1639</f>
        <v/>
      </c>
      <c r="E1624" s="133" t="str">
        <f ca="1">'Loan 3'!D1639</f>
        <v/>
      </c>
      <c r="F1624" s="133" t="str">
        <f ca="1">'Loan 4'!D1639</f>
        <v/>
      </c>
      <c r="G1624" s="133" t="str">
        <f ca="1">'Loan 5'!D1639</f>
        <v/>
      </c>
    </row>
    <row r="1625" spans="2:7" ht="15" thickBot="1" x14ac:dyDescent="0.35">
      <c r="B1625" s="132" t="str">
        <f t="shared" ca="1" si="26"/>
        <v/>
      </c>
      <c r="C1625" s="133" t="str">
        <f ca="1">'Loan 1'!D1640</f>
        <v/>
      </c>
      <c r="D1625" s="133" t="str">
        <f ca="1">'Loan 2'!D1640</f>
        <v/>
      </c>
      <c r="E1625" s="133" t="str">
        <f ca="1">'Loan 3'!D1640</f>
        <v/>
      </c>
      <c r="F1625" s="133" t="str">
        <f ca="1">'Loan 4'!D1640</f>
        <v/>
      </c>
      <c r="G1625" s="133" t="str">
        <f ca="1">'Loan 5'!D1640</f>
        <v/>
      </c>
    </row>
    <row r="1626" spans="2:7" ht="15" thickBot="1" x14ac:dyDescent="0.35">
      <c r="B1626" s="132" t="str">
        <f t="shared" ca="1" si="26"/>
        <v/>
      </c>
      <c r="C1626" s="133" t="str">
        <f ca="1">'Loan 1'!D1641</f>
        <v/>
      </c>
      <c r="D1626" s="133" t="str">
        <f ca="1">'Loan 2'!D1641</f>
        <v/>
      </c>
      <c r="E1626" s="133" t="str">
        <f ca="1">'Loan 3'!D1641</f>
        <v/>
      </c>
      <c r="F1626" s="133" t="str">
        <f ca="1">'Loan 4'!D1641</f>
        <v/>
      </c>
      <c r="G1626" s="133" t="str">
        <f ca="1">'Loan 5'!D1641</f>
        <v/>
      </c>
    </row>
    <row r="1627" spans="2:7" ht="15" thickBot="1" x14ac:dyDescent="0.35">
      <c r="B1627" s="132" t="str">
        <f t="shared" ca="1" si="26"/>
        <v/>
      </c>
      <c r="C1627" s="133" t="str">
        <f ca="1">'Loan 1'!D1642</f>
        <v/>
      </c>
      <c r="D1627" s="133" t="str">
        <f ca="1">'Loan 2'!D1642</f>
        <v/>
      </c>
      <c r="E1627" s="133" t="str">
        <f ca="1">'Loan 3'!D1642</f>
        <v/>
      </c>
      <c r="F1627" s="133" t="str">
        <f ca="1">'Loan 4'!D1642</f>
        <v/>
      </c>
      <c r="G1627" s="133" t="str">
        <f ca="1">'Loan 5'!D1642</f>
        <v/>
      </c>
    </row>
    <row r="1628" spans="2:7" ht="15" thickBot="1" x14ac:dyDescent="0.35">
      <c r="B1628" s="132" t="str">
        <f t="shared" ca="1" si="26"/>
        <v/>
      </c>
      <c r="C1628" s="133" t="str">
        <f ca="1">'Loan 1'!D1643</f>
        <v/>
      </c>
      <c r="D1628" s="133" t="str">
        <f ca="1">'Loan 2'!D1643</f>
        <v/>
      </c>
      <c r="E1628" s="133" t="str">
        <f ca="1">'Loan 3'!D1643</f>
        <v/>
      </c>
      <c r="F1628" s="133" t="str">
        <f ca="1">'Loan 4'!D1643</f>
        <v/>
      </c>
      <c r="G1628" s="133" t="str">
        <f ca="1">'Loan 5'!D1643</f>
        <v/>
      </c>
    </row>
    <row r="1629" spans="2:7" ht="15" thickBot="1" x14ac:dyDescent="0.35">
      <c r="B1629" s="132" t="str">
        <f t="shared" ca="1" si="26"/>
        <v/>
      </c>
      <c r="C1629" s="133" t="str">
        <f ca="1">'Loan 1'!D1644</f>
        <v/>
      </c>
      <c r="D1629" s="133" t="str">
        <f ca="1">'Loan 2'!D1644</f>
        <v/>
      </c>
      <c r="E1629" s="133" t="str">
        <f ca="1">'Loan 3'!D1644</f>
        <v/>
      </c>
      <c r="F1629" s="133" t="str">
        <f ca="1">'Loan 4'!D1644</f>
        <v/>
      </c>
      <c r="G1629" s="133" t="str">
        <f ca="1">'Loan 5'!D1644</f>
        <v/>
      </c>
    </row>
    <row r="1630" spans="2:7" ht="15" thickBot="1" x14ac:dyDescent="0.35">
      <c r="B1630" s="132" t="str">
        <f t="shared" ca="1" si="26"/>
        <v/>
      </c>
      <c r="C1630" s="133" t="str">
        <f ca="1">'Loan 1'!D1645</f>
        <v/>
      </c>
      <c r="D1630" s="133" t="str">
        <f ca="1">'Loan 2'!D1645</f>
        <v/>
      </c>
      <c r="E1630" s="133" t="str">
        <f ca="1">'Loan 3'!D1645</f>
        <v/>
      </c>
      <c r="F1630" s="133" t="str">
        <f ca="1">'Loan 4'!D1645</f>
        <v/>
      </c>
      <c r="G1630" s="133" t="str">
        <f ca="1">'Loan 5'!D1645</f>
        <v/>
      </c>
    </row>
    <row r="1631" spans="2:7" ht="15" thickBot="1" x14ac:dyDescent="0.35">
      <c r="B1631" s="132" t="str">
        <f t="shared" ca="1" si="26"/>
        <v/>
      </c>
      <c r="C1631" s="133" t="str">
        <f ca="1">'Loan 1'!D1646</f>
        <v/>
      </c>
      <c r="D1631" s="133" t="str">
        <f ca="1">'Loan 2'!D1646</f>
        <v/>
      </c>
      <c r="E1631" s="133" t="str">
        <f ca="1">'Loan 3'!D1646</f>
        <v/>
      </c>
      <c r="F1631" s="133" t="str">
        <f ca="1">'Loan 4'!D1646</f>
        <v/>
      </c>
      <c r="G1631" s="133" t="str">
        <f ca="1">'Loan 5'!D1646</f>
        <v/>
      </c>
    </row>
    <row r="1632" spans="2:7" ht="15" thickBot="1" x14ac:dyDescent="0.35">
      <c r="B1632" s="132" t="str">
        <f t="shared" ca="1" si="26"/>
        <v/>
      </c>
      <c r="C1632" s="133" t="str">
        <f ca="1">'Loan 1'!D1647</f>
        <v/>
      </c>
      <c r="D1632" s="133" t="str">
        <f ca="1">'Loan 2'!D1647</f>
        <v/>
      </c>
      <c r="E1632" s="133" t="str">
        <f ca="1">'Loan 3'!D1647</f>
        <v/>
      </c>
      <c r="F1632" s="133" t="str">
        <f ca="1">'Loan 4'!D1647</f>
        <v/>
      </c>
      <c r="G1632" s="133" t="str">
        <f ca="1">'Loan 5'!D1647</f>
        <v/>
      </c>
    </row>
    <row r="1633" spans="2:7" ht="15" thickBot="1" x14ac:dyDescent="0.35">
      <c r="B1633" s="132" t="str">
        <f t="shared" ca="1" si="26"/>
        <v/>
      </c>
      <c r="C1633" s="133" t="str">
        <f ca="1">'Loan 1'!D1648</f>
        <v/>
      </c>
      <c r="D1633" s="133" t="str">
        <f ca="1">'Loan 2'!D1648</f>
        <v/>
      </c>
      <c r="E1633" s="133" t="str">
        <f ca="1">'Loan 3'!D1648</f>
        <v/>
      </c>
      <c r="F1633" s="133" t="str">
        <f ca="1">'Loan 4'!D1648</f>
        <v/>
      </c>
      <c r="G1633" s="133" t="str">
        <f ca="1">'Loan 5'!D1648</f>
        <v/>
      </c>
    </row>
    <row r="1634" spans="2:7" ht="15" thickBot="1" x14ac:dyDescent="0.35">
      <c r="B1634" s="132" t="str">
        <f t="shared" ca="1" si="26"/>
        <v/>
      </c>
      <c r="C1634" s="133" t="str">
        <f ca="1">'Loan 1'!D1649</f>
        <v/>
      </c>
      <c r="D1634" s="133" t="str">
        <f ca="1">'Loan 2'!D1649</f>
        <v/>
      </c>
      <c r="E1634" s="133" t="str">
        <f ca="1">'Loan 3'!D1649</f>
        <v/>
      </c>
      <c r="F1634" s="133" t="str">
        <f ca="1">'Loan 4'!D1649</f>
        <v/>
      </c>
      <c r="G1634" s="133" t="str">
        <f ca="1">'Loan 5'!D1649</f>
        <v/>
      </c>
    </row>
    <row r="1635" spans="2:7" ht="15" thickBot="1" x14ac:dyDescent="0.35">
      <c r="B1635" s="132" t="str">
        <f t="shared" ca="1" si="26"/>
        <v/>
      </c>
      <c r="C1635" s="133" t="str">
        <f ca="1">'Loan 1'!D1650</f>
        <v/>
      </c>
      <c r="D1635" s="133" t="str">
        <f ca="1">'Loan 2'!D1650</f>
        <v/>
      </c>
      <c r="E1635" s="133" t="str">
        <f ca="1">'Loan 3'!D1650</f>
        <v/>
      </c>
      <c r="F1635" s="133" t="str">
        <f ca="1">'Loan 4'!D1650</f>
        <v/>
      </c>
      <c r="G1635" s="133" t="str">
        <f ca="1">'Loan 5'!D1650</f>
        <v/>
      </c>
    </row>
    <row r="1636" spans="2:7" ht="15" thickBot="1" x14ac:dyDescent="0.35">
      <c r="B1636" s="79"/>
      <c r="C1636" s="82"/>
      <c r="D1636" s="82"/>
      <c r="E1636" s="82"/>
      <c r="F1636" s="82"/>
      <c r="G1636" s="82"/>
    </row>
    <row r="1655" spans="3:7" x14ac:dyDescent="0.3">
      <c r="C1655" s="96"/>
      <c r="D1655" s="96"/>
      <c r="E1655" s="96"/>
      <c r="F1655" s="96"/>
      <c r="G1655" s="96"/>
    </row>
    <row r="1656" spans="3:7" x14ac:dyDescent="0.3">
      <c r="C1656" s="96"/>
      <c r="D1656" s="96"/>
      <c r="E1656" s="96"/>
      <c r="F1656" s="96"/>
      <c r="G1656" s="96"/>
    </row>
    <row r="1657" spans="3:7" x14ac:dyDescent="0.3">
      <c r="C1657" s="96"/>
      <c r="D1657" s="96"/>
      <c r="E1657" s="96"/>
      <c r="F1657" s="96"/>
      <c r="G1657" s="96"/>
    </row>
    <row r="1658" spans="3:7" x14ac:dyDescent="0.3">
      <c r="C1658" s="96"/>
      <c r="D1658" s="96"/>
      <c r="E1658" s="96"/>
      <c r="F1658" s="96"/>
      <c r="G1658" s="96"/>
    </row>
    <row r="1659" spans="3:7" x14ac:dyDescent="0.3">
      <c r="C1659" s="96"/>
      <c r="D1659" s="96"/>
      <c r="E1659" s="96"/>
      <c r="F1659" s="96"/>
      <c r="G1659" s="96"/>
    </row>
    <row r="1660" spans="3:7" x14ac:dyDescent="0.3">
      <c r="C1660" s="96"/>
      <c r="D1660" s="96"/>
      <c r="E1660" s="96"/>
      <c r="F1660" s="96"/>
      <c r="G1660" s="96"/>
    </row>
    <row r="1661" spans="3:7" x14ac:dyDescent="0.3">
      <c r="C1661" s="96"/>
      <c r="D1661" s="96"/>
      <c r="E1661" s="96"/>
      <c r="F1661" s="96"/>
      <c r="G1661" s="96"/>
    </row>
    <row r="1662" spans="3:7" x14ac:dyDescent="0.3">
      <c r="C1662" s="96"/>
      <c r="D1662" s="96"/>
      <c r="E1662" s="96"/>
      <c r="F1662" s="96"/>
      <c r="G1662" s="96"/>
    </row>
    <row r="1663" spans="3:7" x14ac:dyDescent="0.3">
      <c r="C1663" s="96"/>
      <c r="D1663" s="96"/>
      <c r="E1663" s="96"/>
      <c r="F1663" s="96"/>
      <c r="G1663" s="96"/>
    </row>
    <row r="1664" spans="3:7" x14ac:dyDescent="0.3">
      <c r="C1664" s="96"/>
      <c r="D1664" s="96"/>
      <c r="E1664" s="96"/>
      <c r="F1664" s="96"/>
      <c r="G1664" s="96"/>
    </row>
    <row r="1665" spans="3:7" x14ac:dyDescent="0.3">
      <c r="C1665" s="96"/>
      <c r="D1665" s="96"/>
      <c r="E1665" s="96"/>
      <c r="F1665" s="96"/>
      <c r="G1665" s="96"/>
    </row>
    <row r="1666" spans="3:7" x14ac:dyDescent="0.3">
      <c r="C1666" s="96"/>
      <c r="D1666" s="96"/>
      <c r="E1666" s="96"/>
      <c r="F1666" s="96"/>
      <c r="G1666" s="96"/>
    </row>
    <row r="1667" spans="3:7" x14ac:dyDescent="0.3">
      <c r="C1667" s="96"/>
      <c r="D1667" s="96"/>
      <c r="E1667" s="96"/>
      <c r="F1667" s="96"/>
      <c r="G1667" s="96"/>
    </row>
    <row r="1668" spans="3:7" x14ac:dyDescent="0.3">
      <c r="C1668" s="96"/>
      <c r="D1668" s="96"/>
      <c r="E1668" s="96"/>
      <c r="F1668" s="96"/>
      <c r="G1668" s="96"/>
    </row>
    <row r="1669" spans="3:7" x14ac:dyDescent="0.3">
      <c r="C1669" s="96"/>
      <c r="D1669" s="96"/>
      <c r="E1669" s="96"/>
      <c r="F1669" s="96"/>
      <c r="G1669" s="96"/>
    </row>
    <row r="1670" spans="3:7" x14ac:dyDescent="0.3">
      <c r="C1670" s="96"/>
      <c r="D1670" s="96"/>
      <c r="E1670" s="96"/>
      <c r="F1670" s="96"/>
      <c r="G1670" s="96"/>
    </row>
    <row r="1671" spans="3:7" x14ac:dyDescent="0.3">
      <c r="C1671" s="96"/>
      <c r="D1671" s="96"/>
      <c r="E1671" s="96"/>
      <c r="F1671" s="96"/>
      <c r="G1671" s="96"/>
    </row>
    <row r="1672" spans="3:7" x14ac:dyDescent="0.3">
      <c r="C1672" s="96"/>
      <c r="D1672" s="96"/>
      <c r="E1672" s="96"/>
      <c r="F1672" s="96"/>
      <c r="G1672" s="96"/>
    </row>
    <row r="1673" spans="3:7" x14ac:dyDescent="0.3">
      <c r="C1673" s="96"/>
      <c r="D1673" s="96"/>
      <c r="E1673" s="96"/>
      <c r="F1673" s="96"/>
      <c r="G1673" s="96"/>
    </row>
    <row r="1674" spans="3:7" x14ac:dyDescent="0.3">
      <c r="C1674" s="96"/>
      <c r="D1674" s="96"/>
      <c r="E1674" s="96"/>
      <c r="F1674" s="96"/>
      <c r="G1674" s="96"/>
    </row>
    <row r="1675" spans="3:7" x14ac:dyDescent="0.3">
      <c r="C1675" s="96"/>
      <c r="D1675" s="96"/>
      <c r="E1675" s="96"/>
      <c r="F1675" s="96"/>
      <c r="G1675" s="96"/>
    </row>
    <row r="1676" spans="3:7" x14ac:dyDescent="0.3">
      <c r="C1676" s="96"/>
      <c r="D1676" s="96"/>
      <c r="E1676" s="96"/>
      <c r="F1676" s="96"/>
      <c r="G1676" s="96"/>
    </row>
    <row r="1677" spans="3:7" x14ac:dyDescent="0.3">
      <c r="C1677" s="96"/>
      <c r="D1677" s="96"/>
      <c r="E1677" s="96"/>
      <c r="F1677" s="96"/>
      <c r="G1677" s="96"/>
    </row>
    <row r="1678" spans="3:7" x14ac:dyDescent="0.3">
      <c r="C1678" s="96"/>
      <c r="D1678" s="96"/>
      <c r="E1678" s="96"/>
      <c r="F1678" s="96"/>
      <c r="G1678" s="96"/>
    </row>
    <row r="1679" spans="3:7" x14ac:dyDescent="0.3">
      <c r="C1679" s="96"/>
      <c r="D1679" s="96"/>
      <c r="E1679" s="96"/>
      <c r="F1679" s="96"/>
      <c r="G1679" s="96"/>
    </row>
    <row r="1680" spans="3:7" x14ac:dyDescent="0.3">
      <c r="C1680" s="96"/>
      <c r="D1680" s="96"/>
      <c r="E1680" s="96"/>
      <c r="F1680" s="96"/>
      <c r="G1680" s="96"/>
    </row>
    <row r="1681" spans="3:7" x14ac:dyDescent="0.3">
      <c r="C1681" s="96"/>
      <c r="D1681" s="96"/>
      <c r="E1681" s="96"/>
      <c r="F1681" s="96"/>
      <c r="G1681" s="96"/>
    </row>
    <row r="1682" spans="3:7" x14ac:dyDescent="0.3">
      <c r="C1682" s="96"/>
      <c r="D1682" s="96"/>
      <c r="E1682" s="96"/>
      <c r="F1682" s="96"/>
      <c r="G1682" s="96"/>
    </row>
    <row r="1683" spans="3:7" x14ac:dyDescent="0.3">
      <c r="C1683" s="96"/>
      <c r="D1683" s="96"/>
      <c r="E1683" s="96"/>
      <c r="F1683" s="96"/>
      <c r="G1683" s="96"/>
    </row>
    <row r="1684" spans="3:7" x14ac:dyDescent="0.3">
      <c r="C1684" s="96"/>
      <c r="D1684" s="96"/>
      <c r="E1684" s="96"/>
      <c r="F1684" s="96"/>
      <c r="G1684" s="96"/>
    </row>
    <row r="1685" spans="3:7" x14ac:dyDescent="0.3">
      <c r="C1685" s="96"/>
      <c r="D1685" s="96"/>
      <c r="E1685" s="96"/>
      <c r="F1685" s="96"/>
      <c r="G1685" s="96"/>
    </row>
    <row r="1686" spans="3:7" x14ac:dyDescent="0.3">
      <c r="C1686" s="96"/>
      <c r="D1686" s="96"/>
      <c r="E1686" s="96"/>
      <c r="F1686" s="96"/>
      <c r="G1686" s="96"/>
    </row>
    <row r="1687" spans="3:7" x14ac:dyDescent="0.3">
      <c r="C1687" s="96"/>
      <c r="D1687" s="96"/>
      <c r="E1687" s="96"/>
      <c r="F1687" s="96"/>
      <c r="G1687" s="96"/>
    </row>
    <row r="1688" spans="3:7" x14ac:dyDescent="0.3">
      <c r="C1688" s="96"/>
      <c r="D1688" s="96"/>
      <c r="E1688" s="96"/>
      <c r="F1688" s="96"/>
      <c r="G1688" s="96"/>
    </row>
    <row r="1689" spans="3:7" x14ac:dyDescent="0.3">
      <c r="C1689" s="96"/>
      <c r="D1689" s="96"/>
      <c r="E1689" s="96"/>
      <c r="F1689" s="96"/>
      <c r="G1689" s="96"/>
    </row>
    <row r="1690" spans="3:7" x14ac:dyDescent="0.3">
      <c r="C1690" s="96"/>
      <c r="D1690" s="96"/>
      <c r="E1690" s="96"/>
      <c r="F1690" s="96"/>
      <c r="G1690" s="96"/>
    </row>
    <row r="1691" spans="3:7" x14ac:dyDescent="0.3">
      <c r="C1691" s="96"/>
      <c r="D1691" s="96"/>
      <c r="E1691" s="96"/>
      <c r="F1691" s="96"/>
      <c r="G1691" s="96"/>
    </row>
    <row r="1692" spans="3:7" x14ac:dyDescent="0.3">
      <c r="C1692" s="96"/>
      <c r="D1692" s="96"/>
      <c r="E1692" s="96"/>
      <c r="F1692" s="96"/>
      <c r="G1692" s="96"/>
    </row>
    <row r="1693" spans="3:7" x14ac:dyDescent="0.3">
      <c r="C1693" s="96"/>
      <c r="D1693" s="96"/>
      <c r="E1693" s="96"/>
      <c r="F1693" s="96"/>
      <c r="G1693" s="96"/>
    </row>
    <row r="1694" spans="3:7" x14ac:dyDescent="0.3">
      <c r="C1694" s="96"/>
      <c r="D1694" s="96"/>
      <c r="E1694" s="96"/>
      <c r="F1694" s="96"/>
      <c r="G1694" s="96"/>
    </row>
    <row r="1695" spans="3:7" x14ac:dyDescent="0.3">
      <c r="C1695" s="96"/>
      <c r="D1695" s="96"/>
      <c r="E1695" s="96"/>
      <c r="F1695" s="96"/>
      <c r="G1695" s="96"/>
    </row>
    <row r="1696" spans="3:7" x14ac:dyDescent="0.3">
      <c r="C1696" s="96"/>
      <c r="D1696" s="96"/>
      <c r="E1696" s="96"/>
      <c r="F1696" s="96"/>
      <c r="G1696" s="96"/>
    </row>
    <row r="1697" spans="3:7" x14ac:dyDescent="0.3">
      <c r="C1697" s="96"/>
      <c r="D1697" s="96"/>
      <c r="E1697" s="96"/>
      <c r="F1697" s="96"/>
      <c r="G1697" s="96"/>
    </row>
    <row r="1698" spans="3:7" x14ac:dyDescent="0.3">
      <c r="C1698" s="96"/>
      <c r="D1698" s="96"/>
      <c r="E1698" s="96"/>
      <c r="F1698" s="96"/>
      <c r="G1698" s="96"/>
    </row>
    <row r="1699" spans="3:7" x14ac:dyDescent="0.3">
      <c r="C1699" s="96"/>
      <c r="D1699" s="96"/>
      <c r="E1699" s="96"/>
      <c r="F1699" s="96"/>
      <c r="G1699" s="96"/>
    </row>
    <row r="1700" spans="3:7" x14ac:dyDescent="0.3">
      <c r="C1700" s="96"/>
      <c r="D1700" s="96"/>
      <c r="E1700" s="96"/>
      <c r="F1700" s="96"/>
      <c r="G1700" s="96"/>
    </row>
    <row r="1701" spans="3:7" x14ac:dyDescent="0.3">
      <c r="C1701" s="96"/>
      <c r="D1701" s="96"/>
      <c r="E1701" s="96"/>
      <c r="F1701" s="96"/>
      <c r="G1701" s="96"/>
    </row>
    <row r="1702" spans="3:7" x14ac:dyDescent="0.3">
      <c r="C1702" s="96"/>
      <c r="D1702" s="96"/>
      <c r="E1702" s="96"/>
      <c r="F1702" s="96"/>
      <c r="G1702" s="96"/>
    </row>
    <row r="1703" spans="3:7" x14ac:dyDescent="0.3">
      <c r="C1703" s="96"/>
      <c r="D1703" s="96"/>
      <c r="E1703" s="96"/>
      <c r="F1703" s="96"/>
      <c r="G1703" s="96"/>
    </row>
    <row r="1704" spans="3:7" x14ac:dyDescent="0.3">
      <c r="C1704" s="96"/>
      <c r="D1704" s="96"/>
      <c r="E1704" s="96"/>
      <c r="F1704" s="96"/>
      <c r="G1704" s="96"/>
    </row>
    <row r="1705" spans="3:7" x14ac:dyDescent="0.3">
      <c r="C1705" s="96"/>
      <c r="D1705" s="96"/>
      <c r="E1705" s="96"/>
      <c r="F1705" s="96"/>
      <c r="G1705" s="96"/>
    </row>
    <row r="1706" spans="3:7" x14ac:dyDescent="0.3">
      <c r="C1706" s="96"/>
      <c r="D1706" s="96"/>
      <c r="E1706" s="96"/>
      <c r="F1706" s="96"/>
      <c r="G1706" s="96"/>
    </row>
    <row r="1707" spans="3:7" x14ac:dyDescent="0.3">
      <c r="C1707" s="96"/>
      <c r="D1707" s="96"/>
      <c r="E1707" s="96"/>
      <c r="F1707" s="96"/>
      <c r="G1707" s="96"/>
    </row>
    <row r="1708" spans="3:7" x14ac:dyDescent="0.3">
      <c r="C1708" s="96"/>
      <c r="D1708" s="96"/>
      <c r="E1708" s="96"/>
      <c r="F1708" s="96"/>
      <c r="G1708" s="96"/>
    </row>
    <row r="1709" spans="3:7" x14ac:dyDescent="0.3">
      <c r="C1709" s="96"/>
      <c r="D1709" s="96"/>
      <c r="E1709" s="96"/>
      <c r="F1709" s="96"/>
      <c r="G1709" s="96"/>
    </row>
    <row r="1710" spans="3:7" x14ac:dyDescent="0.3">
      <c r="C1710" s="96"/>
      <c r="D1710" s="96"/>
      <c r="E1710" s="96"/>
      <c r="F1710" s="96"/>
      <c r="G1710" s="96"/>
    </row>
    <row r="1711" spans="3:7" x14ac:dyDescent="0.3">
      <c r="C1711" s="96"/>
      <c r="D1711" s="96"/>
      <c r="E1711" s="96"/>
      <c r="F1711" s="96"/>
      <c r="G1711" s="96"/>
    </row>
    <row r="1712" spans="3:7" x14ac:dyDescent="0.3">
      <c r="C1712" s="96"/>
      <c r="D1712" s="96"/>
      <c r="E1712" s="96"/>
      <c r="F1712" s="96"/>
      <c r="G1712" s="96"/>
    </row>
    <row r="1713" spans="3:7" x14ac:dyDescent="0.3">
      <c r="C1713" s="96"/>
      <c r="D1713" s="96"/>
      <c r="E1713" s="96"/>
      <c r="F1713" s="96"/>
      <c r="G1713" s="96"/>
    </row>
    <row r="1714" spans="3:7" x14ac:dyDescent="0.3">
      <c r="C1714" s="96"/>
      <c r="D1714" s="96"/>
      <c r="E1714" s="96"/>
      <c r="F1714" s="96"/>
      <c r="G1714" s="96"/>
    </row>
    <row r="1715" spans="3:7" x14ac:dyDescent="0.3">
      <c r="C1715" s="96"/>
      <c r="D1715" s="96"/>
      <c r="E1715" s="96"/>
      <c r="F1715" s="96"/>
      <c r="G1715" s="96"/>
    </row>
    <row r="1716" spans="3:7" x14ac:dyDescent="0.3">
      <c r="C1716" s="96"/>
      <c r="D1716" s="96"/>
      <c r="E1716" s="96"/>
      <c r="F1716" s="96"/>
      <c r="G1716" s="96"/>
    </row>
    <row r="1717" spans="3:7" x14ac:dyDescent="0.3">
      <c r="C1717" s="96"/>
      <c r="D1717" s="96"/>
      <c r="E1717" s="96"/>
      <c r="F1717" s="96"/>
      <c r="G1717" s="96"/>
    </row>
    <row r="1718" spans="3:7" x14ac:dyDescent="0.3">
      <c r="C1718" s="96"/>
      <c r="D1718" s="96"/>
      <c r="E1718" s="96"/>
      <c r="F1718" s="96"/>
      <c r="G1718" s="96"/>
    </row>
    <row r="1719" spans="3:7" x14ac:dyDescent="0.3">
      <c r="C1719" s="96"/>
      <c r="D1719" s="96"/>
      <c r="E1719" s="96"/>
      <c r="F1719" s="96"/>
      <c r="G1719" s="96"/>
    </row>
    <row r="1720" spans="3:7" x14ac:dyDescent="0.3">
      <c r="C1720" s="96"/>
      <c r="D1720" s="96"/>
      <c r="E1720" s="96"/>
      <c r="F1720" s="96"/>
      <c r="G1720" s="96"/>
    </row>
    <row r="1721" spans="3:7" x14ac:dyDescent="0.3">
      <c r="C1721" s="96"/>
      <c r="D1721" s="96"/>
      <c r="E1721" s="96"/>
      <c r="F1721" s="96"/>
      <c r="G1721" s="96"/>
    </row>
    <row r="1722" spans="3:7" x14ac:dyDescent="0.3">
      <c r="C1722" s="96"/>
      <c r="D1722" s="96"/>
      <c r="E1722" s="96"/>
      <c r="F1722" s="96"/>
      <c r="G1722" s="96"/>
    </row>
    <row r="1723" spans="3:7" x14ac:dyDescent="0.3">
      <c r="C1723" s="96"/>
      <c r="D1723" s="96"/>
      <c r="E1723" s="96"/>
      <c r="F1723" s="96"/>
      <c r="G1723" s="96"/>
    </row>
    <row r="1724" spans="3:7" x14ac:dyDescent="0.3">
      <c r="C1724" s="96"/>
      <c r="D1724" s="96"/>
      <c r="E1724" s="96"/>
      <c r="F1724" s="96"/>
      <c r="G1724" s="96"/>
    </row>
    <row r="1725" spans="3:7" x14ac:dyDescent="0.3">
      <c r="C1725" s="96"/>
      <c r="D1725" s="96"/>
      <c r="E1725" s="96"/>
      <c r="F1725" s="96"/>
      <c r="G1725" s="96"/>
    </row>
    <row r="1726" spans="3:7" x14ac:dyDescent="0.3">
      <c r="C1726" s="96"/>
      <c r="D1726" s="96"/>
      <c r="E1726" s="96"/>
      <c r="F1726" s="96"/>
      <c r="G1726" s="96"/>
    </row>
    <row r="1727" spans="3:7" x14ac:dyDescent="0.3">
      <c r="C1727" s="96"/>
      <c r="D1727" s="96"/>
      <c r="E1727" s="96"/>
      <c r="F1727" s="96"/>
      <c r="G1727" s="96"/>
    </row>
    <row r="1728" spans="3:7" x14ac:dyDescent="0.3">
      <c r="C1728" s="96"/>
      <c r="D1728" s="96"/>
      <c r="E1728" s="96"/>
      <c r="F1728" s="96"/>
      <c r="G1728" s="96"/>
    </row>
    <row r="1729" spans="3:7" x14ac:dyDescent="0.3">
      <c r="C1729" s="96"/>
      <c r="D1729" s="96"/>
      <c r="E1729" s="96"/>
      <c r="F1729" s="96"/>
      <c r="G1729" s="96"/>
    </row>
    <row r="1730" spans="3:7" x14ac:dyDescent="0.3">
      <c r="C1730" s="96"/>
      <c r="D1730" s="96"/>
      <c r="E1730" s="96"/>
      <c r="F1730" s="96"/>
      <c r="G1730" s="96"/>
    </row>
    <row r="1731" spans="3:7" x14ac:dyDescent="0.3">
      <c r="C1731" s="96"/>
      <c r="D1731" s="96"/>
      <c r="E1731" s="96"/>
      <c r="F1731" s="96"/>
      <c r="G1731" s="96"/>
    </row>
    <row r="1732" spans="3:7" x14ac:dyDescent="0.3">
      <c r="C1732" s="96"/>
      <c r="D1732" s="96"/>
      <c r="E1732" s="96"/>
      <c r="F1732" s="96"/>
      <c r="G1732" s="96"/>
    </row>
    <row r="1733" spans="3:7" x14ac:dyDescent="0.3">
      <c r="C1733" s="96"/>
      <c r="D1733" s="96"/>
      <c r="E1733" s="96"/>
      <c r="F1733" s="96"/>
      <c r="G1733" s="96"/>
    </row>
    <row r="1734" spans="3:7" x14ac:dyDescent="0.3">
      <c r="C1734" s="96"/>
      <c r="D1734" s="96"/>
      <c r="E1734" s="96"/>
      <c r="F1734" s="96"/>
      <c r="G1734" s="96"/>
    </row>
    <row r="1735" spans="3:7" x14ac:dyDescent="0.3">
      <c r="C1735" s="96"/>
      <c r="D1735" s="96"/>
      <c r="E1735" s="96"/>
      <c r="F1735" s="96"/>
      <c r="G1735" s="96"/>
    </row>
    <row r="1736" spans="3:7" x14ac:dyDescent="0.3">
      <c r="C1736" s="96"/>
      <c r="D1736" s="96"/>
      <c r="E1736" s="96"/>
      <c r="F1736" s="96"/>
      <c r="G1736" s="96"/>
    </row>
    <row r="1737" spans="3:7" x14ac:dyDescent="0.3">
      <c r="C1737" s="96"/>
      <c r="D1737" s="96"/>
      <c r="E1737" s="96"/>
      <c r="F1737" s="96"/>
      <c r="G1737" s="96"/>
    </row>
    <row r="1738" spans="3:7" x14ac:dyDescent="0.3">
      <c r="C1738" s="96"/>
      <c r="D1738" s="96"/>
      <c r="E1738" s="96"/>
      <c r="F1738" s="96"/>
      <c r="G1738" s="96"/>
    </row>
    <row r="1739" spans="3:7" x14ac:dyDescent="0.3">
      <c r="C1739" s="96"/>
      <c r="D1739" s="96"/>
      <c r="E1739" s="96"/>
      <c r="F1739" s="96"/>
      <c r="G1739" s="96"/>
    </row>
    <row r="1740" spans="3:7" x14ac:dyDescent="0.3">
      <c r="C1740" s="96"/>
      <c r="D1740" s="96"/>
      <c r="E1740" s="96"/>
      <c r="F1740" s="96"/>
      <c r="G1740" s="96"/>
    </row>
    <row r="1741" spans="3:7" x14ac:dyDescent="0.3">
      <c r="C1741" s="96"/>
      <c r="D1741" s="96"/>
      <c r="E1741" s="96"/>
      <c r="F1741" s="96"/>
      <c r="G1741" s="96"/>
    </row>
    <row r="1742" spans="3:7" x14ac:dyDescent="0.3">
      <c r="C1742" s="96"/>
      <c r="D1742" s="96"/>
      <c r="E1742" s="96"/>
      <c r="F1742" s="96"/>
      <c r="G1742" s="96"/>
    </row>
    <row r="1743" spans="3:7" x14ac:dyDescent="0.3">
      <c r="C1743" s="96"/>
      <c r="D1743" s="96"/>
      <c r="E1743" s="96"/>
      <c r="F1743" s="96"/>
      <c r="G1743" s="96"/>
    </row>
    <row r="1744" spans="3:7" x14ac:dyDescent="0.3">
      <c r="C1744" s="96"/>
      <c r="D1744" s="96"/>
      <c r="E1744" s="96"/>
      <c r="F1744" s="96"/>
      <c r="G1744" s="96"/>
    </row>
    <row r="1745" spans="3:7" x14ac:dyDescent="0.3">
      <c r="C1745" s="96"/>
      <c r="D1745" s="96"/>
      <c r="E1745" s="96"/>
      <c r="F1745" s="96"/>
      <c r="G1745" s="96"/>
    </row>
    <row r="1746" spans="3:7" x14ac:dyDescent="0.3">
      <c r="C1746" s="96"/>
      <c r="D1746" s="96"/>
      <c r="E1746" s="96"/>
      <c r="F1746" s="96"/>
      <c r="G1746" s="96"/>
    </row>
    <row r="1747" spans="3:7" x14ac:dyDescent="0.3">
      <c r="C1747" s="96"/>
      <c r="D1747" s="96"/>
      <c r="E1747" s="96"/>
      <c r="F1747" s="96"/>
      <c r="G1747" s="96"/>
    </row>
    <row r="1748" spans="3:7" x14ac:dyDescent="0.3">
      <c r="C1748" s="96"/>
      <c r="D1748" s="96"/>
      <c r="E1748" s="96"/>
      <c r="F1748" s="96"/>
      <c r="G1748" s="96"/>
    </row>
    <row r="1749" spans="3:7" x14ac:dyDescent="0.3">
      <c r="C1749" s="96"/>
      <c r="D1749" s="96"/>
      <c r="E1749" s="96"/>
      <c r="F1749" s="96"/>
      <c r="G1749" s="96"/>
    </row>
    <row r="1750" spans="3:7" x14ac:dyDescent="0.3">
      <c r="C1750" s="96"/>
      <c r="D1750" s="96"/>
      <c r="E1750" s="96"/>
      <c r="F1750" s="96"/>
      <c r="G1750" s="96"/>
    </row>
    <row r="1751" spans="3:7" x14ac:dyDescent="0.3">
      <c r="C1751" s="96"/>
      <c r="D1751" s="96"/>
      <c r="E1751" s="96"/>
      <c r="F1751" s="96"/>
      <c r="G1751" s="96"/>
    </row>
    <row r="1752" spans="3:7" x14ac:dyDescent="0.3">
      <c r="C1752" s="96"/>
      <c r="D1752" s="96"/>
      <c r="E1752" s="96"/>
      <c r="F1752" s="96"/>
      <c r="G1752" s="96"/>
    </row>
    <row r="1753" spans="3:7" x14ac:dyDescent="0.3">
      <c r="C1753" s="96"/>
      <c r="D1753" s="96"/>
      <c r="E1753" s="96"/>
      <c r="F1753" s="96"/>
      <c r="G1753" s="96"/>
    </row>
    <row r="1754" spans="3:7" x14ac:dyDescent="0.3">
      <c r="C1754" s="96"/>
      <c r="D1754" s="96"/>
      <c r="E1754" s="96"/>
      <c r="F1754" s="96"/>
      <c r="G1754" s="96"/>
    </row>
    <row r="1755" spans="3:7" x14ac:dyDescent="0.3">
      <c r="C1755" s="96"/>
      <c r="D1755" s="96"/>
      <c r="E1755" s="96"/>
      <c r="F1755" s="96"/>
      <c r="G1755" s="96"/>
    </row>
    <row r="1756" spans="3:7" x14ac:dyDescent="0.3">
      <c r="C1756" s="96"/>
      <c r="D1756" s="96"/>
      <c r="E1756" s="96"/>
      <c r="F1756" s="96"/>
      <c r="G1756" s="96"/>
    </row>
    <row r="1757" spans="3:7" x14ac:dyDescent="0.3">
      <c r="C1757" s="96"/>
      <c r="D1757" s="96"/>
      <c r="E1757" s="96"/>
      <c r="F1757" s="96"/>
      <c r="G1757" s="96"/>
    </row>
    <row r="1758" spans="3:7" x14ac:dyDescent="0.3">
      <c r="C1758" s="96"/>
      <c r="D1758" s="96"/>
      <c r="E1758" s="96"/>
      <c r="F1758" s="96"/>
      <c r="G1758" s="96"/>
    </row>
    <row r="1759" spans="3:7" x14ac:dyDescent="0.3">
      <c r="C1759" s="96"/>
      <c r="D1759" s="96"/>
      <c r="E1759" s="96"/>
      <c r="F1759" s="96"/>
      <c r="G1759" s="96"/>
    </row>
    <row r="1760" spans="3:7" x14ac:dyDescent="0.3">
      <c r="C1760" s="96"/>
      <c r="D1760" s="96"/>
      <c r="E1760" s="96"/>
      <c r="F1760" s="96"/>
      <c r="G1760" s="96"/>
    </row>
    <row r="1761" spans="3:7" x14ac:dyDescent="0.3">
      <c r="C1761" s="96"/>
      <c r="D1761" s="96"/>
      <c r="E1761" s="96"/>
      <c r="F1761" s="96"/>
      <c r="G1761" s="96"/>
    </row>
    <row r="1762" spans="3:7" x14ac:dyDescent="0.3">
      <c r="C1762" s="96"/>
      <c r="D1762" s="96"/>
      <c r="E1762" s="96"/>
      <c r="F1762" s="96"/>
      <c r="G1762" s="96"/>
    </row>
    <row r="1763" spans="3:7" x14ac:dyDescent="0.3">
      <c r="C1763" s="96"/>
      <c r="D1763" s="96"/>
      <c r="E1763" s="96"/>
      <c r="F1763" s="96"/>
      <c r="G1763" s="96"/>
    </row>
    <row r="1764" spans="3:7" x14ac:dyDescent="0.3">
      <c r="C1764" s="96"/>
      <c r="D1764" s="96"/>
      <c r="E1764" s="96"/>
      <c r="F1764" s="96"/>
      <c r="G1764" s="96"/>
    </row>
    <row r="1765" spans="3:7" x14ac:dyDescent="0.3">
      <c r="C1765" s="96"/>
      <c r="D1765" s="96"/>
      <c r="E1765" s="96"/>
      <c r="F1765" s="96"/>
      <c r="G1765" s="96"/>
    </row>
    <row r="1766" spans="3:7" x14ac:dyDescent="0.3">
      <c r="C1766" s="96"/>
      <c r="D1766" s="96"/>
      <c r="E1766" s="96"/>
      <c r="F1766" s="96"/>
      <c r="G1766" s="96"/>
    </row>
    <row r="1767" spans="3:7" x14ac:dyDescent="0.3">
      <c r="C1767" s="96"/>
      <c r="D1767" s="96"/>
      <c r="E1767" s="96"/>
      <c r="F1767" s="96"/>
      <c r="G1767" s="96"/>
    </row>
    <row r="1768" spans="3:7" x14ac:dyDescent="0.3">
      <c r="C1768" s="96"/>
      <c r="D1768" s="96"/>
      <c r="E1768" s="96"/>
      <c r="F1768" s="96"/>
      <c r="G1768" s="96"/>
    </row>
    <row r="1769" spans="3:7" x14ac:dyDescent="0.3">
      <c r="C1769" s="96"/>
      <c r="D1769" s="96"/>
      <c r="E1769" s="96"/>
      <c r="F1769" s="96"/>
      <c r="G1769" s="96"/>
    </row>
    <row r="1770" spans="3:7" x14ac:dyDescent="0.3">
      <c r="C1770" s="96"/>
      <c r="D1770" s="96"/>
      <c r="E1770" s="96"/>
      <c r="F1770" s="96"/>
      <c r="G1770" s="96"/>
    </row>
    <row r="1771" spans="3:7" x14ac:dyDescent="0.3">
      <c r="C1771" s="96"/>
      <c r="D1771" s="96"/>
      <c r="E1771" s="96"/>
      <c r="F1771" s="96"/>
      <c r="G1771" s="96"/>
    </row>
    <row r="1772" spans="3:7" x14ac:dyDescent="0.3">
      <c r="C1772" s="96"/>
      <c r="D1772" s="96"/>
      <c r="E1772" s="96"/>
      <c r="F1772" s="96"/>
      <c r="G1772" s="96"/>
    </row>
    <row r="1773" spans="3:7" x14ac:dyDescent="0.3">
      <c r="C1773" s="96"/>
      <c r="D1773" s="96"/>
      <c r="E1773" s="96"/>
      <c r="F1773" s="96"/>
      <c r="G1773" s="96"/>
    </row>
    <row r="1774" spans="3:7" x14ac:dyDescent="0.3">
      <c r="C1774" s="96"/>
      <c r="D1774" s="96"/>
      <c r="E1774" s="96"/>
      <c r="F1774" s="96"/>
      <c r="G1774" s="96"/>
    </row>
    <row r="1775" spans="3:7" x14ac:dyDescent="0.3">
      <c r="C1775" s="96"/>
      <c r="D1775" s="96"/>
      <c r="E1775" s="96"/>
      <c r="F1775" s="96"/>
      <c r="G1775" s="96"/>
    </row>
    <row r="1776" spans="3:7" x14ac:dyDescent="0.3">
      <c r="C1776" s="96"/>
      <c r="D1776" s="96"/>
      <c r="E1776" s="96"/>
      <c r="F1776" s="96"/>
      <c r="G1776" s="96"/>
    </row>
    <row r="1777" spans="3:7" x14ac:dyDescent="0.3">
      <c r="C1777" s="96"/>
      <c r="D1777" s="96"/>
      <c r="E1777" s="96"/>
      <c r="F1777" s="96"/>
      <c r="G1777" s="96"/>
    </row>
    <row r="1778" spans="3:7" x14ac:dyDescent="0.3">
      <c r="C1778" s="96"/>
      <c r="D1778" s="96"/>
      <c r="E1778" s="96"/>
      <c r="F1778" s="96"/>
      <c r="G1778" s="96"/>
    </row>
    <row r="1779" spans="3:7" x14ac:dyDescent="0.3">
      <c r="C1779" s="96"/>
      <c r="D1779" s="96"/>
      <c r="E1779" s="96"/>
      <c r="F1779" s="96"/>
      <c r="G1779" s="96"/>
    </row>
    <row r="1780" spans="3:7" x14ac:dyDescent="0.3">
      <c r="C1780" s="96"/>
      <c r="D1780" s="96"/>
      <c r="E1780" s="96"/>
      <c r="F1780" s="96"/>
      <c r="G1780" s="96"/>
    </row>
    <row r="1781" spans="3:7" x14ac:dyDescent="0.3">
      <c r="C1781" s="96"/>
      <c r="D1781" s="96"/>
      <c r="E1781" s="96"/>
      <c r="F1781" s="96"/>
      <c r="G1781" s="96"/>
    </row>
    <row r="1782" spans="3:7" x14ac:dyDescent="0.3">
      <c r="C1782" s="96"/>
      <c r="D1782" s="96"/>
      <c r="E1782" s="96"/>
      <c r="F1782" s="96"/>
      <c r="G1782" s="96"/>
    </row>
    <row r="1783" spans="3:7" x14ac:dyDescent="0.3">
      <c r="C1783" s="96"/>
      <c r="D1783" s="96"/>
      <c r="E1783" s="96"/>
      <c r="F1783" s="96"/>
      <c r="G1783" s="96"/>
    </row>
    <row r="1784" spans="3:7" x14ac:dyDescent="0.3">
      <c r="C1784" s="96"/>
      <c r="D1784" s="96"/>
      <c r="E1784" s="96"/>
      <c r="F1784" s="96"/>
      <c r="G1784" s="96"/>
    </row>
    <row r="1785" spans="3:7" x14ac:dyDescent="0.3">
      <c r="C1785" s="96"/>
      <c r="D1785" s="96"/>
      <c r="E1785" s="96"/>
      <c r="F1785" s="96"/>
      <c r="G1785" s="96"/>
    </row>
    <row r="1786" spans="3:7" x14ac:dyDescent="0.3">
      <c r="C1786" s="96"/>
      <c r="D1786" s="96"/>
      <c r="E1786" s="96"/>
      <c r="F1786" s="96"/>
      <c r="G1786" s="96"/>
    </row>
    <row r="1787" spans="3:7" x14ac:dyDescent="0.3">
      <c r="C1787" s="96"/>
      <c r="D1787" s="96"/>
      <c r="E1787" s="96"/>
      <c r="F1787" s="96"/>
      <c r="G1787" s="96"/>
    </row>
    <row r="1788" spans="3:7" x14ac:dyDescent="0.3">
      <c r="C1788" s="96"/>
      <c r="D1788" s="96"/>
      <c r="E1788" s="96"/>
      <c r="F1788" s="96"/>
      <c r="G1788" s="96"/>
    </row>
    <row r="1789" spans="3:7" x14ac:dyDescent="0.3">
      <c r="C1789" s="96"/>
      <c r="D1789" s="96"/>
      <c r="E1789" s="96"/>
      <c r="F1789" s="96"/>
      <c r="G1789" s="96"/>
    </row>
    <row r="1790" spans="3:7" x14ac:dyDescent="0.3">
      <c r="C1790" s="96"/>
      <c r="D1790" s="96"/>
      <c r="E1790" s="96"/>
      <c r="F1790" s="96"/>
      <c r="G1790" s="96"/>
    </row>
    <row r="1791" spans="3:7" x14ac:dyDescent="0.3">
      <c r="C1791" s="96"/>
      <c r="D1791" s="96"/>
      <c r="E1791" s="96"/>
      <c r="F1791" s="96"/>
      <c r="G1791" s="96"/>
    </row>
    <row r="1792" spans="3:7" x14ac:dyDescent="0.3">
      <c r="C1792" s="96"/>
      <c r="D1792" s="96"/>
      <c r="E1792" s="96"/>
      <c r="F1792" s="96"/>
      <c r="G1792" s="96"/>
    </row>
    <row r="1793" spans="3:7" x14ac:dyDescent="0.3">
      <c r="C1793" s="96"/>
      <c r="D1793" s="96"/>
      <c r="E1793" s="96"/>
      <c r="F1793" s="96"/>
      <c r="G1793" s="96"/>
    </row>
    <row r="1794" spans="3:7" x14ac:dyDescent="0.3">
      <c r="C1794" s="96"/>
      <c r="D1794" s="96"/>
      <c r="E1794" s="96"/>
      <c r="F1794" s="96"/>
      <c r="G1794" s="96"/>
    </row>
    <row r="1795" spans="3:7" x14ac:dyDescent="0.3">
      <c r="C1795" s="96"/>
      <c r="D1795" s="96"/>
      <c r="E1795" s="96"/>
      <c r="F1795" s="96"/>
      <c r="G1795" s="96"/>
    </row>
    <row r="1796" spans="3:7" x14ac:dyDescent="0.3">
      <c r="C1796" s="96"/>
      <c r="D1796" s="96"/>
      <c r="E1796" s="96"/>
      <c r="F1796" s="96"/>
      <c r="G1796" s="96"/>
    </row>
    <row r="1797" spans="3:7" x14ac:dyDescent="0.3">
      <c r="C1797" s="96"/>
      <c r="D1797" s="96"/>
      <c r="E1797" s="96"/>
      <c r="F1797" s="96"/>
      <c r="G1797" s="96"/>
    </row>
    <row r="1798" spans="3:7" x14ac:dyDescent="0.3">
      <c r="C1798" s="96"/>
      <c r="D1798" s="96"/>
      <c r="E1798" s="96"/>
      <c r="F1798" s="96"/>
      <c r="G1798" s="96"/>
    </row>
    <row r="1799" spans="3:7" x14ac:dyDescent="0.3">
      <c r="C1799" s="96"/>
      <c r="D1799" s="96"/>
      <c r="E1799" s="96"/>
      <c r="F1799" s="96"/>
      <c r="G1799" s="96"/>
    </row>
    <row r="1800" spans="3:7" x14ac:dyDescent="0.3">
      <c r="C1800" s="96"/>
      <c r="D1800" s="96"/>
      <c r="E1800" s="96"/>
      <c r="F1800" s="96"/>
      <c r="G1800" s="96"/>
    </row>
    <row r="1801" spans="3:7" x14ac:dyDescent="0.3">
      <c r="C1801" s="96"/>
      <c r="D1801" s="96"/>
      <c r="E1801" s="96"/>
      <c r="F1801" s="96"/>
      <c r="G1801" s="96"/>
    </row>
    <row r="1802" spans="3:7" x14ac:dyDescent="0.3">
      <c r="C1802" s="96"/>
      <c r="D1802" s="96"/>
      <c r="E1802" s="96"/>
      <c r="F1802" s="96"/>
      <c r="G1802" s="96"/>
    </row>
    <row r="1803" spans="3:7" x14ac:dyDescent="0.3">
      <c r="C1803" s="96"/>
      <c r="D1803" s="96"/>
      <c r="E1803" s="96"/>
      <c r="F1803" s="96"/>
      <c r="G1803" s="96"/>
    </row>
    <row r="1804" spans="3:7" x14ac:dyDescent="0.3">
      <c r="C1804" s="96"/>
      <c r="D1804" s="96"/>
      <c r="E1804" s="96"/>
      <c r="F1804" s="96"/>
      <c r="G1804" s="96"/>
    </row>
    <row r="1805" spans="3:7" x14ac:dyDescent="0.3">
      <c r="C1805" s="96"/>
      <c r="D1805" s="96"/>
      <c r="E1805" s="96"/>
      <c r="F1805" s="96"/>
      <c r="G1805" s="96"/>
    </row>
    <row r="1806" spans="3:7" x14ac:dyDescent="0.3">
      <c r="C1806" s="96"/>
      <c r="D1806" s="96"/>
      <c r="E1806" s="96"/>
      <c r="F1806" s="96"/>
      <c r="G1806" s="96"/>
    </row>
    <row r="1807" spans="3:7" x14ac:dyDescent="0.3">
      <c r="C1807" s="96"/>
      <c r="D1807" s="96"/>
      <c r="E1807" s="96"/>
      <c r="F1807" s="96"/>
      <c r="G1807" s="96"/>
    </row>
    <row r="1808" spans="3:7" x14ac:dyDescent="0.3">
      <c r="C1808" s="96"/>
      <c r="D1808" s="96"/>
      <c r="E1808" s="96"/>
      <c r="F1808" s="96"/>
      <c r="G1808" s="96"/>
    </row>
    <row r="1809" spans="3:7" x14ac:dyDescent="0.3">
      <c r="C1809" s="96"/>
      <c r="D1809" s="96"/>
      <c r="E1809" s="96"/>
      <c r="F1809" s="96"/>
      <c r="G1809" s="96"/>
    </row>
    <row r="1810" spans="3:7" x14ac:dyDescent="0.3">
      <c r="C1810" s="96"/>
      <c r="D1810" s="96"/>
      <c r="E1810" s="96"/>
      <c r="F1810" s="96"/>
      <c r="G1810" s="96"/>
    </row>
    <row r="1811" spans="3:7" x14ac:dyDescent="0.3">
      <c r="C1811" s="96"/>
      <c r="D1811" s="96"/>
      <c r="E1811" s="96"/>
      <c r="F1811" s="96"/>
      <c r="G1811" s="96"/>
    </row>
    <row r="1812" spans="3:7" x14ac:dyDescent="0.3">
      <c r="C1812" s="96"/>
      <c r="D1812" s="96"/>
      <c r="E1812" s="96"/>
      <c r="F1812" s="96"/>
      <c r="G1812" s="96"/>
    </row>
    <row r="1813" spans="3:7" x14ac:dyDescent="0.3">
      <c r="C1813" s="96"/>
      <c r="D1813" s="96"/>
      <c r="E1813" s="96"/>
      <c r="F1813" s="96"/>
      <c r="G1813" s="96"/>
    </row>
    <row r="1814" spans="3:7" x14ac:dyDescent="0.3">
      <c r="C1814" s="96"/>
      <c r="D1814" s="96"/>
      <c r="E1814" s="96"/>
      <c r="F1814" s="96"/>
      <c r="G1814" s="96"/>
    </row>
    <row r="1815" spans="3:7" x14ac:dyDescent="0.3">
      <c r="C1815" s="96"/>
      <c r="D1815" s="96"/>
      <c r="E1815" s="96"/>
      <c r="F1815" s="96"/>
      <c r="G1815" s="96"/>
    </row>
    <row r="1816" spans="3:7" x14ac:dyDescent="0.3">
      <c r="C1816" s="96"/>
      <c r="D1816" s="96"/>
      <c r="E1816" s="96"/>
      <c r="F1816" s="96"/>
      <c r="G1816" s="96"/>
    </row>
    <row r="1817" spans="3:7" x14ac:dyDescent="0.3">
      <c r="C1817" s="96"/>
      <c r="D1817" s="96"/>
      <c r="E1817" s="96"/>
      <c r="F1817" s="96"/>
      <c r="G1817" s="96"/>
    </row>
    <row r="1818" spans="3:7" x14ac:dyDescent="0.3">
      <c r="C1818" s="96"/>
      <c r="D1818" s="96"/>
      <c r="E1818" s="96"/>
      <c r="F1818" s="96"/>
      <c r="G1818" s="96"/>
    </row>
    <row r="1819" spans="3:7" x14ac:dyDescent="0.3">
      <c r="C1819" s="96"/>
      <c r="D1819" s="96"/>
      <c r="E1819" s="96"/>
      <c r="F1819" s="96"/>
      <c r="G1819" s="96"/>
    </row>
    <row r="1820" spans="3:7" x14ac:dyDescent="0.3">
      <c r="C1820" s="96"/>
      <c r="D1820" s="96"/>
      <c r="E1820" s="96"/>
      <c r="F1820" s="96"/>
      <c r="G1820" s="96"/>
    </row>
    <row r="1821" spans="3:7" x14ac:dyDescent="0.3">
      <c r="C1821" s="96"/>
      <c r="D1821" s="96"/>
      <c r="E1821" s="96"/>
      <c r="F1821" s="96"/>
      <c r="G1821" s="96"/>
    </row>
    <row r="1822" spans="3:7" x14ac:dyDescent="0.3">
      <c r="C1822" s="96"/>
      <c r="D1822" s="96"/>
      <c r="E1822" s="96"/>
      <c r="F1822" s="96"/>
      <c r="G1822" s="96"/>
    </row>
    <row r="1823" spans="3:7" x14ac:dyDescent="0.3">
      <c r="C1823" s="96"/>
      <c r="D1823" s="96"/>
      <c r="E1823" s="96"/>
      <c r="F1823" s="96"/>
      <c r="G1823" s="96"/>
    </row>
    <row r="1824" spans="3:7" x14ac:dyDescent="0.3">
      <c r="C1824" s="96"/>
      <c r="D1824" s="96"/>
      <c r="E1824" s="96"/>
      <c r="F1824" s="96"/>
      <c r="G1824" s="96"/>
    </row>
    <row r="1825" spans="3:7" x14ac:dyDescent="0.3">
      <c r="C1825" s="96"/>
      <c r="D1825" s="96"/>
      <c r="E1825" s="96"/>
      <c r="F1825" s="96"/>
      <c r="G1825" s="96"/>
    </row>
    <row r="1826" spans="3:7" x14ac:dyDescent="0.3">
      <c r="C1826" s="96"/>
      <c r="D1826" s="96"/>
      <c r="E1826" s="96"/>
      <c r="F1826" s="96"/>
      <c r="G1826" s="96"/>
    </row>
    <row r="1827" spans="3:7" x14ac:dyDescent="0.3">
      <c r="C1827" s="96"/>
      <c r="D1827" s="96"/>
      <c r="E1827" s="96"/>
      <c r="F1827" s="96"/>
      <c r="G1827" s="96"/>
    </row>
    <row r="1828" spans="3:7" x14ac:dyDescent="0.3">
      <c r="C1828" s="96"/>
      <c r="D1828" s="96"/>
      <c r="E1828" s="96"/>
      <c r="F1828" s="96"/>
      <c r="G1828" s="96"/>
    </row>
    <row r="1829" spans="3:7" x14ac:dyDescent="0.3">
      <c r="C1829" s="96"/>
      <c r="D1829" s="96"/>
      <c r="E1829" s="96"/>
      <c r="F1829" s="96"/>
      <c r="G1829" s="96"/>
    </row>
    <row r="1830" spans="3:7" x14ac:dyDescent="0.3">
      <c r="C1830" s="96"/>
      <c r="D1830" s="96"/>
      <c r="E1830" s="96"/>
      <c r="F1830" s="96"/>
      <c r="G1830" s="96"/>
    </row>
    <row r="1831" spans="3:7" x14ac:dyDescent="0.3">
      <c r="C1831" s="96"/>
      <c r="D1831" s="96"/>
      <c r="E1831" s="96"/>
      <c r="F1831" s="96"/>
      <c r="G1831" s="96"/>
    </row>
    <row r="1832" spans="3:7" x14ac:dyDescent="0.3">
      <c r="C1832" s="96"/>
      <c r="D1832" s="96"/>
      <c r="E1832" s="96"/>
      <c r="F1832" s="96"/>
      <c r="G1832" s="96"/>
    </row>
    <row r="1833" spans="3:7" x14ac:dyDescent="0.3">
      <c r="C1833" s="96"/>
      <c r="D1833" s="96"/>
      <c r="E1833" s="96"/>
      <c r="F1833" s="96"/>
      <c r="G1833" s="96"/>
    </row>
    <row r="1834" spans="3:7" x14ac:dyDescent="0.3">
      <c r="C1834" s="96"/>
      <c r="D1834" s="96"/>
      <c r="E1834" s="96"/>
      <c r="F1834" s="96"/>
      <c r="G1834" s="96"/>
    </row>
    <row r="1835" spans="3:7" x14ac:dyDescent="0.3">
      <c r="C1835" s="96"/>
      <c r="D1835" s="96"/>
      <c r="E1835" s="96"/>
      <c r="F1835" s="96"/>
      <c r="G1835" s="96"/>
    </row>
    <row r="1836" spans="3:7" x14ac:dyDescent="0.3">
      <c r="C1836" s="96"/>
      <c r="D1836" s="96"/>
      <c r="E1836" s="96"/>
      <c r="F1836" s="96"/>
      <c r="G1836" s="96"/>
    </row>
    <row r="1837" spans="3:7" x14ac:dyDescent="0.3">
      <c r="C1837" s="96"/>
      <c r="D1837" s="96"/>
      <c r="E1837" s="96"/>
      <c r="F1837" s="96"/>
      <c r="G1837" s="96"/>
    </row>
    <row r="1838" spans="3:7" x14ac:dyDescent="0.3">
      <c r="C1838" s="96"/>
      <c r="D1838" s="96"/>
      <c r="E1838" s="96"/>
      <c r="F1838" s="96"/>
      <c r="G1838" s="96"/>
    </row>
    <row r="1839" spans="3:7" x14ac:dyDescent="0.3">
      <c r="C1839" s="96"/>
      <c r="D1839" s="96"/>
      <c r="E1839" s="96"/>
      <c r="F1839" s="96"/>
      <c r="G1839" s="96"/>
    </row>
    <row r="1840" spans="3:7" x14ac:dyDescent="0.3">
      <c r="C1840" s="96"/>
      <c r="D1840" s="96"/>
      <c r="E1840" s="96"/>
      <c r="F1840" s="96"/>
      <c r="G1840" s="96"/>
    </row>
    <row r="1841" spans="3:7" x14ac:dyDescent="0.3">
      <c r="C1841" s="96"/>
      <c r="D1841" s="96"/>
      <c r="E1841" s="96"/>
      <c r="F1841" s="96"/>
      <c r="G1841" s="96"/>
    </row>
    <row r="1842" spans="3:7" x14ac:dyDescent="0.3">
      <c r="C1842" s="96"/>
      <c r="D1842" s="96"/>
      <c r="E1842" s="96"/>
      <c r="F1842" s="96"/>
      <c r="G1842" s="96"/>
    </row>
    <row r="1843" spans="3:7" x14ac:dyDescent="0.3">
      <c r="C1843" s="96"/>
      <c r="D1843" s="96"/>
      <c r="E1843" s="96"/>
      <c r="F1843" s="96"/>
      <c r="G1843" s="96"/>
    </row>
    <row r="1844" spans="3:7" x14ac:dyDescent="0.3">
      <c r="C1844" s="96"/>
      <c r="D1844" s="96"/>
      <c r="E1844" s="96"/>
      <c r="F1844" s="96"/>
      <c r="G1844" s="96"/>
    </row>
    <row r="1845" spans="3:7" x14ac:dyDescent="0.3">
      <c r="C1845" s="96"/>
      <c r="D1845" s="96"/>
      <c r="E1845" s="96"/>
      <c r="F1845" s="96"/>
      <c r="G1845" s="96"/>
    </row>
    <row r="1846" spans="3:7" x14ac:dyDescent="0.3">
      <c r="C1846" s="96"/>
      <c r="D1846" s="96"/>
      <c r="E1846" s="96"/>
      <c r="F1846" s="96"/>
      <c r="G1846" s="96"/>
    </row>
    <row r="1847" spans="3:7" x14ac:dyDescent="0.3">
      <c r="C1847" s="96"/>
      <c r="D1847" s="96"/>
      <c r="E1847" s="96"/>
      <c r="F1847" s="96"/>
      <c r="G1847" s="96"/>
    </row>
    <row r="1848" spans="3:7" x14ac:dyDescent="0.3">
      <c r="C1848" s="96"/>
      <c r="D1848" s="96"/>
      <c r="E1848" s="96"/>
      <c r="F1848" s="96"/>
      <c r="G1848" s="96"/>
    </row>
    <row r="1849" spans="3:7" x14ac:dyDescent="0.3">
      <c r="C1849" s="96"/>
      <c r="D1849" s="96"/>
      <c r="E1849" s="96"/>
      <c r="F1849" s="96"/>
      <c r="G1849" s="96"/>
    </row>
    <row r="1850" spans="3:7" x14ac:dyDescent="0.3">
      <c r="C1850" s="96"/>
      <c r="D1850" s="96"/>
      <c r="E1850" s="96"/>
      <c r="F1850" s="96"/>
      <c r="G1850" s="96"/>
    </row>
    <row r="1851" spans="3:7" x14ac:dyDescent="0.3">
      <c r="C1851" s="96"/>
      <c r="D1851" s="96"/>
      <c r="E1851" s="96"/>
      <c r="F1851" s="96"/>
      <c r="G1851" s="96"/>
    </row>
    <row r="1852" spans="3:7" x14ac:dyDescent="0.3">
      <c r="C1852" s="96"/>
      <c r="D1852" s="96"/>
      <c r="E1852" s="96"/>
      <c r="F1852" s="96"/>
      <c r="G1852" s="96"/>
    </row>
    <row r="1853" spans="3:7" x14ac:dyDescent="0.3">
      <c r="C1853" s="96"/>
      <c r="D1853" s="96"/>
      <c r="E1853" s="96"/>
      <c r="F1853" s="96"/>
      <c r="G1853" s="96"/>
    </row>
    <row r="1854" spans="3:7" x14ac:dyDescent="0.3">
      <c r="C1854" s="96"/>
      <c r="D1854" s="96"/>
      <c r="E1854" s="96"/>
      <c r="F1854" s="96"/>
      <c r="G1854" s="96"/>
    </row>
    <row r="1855" spans="3:7" x14ac:dyDescent="0.3">
      <c r="C1855" s="96"/>
      <c r="D1855" s="96"/>
      <c r="E1855" s="96"/>
      <c r="F1855" s="96"/>
      <c r="G1855" s="96"/>
    </row>
    <row r="1856" spans="3:7" x14ac:dyDescent="0.3">
      <c r="C1856" s="96"/>
      <c r="D1856" s="96"/>
      <c r="E1856" s="96"/>
      <c r="F1856" s="96"/>
      <c r="G1856" s="96"/>
    </row>
    <row r="1857" spans="3:7" x14ac:dyDescent="0.3">
      <c r="C1857" s="96"/>
      <c r="D1857" s="96"/>
      <c r="E1857" s="96"/>
      <c r="F1857" s="96"/>
      <c r="G1857" s="96"/>
    </row>
    <row r="1858" spans="3:7" x14ac:dyDescent="0.3">
      <c r="C1858" s="96"/>
      <c r="D1858" s="96"/>
      <c r="E1858" s="96"/>
      <c r="F1858" s="96"/>
      <c r="G1858" s="96"/>
    </row>
    <row r="1859" spans="3:7" x14ac:dyDescent="0.3">
      <c r="C1859" s="96"/>
      <c r="D1859" s="96"/>
      <c r="E1859" s="96"/>
      <c r="F1859" s="96"/>
      <c r="G1859" s="96"/>
    </row>
    <row r="1860" spans="3:7" x14ac:dyDescent="0.3">
      <c r="C1860" s="96"/>
      <c r="D1860" s="96"/>
      <c r="E1860" s="96"/>
      <c r="F1860" s="96"/>
      <c r="G1860" s="96"/>
    </row>
    <row r="1861" spans="3:7" x14ac:dyDescent="0.3">
      <c r="C1861" s="96"/>
      <c r="D1861" s="96"/>
      <c r="E1861" s="96"/>
      <c r="F1861" s="96"/>
      <c r="G1861" s="96"/>
    </row>
    <row r="1862" spans="3:7" x14ac:dyDescent="0.3">
      <c r="C1862" s="96"/>
      <c r="D1862" s="96"/>
      <c r="E1862" s="96"/>
      <c r="F1862" s="96"/>
      <c r="G1862" s="96"/>
    </row>
    <row r="1863" spans="3:7" x14ac:dyDescent="0.3">
      <c r="C1863" s="96"/>
      <c r="D1863" s="96"/>
      <c r="E1863" s="96"/>
      <c r="F1863" s="96"/>
      <c r="G1863" s="96"/>
    </row>
    <row r="1864" spans="3:7" x14ac:dyDescent="0.3">
      <c r="C1864" s="96"/>
      <c r="D1864" s="96"/>
      <c r="E1864" s="96"/>
      <c r="F1864" s="96"/>
      <c r="G1864" s="96"/>
    </row>
    <row r="1865" spans="3:7" x14ac:dyDescent="0.3">
      <c r="C1865" s="96"/>
      <c r="D1865" s="96"/>
      <c r="E1865" s="96"/>
      <c r="F1865" s="96"/>
      <c r="G1865" s="96"/>
    </row>
    <row r="1866" spans="3:7" x14ac:dyDescent="0.3">
      <c r="C1866" s="96"/>
      <c r="D1866" s="96"/>
      <c r="E1866" s="96"/>
      <c r="F1866" s="96"/>
      <c r="G1866" s="96"/>
    </row>
    <row r="1867" spans="3:7" x14ac:dyDescent="0.3">
      <c r="C1867" s="96"/>
      <c r="D1867" s="96"/>
      <c r="E1867" s="96"/>
      <c r="F1867" s="96"/>
      <c r="G1867" s="96"/>
    </row>
    <row r="1868" spans="3:7" x14ac:dyDescent="0.3">
      <c r="C1868" s="96"/>
      <c r="D1868" s="96"/>
      <c r="E1868" s="96"/>
      <c r="F1868" s="96"/>
      <c r="G1868" s="96"/>
    </row>
    <row r="1869" spans="3:7" x14ac:dyDescent="0.3">
      <c r="C1869" s="96"/>
      <c r="D1869" s="96"/>
      <c r="E1869" s="96"/>
      <c r="F1869" s="96"/>
      <c r="G1869" s="96"/>
    </row>
    <row r="1870" spans="3:7" x14ac:dyDescent="0.3">
      <c r="C1870" s="96"/>
      <c r="D1870" s="96"/>
      <c r="E1870" s="96"/>
      <c r="F1870" s="96"/>
      <c r="G1870" s="96"/>
    </row>
    <row r="1871" spans="3:7" x14ac:dyDescent="0.3">
      <c r="C1871" s="96"/>
      <c r="D1871" s="96"/>
      <c r="E1871" s="96"/>
      <c r="F1871" s="96"/>
      <c r="G1871" s="96"/>
    </row>
    <row r="1872" spans="3:7" x14ac:dyDescent="0.3">
      <c r="C1872" s="96"/>
      <c r="D1872" s="96"/>
      <c r="E1872" s="96"/>
      <c r="F1872" s="96"/>
      <c r="G1872" s="96"/>
    </row>
    <row r="1873" spans="3:7" x14ac:dyDescent="0.3">
      <c r="C1873" s="96"/>
      <c r="D1873" s="96"/>
      <c r="E1873" s="96"/>
      <c r="F1873" s="96"/>
      <c r="G1873" s="96"/>
    </row>
    <row r="1874" spans="3:7" x14ac:dyDescent="0.3">
      <c r="C1874" s="96"/>
      <c r="D1874" s="96"/>
      <c r="E1874" s="96"/>
      <c r="F1874" s="96"/>
      <c r="G1874" s="96"/>
    </row>
    <row r="1875" spans="3:7" x14ac:dyDescent="0.3">
      <c r="C1875" s="96"/>
      <c r="D1875" s="96"/>
      <c r="E1875" s="96"/>
      <c r="F1875" s="96"/>
      <c r="G1875" s="96"/>
    </row>
    <row r="1876" spans="3:7" x14ac:dyDescent="0.3">
      <c r="C1876" s="96"/>
      <c r="D1876" s="96"/>
      <c r="E1876" s="96"/>
      <c r="F1876" s="96"/>
      <c r="G1876" s="96"/>
    </row>
    <row r="1877" spans="3:7" x14ac:dyDescent="0.3">
      <c r="C1877" s="96"/>
      <c r="D1877" s="96"/>
      <c r="E1877" s="96"/>
      <c r="F1877" s="96"/>
      <c r="G1877" s="96"/>
    </row>
    <row r="1878" spans="3:7" x14ac:dyDescent="0.3">
      <c r="C1878" s="96"/>
      <c r="D1878" s="96"/>
      <c r="E1878" s="96"/>
      <c r="F1878" s="96"/>
      <c r="G1878" s="96"/>
    </row>
    <row r="1879" spans="3:7" x14ac:dyDescent="0.3">
      <c r="C1879" s="96"/>
      <c r="D1879" s="96"/>
      <c r="E1879" s="96"/>
      <c r="F1879" s="96"/>
      <c r="G1879" s="96"/>
    </row>
    <row r="1880" spans="3:7" x14ac:dyDescent="0.3">
      <c r="C1880" s="96"/>
      <c r="D1880" s="96"/>
      <c r="E1880" s="96"/>
      <c r="F1880" s="96"/>
      <c r="G1880" s="96"/>
    </row>
    <row r="1881" spans="3:7" x14ac:dyDescent="0.3">
      <c r="C1881" s="96"/>
      <c r="D1881" s="96"/>
      <c r="E1881" s="96"/>
      <c r="F1881" s="96"/>
      <c r="G1881" s="96"/>
    </row>
    <row r="1882" spans="3:7" x14ac:dyDescent="0.3">
      <c r="C1882" s="96"/>
      <c r="D1882" s="96"/>
      <c r="E1882" s="96"/>
      <c r="F1882" s="96"/>
      <c r="G1882" s="96"/>
    </row>
    <row r="1883" spans="3:7" x14ac:dyDescent="0.3">
      <c r="C1883" s="96"/>
      <c r="D1883" s="96"/>
      <c r="E1883" s="96"/>
      <c r="F1883" s="96"/>
      <c r="G1883" s="96"/>
    </row>
    <row r="1884" spans="3:7" x14ac:dyDescent="0.3">
      <c r="C1884" s="96"/>
      <c r="D1884" s="96"/>
      <c r="E1884" s="96"/>
      <c r="F1884" s="96"/>
      <c r="G1884" s="96"/>
    </row>
    <row r="1885" spans="3:7" x14ac:dyDescent="0.3">
      <c r="C1885" s="96"/>
      <c r="D1885" s="96"/>
      <c r="E1885" s="96"/>
      <c r="F1885" s="96"/>
      <c r="G1885" s="96"/>
    </row>
    <row r="1886" spans="3:7" x14ac:dyDescent="0.3">
      <c r="C1886" s="96"/>
      <c r="D1886" s="96"/>
      <c r="E1886" s="96"/>
      <c r="F1886" s="96"/>
      <c r="G1886" s="96"/>
    </row>
    <row r="1887" spans="3:7" x14ac:dyDescent="0.3">
      <c r="C1887" s="96"/>
      <c r="D1887" s="96"/>
      <c r="E1887" s="96"/>
      <c r="F1887" s="96"/>
      <c r="G1887" s="96"/>
    </row>
    <row r="1888" spans="3:7" x14ac:dyDescent="0.3">
      <c r="C1888" s="96"/>
      <c r="D1888" s="96"/>
      <c r="E1888" s="96"/>
      <c r="F1888" s="96"/>
      <c r="G1888" s="96"/>
    </row>
    <row r="1889" spans="3:7" x14ac:dyDescent="0.3">
      <c r="C1889" s="96"/>
      <c r="D1889" s="96"/>
      <c r="E1889" s="96"/>
      <c r="F1889" s="96"/>
      <c r="G1889" s="96"/>
    </row>
    <row r="1890" spans="3:7" x14ac:dyDescent="0.3">
      <c r="C1890" s="96"/>
      <c r="D1890" s="96"/>
      <c r="E1890" s="96"/>
      <c r="F1890" s="96"/>
      <c r="G1890" s="96"/>
    </row>
    <row r="1891" spans="3:7" x14ac:dyDescent="0.3">
      <c r="C1891" s="96"/>
      <c r="D1891" s="96"/>
      <c r="E1891" s="96"/>
      <c r="F1891" s="96"/>
      <c r="G1891" s="96"/>
    </row>
    <row r="1892" spans="3:7" x14ac:dyDescent="0.3">
      <c r="C1892" s="96"/>
      <c r="D1892" s="96"/>
      <c r="E1892" s="96"/>
      <c r="F1892" s="96"/>
      <c r="G1892" s="96"/>
    </row>
    <row r="1893" spans="3:7" x14ac:dyDescent="0.3">
      <c r="C1893" s="96"/>
      <c r="D1893" s="96"/>
      <c r="E1893" s="96"/>
      <c r="F1893" s="96"/>
      <c r="G1893" s="96"/>
    </row>
    <row r="1894" spans="3:7" x14ac:dyDescent="0.3">
      <c r="C1894" s="96"/>
      <c r="D1894" s="96"/>
      <c r="E1894" s="96"/>
      <c r="F1894" s="96"/>
      <c r="G1894" s="96"/>
    </row>
    <row r="1895" spans="3:7" x14ac:dyDescent="0.3">
      <c r="C1895" s="96"/>
      <c r="D1895" s="96"/>
      <c r="E1895" s="96"/>
      <c r="F1895" s="96"/>
      <c r="G1895" s="96"/>
    </row>
    <row r="1896" spans="3:7" x14ac:dyDescent="0.3">
      <c r="C1896" s="96"/>
      <c r="D1896" s="96"/>
      <c r="E1896" s="96"/>
      <c r="F1896" s="96"/>
      <c r="G1896" s="96"/>
    </row>
    <row r="1897" spans="3:7" x14ac:dyDescent="0.3">
      <c r="C1897" s="96"/>
      <c r="D1897" s="96"/>
      <c r="E1897" s="96"/>
      <c r="F1897" s="96"/>
      <c r="G1897" s="96"/>
    </row>
    <row r="1898" spans="3:7" x14ac:dyDescent="0.3">
      <c r="C1898" s="96"/>
      <c r="D1898" s="96"/>
      <c r="E1898" s="96"/>
      <c r="F1898" s="96"/>
      <c r="G1898" s="96"/>
    </row>
    <row r="1899" spans="3:7" x14ac:dyDescent="0.3">
      <c r="C1899" s="96"/>
      <c r="D1899" s="96"/>
      <c r="E1899" s="96"/>
      <c r="F1899" s="96"/>
      <c r="G1899" s="96"/>
    </row>
    <row r="1900" spans="3:7" x14ac:dyDescent="0.3">
      <c r="C1900" s="96"/>
      <c r="D1900" s="96"/>
      <c r="E1900" s="96"/>
      <c r="F1900" s="96"/>
      <c r="G1900" s="96"/>
    </row>
    <row r="1901" spans="3:7" x14ac:dyDescent="0.3">
      <c r="C1901" s="96"/>
      <c r="D1901" s="96"/>
      <c r="E1901" s="96"/>
      <c r="F1901" s="96"/>
      <c r="G1901" s="96"/>
    </row>
    <row r="1902" spans="3:7" x14ac:dyDescent="0.3">
      <c r="C1902" s="96"/>
      <c r="D1902" s="96"/>
      <c r="E1902" s="96"/>
      <c r="F1902" s="96"/>
      <c r="G1902" s="96"/>
    </row>
    <row r="1903" spans="3:7" x14ac:dyDescent="0.3">
      <c r="C1903" s="96"/>
      <c r="D1903" s="96"/>
      <c r="E1903" s="96"/>
      <c r="F1903" s="96"/>
      <c r="G1903" s="96"/>
    </row>
    <row r="1904" spans="3:7" x14ac:dyDescent="0.3">
      <c r="C1904" s="96"/>
      <c r="D1904" s="96"/>
      <c r="E1904" s="96"/>
      <c r="F1904" s="96"/>
      <c r="G1904" s="96"/>
    </row>
    <row r="1905" spans="3:7" x14ac:dyDescent="0.3">
      <c r="C1905" s="96"/>
      <c r="D1905" s="96"/>
      <c r="E1905" s="96"/>
      <c r="F1905" s="96"/>
      <c r="G1905" s="96"/>
    </row>
    <row r="1906" spans="3:7" x14ac:dyDescent="0.3">
      <c r="C1906" s="96"/>
      <c r="D1906" s="96"/>
      <c r="E1906" s="96"/>
      <c r="F1906" s="96"/>
      <c r="G1906" s="96"/>
    </row>
    <row r="1907" spans="3:7" x14ac:dyDescent="0.3">
      <c r="C1907" s="96"/>
      <c r="D1907" s="96"/>
      <c r="E1907" s="96"/>
      <c r="F1907" s="96"/>
      <c r="G1907" s="96"/>
    </row>
    <row r="1908" spans="3:7" x14ac:dyDescent="0.3">
      <c r="C1908" s="96"/>
      <c r="D1908" s="96"/>
      <c r="E1908" s="96"/>
      <c r="F1908" s="96"/>
      <c r="G1908" s="96"/>
    </row>
    <row r="1909" spans="3:7" x14ac:dyDescent="0.3">
      <c r="C1909" s="96"/>
      <c r="D1909" s="96"/>
      <c r="E1909" s="96"/>
      <c r="F1909" s="96"/>
      <c r="G1909" s="96"/>
    </row>
    <row r="1910" spans="3:7" x14ac:dyDescent="0.3">
      <c r="C1910" s="96"/>
      <c r="D1910" s="96"/>
      <c r="E1910" s="96"/>
      <c r="F1910" s="96"/>
      <c r="G1910" s="96"/>
    </row>
    <row r="1911" spans="3:7" x14ac:dyDescent="0.3">
      <c r="C1911" s="96"/>
      <c r="D1911" s="96"/>
      <c r="E1911" s="96"/>
      <c r="F1911" s="96"/>
      <c r="G1911" s="96"/>
    </row>
    <row r="1912" spans="3:7" x14ac:dyDescent="0.3">
      <c r="C1912" s="96"/>
      <c r="D1912" s="96"/>
      <c r="E1912" s="96"/>
      <c r="F1912" s="96"/>
      <c r="G1912" s="96"/>
    </row>
    <row r="1913" spans="3:7" x14ac:dyDescent="0.3">
      <c r="C1913" s="96"/>
      <c r="D1913" s="96"/>
      <c r="E1913" s="96"/>
      <c r="F1913" s="96"/>
      <c r="G1913" s="96"/>
    </row>
    <row r="1914" spans="3:7" x14ac:dyDescent="0.3">
      <c r="C1914" s="96"/>
      <c r="D1914" s="96"/>
      <c r="E1914" s="96"/>
      <c r="F1914" s="96"/>
      <c r="G1914" s="96"/>
    </row>
    <row r="1915" spans="3:7" x14ac:dyDescent="0.3">
      <c r="C1915" s="96"/>
      <c r="D1915" s="96"/>
      <c r="E1915" s="96"/>
      <c r="F1915" s="96"/>
      <c r="G1915" s="96"/>
    </row>
    <row r="1916" spans="3:7" x14ac:dyDescent="0.3">
      <c r="C1916" s="96"/>
      <c r="D1916" s="96"/>
      <c r="E1916" s="96"/>
      <c r="F1916" s="96"/>
      <c r="G1916" s="96"/>
    </row>
    <row r="1917" spans="3:7" x14ac:dyDescent="0.3">
      <c r="C1917" s="96"/>
      <c r="D1917" s="96"/>
      <c r="E1917" s="96"/>
      <c r="F1917" s="96"/>
      <c r="G1917" s="96"/>
    </row>
    <row r="1918" spans="3:7" x14ac:dyDescent="0.3">
      <c r="C1918" s="96"/>
      <c r="D1918" s="96"/>
      <c r="E1918" s="96"/>
      <c r="F1918" s="96"/>
      <c r="G1918" s="96"/>
    </row>
    <row r="1919" spans="3:7" x14ac:dyDescent="0.3">
      <c r="C1919" s="96"/>
      <c r="D1919" s="96"/>
      <c r="E1919" s="96"/>
      <c r="F1919" s="96"/>
      <c r="G1919" s="96"/>
    </row>
    <row r="1920" spans="3:7" x14ac:dyDescent="0.3">
      <c r="C1920" s="96"/>
      <c r="D1920" s="96"/>
      <c r="E1920" s="96"/>
      <c r="F1920" s="96"/>
      <c r="G1920" s="96"/>
    </row>
    <row r="1921" spans="3:7" x14ac:dyDescent="0.3">
      <c r="C1921" s="96"/>
      <c r="D1921" s="96"/>
      <c r="E1921" s="96"/>
      <c r="F1921" s="96"/>
      <c r="G1921" s="96"/>
    </row>
    <row r="1922" spans="3:7" x14ac:dyDescent="0.3">
      <c r="C1922" s="96"/>
      <c r="D1922" s="96"/>
      <c r="E1922" s="96"/>
      <c r="F1922" s="96"/>
      <c r="G1922" s="96"/>
    </row>
    <row r="1923" spans="3:7" x14ac:dyDescent="0.3">
      <c r="C1923" s="96"/>
      <c r="D1923" s="96"/>
      <c r="E1923" s="96"/>
      <c r="F1923" s="96"/>
      <c r="G1923" s="96"/>
    </row>
    <row r="1924" spans="3:7" x14ac:dyDescent="0.3">
      <c r="C1924" s="96"/>
      <c r="D1924" s="96"/>
      <c r="E1924" s="96"/>
      <c r="F1924" s="96"/>
      <c r="G1924" s="96"/>
    </row>
    <row r="1925" spans="3:7" x14ac:dyDescent="0.3">
      <c r="C1925" s="96"/>
      <c r="D1925" s="96"/>
      <c r="E1925" s="96"/>
      <c r="F1925" s="96"/>
      <c r="G1925" s="96"/>
    </row>
    <row r="1926" spans="3:7" x14ac:dyDescent="0.3">
      <c r="C1926" s="96"/>
      <c r="D1926" s="96"/>
      <c r="E1926" s="96"/>
      <c r="F1926" s="96"/>
      <c r="G1926" s="96"/>
    </row>
    <row r="1927" spans="3:7" x14ac:dyDescent="0.3">
      <c r="C1927" s="96"/>
      <c r="D1927" s="96"/>
      <c r="E1927" s="96"/>
      <c r="F1927" s="96"/>
      <c r="G1927" s="96"/>
    </row>
    <row r="1928" spans="3:7" x14ac:dyDescent="0.3">
      <c r="C1928" s="96"/>
      <c r="D1928" s="96"/>
      <c r="E1928" s="96"/>
      <c r="F1928" s="96"/>
      <c r="G1928" s="96"/>
    </row>
    <row r="1929" spans="3:7" x14ac:dyDescent="0.3">
      <c r="C1929" s="96"/>
      <c r="D1929" s="96"/>
      <c r="E1929" s="96"/>
      <c r="F1929" s="96"/>
      <c r="G1929" s="96"/>
    </row>
    <row r="1930" spans="3:7" x14ac:dyDescent="0.3">
      <c r="C1930" s="96"/>
      <c r="D1930" s="96"/>
      <c r="E1930" s="96"/>
      <c r="F1930" s="96"/>
      <c r="G1930" s="96"/>
    </row>
    <row r="1931" spans="3:7" x14ac:dyDescent="0.3">
      <c r="C1931" s="96"/>
      <c r="D1931" s="96"/>
      <c r="E1931" s="96"/>
      <c r="F1931" s="96"/>
      <c r="G1931" s="96"/>
    </row>
    <row r="1932" spans="3:7" x14ac:dyDescent="0.3">
      <c r="C1932" s="96"/>
      <c r="D1932" s="96"/>
      <c r="E1932" s="96"/>
      <c r="F1932" s="96"/>
      <c r="G1932" s="96"/>
    </row>
    <row r="1933" spans="3:7" x14ac:dyDescent="0.3">
      <c r="C1933" s="96"/>
      <c r="D1933" s="96"/>
      <c r="E1933" s="96"/>
      <c r="F1933" s="96"/>
      <c r="G1933" s="96"/>
    </row>
    <row r="1934" spans="3:7" x14ac:dyDescent="0.3">
      <c r="C1934" s="96"/>
      <c r="D1934" s="96"/>
      <c r="E1934" s="96"/>
      <c r="F1934" s="96"/>
      <c r="G1934" s="96"/>
    </row>
    <row r="1935" spans="3:7" x14ac:dyDescent="0.3">
      <c r="C1935" s="96"/>
      <c r="D1935" s="96"/>
      <c r="E1935" s="96"/>
      <c r="F1935" s="96"/>
      <c r="G1935" s="96"/>
    </row>
    <row r="1936" spans="3:7" x14ac:dyDescent="0.3">
      <c r="C1936" s="96"/>
      <c r="D1936" s="96"/>
      <c r="E1936" s="96"/>
      <c r="F1936" s="96"/>
      <c r="G1936" s="96"/>
    </row>
    <row r="1937" spans="3:7" x14ac:dyDescent="0.3">
      <c r="C1937" s="96"/>
      <c r="D1937" s="96"/>
      <c r="E1937" s="96"/>
      <c r="F1937" s="96"/>
      <c r="G1937" s="96"/>
    </row>
    <row r="1938" spans="3:7" x14ac:dyDescent="0.3">
      <c r="C1938" s="96"/>
      <c r="D1938" s="96"/>
      <c r="E1938" s="96"/>
      <c r="F1938" s="96"/>
      <c r="G1938" s="96"/>
    </row>
    <row r="1939" spans="3:7" x14ac:dyDescent="0.3">
      <c r="C1939" s="96"/>
      <c r="D1939" s="96"/>
      <c r="E1939" s="96"/>
      <c r="F1939" s="96"/>
      <c r="G1939" s="96"/>
    </row>
    <row r="1940" spans="3:7" x14ac:dyDescent="0.3">
      <c r="C1940" s="96"/>
      <c r="D1940" s="96"/>
      <c r="E1940" s="96"/>
      <c r="F1940" s="96"/>
      <c r="G1940" s="96"/>
    </row>
    <row r="1941" spans="3:7" x14ac:dyDescent="0.3">
      <c r="C1941" s="96"/>
      <c r="D1941" s="96"/>
      <c r="E1941" s="96"/>
      <c r="F1941" s="96"/>
      <c r="G1941" s="96"/>
    </row>
    <row r="1942" spans="3:7" x14ac:dyDescent="0.3">
      <c r="C1942" s="96"/>
      <c r="D1942" s="96"/>
      <c r="E1942" s="96"/>
      <c r="F1942" s="96"/>
      <c r="G1942" s="96"/>
    </row>
    <row r="1943" spans="3:7" x14ac:dyDescent="0.3">
      <c r="C1943" s="96"/>
      <c r="D1943" s="96"/>
      <c r="E1943" s="96"/>
      <c r="F1943" s="96"/>
      <c r="G1943" s="96"/>
    </row>
    <row r="1944" spans="3:7" x14ac:dyDescent="0.3">
      <c r="C1944" s="96"/>
      <c r="D1944" s="96"/>
      <c r="E1944" s="96"/>
      <c r="F1944" s="96"/>
      <c r="G1944" s="96"/>
    </row>
    <row r="1945" spans="3:7" x14ac:dyDescent="0.3">
      <c r="C1945" s="96"/>
      <c r="D1945" s="96"/>
      <c r="E1945" s="96"/>
      <c r="F1945" s="96"/>
      <c r="G1945" s="96"/>
    </row>
    <row r="1946" spans="3:7" x14ac:dyDescent="0.3">
      <c r="C1946" s="96"/>
      <c r="D1946" s="96"/>
      <c r="E1946" s="96"/>
      <c r="F1946" s="96"/>
      <c r="G1946" s="96"/>
    </row>
    <row r="1947" spans="3:7" x14ac:dyDescent="0.3">
      <c r="C1947" s="96"/>
      <c r="D1947" s="96"/>
      <c r="E1947" s="96"/>
      <c r="F1947" s="96"/>
      <c r="G1947" s="96"/>
    </row>
    <row r="1948" spans="3:7" x14ac:dyDescent="0.3">
      <c r="C1948" s="96"/>
      <c r="D1948" s="96"/>
      <c r="E1948" s="96"/>
      <c r="F1948" s="96"/>
      <c r="G1948" s="96"/>
    </row>
    <row r="1949" spans="3:7" x14ac:dyDescent="0.3">
      <c r="C1949" s="96"/>
      <c r="D1949" s="96"/>
      <c r="E1949" s="96"/>
      <c r="F1949" s="96"/>
      <c r="G1949" s="96"/>
    </row>
    <row r="1950" spans="3:7" x14ac:dyDescent="0.3">
      <c r="C1950" s="96"/>
      <c r="D1950" s="96"/>
      <c r="E1950" s="96"/>
      <c r="F1950" s="96"/>
      <c r="G1950" s="96"/>
    </row>
    <row r="1951" spans="3:7" x14ac:dyDescent="0.3">
      <c r="C1951" s="96"/>
      <c r="D1951" s="96"/>
      <c r="E1951" s="96"/>
      <c r="F1951" s="96"/>
      <c r="G1951" s="96"/>
    </row>
    <row r="1952" spans="3:7" x14ac:dyDescent="0.3">
      <c r="C1952" s="96"/>
      <c r="D1952" s="96"/>
      <c r="E1952" s="96"/>
      <c r="F1952" s="96"/>
      <c r="G1952" s="96"/>
    </row>
    <row r="1953" spans="3:7" x14ac:dyDescent="0.3">
      <c r="C1953" s="96"/>
      <c r="D1953" s="96"/>
      <c r="E1953" s="96"/>
      <c r="F1953" s="96"/>
      <c r="G1953" s="96"/>
    </row>
    <row r="1954" spans="3:7" x14ac:dyDescent="0.3">
      <c r="C1954" s="96"/>
      <c r="D1954" s="96"/>
      <c r="E1954" s="96"/>
      <c r="F1954" s="96"/>
      <c r="G1954" s="96"/>
    </row>
    <row r="1955" spans="3:7" x14ac:dyDescent="0.3">
      <c r="C1955" s="96"/>
      <c r="D1955" s="96"/>
      <c r="E1955" s="96"/>
      <c r="F1955" s="96"/>
      <c r="G1955" s="96"/>
    </row>
    <row r="1956" spans="3:7" x14ac:dyDescent="0.3">
      <c r="C1956" s="96"/>
      <c r="D1956" s="96"/>
      <c r="E1956" s="96"/>
      <c r="F1956" s="96"/>
      <c r="G1956" s="96"/>
    </row>
    <row r="1957" spans="3:7" x14ac:dyDescent="0.3">
      <c r="C1957" s="96"/>
      <c r="D1957" s="96"/>
      <c r="E1957" s="96"/>
      <c r="F1957" s="96"/>
      <c r="G1957" s="96"/>
    </row>
    <row r="1958" spans="3:7" x14ac:dyDescent="0.3">
      <c r="C1958" s="96"/>
      <c r="D1958" s="96"/>
      <c r="E1958" s="96"/>
      <c r="F1958" s="96"/>
      <c r="G1958" s="96"/>
    </row>
    <row r="1959" spans="3:7" x14ac:dyDescent="0.3">
      <c r="C1959" s="96"/>
      <c r="D1959" s="96"/>
      <c r="E1959" s="96"/>
      <c r="F1959" s="96"/>
      <c r="G1959" s="96"/>
    </row>
    <row r="1960" spans="3:7" x14ac:dyDescent="0.3">
      <c r="C1960" s="96"/>
      <c r="D1960" s="96"/>
      <c r="E1960" s="96"/>
      <c r="F1960" s="96"/>
      <c r="G1960" s="96"/>
    </row>
    <row r="1961" spans="3:7" x14ac:dyDescent="0.3">
      <c r="C1961" s="96"/>
      <c r="D1961" s="96"/>
      <c r="E1961" s="96"/>
      <c r="F1961" s="96"/>
      <c r="G1961" s="96"/>
    </row>
    <row r="1962" spans="3:7" x14ac:dyDescent="0.3">
      <c r="C1962" s="96"/>
      <c r="D1962" s="96"/>
      <c r="E1962" s="96"/>
      <c r="F1962" s="96"/>
      <c r="G1962" s="96"/>
    </row>
    <row r="1963" spans="3:7" x14ac:dyDescent="0.3">
      <c r="C1963" s="96"/>
      <c r="D1963" s="96"/>
      <c r="E1963" s="96"/>
      <c r="F1963" s="96"/>
      <c r="G1963" s="96"/>
    </row>
    <row r="1964" spans="3:7" x14ac:dyDescent="0.3">
      <c r="C1964" s="96"/>
      <c r="D1964" s="96"/>
      <c r="E1964" s="96"/>
      <c r="F1964" s="96"/>
      <c r="G1964" s="96"/>
    </row>
    <row r="1965" spans="3:7" x14ac:dyDescent="0.3">
      <c r="C1965" s="96"/>
      <c r="D1965" s="96"/>
      <c r="E1965" s="96"/>
      <c r="F1965" s="96"/>
      <c r="G1965" s="96"/>
    </row>
    <row r="1966" spans="3:7" x14ac:dyDescent="0.3">
      <c r="C1966" s="96"/>
      <c r="D1966" s="96"/>
      <c r="E1966" s="96"/>
      <c r="F1966" s="96"/>
      <c r="G1966" s="96"/>
    </row>
    <row r="1967" spans="3:7" x14ac:dyDescent="0.3">
      <c r="C1967" s="96"/>
      <c r="D1967" s="96"/>
      <c r="E1967" s="96"/>
      <c r="F1967" s="96"/>
      <c r="G1967" s="96"/>
    </row>
    <row r="1968" spans="3:7" x14ac:dyDescent="0.3">
      <c r="C1968" s="96"/>
      <c r="D1968" s="96"/>
      <c r="E1968" s="96"/>
      <c r="F1968" s="96"/>
      <c r="G1968" s="96"/>
    </row>
    <row r="1969" spans="3:7" x14ac:dyDescent="0.3">
      <c r="C1969" s="96"/>
      <c r="D1969" s="96"/>
      <c r="E1969" s="96"/>
      <c r="F1969" s="96"/>
      <c r="G1969" s="96"/>
    </row>
    <row r="1970" spans="3:7" x14ac:dyDescent="0.3">
      <c r="C1970" s="96"/>
      <c r="D1970" s="96"/>
      <c r="E1970" s="96"/>
      <c r="F1970" s="96"/>
      <c r="G1970" s="96"/>
    </row>
    <row r="1971" spans="3:7" x14ac:dyDescent="0.3">
      <c r="C1971" s="96"/>
      <c r="D1971" s="96"/>
      <c r="E1971" s="96"/>
      <c r="F1971" s="96"/>
      <c r="G1971" s="96"/>
    </row>
    <row r="1972" spans="3:7" x14ac:dyDescent="0.3">
      <c r="C1972" s="96"/>
      <c r="D1972" s="96"/>
      <c r="E1972" s="96"/>
      <c r="F1972" s="96"/>
      <c r="G1972" s="96"/>
    </row>
    <row r="1973" spans="3:7" x14ac:dyDescent="0.3">
      <c r="C1973" s="96"/>
      <c r="D1973" s="96"/>
      <c r="E1973" s="96"/>
      <c r="F1973" s="96"/>
      <c r="G1973" s="96"/>
    </row>
    <row r="1974" spans="3:7" x14ac:dyDescent="0.3">
      <c r="C1974" s="96"/>
      <c r="D1974" s="96"/>
      <c r="E1974" s="96"/>
      <c r="F1974" s="96"/>
      <c r="G1974" s="96"/>
    </row>
    <row r="1975" spans="3:7" x14ac:dyDescent="0.3">
      <c r="C1975" s="96"/>
      <c r="D1975" s="96"/>
      <c r="E1975" s="96"/>
      <c r="F1975" s="96"/>
      <c r="G1975" s="96"/>
    </row>
    <row r="1976" spans="3:7" x14ac:dyDescent="0.3">
      <c r="C1976" s="96"/>
      <c r="D1976" s="96"/>
      <c r="E1976" s="96"/>
      <c r="F1976" s="96"/>
      <c r="G1976" s="96"/>
    </row>
    <row r="1977" spans="3:7" x14ac:dyDescent="0.3">
      <c r="C1977" s="96"/>
      <c r="D1977" s="96"/>
      <c r="E1977" s="96"/>
      <c r="F1977" s="96"/>
      <c r="G1977" s="96"/>
    </row>
    <row r="1978" spans="3:7" x14ac:dyDescent="0.3">
      <c r="C1978" s="96"/>
      <c r="D1978" s="96"/>
      <c r="E1978" s="96"/>
      <c r="F1978" s="96"/>
      <c r="G1978" s="96"/>
    </row>
    <row r="1979" spans="3:7" x14ac:dyDescent="0.3">
      <c r="C1979" s="96"/>
      <c r="D1979" s="96"/>
      <c r="E1979" s="96"/>
      <c r="F1979" s="96"/>
      <c r="G1979" s="96"/>
    </row>
    <row r="1980" spans="3:7" x14ac:dyDescent="0.3">
      <c r="C1980" s="96"/>
      <c r="D1980" s="96"/>
      <c r="E1980" s="96"/>
      <c r="F1980" s="96"/>
      <c r="G1980" s="96"/>
    </row>
    <row r="1981" spans="3:7" x14ac:dyDescent="0.3">
      <c r="C1981" s="96"/>
      <c r="D1981" s="96"/>
      <c r="E1981" s="96"/>
      <c r="F1981" s="96"/>
      <c r="G1981" s="96"/>
    </row>
    <row r="1982" spans="3:7" x14ac:dyDescent="0.3">
      <c r="C1982" s="96"/>
      <c r="D1982" s="96"/>
      <c r="E1982" s="96"/>
      <c r="F1982" s="96"/>
      <c r="G1982" s="96"/>
    </row>
    <row r="1983" spans="3:7" x14ac:dyDescent="0.3">
      <c r="C1983" s="96"/>
      <c r="D1983" s="96"/>
      <c r="E1983" s="96"/>
      <c r="F1983" s="96"/>
      <c r="G1983" s="96"/>
    </row>
    <row r="1984" spans="3:7" x14ac:dyDescent="0.3">
      <c r="C1984" s="96"/>
      <c r="D1984" s="96"/>
      <c r="E1984" s="96"/>
      <c r="F1984" s="96"/>
      <c r="G1984" s="96"/>
    </row>
    <row r="1985" spans="3:7" x14ac:dyDescent="0.3">
      <c r="C1985" s="96"/>
      <c r="D1985" s="96"/>
      <c r="E1985" s="96"/>
      <c r="F1985" s="96"/>
      <c r="G1985" s="96"/>
    </row>
    <row r="1986" spans="3:7" x14ac:dyDescent="0.3">
      <c r="C1986" s="96"/>
      <c r="D1986" s="96"/>
      <c r="E1986" s="96"/>
      <c r="F1986" s="96"/>
      <c r="G1986" s="96"/>
    </row>
    <row r="1987" spans="3:7" x14ac:dyDescent="0.3">
      <c r="C1987" s="96"/>
      <c r="D1987" s="96"/>
      <c r="E1987" s="96"/>
      <c r="F1987" s="96"/>
      <c r="G1987" s="96"/>
    </row>
    <row r="1988" spans="3:7" x14ac:dyDescent="0.3">
      <c r="C1988" s="96"/>
      <c r="D1988" s="96"/>
      <c r="E1988" s="96"/>
      <c r="F1988" s="96"/>
      <c r="G1988" s="96"/>
    </row>
    <row r="1989" spans="3:7" x14ac:dyDescent="0.3">
      <c r="C1989" s="96"/>
      <c r="D1989" s="96"/>
      <c r="E1989" s="96"/>
      <c r="F1989" s="96"/>
      <c r="G1989" s="96"/>
    </row>
    <row r="1990" spans="3:7" x14ac:dyDescent="0.3">
      <c r="C1990" s="96"/>
      <c r="D1990" s="96"/>
      <c r="E1990" s="96"/>
      <c r="F1990" s="96"/>
      <c r="G1990" s="96"/>
    </row>
    <row r="1991" spans="3:7" x14ac:dyDescent="0.3">
      <c r="C1991" s="96"/>
      <c r="D1991" s="96"/>
      <c r="E1991" s="96"/>
      <c r="F1991" s="96"/>
      <c r="G1991" s="96"/>
    </row>
    <row r="1992" spans="3:7" x14ac:dyDescent="0.3">
      <c r="C1992" s="96"/>
      <c r="D1992" s="96"/>
      <c r="E1992" s="96"/>
      <c r="F1992" s="96"/>
      <c r="G1992" s="96"/>
    </row>
    <row r="1993" spans="3:7" x14ac:dyDescent="0.3">
      <c r="C1993" s="96"/>
      <c r="D1993" s="96"/>
      <c r="E1993" s="96"/>
      <c r="F1993" s="96"/>
      <c r="G1993" s="96"/>
    </row>
    <row r="1994" spans="3:7" x14ac:dyDescent="0.3">
      <c r="C1994" s="96"/>
      <c r="D1994" s="96"/>
      <c r="E1994" s="96"/>
      <c r="F1994" s="96"/>
      <c r="G1994" s="96"/>
    </row>
    <row r="1995" spans="3:7" x14ac:dyDescent="0.3">
      <c r="C1995" s="96"/>
      <c r="D1995" s="96"/>
      <c r="E1995" s="96"/>
      <c r="F1995" s="96"/>
      <c r="G1995" s="96"/>
    </row>
    <row r="1996" spans="3:7" x14ac:dyDescent="0.3">
      <c r="C1996" s="96"/>
      <c r="D1996" s="96"/>
      <c r="E1996" s="96"/>
      <c r="F1996" s="96"/>
      <c r="G1996" s="96"/>
    </row>
    <row r="1997" spans="3:7" x14ac:dyDescent="0.3">
      <c r="C1997" s="96"/>
      <c r="D1997" s="96"/>
      <c r="E1997" s="96"/>
      <c r="F1997" s="96"/>
      <c r="G1997" s="96"/>
    </row>
    <row r="1998" spans="3:7" x14ac:dyDescent="0.3">
      <c r="C1998" s="96"/>
      <c r="D1998" s="96"/>
      <c r="E1998" s="96"/>
      <c r="F1998" s="96"/>
      <c r="G1998" s="96"/>
    </row>
    <row r="1999" spans="3:7" x14ac:dyDescent="0.3">
      <c r="C1999" s="96"/>
      <c r="D1999" s="96"/>
      <c r="E1999" s="96"/>
      <c r="F1999" s="96"/>
      <c r="G1999" s="96"/>
    </row>
    <row r="2000" spans="3:7" x14ac:dyDescent="0.3">
      <c r="C2000" s="96"/>
      <c r="D2000" s="96"/>
      <c r="E2000" s="96"/>
      <c r="F2000" s="96"/>
      <c r="G2000" s="96"/>
    </row>
    <row r="2001" spans="3:7" x14ac:dyDescent="0.3">
      <c r="C2001" s="96"/>
      <c r="D2001" s="96"/>
      <c r="E2001" s="96"/>
      <c r="F2001" s="96"/>
      <c r="G2001" s="96"/>
    </row>
    <row r="2002" spans="3:7" x14ac:dyDescent="0.3">
      <c r="C2002" s="96"/>
      <c r="D2002" s="96"/>
      <c r="E2002" s="96"/>
      <c r="F2002" s="96"/>
      <c r="G2002" s="96"/>
    </row>
  </sheetData>
  <sheetProtection sheet="1" objects="1" scenarios="1"/>
  <mergeCells count="2">
    <mergeCell ref="I9:N9"/>
    <mergeCell ref="I13:P13"/>
  </mergeCells>
  <conditionalFormatting sqref="B8:G8 B9:B1636">
    <cfRule type="expression" dxfId="1" priority="11">
      <formula>MOD($B8,VLOOKUP(payment_frequency_5,periodic_table,3,FALSE))=0</formula>
    </cfRule>
  </conditionalFormatting>
  <conditionalFormatting sqref="C9:G1636">
    <cfRule type="expression" dxfId="0" priority="2">
      <formula>MOD($B9,VLOOKUP(payment_frequency_1,periodic_table,3,FALSE))=0</formula>
    </cfRule>
  </conditionalFormatting>
  <dataValidations disablePrompts="1" count="1">
    <dataValidation type="list" allowBlank="1" showInputMessage="1" showErrorMessage="1" sqref="M15" xr:uid="{3ADC9051-FED4-4C07-AA29-D16A9B72ADD8}">
      <formula1>payment_due</formula1>
    </dataValidation>
  </dataValidations>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102</vt:i4>
      </vt:variant>
    </vt:vector>
  </HeadingPairs>
  <TitlesOfParts>
    <vt:vector size="113" baseType="lpstr">
      <vt:lpstr>Prepayment Checklist</vt:lpstr>
      <vt:lpstr>Home Page</vt:lpstr>
      <vt:lpstr>Loan Input</vt:lpstr>
      <vt:lpstr>Loan 1</vt:lpstr>
      <vt:lpstr>Loan 2</vt:lpstr>
      <vt:lpstr>Loan 3</vt:lpstr>
      <vt:lpstr>Loan 4</vt:lpstr>
      <vt:lpstr>Loan 5</vt:lpstr>
      <vt:lpstr>Amortization Schedule</vt:lpstr>
      <vt:lpstr>@</vt:lpstr>
      <vt:lpstr>Named Ranges</vt:lpstr>
      <vt:lpstr>apr_1</vt:lpstr>
      <vt:lpstr>'Loan 2'!apr_2</vt:lpstr>
      <vt:lpstr>'Loan 3'!apr_3</vt:lpstr>
      <vt:lpstr>'Loan 4'!apr_4</vt:lpstr>
      <vt:lpstr>'Loan 5'!apr_5</vt:lpstr>
      <vt:lpstr>array_1</vt:lpstr>
      <vt:lpstr>'Loan 2'!array_2</vt:lpstr>
      <vt:lpstr>'Loan 3'!array_3</vt:lpstr>
      <vt:lpstr>'Loan 4'!array_4</vt:lpstr>
      <vt:lpstr>'Loan 5'!array_5</vt:lpstr>
      <vt:lpstr>Bi_monthly_ep</vt:lpstr>
      <vt:lpstr>Bi_monthly_table</vt:lpstr>
      <vt:lpstr>Bi_weekly_ep</vt:lpstr>
      <vt:lpstr>Bi_weekly_table</vt:lpstr>
      <vt:lpstr>dates_1</vt:lpstr>
      <vt:lpstr>'Loan 2'!dates_2</vt:lpstr>
      <vt:lpstr>'Loan 3'!dates_3</vt:lpstr>
      <vt:lpstr>'Loan 4'!dates_4</vt:lpstr>
      <vt:lpstr>'Loan 5'!dates_5</vt:lpstr>
      <vt:lpstr>first_payment_date_1</vt:lpstr>
      <vt:lpstr>'Loan 2'!first_payment_date_2</vt:lpstr>
      <vt:lpstr>'Loan 3'!first_payment_date_3</vt:lpstr>
      <vt:lpstr>'Loan 4'!first_payment_date_4</vt:lpstr>
      <vt:lpstr>'Loan 5'!first_payment_date_5</vt:lpstr>
      <vt:lpstr>interest_compounded_1</vt:lpstr>
      <vt:lpstr>'Loan 2'!interest_compounded_2</vt:lpstr>
      <vt:lpstr>'Loan 3'!interest_compounded_3</vt:lpstr>
      <vt:lpstr>'Loan 4'!interest_compounded_4</vt:lpstr>
      <vt:lpstr>'Loan 5'!interest_compounded_5</vt:lpstr>
      <vt:lpstr>interest_paid_1</vt:lpstr>
      <vt:lpstr>'Loan 2'!interest_paid_2</vt:lpstr>
      <vt:lpstr>'Loan 3'!interest_paid_3</vt:lpstr>
      <vt:lpstr>'Loan 4'!interest_paid_4</vt:lpstr>
      <vt:lpstr>'Loan 5'!interest_paid_5</vt:lpstr>
      <vt:lpstr>loan_1</vt:lpstr>
      <vt:lpstr>'Loan 2'!loan_2</vt:lpstr>
      <vt:lpstr>'Loan 3'!loan_3</vt:lpstr>
      <vt:lpstr>'Loan 4'!loan_4</vt:lpstr>
      <vt:lpstr>'Loan 5'!loan_5</vt:lpstr>
      <vt:lpstr>loan1_payment</vt:lpstr>
      <vt:lpstr>loan2_payment</vt:lpstr>
      <vt:lpstr>loan3_payment</vt:lpstr>
      <vt:lpstr>loan4_payment</vt:lpstr>
      <vt:lpstr>loan5_payment</vt:lpstr>
      <vt:lpstr>Monthly</vt:lpstr>
      <vt:lpstr>Monthly_ep</vt:lpstr>
      <vt:lpstr>Monthly_table</vt:lpstr>
      <vt:lpstr>nper_1</vt:lpstr>
      <vt:lpstr>'Loan 2'!nper_2</vt:lpstr>
      <vt:lpstr>'Loan 3'!nper_3</vt:lpstr>
      <vt:lpstr>'Loan 4'!nper_4</vt:lpstr>
      <vt:lpstr>'Loan 5'!nper_5</vt:lpstr>
      <vt:lpstr>payment_1</vt:lpstr>
      <vt:lpstr>'Loan 2'!payment_2</vt:lpstr>
      <vt:lpstr>'Loan 3'!payment_3</vt:lpstr>
      <vt:lpstr>'Loan 4'!payment_4</vt:lpstr>
      <vt:lpstr>'Loan 5'!payment_5</vt:lpstr>
      <vt:lpstr>payment_due</vt:lpstr>
      <vt:lpstr>payment_frequency_1</vt:lpstr>
      <vt:lpstr>'Loan 2'!payment_frequency_2</vt:lpstr>
      <vt:lpstr>'Loan 3'!payment_frequency_3</vt:lpstr>
      <vt:lpstr>'Loan 4'!payment_frequency_4</vt:lpstr>
      <vt:lpstr>'Amortization Schedule'!payment_frequency_5</vt:lpstr>
      <vt:lpstr>'Loan 5'!payment_frequency_5</vt:lpstr>
      <vt:lpstr>payment_type_1</vt:lpstr>
      <vt:lpstr>'Loan 2'!payment_type_2</vt:lpstr>
      <vt:lpstr>'Loan 3'!payment_type_3</vt:lpstr>
      <vt:lpstr>'Loan 4'!payment_type_4</vt:lpstr>
      <vt:lpstr>'Loan 5'!payment_type_5</vt:lpstr>
      <vt:lpstr>payment_types</vt:lpstr>
      <vt:lpstr>periodic_table</vt:lpstr>
      <vt:lpstr>principal_paid_1</vt:lpstr>
      <vt:lpstr>'Loan 2'!principal_paid_2</vt:lpstr>
      <vt:lpstr>'Loan 3'!principal_paid_3</vt:lpstr>
      <vt:lpstr>'Loan 4'!principal_paid_4</vt:lpstr>
      <vt:lpstr>'Loan 5'!principal_paid_5</vt:lpstr>
      <vt:lpstr>Quarterly_ep</vt:lpstr>
      <vt:lpstr>Quarterly_table</vt:lpstr>
      <vt:lpstr>rate_1</vt:lpstr>
      <vt:lpstr>'Loan 2'!rate_2</vt:lpstr>
      <vt:lpstr>'Loan 3'!rate_3</vt:lpstr>
      <vt:lpstr>'Loan 4'!rate_4</vt:lpstr>
      <vt:lpstr>'Loan 5'!rate_5</vt:lpstr>
      <vt:lpstr>recurring_payment_frequency_1</vt:lpstr>
      <vt:lpstr>'Loan 2'!recurring_payment_frequency_2</vt:lpstr>
      <vt:lpstr>'Loan 3'!recurring_payment_frequency_3</vt:lpstr>
      <vt:lpstr>'Loan 4'!recurring_payment_frequency_4</vt:lpstr>
      <vt:lpstr>'Loan 5'!recurring_payment_frequency_5</vt:lpstr>
      <vt:lpstr>Semi_annually_ep</vt:lpstr>
      <vt:lpstr>Semi_annually_table</vt:lpstr>
      <vt:lpstr>Semi_monthly_ep</vt:lpstr>
      <vt:lpstr>Semi_monthly_table</vt:lpstr>
      <vt:lpstr>term_1</vt:lpstr>
      <vt:lpstr>'Loan 2'!term_2</vt:lpstr>
      <vt:lpstr>'Loan 3'!term_3</vt:lpstr>
      <vt:lpstr>'Loan 4'!term_4</vt:lpstr>
      <vt:lpstr>'Loan 5'!term_5</vt:lpstr>
      <vt:lpstr>weekly</vt:lpstr>
      <vt:lpstr>Weekly_ep</vt:lpstr>
      <vt:lpstr>Weekly_table</vt:lpstr>
      <vt:lpstr>Yearly_ep</vt:lpstr>
      <vt:lpstr>Yearly_table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2023-11-15T07:50:00Z</dcterms:modified>
</cp:coreProperties>
</file>